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showInkAnnotation="0" hidePivotFieldList="1"/>
  <mc:AlternateContent xmlns:mc="http://schemas.openxmlformats.org/markup-compatibility/2006">
    <mc:Choice Requires="x15">
      <x15ac:absPath xmlns:x15ac="http://schemas.microsoft.com/office/spreadsheetml/2010/11/ac" url="C:\Users\ahmed.negm\Desktop\"/>
    </mc:Choice>
  </mc:AlternateContent>
  <xr:revisionPtr revIDLastSave="0" documentId="13_ncr:1_{9FC4AAAA-C615-4436-BD80-FC1822C0E851}" xr6:coauthVersionLast="47" xr6:coauthVersionMax="47" xr10:uidLastSave="{00000000-0000-0000-0000-000000000000}"/>
  <bookViews>
    <workbookView xWindow="-120" yWindow="-120" windowWidth="29040" windowHeight="15840" tabRatio="688" firstSheet="5" activeTab="5" xr2:uid="{00000000-000D-0000-FFFF-FFFF00000000}"/>
  </bookViews>
  <sheets>
    <sheet name="Tables" sheetId="2" state="hidden" r:id="rId1"/>
    <sheet name="Sheet2" sheetId="3" state="hidden" r:id="rId2"/>
    <sheet name="Sheet4" sheetId="5" state="hidden" r:id="rId3"/>
    <sheet name="Jobs" sheetId="10" state="hidden" r:id="rId4"/>
    <sheet name="Sheet9" sheetId="22" state="hidden" r:id="rId5"/>
    <sheet name="Main" sheetId="1" r:id="rId6"/>
    <sheet name="Sheet8" sheetId="19" state="hidden" r:id="rId7"/>
    <sheet name="Sheet5" sheetId="18" state="hidden" r:id="rId8"/>
    <sheet name="Sheet7" sheetId="15" state="hidden" r:id="rId9"/>
    <sheet name="المنحة" sheetId="11" state="hidden" r:id="rId10"/>
  </sheets>
  <definedNames>
    <definedName name="_xlnm._FilterDatabase" localSheetId="5" hidden="1">Main!#REF!</definedName>
    <definedName name="_xlcn.WorksheetConnection_final24122023.xlsxصرفيات1" hidden="1">صرفيات</definedName>
    <definedName name="_xlcn.WorksheetConnection_finalreport112024.xlsxالرئيسى1" hidden="1">الرئيسى[]</definedName>
    <definedName name="_xlnm.Print_Area" localSheetId="5">#REF!</definedName>
    <definedName name="_xlnm.Print_Area" localSheetId="8">Sheet7!$B$1:$M$75</definedName>
    <definedName name="_xlnm.Print_Area" localSheetId="0">Tables!$M$3:$N$11</definedName>
    <definedName name="_xlnm.Print_Area" localSheetId="9">المنحة!$A$1:$H$517</definedName>
    <definedName name="_xlnm.Print_Titles" localSheetId="5">Main!$1:$1</definedName>
    <definedName name="_xlnm.Print_Titles" localSheetId="9">المنحة!$1:$1</definedName>
    <definedName name="Slicer_الإدارة_القسم">#N/A</definedName>
    <definedName name="Slicer_المشروع">#N/A</definedName>
    <definedName name="Slicer_المهنة">#N/A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9" r:id="rId19"/>
    <pivotCache cacheId="10" r:id="rId20"/>
    <pivotCache cacheId="11" r:id="rId21"/>
    <pivotCache cacheId="12" r:id="rId22"/>
  </pivotCaches>
  <extLst>
    <ext xmlns:x14="http://schemas.microsoft.com/office/spreadsheetml/2009/9/main" uri="{876F7934-8845-4945-9796-88D515C7AA90}">
      <x14:pivotCaches>
        <pivotCache cacheId="13"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صرفيات_fd802ad0-f601-4b1c-9b34-02aacf8f99d3" name="صرفيات" connection="Query - صرفيات"/>
          <x15:modelTable id="Charts_222b7a9c-a637-42ff-ae11-1fcbb8288547" name="Charts" connection="Query - Charts"/>
          <x15:modelTable id="اجمالى الصرفيات_ad419cb9-ba36-4b54-91d7-4d38992ddd4e" name="اجمالى الصرفيات" connection="Query - اجمالى الصرفيات"/>
          <x15:modelTable id="الاجمالى_33628841-f5e8-4568-82e2-b9e8a657359d" name="الاجمالى" connection="Query - الاجمالى"/>
          <x15:modelTable id="المقاولين_290bab40-21bd-4f4a-92fb-8c84f3c3e25a" name="المقاولين" connection="Query - المقاولين"/>
          <x15:modelTable id="الرئيسى" name="الرئيسى" connection="WorksheetConnection_final report 1-1-2024.xlsx!الرئيسى"/>
          <x15:modelTable id="صرفيات 1" name="صرفيات 1" connection="WorksheetConnection_final 24-12-2023.xlsx!صرفيات"/>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52" i="1" l="1"/>
  <c r="A653" i="1"/>
  <c r="A654" i="1"/>
  <c r="A655" i="1"/>
  <c r="A656" i="1"/>
  <c r="A657" i="1"/>
  <c r="A658" i="1"/>
  <c r="A659" i="1"/>
  <c r="A660" i="1"/>
  <c r="A661" i="1"/>
  <c r="A662" i="1"/>
  <c r="A663" i="1"/>
  <c r="A664" i="1"/>
  <c r="A665" i="1"/>
  <c r="A666" i="1"/>
  <c r="A667" i="1"/>
  <c r="A576" i="1"/>
  <c r="A566" i="1"/>
  <c r="A567" i="1"/>
  <c r="A578" i="1"/>
  <c r="A568" i="1"/>
  <c r="A581" i="1"/>
  <c r="A569" i="1"/>
  <c r="A570" i="1"/>
  <c r="A572" i="1"/>
  <c r="A573" i="1"/>
  <c r="A604" i="1" l="1"/>
  <c r="A582" i="1"/>
  <c r="A583" i="1"/>
  <c r="A490" i="1"/>
  <c r="A431" i="1"/>
  <c r="A584" i="1"/>
  <c r="A585" i="1"/>
  <c r="A586" i="1"/>
  <c r="A603" i="1"/>
  <c r="A588" i="1"/>
  <c r="A605" i="1"/>
  <c r="A304" i="1"/>
  <c r="A305" i="1"/>
  <c r="A306" i="1"/>
  <c r="A229" i="1"/>
  <c r="A426" i="1"/>
  <c r="A241" i="1"/>
  <c r="A226" i="1"/>
  <c r="A410" i="1"/>
  <c r="A227" i="1"/>
  <c r="A421" i="1"/>
  <c r="A427" i="1"/>
  <c r="A228" i="1"/>
  <c r="A263" i="1"/>
  <c r="A324" i="1" l="1"/>
  <c r="A176" i="1"/>
  <c r="A190" i="1"/>
  <c r="A181" i="1"/>
  <c r="A191" i="1"/>
  <c r="A195" i="1"/>
  <c r="A180" i="1"/>
  <c r="A183" i="1"/>
  <c r="A188" i="1"/>
  <c r="A177" i="1"/>
  <c r="A463" i="1"/>
  <c r="A461" i="1"/>
  <c r="A462" i="1"/>
  <c r="A464" i="1"/>
  <c r="A671" i="1"/>
  <c r="A669" i="1"/>
  <c r="A2" i="1"/>
  <c r="A552" i="1"/>
  <c r="A123" i="1"/>
  <c r="A3" i="1"/>
  <c r="A97" i="1"/>
  <c r="A44" i="1"/>
  <c r="A672" i="1"/>
  <c r="A497" i="1" l="1"/>
  <c r="A498" i="1"/>
  <c r="A499" i="1"/>
  <c r="A500" i="1"/>
  <c r="A501" i="1"/>
  <c r="A502" i="1"/>
  <c r="A503" i="1"/>
  <c r="A504" i="1"/>
  <c r="A505" i="1"/>
  <c r="A506" i="1"/>
  <c r="A507" i="1"/>
  <c r="A516" i="1"/>
  <c r="A517" i="1"/>
  <c r="A370" i="1"/>
  <c r="A369" i="1"/>
  <c r="A371" i="1"/>
  <c r="A372" i="1"/>
  <c r="A491" i="1"/>
  <c r="A492" i="1"/>
  <c r="A511" i="1"/>
  <c r="A512" i="1"/>
  <c r="A368" i="1"/>
  <c r="A494" i="1"/>
  <c r="A495" i="1"/>
  <c r="A496" i="1"/>
  <c r="A510" i="1"/>
  <c r="A518" i="1"/>
  <c r="A286" i="1"/>
  <c r="A341" i="1"/>
  <c r="A342" i="1"/>
  <c r="A357" i="1"/>
  <c r="A356" i="1"/>
  <c r="A354" i="1"/>
  <c r="A281" i="1"/>
  <c r="A282" i="1"/>
  <c r="A283" i="1"/>
  <c r="A284" i="1"/>
  <c r="A681" i="1"/>
  <c r="A441" i="1" l="1"/>
  <c r="A211" i="1"/>
  <c r="A170" i="1"/>
  <c r="A277" i="1"/>
  <c r="A361" i="1"/>
  <c r="A534" i="1"/>
  <c r="A216" i="1"/>
  <c r="A532" i="1"/>
  <c r="A626" i="1"/>
  <c r="A121" i="1"/>
  <c r="A390" i="1"/>
  <c r="A209" i="1"/>
  <c r="A574" i="1"/>
  <c r="A207" i="1"/>
  <c r="A627" i="1"/>
  <c r="A249" i="1"/>
  <c r="A428" i="1"/>
  <c r="A208" i="1"/>
  <c r="A637" i="1"/>
  <c r="A563" i="1"/>
  <c r="A631" i="1"/>
  <c r="A580" i="1"/>
  <c r="A204" i="1"/>
  <c r="A587" i="1"/>
  <c r="A600" i="1"/>
  <c r="A103" i="1"/>
  <c r="A259" i="1"/>
  <c r="A607" i="1"/>
  <c r="A127" i="1"/>
  <c r="A348" i="1"/>
  <c r="A41" i="1"/>
  <c r="A590" i="1"/>
  <c r="A594" i="1"/>
  <c r="A273" i="1"/>
  <c r="A205" i="1"/>
  <c r="A260" i="1"/>
  <c r="A91" i="1"/>
  <c r="A595" i="1"/>
  <c r="A206" i="1"/>
  <c r="A596" i="1"/>
  <c r="A128" i="1"/>
  <c r="A129" i="1"/>
  <c r="A597" i="1"/>
  <c r="A272" i="1"/>
  <c r="A210" i="1"/>
  <c r="A124" i="1"/>
  <c r="A203" i="1"/>
  <c r="A424" i="1"/>
  <c r="A267" i="1"/>
  <c r="A76" i="1"/>
  <c r="A130" i="1"/>
  <c r="A248" i="1"/>
  <c r="A122" i="1"/>
  <c r="A109" i="1"/>
  <c r="A112" i="1"/>
  <c r="A113" i="1"/>
  <c r="A217" i="1"/>
  <c r="A677" i="1"/>
  <c r="A697" i="1"/>
  <c r="A218" i="1"/>
  <c r="A675" i="1"/>
  <c r="A694" i="1"/>
  <c r="A219" i="1"/>
  <c r="A691" i="1"/>
  <c r="A120" i="1"/>
  <c r="A114" i="1"/>
  <c r="A416" i="1"/>
  <c r="A413" i="1"/>
  <c r="A412" i="1"/>
  <c r="A414" i="1"/>
  <c r="A575" i="1"/>
  <c r="A9" i="1"/>
  <c r="A88" i="1" l="1"/>
  <c r="A87" i="1"/>
  <c r="A198" i="1"/>
  <c r="A347" i="1"/>
  <c r="A55" i="1"/>
  <c r="A58" i="1"/>
  <c r="A400" i="1"/>
  <c r="A404" i="1"/>
  <c r="A417" i="1"/>
  <c r="A425" i="1"/>
  <c r="A399" i="1"/>
  <c r="A522" i="1"/>
  <c r="A521" i="1"/>
  <c r="A215" i="1"/>
  <c r="A65" i="1"/>
  <c r="A489" i="1"/>
  <c r="A526" i="1"/>
  <c r="A432" i="1"/>
  <c r="A433" i="1"/>
  <c r="A238" i="1"/>
  <c r="A19" i="1"/>
  <c r="A525" i="1"/>
  <c r="A450" i="1"/>
  <c r="A509" i="1"/>
  <c r="A406" i="1"/>
  <c r="A540" i="1"/>
  <c r="A430" i="1"/>
  <c r="A405" i="1"/>
  <c r="A365" i="1"/>
  <c r="A258" i="1"/>
  <c r="A411" i="1"/>
  <c r="A547" i="1"/>
  <c r="A548" i="1"/>
  <c r="A111" i="1" l="1"/>
  <c r="A214" i="1"/>
  <c r="A508" i="1"/>
  <c r="A536" i="1"/>
  <c r="A255" i="1"/>
  <c r="A403" i="1"/>
  <c r="A271" i="1"/>
  <c r="A423" i="1"/>
  <c r="A31" i="1" l="1"/>
  <c r="A37" i="1"/>
  <c r="A648" i="1" l="1"/>
  <c r="A621" i="1"/>
  <c r="A606" i="1"/>
  <c r="A601" i="1"/>
  <c r="A86" i="1"/>
  <c r="A106" i="1"/>
  <c r="A82" i="1"/>
  <c r="A72" i="1" l="1"/>
  <c r="A33" i="1"/>
  <c r="A673" i="1"/>
  <c r="A695" i="1"/>
  <c r="A692" i="1"/>
  <c r="A367" i="1"/>
  <c r="A243" i="1"/>
  <c r="A366" i="1"/>
  <c r="A149" i="1"/>
  <c r="A144" i="1"/>
  <c r="A6" i="1"/>
  <c r="A373" i="1"/>
  <c r="A542" i="1"/>
  <c r="A363" i="1"/>
  <c r="A693" i="1"/>
  <c r="A148" i="1"/>
  <c r="A318" i="1"/>
  <c r="A323" i="1"/>
  <c r="A83" i="1"/>
  <c r="A193" i="1"/>
  <c r="A179" i="1"/>
  <c r="A139" i="1"/>
  <c r="A153" i="1"/>
  <c r="A185" i="1"/>
  <c r="A174" i="1"/>
  <c r="A194" i="1"/>
  <c r="A154" i="1"/>
  <c r="A186" i="1"/>
  <c r="A146" i="1"/>
  <c r="A160" i="1"/>
  <c r="A155" i="1"/>
  <c r="A78" i="1" l="1"/>
  <c r="A645" i="1"/>
  <c r="A90" i="1"/>
  <c r="A237" i="1"/>
  <c r="A42" i="1"/>
  <c r="A515" i="1"/>
  <c r="A676" i="1"/>
  <c r="A134" i="1"/>
  <c r="A322" i="1"/>
  <c r="A696" i="1"/>
  <c r="A192" i="1"/>
  <c r="A287" i="1"/>
  <c r="A189" i="1"/>
  <c r="A689" i="1"/>
  <c r="A439" i="1"/>
  <c r="A61" i="1"/>
  <c r="A74" i="1"/>
  <c r="A99" i="1"/>
  <c r="A360" i="1"/>
  <c r="A387" i="1"/>
  <c r="A388" i="1"/>
  <c r="A362" i="1"/>
  <c r="A100" i="1"/>
  <c r="A303" i="1"/>
  <c r="A32" i="1"/>
  <c r="A443" i="1"/>
  <c r="A444" i="1"/>
  <c r="A513" i="1"/>
  <c r="A617" i="1"/>
  <c r="A448" i="1"/>
  <c r="A618" i="1"/>
  <c r="A619" i="1"/>
  <c r="A451" i="1"/>
  <c r="A158" i="1"/>
  <c r="A337" i="1"/>
  <c r="A39" i="1"/>
  <c r="A635" i="1"/>
  <c r="A527" i="1"/>
  <c r="A392" i="1"/>
  <c r="A310" i="1" l="1"/>
  <c r="A343" i="1"/>
  <c r="A349" i="1"/>
  <c r="A350" i="1"/>
  <c r="A256" i="1"/>
  <c r="A539" i="1"/>
  <c r="A175" i="1"/>
  <c r="A531" i="1" l="1"/>
  <c r="A265" i="1"/>
  <c r="A56" i="1"/>
  <c r="A355" i="1"/>
  <c r="A381" i="1"/>
  <c r="A638" i="1"/>
  <c r="A437" i="1"/>
  <c r="A236" i="1"/>
  <c r="A644" i="1"/>
  <c r="A293" i="1"/>
  <c r="A213" i="1"/>
  <c r="A335" i="1"/>
  <c r="A402" i="1"/>
  <c r="A101" i="1"/>
  <c r="A680" i="1" l="1"/>
  <c r="A325" i="1"/>
  <c r="A330" i="1"/>
  <c r="A690" i="1"/>
  <c r="A196" i="1"/>
  <c r="A104" i="1"/>
  <c r="A276" i="1"/>
  <c r="A108" i="1"/>
  <c r="A140" i="1"/>
  <c r="A364" i="1"/>
  <c r="A270" i="1"/>
  <c r="A579" i="1"/>
  <c r="A608" i="1"/>
  <c r="A630" i="1"/>
  <c r="A116" i="1"/>
  <c r="A554" i="1"/>
  <c r="A577" i="1"/>
  <c r="A533" i="1"/>
  <c r="A197" i="1"/>
  <c r="A456" i="1"/>
  <c r="A609" i="1"/>
  <c r="A187" i="1"/>
  <c r="A75" i="1"/>
  <c r="A477" i="1"/>
  <c r="A398" i="1"/>
  <c r="A200" i="1"/>
  <c r="A407" i="1"/>
  <c r="A26" i="1" l="1"/>
  <c r="A453" i="1"/>
  <c r="A467" i="1"/>
  <c r="A53" i="1"/>
  <c r="A624" i="1"/>
  <c r="A622" i="1"/>
  <c r="A629" i="1"/>
  <c r="A133" i="1"/>
  <c r="A393" i="1"/>
  <c r="A29" i="1"/>
  <c r="A220" i="1"/>
  <c r="A651" i="1"/>
  <c r="A385" i="1"/>
  <c r="A346" i="1"/>
  <c r="A169" i="1"/>
  <c r="A8" i="1"/>
  <c r="A4" i="1"/>
  <c r="A64" i="1"/>
  <c r="A457" i="1"/>
  <c r="A80" i="1"/>
  <c r="A225" i="1"/>
  <c r="A288" i="1"/>
  <c r="A486" i="1"/>
  <c r="A520" i="1"/>
  <c r="A459" i="1"/>
  <c r="A77" i="1"/>
  <c r="A545" i="1"/>
  <c r="A487" i="1"/>
  <c r="A445" i="1"/>
  <c r="A308" i="1"/>
  <c r="A440" i="1"/>
  <c r="A315" i="1"/>
  <c r="A701" i="1"/>
  <c r="A279" i="1"/>
  <c r="A145" i="1"/>
  <c r="A382" i="1"/>
  <c r="A455" i="1"/>
  <c r="A668" i="1"/>
  <c r="A314" i="1"/>
  <c r="A298" i="1"/>
  <c r="A514" i="1"/>
  <c r="A321" i="1"/>
  <c r="A110" i="1"/>
  <c r="A96" i="1"/>
  <c r="A593" i="1"/>
  <c r="A261" i="1"/>
  <c r="A161" i="1"/>
  <c r="A472" i="1"/>
  <c r="A199" i="1"/>
  <c r="A352" i="1"/>
  <c r="A280" i="1"/>
  <c r="A419" i="1"/>
  <c r="A446" i="1"/>
  <c r="A698" i="1"/>
  <c r="A591" i="1"/>
  <c r="A551" i="1"/>
  <c r="A52" i="1"/>
  <c r="A167" i="1"/>
  <c r="A434" i="1"/>
  <c r="A232" i="1" l="1"/>
  <c r="A162" i="1"/>
  <c r="A332" i="1"/>
  <c r="A5" i="1"/>
  <c r="A184" i="1"/>
  <c r="A240" i="1"/>
  <c r="A231" i="1"/>
  <c r="A132" i="1"/>
  <c r="A553" i="1"/>
  <c r="A98" i="1"/>
  <c r="A454" i="1"/>
  <c r="A289" i="1"/>
  <c r="A285" i="1"/>
  <c r="A16" i="1"/>
  <c r="A519" i="1"/>
  <c r="A327" i="1"/>
  <c r="A471" i="1"/>
  <c r="A152" i="1"/>
  <c r="A40" i="1"/>
  <c r="A699" i="1"/>
  <c r="A418" i="1"/>
  <c r="A683" i="1"/>
  <c r="A316" i="1"/>
  <c r="A94" i="1"/>
  <c r="A63" i="1"/>
  <c r="A524" i="1"/>
  <c r="A137" i="1"/>
  <c r="A274" i="1"/>
  <c r="A302" i="1"/>
  <c r="A678" i="1"/>
  <c r="A201" i="1"/>
  <c r="A476" i="1"/>
  <c r="A345" i="1"/>
  <c r="A351" i="1"/>
  <c r="A336" i="1" l="1"/>
  <c r="A394" i="1"/>
  <c r="A48" i="1"/>
  <c r="A20" i="1"/>
  <c r="A685" i="1"/>
  <c r="A383" i="1"/>
  <c r="A252" i="1" l="1"/>
  <c r="A307" i="1"/>
  <c r="A17" i="1"/>
  <c r="A242" i="1"/>
  <c r="A233" i="1"/>
  <c r="A253" i="1"/>
  <c r="A294" i="1"/>
  <c r="A317" i="1"/>
  <c r="A62" i="1"/>
  <c r="A642" i="1"/>
  <c r="A565" i="1"/>
  <c r="A251" i="1"/>
  <c r="A268" i="1"/>
  <c r="A632" i="1"/>
  <c r="A73" i="1"/>
  <c r="A164" i="1"/>
  <c r="A221" i="1"/>
  <c r="A623" i="1"/>
  <c r="A470" i="1"/>
  <c r="A151" i="1"/>
  <c r="A610" i="1"/>
  <c r="A386" i="1"/>
  <c r="A18" i="1"/>
  <c r="A312" i="1"/>
  <c r="A339" i="1"/>
  <c r="A319" i="1"/>
  <c r="A395" i="1"/>
  <c r="A562" i="1"/>
  <c r="A235" i="1" l="1"/>
  <c r="A50" i="1"/>
  <c r="A634" i="1"/>
  <c r="A254" i="1"/>
  <c r="A309" i="1"/>
  <c r="A670" i="1"/>
  <c r="A558" i="1"/>
  <c r="A529" i="1"/>
  <c r="A613" i="1"/>
  <c r="A528" i="1"/>
  <c r="A328" i="1" l="1"/>
  <c r="A15" i="1"/>
  <c r="A10" i="1"/>
  <c r="A43" i="1"/>
  <c r="A646" i="1"/>
  <c r="A544" i="1"/>
  <c r="A178" i="1"/>
  <c r="A38" i="1"/>
  <c r="A163" i="1"/>
  <c r="A51" i="1"/>
  <c r="A401" i="1"/>
  <c r="A480" i="1"/>
  <c r="A14" i="1"/>
  <c r="A409" i="1"/>
  <c r="A244" i="1"/>
  <c r="A60" i="1"/>
  <c r="A488" i="1"/>
  <c r="A67" i="1"/>
  <c r="A523" i="1"/>
  <c r="A620" i="1"/>
  <c r="A70" i="1"/>
  <c r="A650" i="1"/>
  <c r="A93" i="1"/>
  <c r="A543" i="1"/>
  <c r="A389" i="1"/>
  <c r="A684" i="1"/>
  <c r="A85" i="1"/>
  <c r="A223" i="1"/>
  <c r="A686" i="1"/>
  <c r="A682" i="1"/>
  <c r="A378" i="1"/>
  <c r="A633" i="1"/>
  <c r="A559" i="1"/>
  <c r="A212" i="1"/>
  <c r="A556" i="1" l="1"/>
  <c r="A602" i="1" l="1"/>
  <c r="A436" i="1" l="1"/>
  <c r="A481" i="1"/>
  <c r="A239" i="1"/>
  <c r="A173" i="1"/>
  <c r="A92" i="1" l="1"/>
  <c r="A172" i="1"/>
  <c r="A474" i="1"/>
  <c r="A125" i="1"/>
  <c r="A224" i="1"/>
  <c r="A69" i="1"/>
  <c r="A452" i="1"/>
  <c r="A141" i="1"/>
  <c r="A592" i="1"/>
  <c r="A168" i="1"/>
  <c r="A550" i="1"/>
  <c r="A679" i="1"/>
  <c r="A375" i="1"/>
  <c r="A89" i="1" l="1"/>
  <c r="A247" i="1"/>
  <c r="A47" i="1"/>
  <c r="A420" i="1" l="1"/>
  <c r="A557" i="1" l="1"/>
  <c r="A687" i="1"/>
  <c r="A115" i="1"/>
  <c r="A68" i="1" l="1"/>
  <c r="A81" i="1"/>
  <c r="A391" i="1"/>
  <c r="A257" i="1"/>
  <c r="A560" i="1"/>
  <c r="A537" i="1"/>
  <c r="A291" i="1" l="1"/>
  <c r="A230" i="1"/>
  <c r="A334" i="1"/>
  <c r="A45" i="1" l="1"/>
  <c r="A30" i="1"/>
  <c r="A107" i="1"/>
  <c r="A380" i="1"/>
  <c r="A329" i="1"/>
  <c r="A598" i="1"/>
  <c r="A555" i="1"/>
  <c r="A54" i="1"/>
  <c r="A640" i="1"/>
  <c r="A612" i="1"/>
  <c r="A422" i="1"/>
  <c r="A475" i="1" l="1"/>
  <c r="A313" i="1"/>
  <c r="A23" i="1"/>
  <c r="A447" i="1"/>
  <c r="A458" i="1"/>
  <c r="A166" i="1"/>
  <c r="A700" i="1" l="1"/>
  <c r="A647" i="1"/>
  <c r="A320" i="1"/>
  <c r="A7" i="1"/>
  <c r="A628" i="1"/>
  <c r="A12" i="1"/>
  <c r="A639" i="1"/>
  <c r="A66" i="1"/>
  <c r="A358" i="1"/>
  <c r="A326" i="1"/>
  <c r="A483" i="1"/>
  <c r="A71" i="1" l="1"/>
  <c r="A95" i="1"/>
  <c r="A599" i="1"/>
  <c r="A296" i="1"/>
  <c r="A636" i="1"/>
  <c r="A46" i="1" l="1"/>
  <c r="A299" i="1" l="1"/>
  <c r="A473" i="1"/>
  <c r="A118" i="1"/>
  <c r="A136" i="1"/>
  <c r="A182" i="1"/>
  <c r="A159" i="1"/>
  <c r="A479" i="1"/>
  <c r="O582" i="11" l="1"/>
  <c r="G582" i="11"/>
  <c r="F582" i="11"/>
  <c r="K581" i="11"/>
  <c r="M581" i="11" s="1"/>
  <c r="L581" i="11" s="1"/>
  <c r="J581" i="11"/>
  <c r="A581" i="11"/>
  <c r="K580" i="11"/>
  <c r="M580" i="11" s="1"/>
  <c r="L580" i="11" s="1"/>
  <c r="J580" i="11"/>
  <c r="A580" i="11"/>
  <c r="K579" i="11"/>
  <c r="M579" i="11" s="1"/>
  <c r="L579" i="11" s="1"/>
  <c r="J579" i="11"/>
  <c r="A579" i="11"/>
  <c r="K578" i="11"/>
  <c r="M578" i="11" s="1"/>
  <c r="L578" i="11" s="1"/>
  <c r="J578" i="11"/>
  <c r="A578" i="11"/>
  <c r="K577" i="11"/>
  <c r="M577" i="11" s="1"/>
  <c r="L577" i="11" s="1"/>
  <c r="J577" i="11"/>
  <c r="A577" i="11"/>
  <c r="K576" i="11"/>
  <c r="M576" i="11" s="1"/>
  <c r="L576" i="11" s="1"/>
  <c r="J576" i="11"/>
  <c r="A576" i="11"/>
  <c r="K575" i="11"/>
  <c r="M575" i="11" s="1"/>
  <c r="L575" i="11" s="1"/>
  <c r="J575" i="11"/>
  <c r="A575" i="11"/>
  <c r="K574" i="11"/>
  <c r="M574" i="11" s="1"/>
  <c r="L574" i="11" s="1"/>
  <c r="J574" i="11"/>
  <c r="A574" i="11"/>
  <c r="K573" i="11"/>
  <c r="M573" i="11" s="1"/>
  <c r="L573" i="11" s="1"/>
  <c r="J573" i="11"/>
  <c r="A573" i="11"/>
  <c r="K572" i="11"/>
  <c r="M572" i="11" s="1"/>
  <c r="L572" i="11" s="1"/>
  <c r="J572" i="11"/>
  <c r="A572" i="11"/>
  <c r="K571" i="11"/>
  <c r="M571" i="11" s="1"/>
  <c r="L571" i="11" s="1"/>
  <c r="J571" i="11"/>
  <c r="A571" i="11"/>
  <c r="K570" i="11"/>
  <c r="M570" i="11" s="1"/>
  <c r="L570" i="11" s="1"/>
  <c r="J570" i="11"/>
  <c r="A570" i="11"/>
  <c r="K569" i="11"/>
  <c r="M569" i="11" s="1"/>
  <c r="L569" i="11" s="1"/>
  <c r="J569" i="11"/>
  <c r="A569" i="11"/>
  <c r="K568" i="11"/>
  <c r="M568" i="11" s="1"/>
  <c r="L568" i="11" s="1"/>
  <c r="J568" i="11"/>
  <c r="A568" i="11"/>
  <c r="K567" i="11"/>
  <c r="M567" i="11" s="1"/>
  <c r="L567" i="11" s="1"/>
  <c r="J567" i="11"/>
  <c r="A567" i="11"/>
  <c r="K566" i="11"/>
  <c r="M566" i="11" s="1"/>
  <c r="L566" i="11" s="1"/>
  <c r="J566" i="11"/>
  <c r="A566" i="11"/>
  <c r="K565" i="11"/>
  <c r="M565" i="11" s="1"/>
  <c r="L565" i="11" s="1"/>
  <c r="J565" i="11"/>
  <c r="A565" i="11"/>
  <c r="K564" i="11"/>
  <c r="M564" i="11" s="1"/>
  <c r="L564" i="11" s="1"/>
  <c r="J564" i="11"/>
  <c r="A564" i="11"/>
  <c r="K563" i="11"/>
  <c r="M563" i="11" s="1"/>
  <c r="L563" i="11" s="1"/>
  <c r="J563" i="11"/>
  <c r="A563" i="11"/>
  <c r="K562" i="11"/>
  <c r="M562" i="11" s="1"/>
  <c r="L562" i="11" s="1"/>
  <c r="J562" i="11"/>
  <c r="A562" i="11"/>
  <c r="K561" i="11"/>
  <c r="M561" i="11" s="1"/>
  <c r="L561" i="11" s="1"/>
  <c r="J561" i="11"/>
  <c r="A561" i="11"/>
  <c r="K560" i="11"/>
  <c r="M560" i="11" s="1"/>
  <c r="L560" i="11" s="1"/>
  <c r="J560" i="11"/>
  <c r="A560" i="11"/>
  <c r="K559" i="11"/>
  <c r="M559" i="11" s="1"/>
  <c r="L559" i="11" s="1"/>
  <c r="J559" i="11"/>
  <c r="A559" i="11"/>
  <c r="K558" i="11"/>
  <c r="M558" i="11" s="1"/>
  <c r="L558" i="11" s="1"/>
  <c r="J558" i="11"/>
  <c r="A558" i="11"/>
  <c r="K557" i="11"/>
  <c r="M557" i="11" s="1"/>
  <c r="L557" i="11" s="1"/>
  <c r="J557" i="11"/>
  <c r="A557" i="11"/>
  <c r="K556" i="11"/>
  <c r="M556" i="11" s="1"/>
  <c r="L556" i="11" s="1"/>
  <c r="J556" i="11"/>
  <c r="A556" i="11"/>
  <c r="K555" i="11"/>
  <c r="M555" i="11" s="1"/>
  <c r="L555" i="11" s="1"/>
  <c r="J555" i="11"/>
  <c r="A555" i="11"/>
  <c r="K554" i="11"/>
  <c r="M554" i="11" s="1"/>
  <c r="L554" i="11" s="1"/>
  <c r="J554" i="11"/>
  <c r="A554" i="11"/>
  <c r="K553" i="11"/>
  <c r="M553" i="11" s="1"/>
  <c r="L553" i="11" s="1"/>
  <c r="J553" i="11"/>
  <c r="A553" i="11"/>
  <c r="K552" i="11"/>
  <c r="M552" i="11" s="1"/>
  <c r="L552" i="11" s="1"/>
  <c r="J552" i="11"/>
  <c r="A552" i="11"/>
  <c r="K551" i="11"/>
  <c r="M551" i="11" s="1"/>
  <c r="L551" i="11" s="1"/>
  <c r="J551" i="11"/>
  <c r="A551" i="11"/>
  <c r="K550" i="11"/>
  <c r="M550" i="11" s="1"/>
  <c r="L550" i="11" s="1"/>
  <c r="J550" i="11"/>
  <c r="A550" i="11"/>
  <c r="K549" i="11"/>
  <c r="M549" i="11" s="1"/>
  <c r="L549" i="11" s="1"/>
  <c r="J549" i="11"/>
  <c r="A549" i="11"/>
  <c r="K548" i="11"/>
  <c r="M548" i="11" s="1"/>
  <c r="L548" i="11" s="1"/>
  <c r="J548" i="11"/>
  <c r="A548" i="11"/>
  <c r="K547" i="11"/>
  <c r="M547" i="11" s="1"/>
  <c r="L547" i="11" s="1"/>
  <c r="J547" i="11"/>
  <c r="A547" i="11"/>
  <c r="K546" i="11"/>
  <c r="M546" i="11" s="1"/>
  <c r="L546" i="11" s="1"/>
  <c r="J546" i="11"/>
  <c r="A546" i="11"/>
  <c r="K545" i="11"/>
  <c r="M545" i="11" s="1"/>
  <c r="L545" i="11" s="1"/>
  <c r="J545" i="11"/>
  <c r="A545" i="11"/>
  <c r="K544" i="11"/>
  <c r="M544" i="11" s="1"/>
  <c r="L544" i="11" s="1"/>
  <c r="J544" i="11"/>
  <c r="A544" i="11"/>
  <c r="K543" i="11"/>
  <c r="M543" i="11" s="1"/>
  <c r="L543" i="11" s="1"/>
  <c r="J543" i="11"/>
  <c r="A543" i="11"/>
  <c r="K542" i="11"/>
  <c r="M542" i="11" s="1"/>
  <c r="L542" i="11" s="1"/>
  <c r="J542" i="11"/>
  <c r="A542" i="11"/>
  <c r="K541" i="11"/>
  <c r="M541" i="11" s="1"/>
  <c r="L541" i="11" s="1"/>
  <c r="J541" i="11"/>
  <c r="A541" i="11"/>
  <c r="K540" i="11"/>
  <c r="M540" i="11" s="1"/>
  <c r="L540" i="11" s="1"/>
  <c r="J540" i="11"/>
  <c r="A540" i="11"/>
  <c r="K539" i="11"/>
  <c r="M539" i="11" s="1"/>
  <c r="L539" i="11" s="1"/>
  <c r="J539" i="11"/>
  <c r="A539" i="11"/>
  <c r="K538" i="11"/>
  <c r="M538" i="11" s="1"/>
  <c r="L538" i="11" s="1"/>
  <c r="J538" i="11"/>
  <c r="A538" i="11"/>
  <c r="K537" i="11"/>
  <c r="M537" i="11" s="1"/>
  <c r="L537" i="11" s="1"/>
  <c r="J537" i="11"/>
  <c r="A537" i="11"/>
  <c r="K536" i="11"/>
  <c r="M536" i="11" s="1"/>
  <c r="L536" i="11" s="1"/>
  <c r="J536" i="11"/>
  <c r="A536" i="11"/>
  <c r="K535" i="11"/>
  <c r="M535" i="11" s="1"/>
  <c r="L535" i="11" s="1"/>
  <c r="J535" i="11"/>
  <c r="A535" i="11"/>
  <c r="K534" i="11"/>
  <c r="M534" i="11" s="1"/>
  <c r="L534" i="11" s="1"/>
  <c r="J534" i="11"/>
  <c r="A534" i="11"/>
  <c r="K533" i="11"/>
  <c r="M533" i="11" s="1"/>
  <c r="L533" i="11" s="1"/>
  <c r="J533" i="11"/>
  <c r="A533" i="11"/>
  <c r="K532" i="11"/>
  <c r="M532" i="11" s="1"/>
  <c r="L532" i="11" s="1"/>
  <c r="J532" i="11"/>
  <c r="A532" i="11"/>
  <c r="K531" i="11"/>
  <c r="M531" i="11" s="1"/>
  <c r="L531" i="11" s="1"/>
  <c r="J531" i="11"/>
  <c r="A531" i="11"/>
  <c r="K530" i="11"/>
  <c r="M530" i="11" s="1"/>
  <c r="L530" i="11" s="1"/>
  <c r="J530" i="11"/>
  <c r="A530" i="11"/>
  <c r="K529" i="11"/>
  <c r="M529" i="11" s="1"/>
  <c r="L529" i="11" s="1"/>
  <c r="J529" i="11"/>
  <c r="A529" i="11"/>
  <c r="K528" i="11"/>
  <c r="M528" i="11" s="1"/>
  <c r="L528" i="11" s="1"/>
  <c r="J528" i="11"/>
  <c r="A528" i="11"/>
  <c r="K527" i="11"/>
  <c r="M527" i="11" s="1"/>
  <c r="L527" i="11" s="1"/>
  <c r="J527" i="11"/>
  <c r="A527" i="11"/>
  <c r="K526" i="11"/>
  <c r="M526" i="11" s="1"/>
  <c r="L526" i="11" s="1"/>
  <c r="J526" i="11"/>
  <c r="A526" i="11"/>
  <c r="K525" i="11"/>
  <c r="M525" i="11" s="1"/>
  <c r="L525" i="11" s="1"/>
  <c r="J525" i="11"/>
  <c r="A525" i="11"/>
  <c r="K524" i="11"/>
  <c r="M524" i="11" s="1"/>
  <c r="L524" i="11" s="1"/>
  <c r="J524" i="11"/>
  <c r="A524" i="11"/>
  <c r="K523" i="11"/>
  <c r="M523" i="11" s="1"/>
  <c r="L523" i="11" s="1"/>
  <c r="J523" i="11"/>
  <c r="A523" i="11"/>
  <c r="K522" i="11"/>
  <c r="M522" i="11" s="1"/>
  <c r="L522" i="11" s="1"/>
  <c r="J522" i="11"/>
  <c r="A522" i="11"/>
  <c r="K521" i="11"/>
  <c r="M521" i="11" s="1"/>
  <c r="L521" i="11" s="1"/>
  <c r="J521" i="11"/>
  <c r="A521" i="11"/>
  <c r="K520" i="11"/>
  <c r="M520" i="11" s="1"/>
  <c r="L520" i="11" s="1"/>
  <c r="J520" i="11"/>
  <c r="A520" i="11"/>
  <c r="K519" i="11"/>
  <c r="M519" i="11" s="1"/>
  <c r="L519" i="11" s="1"/>
  <c r="J519" i="11"/>
  <c r="A519" i="11"/>
  <c r="K518" i="11"/>
  <c r="M518" i="11" s="1"/>
  <c r="L518" i="11" s="1"/>
  <c r="J518" i="11"/>
  <c r="A518" i="11"/>
  <c r="K517" i="11"/>
  <c r="M517" i="11" s="1"/>
  <c r="L517" i="11" s="1"/>
  <c r="J517" i="11"/>
  <c r="A517" i="11"/>
  <c r="K516" i="11"/>
  <c r="M516" i="11" s="1"/>
  <c r="L516" i="11" s="1"/>
  <c r="J516" i="11"/>
  <c r="A516" i="11"/>
  <c r="K515" i="11"/>
  <c r="M515" i="11" s="1"/>
  <c r="L515" i="11" s="1"/>
  <c r="J515" i="11"/>
  <c r="A515" i="11"/>
  <c r="K514" i="11"/>
  <c r="M514" i="11" s="1"/>
  <c r="L514" i="11" s="1"/>
  <c r="J514" i="11"/>
  <c r="A514" i="11"/>
  <c r="K513" i="11"/>
  <c r="M513" i="11" s="1"/>
  <c r="L513" i="11" s="1"/>
  <c r="J513" i="11"/>
  <c r="A513" i="11"/>
  <c r="K512" i="11"/>
  <c r="M512" i="11" s="1"/>
  <c r="L512" i="11" s="1"/>
  <c r="J512" i="11"/>
  <c r="A512" i="11"/>
  <c r="K511" i="11"/>
  <c r="M511" i="11" s="1"/>
  <c r="L511" i="11" s="1"/>
  <c r="J511" i="11"/>
  <c r="A511" i="11"/>
  <c r="K510" i="11"/>
  <c r="M510" i="11" s="1"/>
  <c r="L510" i="11" s="1"/>
  <c r="J510" i="11"/>
  <c r="A510" i="11"/>
  <c r="K509" i="11"/>
  <c r="M509" i="11" s="1"/>
  <c r="L509" i="11" s="1"/>
  <c r="J509" i="11"/>
  <c r="A509" i="11"/>
  <c r="K508" i="11"/>
  <c r="M508" i="11" s="1"/>
  <c r="L508" i="11" s="1"/>
  <c r="J508" i="11"/>
  <c r="A508" i="11"/>
  <c r="K507" i="11"/>
  <c r="M507" i="11" s="1"/>
  <c r="L507" i="11" s="1"/>
  <c r="J507" i="11"/>
  <c r="A507" i="11"/>
  <c r="K506" i="11"/>
  <c r="M506" i="11" s="1"/>
  <c r="L506" i="11" s="1"/>
  <c r="J506" i="11"/>
  <c r="A506" i="11"/>
  <c r="K505" i="11"/>
  <c r="M505" i="11" s="1"/>
  <c r="L505" i="11" s="1"/>
  <c r="J505" i="11"/>
  <c r="A505" i="11"/>
  <c r="K504" i="11"/>
  <c r="M504" i="11" s="1"/>
  <c r="L504" i="11" s="1"/>
  <c r="J504" i="11"/>
  <c r="A504" i="11"/>
  <c r="K503" i="11"/>
  <c r="M503" i="11" s="1"/>
  <c r="L503" i="11" s="1"/>
  <c r="J503" i="11"/>
  <c r="A503" i="11"/>
  <c r="K502" i="11"/>
  <c r="M502" i="11" s="1"/>
  <c r="L502" i="11" s="1"/>
  <c r="J502" i="11"/>
  <c r="A502" i="11"/>
  <c r="K501" i="11"/>
  <c r="M501" i="11" s="1"/>
  <c r="L501" i="11" s="1"/>
  <c r="J501" i="11"/>
  <c r="A501" i="11"/>
  <c r="K500" i="11"/>
  <c r="M500" i="11" s="1"/>
  <c r="L500" i="11" s="1"/>
  <c r="J500" i="11"/>
  <c r="A500" i="11"/>
  <c r="K499" i="11"/>
  <c r="M499" i="11" s="1"/>
  <c r="L499" i="11" s="1"/>
  <c r="J499" i="11"/>
  <c r="A499" i="11"/>
  <c r="K498" i="11"/>
  <c r="M498" i="11" s="1"/>
  <c r="L498" i="11" s="1"/>
  <c r="J498" i="11"/>
  <c r="A498" i="11"/>
  <c r="K497" i="11"/>
  <c r="M497" i="11" s="1"/>
  <c r="L497" i="11" s="1"/>
  <c r="J497" i="11"/>
  <c r="A497" i="11"/>
  <c r="K496" i="11"/>
  <c r="M496" i="11" s="1"/>
  <c r="L496" i="11" s="1"/>
  <c r="J496" i="11"/>
  <c r="A496" i="11"/>
  <c r="K495" i="11"/>
  <c r="M495" i="11" s="1"/>
  <c r="L495" i="11" s="1"/>
  <c r="J495" i="11"/>
  <c r="A495" i="11"/>
  <c r="K494" i="11"/>
  <c r="M494" i="11" s="1"/>
  <c r="L494" i="11" s="1"/>
  <c r="J494" i="11"/>
  <c r="A494" i="11"/>
  <c r="K493" i="11"/>
  <c r="M493" i="11" s="1"/>
  <c r="L493" i="11" s="1"/>
  <c r="J493" i="11"/>
  <c r="A493" i="11"/>
  <c r="K492" i="11"/>
  <c r="M492" i="11" s="1"/>
  <c r="L492" i="11" s="1"/>
  <c r="J492" i="11"/>
  <c r="A492" i="11"/>
  <c r="K491" i="11"/>
  <c r="M491" i="11" s="1"/>
  <c r="L491" i="11" s="1"/>
  <c r="J491" i="11"/>
  <c r="A491" i="11"/>
  <c r="K490" i="11"/>
  <c r="M490" i="11" s="1"/>
  <c r="L490" i="11" s="1"/>
  <c r="J490" i="11"/>
  <c r="A490" i="11"/>
  <c r="K489" i="11"/>
  <c r="M489" i="11" s="1"/>
  <c r="L489" i="11" s="1"/>
  <c r="J489" i="11"/>
  <c r="A489" i="11"/>
  <c r="K488" i="11"/>
  <c r="M488" i="11" s="1"/>
  <c r="L488" i="11" s="1"/>
  <c r="J488" i="11"/>
  <c r="A488" i="11"/>
  <c r="K487" i="11"/>
  <c r="M487" i="11" s="1"/>
  <c r="L487" i="11" s="1"/>
  <c r="J487" i="11"/>
  <c r="A487" i="11"/>
  <c r="K486" i="11"/>
  <c r="M486" i="11" s="1"/>
  <c r="L486" i="11" s="1"/>
  <c r="J486" i="11"/>
  <c r="A486" i="11"/>
  <c r="K485" i="11"/>
  <c r="M485" i="11" s="1"/>
  <c r="L485" i="11" s="1"/>
  <c r="J485" i="11"/>
  <c r="A485" i="11"/>
  <c r="K484" i="11"/>
  <c r="M484" i="11" s="1"/>
  <c r="L484" i="11" s="1"/>
  <c r="J484" i="11"/>
  <c r="A484" i="11"/>
  <c r="K483" i="11"/>
  <c r="M483" i="11" s="1"/>
  <c r="L483" i="11" s="1"/>
  <c r="J483" i="11"/>
  <c r="A483" i="11"/>
  <c r="K482" i="11"/>
  <c r="M482" i="11" s="1"/>
  <c r="L482" i="11" s="1"/>
  <c r="J482" i="11"/>
  <c r="A482" i="11"/>
  <c r="K481" i="11"/>
  <c r="M481" i="11" s="1"/>
  <c r="L481" i="11" s="1"/>
  <c r="J481" i="11"/>
  <c r="A481" i="11"/>
  <c r="K480" i="11"/>
  <c r="M480" i="11" s="1"/>
  <c r="L480" i="11" s="1"/>
  <c r="J480" i="11"/>
  <c r="A480" i="11"/>
  <c r="K479" i="11"/>
  <c r="M479" i="11" s="1"/>
  <c r="L479" i="11" s="1"/>
  <c r="J479" i="11"/>
  <c r="A479" i="11"/>
  <c r="K478" i="11"/>
  <c r="M478" i="11" s="1"/>
  <c r="L478" i="11" s="1"/>
  <c r="J478" i="11"/>
  <c r="A478" i="11"/>
  <c r="K477" i="11"/>
  <c r="M477" i="11" s="1"/>
  <c r="L477" i="11" s="1"/>
  <c r="J477" i="11"/>
  <c r="A477" i="11"/>
  <c r="K476" i="11"/>
  <c r="M476" i="11" s="1"/>
  <c r="L476" i="11" s="1"/>
  <c r="J476" i="11"/>
  <c r="A476" i="11"/>
  <c r="K475" i="11"/>
  <c r="M475" i="11" s="1"/>
  <c r="L475" i="11" s="1"/>
  <c r="J475" i="11"/>
  <c r="A475" i="11"/>
  <c r="K474" i="11"/>
  <c r="M474" i="11" s="1"/>
  <c r="L474" i="11" s="1"/>
  <c r="J474" i="11"/>
  <c r="A474" i="11"/>
  <c r="K473" i="11"/>
  <c r="M473" i="11" s="1"/>
  <c r="L473" i="11" s="1"/>
  <c r="J473" i="11"/>
  <c r="A473" i="11"/>
  <c r="K472" i="11"/>
  <c r="M472" i="11" s="1"/>
  <c r="L472" i="11" s="1"/>
  <c r="J472" i="11"/>
  <c r="A472" i="11"/>
  <c r="K471" i="11"/>
  <c r="M471" i="11" s="1"/>
  <c r="L471" i="11" s="1"/>
  <c r="J471" i="11"/>
  <c r="A471" i="11"/>
  <c r="K470" i="11"/>
  <c r="M470" i="11" s="1"/>
  <c r="L470" i="11" s="1"/>
  <c r="J470" i="11"/>
  <c r="A470" i="11"/>
  <c r="K469" i="11"/>
  <c r="M469" i="11" s="1"/>
  <c r="L469" i="11" s="1"/>
  <c r="J469" i="11"/>
  <c r="A469" i="11"/>
  <c r="K468" i="11"/>
  <c r="M468" i="11" s="1"/>
  <c r="L468" i="11" s="1"/>
  <c r="J468" i="11"/>
  <c r="A468" i="11"/>
  <c r="K467" i="11"/>
  <c r="M467" i="11" s="1"/>
  <c r="L467" i="11" s="1"/>
  <c r="J467" i="11"/>
  <c r="A467" i="11"/>
  <c r="K466" i="11"/>
  <c r="M466" i="11" s="1"/>
  <c r="L466" i="11" s="1"/>
  <c r="J466" i="11"/>
  <c r="A466" i="11"/>
  <c r="K465" i="11"/>
  <c r="M465" i="11" s="1"/>
  <c r="L465" i="11" s="1"/>
  <c r="J465" i="11"/>
  <c r="A465" i="11"/>
  <c r="K464" i="11"/>
  <c r="M464" i="11" s="1"/>
  <c r="L464" i="11" s="1"/>
  <c r="J464" i="11"/>
  <c r="A464" i="11"/>
  <c r="K463" i="11"/>
  <c r="M463" i="11" s="1"/>
  <c r="L463" i="11" s="1"/>
  <c r="J463" i="11"/>
  <c r="A463" i="11"/>
  <c r="K462" i="11"/>
  <c r="M462" i="11" s="1"/>
  <c r="L462" i="11" s="1"/>
  <c r="J462" i="11"/>
  <c r="A462" i="11"/>
  <c r="K461" i="11"/>
  <c r="M461" i="11" s="1"/>
  <c r="L461" i="11" s="1"/>
  <c r="J461" i="11"/>
  <c r="A461" i="11"/>
  <c r="K460" i="11"/>
  <c r="M460" i="11" s="1"/>
  <c r="L460" i="11" s="1"/>
  <c r="J460" i="11"/>
  <c r="A460" i="11"/>
  <c r="K459" i="11"/>
  <c r="M459" i="11" s="1"/>
  <c r="L459" i="11" s="1"/>
  <c r="J459" i="11"/>
  <c r="A459" i="11"/>
  <c r="K458" i="11"/>
  <c r="M458" i="11" s="1"/>
  <c r="L458" i="11" s="1"/>
  <c r="J458" i="11"/>
  <c r="A458" i="11"/>
  <c r="K457" i="11"/>
  <c r="M457" i="11" s="1"/>
  <c r="L457" i="11" s="1"/>
  <c r="J457" i="11"/>
  <c r="A457" i="11"/>
  <c r="K456" i="11"/>
  <c r="M456" i="11" s="1"/>
  <c r="L456" i="11" s="1"/>
  <c r="J456" i="11"/>
  <c r="A456" i="11"/>
  <c r="K455" i="11"/>
  <c r="M455" i="11" s="1"/>
  <c r="L455" i="11" s="1"/>
  <c r="J455" i="11"/>
  <c r="A455" i="11"/>
  <c r="K454" i="11"/>
  <c r="M454" i="11" s="1"/>
  <c r="L454" i="11" s="1"/>
  <c r="J454" i="11"/>
  <c r="A454" i="11"/>
  <c r="K453" i="11"/>
  <c r="M453" i="11" s="1"/>
  <c r="L453" i="11" s="1"/>
  <c r="J453" i="11"/>
  <c r="A453" i="11"/>
  <c r="K452" i="11"/>
  <c r="M452" i="11" s="1"/>
  <c r="L452" i="11" s="1"/>
  <c r="J452" i="11"/>
  <c r="A452" i="11"/>
  <c r="K451" i="11"/>
  <c r="M451" i="11" s="1"/>
  <c r="L451" i="11" s="1"/>
  <c r="J451" i="11"/>
  <c r="A451" i="11"/>
  <c r="K450" i="11"/>
  <c r="M450" i="11" s="1"/>
  <c r="L450" i="11" s="1"/>
  <c r="J450" i="11"/>
  <c r="A450" i="11"/>
  <c r="K449" i="11"/>
  <c r="M449" i="11" s="1"/>
  <c r="L449" i="11" s="1"/>
  <c r="J449" i="11"/>
  <c r="A449" i="11"/>
  <c r="K448" i="11"/>
  <c r="M448" i="11" s="1"/>
  <c r="L448" i="11" s="1"/>
  <c r="J448" i="11"/>
  <c r="A448" i="11"/>
  <c r="K447" i="11"/>
  <c r="M447" i="11" s="1"/>
  <c r="L447" i="11" s="1"/>
  <c r="J447" i="11"/>
  <c r="A447" i="11"/>
  <c r="K446" i="11"/>
  <c r="M446" i="11" s="1"/>
  <c r="L446" i="11" s="1"/>
  <c r="J446" i="11"/>
  <c r="A446" i="11"/>
  <c r="K445" i="11"/>
  <c r="M445" i="11" s="1"/>
  <c r="L445" i="11" s="1"/>
  <c r="J445" i="11"/>
  <c r="A445" i="11"/>
  <c r="K444" i="11"/>
  <c r="M444" i="11" s="1"/>
  <c r="L444" i="11" s="1"/>
  <c r="J444" i="11"/>
  <c r="A444" i="11"/>
  <c r="K443" i="11"/>
  <c r="M443" i="11" s="1"/>
  <c r="L443" i="11" s="1"/>
  <c r="J443" i="11"/>
  <c r="A443" i="11"/>
  <c r="K442" i="11"/>
  <c r="M442" i="11" s="1"/>
  <c r="L442" i="11" s="1"/>
  <c r="J442" i="11"/>
  <c r="A442" i="11"/>
  <c r="K441" i="11"/>
  <c r="M441" i="11" s="1"/>
  <c r="L441" i="11" s="1"/>
  <c r="J441" i="11"/>
  <c r="A441" i="11"/>
  <c r="K440" i="11"/>
  <c r="M440" i="11" s="1"/>
  <c r="L440" i="11" s="1"/>
  <c r="J440" i="11"/>
  <c r="A440" i="11"/>
  <c r="K439" i="11"/>
  <c r="M439" i="11" s="1"/>
  <c r="L439" i="11" s="1"/>
  <c r="J439" i="11"/>
  <c r="A439" i="11"/>
  <c r="K438" i="11"/>
  <c r="M438" i="11" s="1"/>
  <c r="L438" i="11" s="1"/>
  <c r="J438" i="11"/>
  <c r="A438" i="11"/>
  <c r="K437" i="11"/>
  <c r="M437" i="11" s="1"/>
  <c r="L437" i="11" s="1"/>
  <c r="J437" i="11"/>
  <c r="A437" i="11"/>
  <c r="K436" i="11"/>
  <c r="M436" i="11" s="1"/>
  <c r="L436" i="11" s="1"/>
  <c r="J436" i="11"/>
  <c r="A436" i="11"/>
  <c r="K435" i="11"/>
  <c r="M435" i="11" s="1"/>
  <c r="L435" i="11" s="1"/>
  <c r="J435" i="11"/>
  <c r="A435" i="11"/>
  <c r="K434" i="11"/>
  <c r="M434" i="11" s="1"/>
  <c r="L434" i="11" s="1"/>
  <c r="J434" i="11"/>
  <c r="A434" i="11"/>
  <c r="K433" i="11"/>
  <c r="M433" i="11" s="1"/>
  <c r="L433" i="11" s="1"/>
  <c r="J433" i="11"/>
  <c r="A433" i="11"/>
  <c r="K432" i="11"/>
  <c r="M432" i="11" s="1"/>
  <c r="L432" i="11" s="1"/>
  <c r="J432" i="11"/>
  <c r="A432" i="11"/>
  <c r="K431" i="11"/>
  <c r="M431" i="11" s="1"/>
  <c r="L431" i="11" s="1"/>
  <c r="J431" i="11"/>
  <c r="A431" i="11"/>
  <c r="K430" i="11"/>
  <c r="M430" i="11" s="1"/>
  <c r="L430" i="11" s="1"/>
  <c r="J430" i="11"/>
  <c r="A430" i="11"/>
  <c r="K429" i="11"/>
  <c r="M429" i="11" s="1"/>
  <c r="L429" i="11" s="1"/>
  <c r="J429" i="11"/>
  <c r="A429" i="11"/>
  <c r="K428" i="11"/>
  <c r="M428" i="11" s="1"/>
  <c r="L428" i="11" s="1"/>
  <c r="J428" i="11"/>
  <c r="A428" i="11"/>
  <c r="K427" i="11"/>
  <c r="M427" i="11" s="1"/>
  <c r="L427" i="11" s="1"/>
  <c r="J427" i="11"/>
  <c r="A427" i="11"/>
  <c r="K426" i="11"/>
  <c r="M426" i="11" s="1"/>
  <c r="L426" i="11" s="1"/>
  <c r="J426" i="11"/>
  <c r="A426" i="11"/>
  <c r="K425" i="11"/>
  <c r="M425" i="11" s="1"/>
  <c r="L425" i="11" s="1"/>
  <c r="J425" i="11"/>
  <c r="A425" i="11"/>
  <c r="K424" i="11"/>
  <c r="M424" i="11" s="1"/>
  <c r="L424" i="11" s="1"/>
  <c r="J424" i="11"/>
  <c r="A424" i="11"/>
  <c r="K423" i="11"/>
  <c r="M423" i="11" s="1"/>
  <c r="L423" i="11" s="1"/>
  <c r="J423" i="11"/>
  <c r="A423" i="11"/>
  <c r="K422" i="11"/>
  <c r="M422" i="11" s="1"/>
  <c r="L422" i="11" s="1"/>
  <c r="J422" i="11"/>
  <c r="A422" i="11"/>
  <c r="K421" i="11"/>
  <c r="M421" i="11" s="1"/>
  <c r="L421" i="11" s="1"/>
  <c r="J421" i="11"/>
  <c r="A421" i="11"/>
  <c r="K420" i="11"/>
  <c r="M420" i="11" s="1"/>
  <c r="L420" i="11" s="1"/>
  <c r="J420" i="11"/>
  <c r="A420" i="11"/>
  <c r="K419" i="11"/>
  <c r="M419" i="11" s="1"/>
  <c r="L419" i="11" s="1"/>
  <c r="J419" i="11"/>
  <c r="A419" i="11"/>
  <c r="K418" i="11"/>
  <c r="M418" i="11" s="1"/>
  <c r="L418" i="11" s="1"/>
  <c r="J418" i="11"/>
  <c r="A418" i="11"/>
  <c r="K417" i="11"/>
  <c r="M417" i="11" s="1"/>
  <c r="L417" i="11" s="1"/>
  <c r="J417" i="11"/>
  <c r="A417" i="11"/>
  <c r="K416" i="11"/>
  <c r="M416" i="11" s="1"/>
  <c r="L416" i="11" s="1"/>
  <c r="J416" i="11"/>
  <c r="A416" i="11"/>
  <c r="K415" i="11"/>
  <c r="M415" i="11" s="1"/>
  <c r="L415" i="11" s="1"/>
  <c r="J415" i="11"/>
  <c r="A415" i="11"/>
  <c r="K414" i="11"/>
  <c r="M414" i="11" s="1"/>
  <c r="L414" i="11" s="1"/>
  <c r="J414" i="11"/>
  <c r="A414" i="11"/>
  <c r="K413" i="11"/>
  <c r="M413" i="11" s="1"/>
  <c r="L413" i="11" s="1"/>
  <c r="J413" i="11"/>
  <c r="A413" i="11"/>
  <c r="K412" i="11"/>
  <c r="M412" i="11" s="1"/>
  <c r="L412" i="11" s="1"/>
  <c r="J412" i="11"/>
  <c r="A412" i="11"/>
  <c r="K411" i="11"/>
  <c r="M411" i="11" s="1"/>
  <c r="L411" i="11" s="1"/>
  <c r="J411" i="11"/>
  <c r="A411" i="11"/>
  <c r="K410" i="11"/>
  <c r="M410" i="11" s="1"/>
  <c r="L410" i="11" s="1"/>
  <c r="J410" i="11"/>
  <c r="A410" i="11"/>
  <c r="K409" i="11"/>
  <c r="M409" i="11" s="1"/>
  <c r="L409" i="11" s="1"/>
  <c r="J409" i="11"/>
  <c r="A409" i="11"/>
  <c r="K408" i="11"/>
  <c r="M408" i="11" s="1"/>
  <c r="L408" i="11" s="1"/>
  <c r="J408" i="11"/>
  <c r="A408" i="11"/>
  <c r="K407" i="11"/>
  <c r="M407" i="11" s="1"/>
  <c r="L407" i="11" s="1"/>
  <c r="J407" i="11"/>
  <c r="A407" i="11"/>
  <c r="K406" i="11"/>
  <c r="M406" i="11" s="1"/>
  <c r="L406" i="11" s="1"/>
  <c r="J406" i="11"/>
  <c r="A406" i="11"/>
  <c r="K405" i="11"/>
  <c r="M405" i="11" s="1"/>
  <c r="L405" i="11" s="1"/>
  <c r="J405" i="11"/>
  <c r="A405" i="11"/>
  <c r="K404" i="11"/>
  <c r="M404" i="11" s="1"/>
  <c r="L404" i="11" s="1"/>
  <c r="J404" i="11"/>
  <c r="A404" i="11"/>
  <c r="K403" i="11"/>
  <c r="M403" i="11" s="1"/>
  <c r="L403" i="11" s="1"/>
  <c r="J403" i="11"/>
  <c r="A403" i="11"/>
  <c r="K402" i="11"/>
  <c r="M402" i="11" s="1"/>
  <c r="L402" i="11" s="1"/>
  <c r="J402" i="11"/>
  <c r="A402" i="11"/>
  <c r="K401" i="11"/>
  <c r="M401" i="11" s="1"/>
  <c r="L401" i="11" s="1"/>
  <c r="J401" i="11"/>
  <c r="A401" i="11"/>
  <c r="K400" i="11"/>
  <c r="M400" i="11" s="1"/>
  <c r="L400" i="11" s="1"/>
  <c r="J400" i="11"/>
  <c r="A400" i="11"/>
  <c r="K399" i="11"/>
  <c r="M399" i="11" s="1"/>
  <c r="L399" i="11" s="1"/>
  <c r="J399" i="11"/>
  <c r="A399" i="11"/>
  <c r="K398" i="11"/>
  <c r="M398" i="11" s="1"/>
  <c r="L398" i="11" s="1"/>
  <c r="J398" i="11"/>
  <c r="A398" i="11"/>
  <c r="K397" i="11"/>
  <c r="M397" i="11" s="1"/>
  <c r="L397" i="11" s="1"/>
  <c r="J397" i="11"/>
  <c r="A397" i="11"/>
  <c r="K396" i="11"/>
  <c r="M396" i="11" s="1"/>
  <c r="L396" i="11" s="1"/>
  <c r="J396" i="11"/>
  <c r="A396" i="11"/>
  <c r="K395" i="11"/>
  <c r="M395" i="11" s="1"/>
  <c r="L395" i="11" s="1"/>
  <c r="J395" i="11"/>
  <c r="A395" i="11"/>
  <c r="K394" i="11"/>
  <c r="M394" i="11" s="1"/>
  <c r="L394" i="11" s="1"/>
  <c r="J394" i="11"/>
  <c r="A394" i="11"/>
  <c r="K393" i="11"/>
  <c r="M393" i="11" s="1"/>
  <c r="L393" i="11" s="1"/>
  <c r="J393" i="11"/>
  <c r="A393" i="11"/>
  <c r="K392" i="11"/>
  <c r="M392" i="11" s="1"/>
  <c r="L392" i="11" s="1"/>
  <c r="J392" i="11"/>
  <c r="A392" i="11"/>
  <c r="K391" i="11"/>
  <c r="M391" i="11" s="1"/>
  <c r="L391" i="11" s="1"/>
  <c r="J391" i="11"/>
  <c r="A391" i="11"/>
  <c r="K390" i="11"/>
  <c r="M390" i="11" s="1"/>
  <c r="L390" i="11" s="1"/>
  <c r="J390" i="11"/>
  <c r="A390" i="11"/>
  <c r="K389" i="11"/>
  <c r="M389" i="11" s="1"/>
  <c r="L389" i="11" s="1"/>
  <c r="J389" i="11"/>
  <c r="A389" i="11"/>
  <c r="K388" i="11"/>
  <c r="M388" i="11" s="1"/>
  <c r="L388" i="11" s="1"/>
  <c r="J388" i="11"/>
  <c r="A388" i="11"/>
  <c r="K387" i="11"/>
  <c r="M387" i="11" s="1"/>
  <c r="L387" i="11" s="1"/>
  <c r="J387" i="11"/>
  <c r="A387" i="11"/>
  <c r="K386" i="11"/>
  <c r="M386" i="11" s="1"/>
  <c r="L386" i="11" s="1"/>
  <c r="J386" i="11"/>
  <c r="A386" i="11"/>
  <c r="K385" i="11"/>
  <c r="M385" i="11" s="1"/>
  <c r="L385" i="11" s="1"/>
  <c r="J385" i="11"/>
  <c r="A385" i="11"/>
  <c r="K384" i="11"/>
  <c r="M384" i="11" s="1"/>
  <c r="L384" i="11" s="1"/>
  <c r="J384" i="11"/>
  <c r="A384" i="11"/>
  <c r="K383" i="11"/>
  <c r="M383" i="11" s="1"/>
  <c r="L383" i="11" s="1"/>
  <c r="J383" i="11"/>
  <c r="A383" i="11"/>
  <c r="K382" i="11"/>
  <c r="M382" i="11" s="1"/>
  <c r="L382" i="11" s="1"/>
  <c r="J382" i="11"/>
  <c r="A382" i="11"/>
  <c r="K381" i="11"/>
  <c r="M381" i="11" s="1"/>
  <c r="L381" i="11" s="1"/>
  <c r="J381" i="11"/>
  <c r="A381" i="11"/>
  <c r="K380" i="11"/>
  <c r="M380" i="11" s="1"/>
  <c r="L380" i="11" s="1"/>
  <c r="J380" i="11"/>
  <c r="A380" i="11"/>
  <c r="K379" i="11"/>
  <c r="M379" i="11" s="1"/>
  <c r="L379" i="11" s="1"/>
  <c r="J379" i="11"/>
  <c r="A379" i="11"/>
  <c r="K378" i="11"/>
  <c r="M378" i="11" s="1"/>
  <c r="L378" i="11" s="1"/>
  <c r="J378" i="11"/>
  <c r="A378" i="11"/>
  <c r="K377" i="11"/>
  <c r="M377" i="11" s="1"/>
  <c r="L377" i="11" s="1"/>
  <c r="J377" i="11"/>
  <c r="A377" i="11"/>
  <c r="K376" i="11"/>
  <c r="M376" i="11" s="1"/>
  <c r="L376" i="11" s="1"/>
  <c r="J376" i="11"/>
  <c r="A376" i="11"/>
  <c r="K375" i="11"/>
  <c r="M375" i="11" s="1"/>
  <c r="L375" i="11" s="1"/>
  <c r="J375" i="11"/>
  <c r="A375" i="11"/>
  <c r="K374" i="11"/>
  <c r="M374" i="11" s="1"/>
  <c r="L374" i="11" s="1"/>
  <c r="J374" i="11"/>
  <c r="A374" i="11"/>
  <c r="K373" i="11"/>
  <c r="M373" i="11" s="1"/>
  <c r="L373" i="11" s="1"/>
  <c r="J373" i="11"/>
  <c r="A373" i="11"/>
  <c r="K372" i="11"/>
  <c r="M372" i="11" s="1"/>
  <c r="L372" i="11" s="1"/>
  <c r="J372" i="11"/>
  <c r="A372" i="11"/>
  <c r="K371" i="11"/>
  <c r="M371" i="11" s="1"/>
  <c r="L371" i="11" s="1"/>
  <c r="J371" i="11"/>
  <c r="A371" i="11"/>
  <c r="K370" i="11"/>
  <c r="M370" i="11" s="1"/>
  <c r="L370" i="11" s="1"/>
  <c r="J370" i="11"/>
  <c r="A370" i="11"/>
  <c r="K369" i="11"/>
  <c r="M369" i="11" s="1"/>
  <c r="L369" i="11" s="1"/>
  <c r="J369" i="11"/>
  <c r="A369" i="11"/>
  <c r="K368" i="11"/>
  <c r="M368" i="11" s="1"/>
  <c r="L368" i="11" s="1"/>
  <c r="J368" i="11"/>
  <c r="A368" i="11"/>
  <c r="K367" i="11"/>
  <c r="M367" i="11" s="1"/>
  <c r="L367" i="11" s="1"/>
  <c r="J367" i="11"/>
  <c r="A367" i="11"/>
  <c r="K366" i="11"/>
  <c r="M366" i="11" s="1"/>
  <c r="L366" i="11" s="1"/>
  <c r="J366" i="11"/>
  <c r="A366" i="11"/>
  <c r="K365" i="11"/>
  <c r="M365" i="11" s="1"/>
  <c r="L365" i="11" s="1"/>
  <c r="J365" i="11"/>
  <c r="A365" i="11"/>
  <c r="K364" i="11"/>
  <c r="M364" i="11" s="1"/>
  <c r="L364" i="11" s="1"/>
  <c r="J364" i="11"/>
  <c r="A364" i="11"/>
  <c r="K363" i="11"/>
  <c r="M363" i="11" s="1"/>
  <c r="L363" i="11" s="1"/>
  <c r="J363" i="11"/>
  <c r="A363" i="11"/>
  <c r="K362" i="11"/>
  <c r="M362" i="11" s="1"/>
  <c r="L362" i="11" s="1"/>
  <c r="J362" i="11"/>
  <c r="A362" i="11"/>
  <c r="K361" i="11"/>
  <c r="M361" i="11" s="1"/>
  <c r="L361" i="11" s="1"/>
  <c r="J361" i="11"/>
  <c r="A361" i="11"/>
  <c r="K360" i="11"/>
  <c r="M360" i="11" s="1"/>
  <c r="L360" i="11" s="1"/>
  <c r="J360" i="11"/>
  <c r="A360" i="11"/>
  <c r="K359" i="11"/>
  <c r="M359" i="11" s="1"/>
  <c r="L359" i="11" s="1"/>
  <c r="J359" i="11"/>
  <c r="A359" i="11"/>
  <c r="K358" i="11"/>
  <c r="M358" i="11" s="1"/>
  <c r="L358" i="11" s="1"/>
  <c r="J358" i="11"/>
  <c r="A358" i="11"/>
  <c r="K357" i="11"/>
  <c r="M357" i="11" s="1"/>
  <c r="L357" i="11" s="1"/>
  <c r="J357" i="11"/>
  <c r="A357" i="11"/>
  <c r="K356" i="11"/>
  <c r="M356" i="11" s="1"/>
  <c r="L356" i="11" s="1"/>
  <c r="J356" i="11"/>
  <c r="A356" i="11"/>
  <c r="K355" i="11"/>
  <c r="M355" i="11" s="1"/>
  <c r="L355" i="11" s="1"/>
  <c r="J355" i="11"/>
  <c r="A355" i="11"/>
  <c r="K354" i="11"/>
  <c r="M354" i="11" s="1"/>
  <c r="L354" i="11" s="1"/>
  <c r="J354" i="11"/>
  <c r="A354" i="11"/>
  <c r="K353" i="11"/>
  <c r="M353" i="11" s="1"/>
  <c r="L353" i="11" s="1"/>
  <c r="J353" i="11"/>
  <c r="A353" i="11"/>
  <c r="K352" i="11"/>
  <c r="M352" i="11" s="1"/>
  <c r="L352" i="11" s="1"/>
  <c r="J352" i="11"/>
  <c r="A352" i="11"/>
  <c r="K351" i="11"/>
  <c r="M351" i="11" s="1"/>
  <c r="L351" i="11" s="1"/>
  <c r="J351" i="11"/>
  <c r="A351" i="11"/>
  <c r="K350" i="11"/>
  <c r="M350" i="11" s="1"/>
  <c r="L350" i="11" s="1"/>
  <c r="J350" i="11"/>
  <c r="A350" i="11"/>
  <c r="K349" i="11"/>
  <c r="M349" i="11" s="1"/>
  <c r="L349" i="11" s="1"/>
  <c r="J349" i="11"/>
  <c r="A349" i="11"/>
  <c r="K348" i="11"/>
  <c r="M348" i="11" s="1"/>
  <c r="L348" i="11" s="1"/>
  <c r="J348" i="11"/>
  <c r="A348" i="11"/>
  <c r="K347" i="11"/>
  <c r="M347" i="11" s="1"/>
  <c r="L347" i="11" s="1"/>
  <c r="J347" i="11"/>
  <c r="A347" i="11"/>
  <c r="K346" i="11"/>
  <c r="M346" i="11" s="1"/>
  <c r="L346" i="11" s="1"/>
  <c r="J346" i="11"/>
  <c r="A346" i="11"/>
  <c r="K345" i="11"/>
  <c r="M345" i="11" s="1"/>
  <c r="L345" i="11" s="1"/>
  <c r="J345" i="11"/>
  <c r="A345" i="11"/>
  <c r="K344" i="11"/>
  <c r="M344" i="11" s="1"/>
  <c r="L344" i="11" s="1"/>
  <c r="J344" i="11"/>
  <c r="A344" i="11"/>
  <c r="K343" i="11"/>
  <c r="M343" i="11" s="1"/>
  <c r="L343" i="11" s="1"/>
  <c r="J343" i="11"/>
  <c r="A343" i="11"/>
  <c r="K342" i="11"/>
  <c r="M342" i="11" s="1"/>
  <c r="L342" i="11" s="1"/>
  <c r="J342" i="11"/>
  <c r="A342" i="11"/>
  <c r="K341" i="11"/>
  <c r="M341" i="11" s="1"/>
  <c r="L341" i="11" s="1"/>
  <c r="J341" i="11"/>
  <c r="A341" i="11"/>
  <c r="K340" i="11"/>
  <c r="M340" i="11" s="1"/>
  <c r="L340" i="11" s="1"/>
  <c r="J340" i="11"/>
  <c r="A340" i="11"/>
  <c r="K339" i="11"/>
  <c r="M339" i="11" s="1"/>
  <c r="L339" i="11" s="1"/>
  <c r="J339" i="11"/>
  <c r="A339" i="11"/>
  <c r="K338" i="11"/>
  <c r="M338" i="11" s="1"/>
  <c r="L338" i="11" s="1"/>
  <c r="J338" i="11"/>
  <c r="A338" i="11"/>
  <c r="K337" i="11"/>
  <c r="M337" i="11" s="1"/>
  <c r="L337" i="11" s="1"/>
  <c r="J337" i="11"/>
  <c r="A337" i="11"/>
  <c r="K336" i="11"/>
  <c r="M336" i="11" s="1"/>
  <c r="L336" i="11" s="1"/>
  <c r="J336" i="11"/>
  <c r="A336" i="11"/>
  <c r="K335" i="11"/>
  <c r="M335" i="11" s="1"/>
  <c r="L335" i="11" s="1"/>
  <c r="J335" i="11"/>
  <c r="A335" i="11"/>
  <c r="K334" i="11"/>
  <c r="M334" i="11" s="1"/>
  <c r="L334" i="11" s="1"/>
  <c r="J334" i="11"/>
  <c r="A334" i="11"/>
  <c r="K333" i="11"/>
  <c r="M333" i="11" s="1"/>
  <c r="L333" i="11" s="1"/>
  <c r="J333" i="11"/>
  <c r="A333" i="11"/>
  <c r="K332" i="11"/>
  <c r="M332" i="11" s="1"/>
  <c r="L332" i="11" s="1"/>
  <c r="J332" i="11"/>
  <c r="A332" i="11"/>
  <c r="K331" i="11"/>
  <c r="M331" i="11" s="1"/>
  <c r="L331" i="11" s="1"/>
  <c r="J331" i="11"/>
  <c r="A331" i="11"/>
  <c r="K330" i="11"/>
  <c r="M330" i="11" s="1"/>
  <c r="L330" i="11" s="1"/>
  <c r="J330" i="11"/>
  <c r="A330" i="11"/>
  <c r="K329" i="11"/>
  <c r="M329" i="11" s="1"/>
  <c r="L329" i="11" s="1"/>
  <c r="J329" i="11"/>
  <c r="A329" i="11"/>
  <c r="K328" i="11"/>
  <c r="M328" i="11" s="1"/>
  <c r="L328" i="11" s="1"/>
  <c r="J328" i="11"/>
  <c r="A328" i="11"/>
  <c r="K327" i="11"/>
  <c r="M327" i="11" s="1"/>
  <c r="L327" i="11" s="1"/>
  <c r="J327" i="11"/>
  <c r="A327" i="11"/>
  <c r="K326" i="11"/>
  <c r="M326" i="11" s="1"/>
  <c r="L326" i="11" s="1"/>
  <c r="J326" i="11"/>
  <c r="A326" i="11"/>
  <c r="K325" i="11"/>
  <c r="M325" i="11" s="1"/>
  <c r="L325" i="11" s="1"/>
  <c r="J325" i="11"/>
  <c r="A325" i="11"/>
  <c r="K324" i="11"/>
  <c r="M324" i="11" s="1"/>
  <c r="L324" i="11" s="1"/>
  <c r="J324" i="11"/>
  <c r="A324" i="11"/>
  <c r="K323" i="11"/>
  <c r="M323" i="11" s="1"/>
  <c r="L323" i="11" s="1"/>
  <c r="J323" i="11"/>
  <c r="A323" i="11"/>
  <c r="K322" i="11"/>
  <c r="M322" i="11" s="1"/>
  <c r="L322" i="11" s="1"/>
  <c r="J322" i="11"/>
  <c r="A322" i="11"/>
  <c r="K321" i="11"/>
  <c r="M321" i="11" s="1"/>
  <c r="L321" i="11" s="1"/>
  <c r="J321" i="11"/>
  <c r="A321" i="11"/>
  <c r="K320" i="11"/>
  <c r="M320" i="11" s="1"/>
  <c r="L320" i="11" s="1"/>
  <c r="J320" i="11"/>
  <c r="A320" i="11"/>
  <c r="K319" i="11"/>
  <c r="M319" i="11" s="1"/>
  <c r="L319" i="11" s="1"/>
  <c r="J319" i="11"/>
  <c r="A319" i="11"/>
  <c r="K318" i="11"/>
  <c r="M318" i="11" s="1"/>
  <c r="L318" i="11" s="1"/>
  <c r="J318" i="11"/>
  <c r="A318" i="11"/>
  <c r="K317" i="11"/>
  <c r="M317" i="11" s="1"/>
  <c r="L317" i="11" s="1"/>
  <c r="J317" i="11"/>
  <c r="A317" i="11"/>
  <c r="K316" i="11"/>
  <c r="M316" i="11" s="1"/>
  <c r="L316" i="11" s="1"/>
  <c r="J316" i="11"/>
  <c r="A316" i="11"/>
  <c r="K315" i="11"/>
  <c r="M315" i="11" s="1"/>
  <c r="L315" i="11" s="1"/>
  <c r="J315" i="11"/>
  <c r="A315" i="11"/>
  <c r="K314" i="11"/>
  <c r="M314" i="11" s="1"/>
  <c r="L314" i="11" s="1"/>
  <c r="J314" i="11"/>
  <c r="A314" i="11"/>
  <c r="K313" i="11"/>
  <c r="M313" i="11" s="1"/>
  <c r="L313" i="11" s="1"/>
  <c r="J313" i="11"/>
  <c r="A313" i="11"/>
  <c r="K312" i="11"/>
  <c r="M312" i="11" s="1"/>
  <c r="L312" i="11" s="1"/>
  <c r="J312" i="11"/>
  <c r="A312" i="11"/>
  <c r="K311" i="11"/>
  <c r="M311" i="11" s="1"/>
  <c r="L311" i="11" s="1"/>
  <c r="J311" i="11"/>
  <c r="A311" i="11"/>
  <c r="K310" i="11"/>
  <c r="M310" i="11" s="1"/>
  <c r="L310" i="11" s="1"/>
  <c r="J310" i="11"/>
  <c r="A310" i="11"/>
  <c r="K309" i="11"/>
  <c r="M309" i="11" s="1"/>
  <c r="L309" i="11" s="1"/>
  <c r="J309" i="11"/>
  <c r="A309" i="11"/>
  <c r="K308" i="11"/>
  <c r="M308" i="11" s="1"/>
  <c r="L308" i="11" s="1"/>
  <c r="J308" i="11"/>
  <c r="A308" i="11"/>
  <c r="K307" i="11"/>
  <c r="M307" i="11" s="1"/>
  <c r="L307" i="11" s="1"/>
  <c r="J307" i="11"/>
  <c r="A307" i="11"/>
  <c r="K306" i="11"/>
  <c r="M306" i="11" s="1"/>
  <c r="L306" i="11" s="1"/>
  <c r="J306" i="11"/>
  <c r="A306" i="11"/>
  <c r="K305" i="11"/>
  <c r="M305" i="11" s="1"/>
  <c r="L305" i="11" s="1"/>
  <c r="J305" i="11"/>
  <c r="A305" i="11"/>
  <c r="K304" i="11"/>
  <c r="M304" i="11" s="1"/>
  <c r="L304" i="11" s="1"/>
  <c r="J304" i="11"/>
  <c r="A304" i="11"/>
  <c r="K303" i="11"/>
  <c r="M303" i="11" s="1"/>
  <c r="L303" i="11" s="1"/>
  <c r="J303" i="11"/>
  <c r="A303" i="11"/>
  <c r="K302" i="11"/>
  <c r="M302" i="11" s="1"/>
  <c r="L302" i="11" s="1"/>
  <c r="J302" i="11"/>
  <c r="A302" i="11"/>
  <c r="K301" i="11"/>
  <c r="M301" i="11" s="1"/>
  <c r="L301" i="11" s="1"/>
  <c r="J301" i="11"/>
  <c r="A301" i="11"/>
  <c r="K300" i="11"/>
  <c r="M300" i="11" s="1"/>
  <c r="L300" i="11" s="1"/>
  <c r="J300" i="11"/>
  <c r="A300" i="11"/>
  <c r="K299" i="11"/>
  <c r="M299" i="11" s="1"/>
  <c r="L299" i="11" s="1"/>
  <c r="J299" i="11"/>
  <c r="A299" i="11"/>
  <c r="K298" i="11"/>
  <c r="M298" i="11" s="1"/>
  <c r="L298" i="11" s="1"/>
  <c r="J298" i="11"/>
  <c r="A298" i="11"/>
  <c r="K297" i="11"/>
  <c r="M297" i="11" s="1"/>
  <c r="L297" i="11" s="1"/>
  <c r="J297" i="11"/>
  <c r="A297" i="11"/>
  <c r="K296" i="11"/>
  <c r="M296" i="11" s="1"/>
  <c r="L296" i="11" s="1"/>
  <c r="J296" i="11"/>
  <c r="A296" i="11"/>
  <c r="K295" i="11"/>
  <c r="M295" i="11" s="1"/>
  <c r="L295" i="11" s="1"/>
  <c r="J295" i="11"/>
  <c r="A295" i="11"/>
  <c r="K294" i="11"/>
  <c r="M294" i="11" s="1"/>
  <c r="L294" i="11" s="1"/>
  <c r="J294" i="11"/>
  <c r="A294" i="11"/>
  <c r="K293" i="11"/>
  <c r="M293" i="11" s="1"/>
  <c r="L293" i="11" s="1"/>
  <c r="J293" i="11"/>
  <c r="A293" i="11"/>
  <c r="K292" i="11"/>
  <c r="M292" i="11" s="1"/>
  <c r="L292" i="11" s="1"/>
  <c r="J292" i="11"/>
  <c r="A292" i="11"/>
  <c r="K291" i="11"/>
  <c r="M291" i="11" s="1"/>
  <c r="L291" i="11" s="1"/>
  <c r="J291" i="11"/>
  <c r="A291" i="11"/>
  <c r="K290" i="11"/>
  <c r="M290" i="11" s="1"/>
  <c r="L290" i="11" s="1"/>
  <c r="J290" i="11"/>
  <c r="A290" i="11"/>
  <c r="K289" i="11"/>
  <c r="M289" i="11" s="1"/>
  <c r="L289" i="11" s="1"/>
  <c r="J289" i="11"/>
  <c r="A289" i="11"/>
  <c r="K288" i="11"/>
  <c r="M288" i="11" s="1"/>
  <c r="L288" i="11" s="1"/>
  <c r="J288" i="11"/>
  <c r="A288" i="11"/>
  <c r="K287" i="11"/>
  <c r="M287" i="11" s="1"/>
  <c r="L287" i="11" s="1"/>
  <c r="J287" i="11"/>
  <c r="A287" i="11"/>
  <c r="K286" i="11"/>
  <c r="M286" i="11" s="1"/>
  <c r="L286" i="11" s="1"/>
  <c r="J286" i="11"/>
  <c r="A286" i="11"/>
  <c r="K285" i="11"/>
  <c r="M285" i="11" s="1"/>
  <c r="L285" i="11" s="1"/>
  <c r="J285" i="11"/>
  <c r="A285" i="11"/>
  <c r="K284" i="11"/>
  <c r="M284" i="11" s="1"/>
  <c r="L284" i="11" s="1"/>
  <c r="J284" i="11"/>
  <c r="A284" i="11"/>
  <c r="K283" i="11"/>
  <c r="M283" i="11" s="1"/>
  <c r="L283" i="11" s="1"/>
  <c r="J283" i="11"/>
  <c r="A283" i="11"/>
  <c r="K282" i="11"/>
  <c r="M282" i="11" s="1"/>
  <c r="L282" i="11" s="1"/>
  <c r="J282" i="11"/>
  <c r="A282" i="11"/>
  <c r="K281" i="11"/>
  <c r="M281" i="11" s="1"/>
  <c r="L281" i="11" s="1"/>
  <c r="J281" i="11"/>
  <c r="A281" i="11"/>
  <c r="K280" i="11"/>
  <c r="M280" i="11" s="1"/>
  <c r="L280" i="11" s="1"/>
  <c r="J280" i="11"/>
  <c r="A280" i="11"/>
  <c r="K279" i="11"/>
  <c r="M279" i="11" s="1"/>
  <c r="L279" i="11" s="1"/>
  <c r="J279" i="11"/>
  <c r="A279" i="11"/>
  <c r="K278" i="11"/>
  <c r="M278" i="11" s="1"/>
  <c r="L278" i="11" s="1"/>
  <c r="J278" i="11"/>
  <c r="A278" i="11"/>
  <c r="K277" i="11"/>
  <c r="M277" i="11" s="1"/>
  <c r="L277" i="11" s="1"/>
  <c r="J277" i="11"/>
  <c r="A277" i="11"/>
  <c r="K276" i="11"/>
  <c r="M276" i="11" s="1"/>
  <c r="L276" i="11" s="1"/>
  <c r="J276" i="11"/>
  <c r="A276" i="11"/>
  <c r="K275" i="11"/>
  <c r="M275" i="11" s="1"/>
  <c r="L275" i="11" s="1"/>
  <c r="J275" i="11"/>
  <c r="A275" i="11"/>
  <c r="K274" i="11"/>
  <c r="M274" i="11" s="1"/>
  <c r="L274" i="11" s="1"/>
  <c r="J274" i="11"/>
  <c r="A274" i="11"/>
  <c r="K273" i="11"/>
  <c r="M273" i="11" s="1"/>
  <c r="L273" i="11" s="1"/>
  <c r="J273" i="11"/>
  <c r="A273" i="11"/>
  <c r="K272" i="11"/>
  <c r="M272" i="11" s="1"/>
  <c r="L272" i="11" s="1"/>
  <c r="J272" i="11"/>
  <c r="A272" i="11"/>
  <c r="K271" i="11"/>
  <c r="M271" i="11" s="1"/>
  <c r="L271" i="11" s="1"/>
  <c r="J271" i="11"/>
  <c r="A271" i="11"/>
  <c r="K270" i="11"/>
  <c r="M270" i="11" s="1"/>
  <c r="L270" i="11" s="1"/>
  <c r="J270" i="11"/>
  <c r="A270" i="11"/>
  <c r="K269" i="11"/>
  <c r="M269" i="11" s="1"/>
  <c r="L269" i="11" s="1"/>
  <c r="J269" i="11"/>
  <c r="A269" i="11"/>
  <c r="K268" i="11"/>
  <c r="M268" i="11" s="1"/>
  <c r="L268" i="11" s="1"/>
  <c r="J268" i="11"/>
  <c r="A268" i="11"/>
  <c r="K267" i="11"/>
  <c r="M267" i="11" s="1"/>
  <c r="L267" i="11" s="1"/>
  <c r="J267" i="11"/>
  <c r="A267" i="11"/>
  <c r="K266" i="11"/>
  <c r="M266" i="11" s="1"/>
  <c r="L266" i="11" s="1"/>
  <c r="J266" i="11"/>
  <c r="A266" i="11"/>
  <c r="K265" i="11"/>
  <c r="M265" i="11" s="1"/>
  <c r="L265" i="11" s="1"/>
  <c r="J265" i="11"/>
  <c r="A265" i="11"/>
  <c r="K264" i="11"/>
  <c r="M264" i="11" s="1"/>
  <c r="L264" i="11" s="1"/>
  <c r="J264" i="11"/>
  <c r="A264" i="11"/>
  <c r="K263" i="11"/>
  <c r="M263" i="11" s="1"/>
  <c r="L263" i="11" s="1"/>
  <c r="J263" i="11"/>
  <c r="A263" i="11"/>
  <c r="K262" i="11"/>
  <c r="M262" i="11" s="1"/>
  <c r="L262" i="11" s="1"/>
  <c r="J262" i="11"/>
  <c r="A262" i="11"/>
  <c r="K261" i="11"/>
  <c r="M261" i="11" s="1"/>
  <c r="L261" i="11" s="1"/>
  <c r="J261" i="11"/>
  <c r="A261" i="11"/>
  <c r="K260" i="11"/>
  <c r="M260" i="11" s="1"/>
  <c r="L260" i="11" s="1"/>
  <c r="J260" i="11"/>
  <c r="A260" i="11"/>
  <c r="K259" i="11"/>
  <c r="M259" i="11" s="1"/>
  <c r="L259" i="11" s="1"/>
  <c r="J259" i="11"/>
  <c r="A259" i="11"/>
  <c r="K258" i="11"/>
  <c r="M258" i="11" s="1"/>
  <c r="L258" i="11" s="1"/>
  <c r="J258" i="11"/>
  <c r="A258" i="11"/>
  <c r="K257" i="11"/>
  <c r="M257" i="11" s="1"/>
  <c r="L257" i="11" s="1"/>
  <c r="J257" i="11"/>
  <c r="A257" i="11"/>
  <c r="K256" i="11"/>
  <c r="M256" i="11" s="1"/>
  <c r="L256" i="11" s="1"/>
  <c r="J256" i="11"/>
  <c r="A256" i="11"/>
  <c r="K255" i="11"/>
  <c r="M255" i="11" s="1"/>
  <c r="L255" i="11" s="1"/>
  <c r="J255" i="11"/>
  <c r="A255" i="11"/>
  <c r="K254" i="11"/>
  <c r="M254" i="11" s="1"/>
  <c r="L254" i="11" s="1"/>
  <c r="J254" i="11"/>
  <c r="A254" i="11"/>
  <c r="K253" i="11"/>
  <c r="M253" i="11" s="1"/>
  <c r="L253" i="11" s="1"/>
  <c r="J253" i="11"/>
  <c r="A253" i="11"/>
  <c r="K252" i="11"/>
  <c r="M252" i="11" s="1"/>
  <c r="L252" i="11" s="1"/>
  <c r="J252" i="11"/>
  <c r="A252" i="11"/>
  <c r="K251" i="11"/>
  <c r="M251" i="11" s="1"/>
  <c r="L251" i="11" s="1"/>
  <c r="J251" i="11"/>
  <c r="A251" i="11"/>
  <c r="K250" i="11"/>
  <c r="M250" i="11" s="1"/>
  <c r="L250" i="11" s="1"/>
  <c r="J250" i="11"/>
  <c r="A250" i="11"/>
  <c r="K249" i="11"/>
  <c r="M249" i="11" s="1"/>
  <c r="L249" i="11" s="1"/>
  <c r="J249" i="11"/>
  <c r="A249" i="11"/>
  <c r="K248" i="11"/>
  <c r="M248" i="11" s="1"/>
  <c r="L248" i="11" s="1"/>
  <c r="J248" i="11"/>
  <c r="A248" i="11"/>
  <c r="K247" i="11"/>
  <c r="M247" i="11" s="1"/>
  <c r="L247" i="11" s="1"/>
  <c r="J247" i="11"/>
  <c r="A247" i="11"/>
  <c r="K246" i="11"/>
  <c r="M246" i="11" s="1"/>
  <c r="L246" i="11" s="1"/>
  <c r="J246" i="11"/>
  <c r="A246" i="11"/>
  <c r="K245" i="11"/>
  <c r="M245" i="11" s="1"/>
  <c r="L245" i="11" s="1"/>
  <c r="J245" i="11"/>
  <c r="A245" i="11"/>
  <c r="K244" i="11"/>
  <c r="M244" i="11" s="1"/>
  <c r="L244" i="11" s="1"/>
  <c r="J244" i="11"/>
  <c r="A244" i="11"/>
  <c r="K243" i="11"/>
  <c r="M243" i="11" s="1"/>
  <c r="L243" i="11" s="1"/>
  <c r="J243" i="11"/>
  <c r="A243" i="11"/>
  <c r="K242" i="11"/>
  <c r="M242" i="11" s="1"/>
  <c r="L242" i="11" s="1"/>
  <c r="J242" i="11"/>
  <c r="A242" i="11"/>
  <c r="K241" i="11"/>
  <c r="M241" i="11" s="1"/>
  <c r="L241" i="11" s="1"/>
  <c r="J241" i="11"/>
  <c r="A241" i="11"/>
  <c r="K240" i="11"/>
  <c r="M240" i="11" s="1"/>
  <c r="L240" i="11" s="1"/>
  <c r="J240" i="11"/>
  <c r="A240" i="11"/>
  <c r="K239" i="11"/>
  <c r="M239" i="11" s="1"/>
  <c r="L239" i="11" s="1"/>
  <c r="J239" i="11"/>
  <c r="A239" i="11"/>
  <c r="K238" i="11"/>
  <c r="M238" i="11" s="1"/>
  <c r="L238" i="11" s="1"/>
  <c r="J238" i="11"/>
  <c r="A238" i="11"/>
  <c r="K237" i="11"/>
  <c r="M237" i="11" s="1"/>
  <c r="L237" i="11" s="1"/>
  <c r="J237" i="11"/>
  <c r="A237" i="11"/>
  <c r="K236" i="11"/>
  <c r="M236" i="11" s="1"/>
  <c r="L236" i="11" s="1"/>
  <c r="J236" i="11"/>
  <c r="A236" i="11"/>
  <c r="K235" i="11"/>
  <c r="M235" i="11" s="1"/>
  <c r="L235" i="11" s="1"/>
  <c r="J235" i="11"/>
  <c r="A235" i="11"/>
  <c r="K234" i="11"/>
  <c r="M234" i="11" s="1"/>
  <c r="L234" i="11" s="1"/>
  <c r="J234" i="11"/>
  <c r="A234" i="11"/>
  <c r="K233" i="11"/>
  <c r="M233" i="11" s="1"/>
  <c r="L233" i="11" s="1"/>
  <c r="J233" i="11"/>
  <c r="A233" i="11"/>
  <c r="K232" i="11"/>
  <c r="M232" i="11" s="1"/>
  <c r="L232" i="11" s="1"/>
  <c r="J232" i="11"/>
  <c r="A232" i="11"/>
  <c r="K231" i="11"/>
  <c r="M231" i="11" s="1"/>
  <c r="L231" i="11" s="1"/>
  <c r="J231" i="11"/>
  <c r="A231" i="11"/>
  <c r="K230" i="11"/>
  <c r="M230" i="11" s="1"/>
  <c r="L230" i="11" s="1"/>
  <c r="J230" i="11"/>
  <c r="A230" i="11"/>
  <c r="K229" i="11"/>
  <c r="M229" i="11" s="1"/>
  <c r="L229" i="11" s="1"/>
  <c r="J229" i="11"/>
  <c r="A229" i="11"/>
  <c r="K228" i="11"/>
  <c r="M228" i="11" s="1"/>
  <c r="L228" i="11" s="1"/>
  <c r="J228" i="11"/>
  <c r="A228" i="11"/>
  <c r="K227" i="11"/>
  <c r="M227" i="11" s="1"/>
  <c r="L227" i="11" s="1"/>
  <c r="J227" i="11"/>
  <c r="A227" i="11"/>
  <c r="K226" i="11"/>
  <c r="M226" i="11" s="1"/>
  <c r="L226" i="11" s="1"/>
  <c r="J226" i="11"/>
  <c r="A226" i="11"/>
  <c r="K225" i="11"/>
  <c r="M225" i="11" s="1"/>
  <c r="L225" i="11" s="1"/>
  <c r="J225" i="11"/>
  <c r="A225" i="11"/>
  <c r="K224" i="11"/>
  <c r="M224" i="11" s="1"/>
  <c r="L224" i="11" s="1"/>
  <c r="J224" i="11"/>
  <c r="A224" i="11"/>
  <c r="K223" i="11"/>
  <c r="M223" i="11" s="1"/>
  <c r="L223" i="11" s="1"/>
  <c r="J223" i="11"/>
  <c r="A223" i="11"/>
  <c r="K222" i="11"/>
  <c r="M222" i="11" s="1"/>
  <c r="L222" i="11" s="1"/>
  <c r="J222" i="11"/>
  <c r="A222" i="11"/>
  <c r="K221" i="11"/>
  <c r="M221" i="11" s="1"/>
  <c r="L221" i="11" s="1"/>
  <c r="J221" i="11"/>
  <c r="A221" i="11"/>
  <c r="K220" i="11"/>
  <c r="M220" i="11" s="1"/>
  <c r="L220" i="11" s="1"/>
  <c r="J220" i="11"/>
  <c r="A220" i="11"/>
  <c r="K219" i="11"/>
  <c r="M219" i="11" s="1"/>
  <c r="L219" i="11" s="1"/>
  <c r="J219" i="11"/>
  <c r="A219" i="11"/>
  <c r="K218" i="11"/>
  <c r="M218" i="11" s="1"/>
  <c r="L218" i="11" s="1"/>
  <c r="J218" i="11"/>
  <c r="A218" i="11"/>
  <c r="K217" i="11"/>
  <c r="M217" i="11" s="1"/>
  <c r="L217" i="11" s="1"/>
  <c r="J217" i="11"/>
  <c r="A217" i="11"/>
  <c r="K216" i="11"/>
  <c r="M216" i="11" s="1"/>
  <c r="L216" i="11" s="1"/>
  <c r="J216" i="11"/>
  <c r="A216" i="11"/>
  <c r="K215" i="11"/>
  <c r="M215" i="11" s="1"/>
  <c r="L215" i="11" s="1"/>
  <c r="J215" i="11"/>
  <c r="A215" i="11"/>
  <c r="K214" i="11"/>
  <c r="M214" i="11" s="1"/>
  <c r="L214" i="11" s="1"/>
  <c r="J214" i="11"/>
  <c r="A214" i="11"/>
  <c r="K213" i="11"/>
  <c r="M213" i="11" s="1"/>
  <c r="L213" i="11" s="1"/>
  <c r="J213" i="11"/>
  <c r="A213" i="11"/>
  <c r="K212" i="11"/>
  <c r="M212" i="11" s="1"/>
  <c r="L212" i="11" s="1"/>
  <c r="J212" i="11"/>
  <c r="A212" i="11"/>
  <c r="K211" i="11"/>
  <c r="M211" i="11" s="1"/>
  <c r="L211" i="11" s="1"/>
  <c r="J211" i="11"/>
  <c r="A211" i="11"/>
  <c r="K210" i="11"/>
  <c r="M210" i="11" s="1"/>
  <c r="L210" i="11" s="1"/>
  <c r="J210" i="11"/>
  <c r="A210" i="11"/>
  <c r="K209" i="11"/>
  <c r="M209" i="11" s="1"/>
  <c r="L209" i="11" s="1"/>
  <c r="J209" i="11"/>
  <c r="A209" i="11"/>
  <c r="K208" i="11"/>
  <c r="M208" i="11" s="1"/>
  <c r="L208" i="11" s="1"/>
  <c r="J208" i="11"/>
  <c r="A208" i="11"/>
  <c r="K207" i="11"/>
  <c r="M207" i="11" s="1"/>
  <c r="L207" i="11" s="1"/>
  <c r="J207" i="11"/>
  <c r="A207" i="11"/>
  <c r="K206" i="11"/>
  <c r="M206" i="11" s="1"/>
  <c r="L206" i="11" s="1"/>
  <c r="J206" i="11"/>
  <c r="A206" i="11"/>
  <c r="K205" i="11"/>
  <c r="M205" i="11" s="1"/>
  <c r="L205" i="11" s="1"/>
  <c r="J205" i="11"/>
  <c r="A205" i="11"/>
  <c r="K204" i="11"/>
  <c r="M204" i="11" s="1"/>
  <c r="L204" i="11" s="1"/>
  <c r="J204" i="11"/>
  <c r="A204" i="11"/>
  <c r="K203" i="11"/>
  <c r="M203" i="11" s="1"/>
  <c r="L203" i="11" s="1"/>
  <c r="J203" i="11"/>
  <c r="A203" i="11"/>
  <c r="K202" i="11"/>
  <c r="M202" i="11" s="1"/>
  <c r="L202" i="11" s="1"/>
  <c r="J202" i="11"/>
  <c r="A202" i="11"/>
  <c r="K201" i="11"/>
  <c r="M201" i="11" s="1"/>
  <c r="L201" i="11" s="1"/>
  <c r="J201" i="11"/>
  <c r="A201" i="11"/>
  <c r="K200" i="11"/>
  <c r="M200" i="11" s="1"/>
  <c r="L200" i="11" s="1"/>
  <c r="J200" i="11"/>
  <c r="A200" i="11"/>
  <c r="K199" i="11"/>
  <c r="M199" i="11" s="1"/>
  <c r="L199" i="11" s="1"/>
  <c r="J199" i="11"/>
  <c r="A199" i="11"/>
  <c r="K198" i="11"/>
  <c r="M198" i="11" s="1"/>
  <c r="L198" i="11" s="1"/>
  <c r="J198" i="11"/>
  <c r="A198" i="11"/>
  <c r="K197" i="11"/>
  <c r="M197" i="11" s="1"/>
  <c r="L197" i="11" s="1"/>
  <c r="J197" i="11"/>
  <c r="A197" i="11"/>
  <c r="K196" i="11"/>
  <c r="M196" i="11" s="1"/>
  <c r="L196" i="11" s="1"/>
  <c r="J196" i="11"/>
  <c r="A196" i="11"/>
  <c r="K195" i="11"/>
  <c r="M195" i="11" s="1"/>
  <c r="L195" i="11" s="1"/>
  <c r="J195" i="11"/>
  <c r="A195" i="11"/>
  <c r="K194" i="11"/>
  <c r="M194" i="11" s="1"/>
  <c r="L194" i="11" s="1"/>
  <c r="J194" i="11"/>
  <c r="A194" i="11"/>
  <c r="K193" i="11"/>
  <c r="M193" i="11" s="1"/>
  <c r="L193" i="11" s="1"/>
  <c r="J193" i="11"/>
  <c r="A193" i="11"/>
  <c r="K192" i="11"/>
  <c r="M192" i="11" s="1"/>
  <c r="L192" i="11" s="1"/>
  <c r="J192" i="11"/>
  <c r="A192" i="11"/>
  <c r="K191" i="11"/>
  <c r="M191" i="11" s="1"/>
  <c r="L191" i="11" s="1"/>
  <c r="J191" i="11"/>
  <c r="A191" i="11"/>
  <c r="K190" i="11"/>
  <c r="M190" i="11" s="1"/>
  <c r="L190" i="11" s="1"/>
  <c r="J190" i="11"/>
  <c r="A190" i="11"/>
  <c r="K189" i="11"/>
  <c r="M189" i="11" s="1"/>
  <c r="L189" i="11" s="1"/>
  <c r="J189" i="11"/>
  <c r="A189" i="11"/>
  <c r="K188" i="11"/>
  <c r="M188" i="11" s="1"/>
  <c r="L188" i="11" s="1"/>
  <c r="J188" i="11"/>
  <c r="A188" i="11"/>
  <c r="K187" i="11"/>
  <c r="M187" i="11" s="1"/>
  <c r="L187" i="11" s="1"/>
  <c r="J187" i="11"/>
  <c r="A187" i="11"/>
  <c r="K186" i="11"/>
  <c r="M186" i="11" s="1"/>
  <c r="L186" i="11" s="1"/>
  <c r="J186" i="11"/>
  <c r="A186" i="11"/>
  <c r="K185" i="11"/>
  <c r="M185" i="11" s="1"/>
  <c r="L185" i="11" s="1"/>
  <c r="J185" i="11"/>
  <c r="A185" i="11"/>
  <c r="K184" i="11"/>
  <c r="M184" i="11" s="1"/>
  <c r="L184" i="11" s="1"/>
  <c r="J184" i="11"/>
  <c r="A184" i="11"/>
  <c r="K183" i="11"/>
  <c r="M183" i="11" s="1"/>
  <c r="L183" i="11" s="1"/>
  <c r="J183" i="11"/>
  <c r="A183" i="11"/>
  <c r="K182" i="11"/>
  <c r="M182" i="11" s="1"/>
  <c r="L182" i="11" s="1"/>
  <c r="J182" i="11"/>
  <c r="A182" i="11"/>
  <c r="K181" i="11"/>
  <c r="M181" i="11" s="1"/>
  <c r="L181" i="11" s="1"/>
  <c r="J181" i="11"/>
  <c r="A181" i="11"/>
  <c r="K180" i="11"/>
  <c r="M180" i="11" s="1"/>
  <c r="L180" i="11" s="1"/>
  <c r="J180" i="11"/>
  <c r="A180" i="11"/>
  <c r="K179" i="11"/>
  <c r="M179" i="11" s="1"/>
  <c r="L179" i="11" s="1"/>
  <c r="J179" i="11"/>
  <c r="A179" i="11"/>
  <c r="K178" i="11"/>
  <c r="M178" i="11" s="1"/>
  <c r="L178" i="11" s="1"/>
  <c r="J178" i="11"/>
  <c r="A178" i="11"/>
  <c r="K177" i="11"/>
  <c r="M177" i="11" s="1"/>
  <c r="L177" i="11" s="1"/>
  <c r="J177" i="11"/>
  <c r="A177" i="11"/>
  <c r="K176" i="11"/>
  <c r="M176" i="11" s="1"/>
  <c r="L176" i="11" s="1"/>
  <c r="J176" i="11"/>
  <c r="A176" i="11"/>
  <c r="K175" i="11"/>
  <c r="M175" i="11" s="1"/>
  <c r="L175" i="11" s="1"/>
  <c r="J175" i="11"/>
  <c r="A175" i="11"/>
  <c r="K174" i="11"/>
  <c r="M174" i="11" s="1"/>
  <c r="L174" i="11" s="1"/>
  <c r="J174" i="11"/>
  <c r="A174" i="11"/>
  <c r="K173" i="11"/>
  <c r="M173" i="11" s="1"/>
  <c r="L173" i="11" s="1"/>
  <c r="J173" i="11"/>
  <c r="A173" i="11"/>
  <c r="K172" i="11"/>
  <c r="M172" i="11" s="1"/>
  <c r="L172" i="11" s="1"/>
  <c r="J172" i="11"/>
  <c r="A172" i="11"/>
  <c r="K171" i="11"/>
  <c r="M171" i="11" s="1"/>
  <c r="L171" i="11" s="1"/>
  <c r="J171" i="11"/>
  <c r="A171" i="11"/>
  <c r="K170" i="11"/>
  <c r="M170" i="11" s="1"/>
  <c r="L170" i="11" s="1"/>
  <c r="J170" i="11"/>
  <c r="A170" i="11"/>
  <c r="K169" i="11"/>
  <c r="M169" i="11" s="1"/>
  <c r="L169" i="11" s="1"/>
  <c r="J169" i="11"/>
  <c r="A169" i="11"/>
  <c r="K168" i="11"/>
  <c r="M168" i="11" s="1"/>
  <c r="L168" i="11" s="1"/>
  <c r="J168" i="11"/>
  <c r="A168" i="11"/>
  <c r="K167" i="11"/>
  <c r="M167" i="11" s="1"/>
  <c r="L167" i="11" s="1"/>
  <c r="J167" i="11"/>
  <c r="A167" i="11"/>
  <c r="K166" i="11"/>
  <c r="M166" i="11" s="1"/>
  <c r="L166" i="11" s="1"/>
  <c r="J166" i="11"/>
  <c r="A166" i="11"/>
  <c r="K165" i="11"/>
  <c r="M165" i="11" s="1"/>
  <c r="L165" i="11" s="1"/>
  <c r="J165" i="11"/>
  <c r="A165" i="11"/>
  <c r="K164" i="11"/>
  <c r="M164" i="11" s="1"/>
  <c r="L164" i="11" s="1"/>
  <c r="J164" i="11"/>
  <c r="A164" i="11"/>
  <c r="K163" i="11"/>
  <c r="M163" i="11" s="1"/>
  <c r="L163" i="11" s="1"/>
  <c r="J163" i="11"/>
  <c r="A163" i="11"/>
  <c r="K162" i="11"/>
  <c r="M162" i="11" s="1"/>
  <c r="L162" i="11" s="1"/>
  <c r="J162" i="11"/>
  <c r="A162" i="11"/>
  <c r="K161" i="11"/>
  <c r="M161" i="11" s="1"/>
  <c r="L161" i="11" s="1"/>
  <c r="J161" i="11"/>
  <c r="A161" i="11"/>
  <c r="K160" i="11"/>
  <c r="M160" i="11" s="1"/>
  <c r="L160" i="11" s="1"/>
  <c r="J160" i="11"/>
  <c r="A160" i="11"/>
  <c r="K159" i="11"/>
  <c r="M159" i="11" s="1"/>
  <c r="L159" i="11" s="1"/>
  <c r="J159" i="11"/>
  <c r="A159" i="11"/>
  <c r="K158" i="11"/>
  <c r="M158" i="11" s="1"/>
  <c r="L158" i="11" s="1"/>
  <c r="J158" i="11"/>
  <c r="A158" i="11"/>
  <c r="K157" i="11"/>
  <c r="M157" i="11" s="1"/>
  <c r="L157" i="11" s="1"/>
  <c r="J157" i="11"/>
  <c r="A157" i="11"/>
  <c r="K156" i="11"/>
  <c r="M156" i="11" s="1"/>
  <c r="L156" i="11" s="1"/>
  <c r="J156" i="11"/>
  <c r="A156" i="11"/>
  <c r="K155" i="11"/>
  <c r="M155" i="11" s="1"/>
  <c r="L155" i="11" s="1"/>
  <c r="J155" i="11"/>
  <c r="A155" i="11"/>
  <c r="K154" i="11"/>
  <c r="M154" i="11" s="1"/>
  <c r="L154" i="11" s="1"/>
  <c r="J154" i="11"/>
  <c r="A154" i="11"/>
  <c r="K153" i="11"/>
  <c r="M153" i="11" s="1"/>
  <c r="L153" i="11" s="1"/>
  <c r="J153" i="11"/>
  <c r="A153" i="11"/>
  <c r="K152" i="11"/>
  <c r="M152" i="11" s="1"/>
  <c r="L152" i="11" s="1"/>
  <c r="J152" i="11"/>
  <c r="A152" i="11"/>
  <c r="K151" i="11"/>
  <c r="M151" i="11" s="1"/>
  <c r="L151" i="11" s="1"/>
  <c r="J151" i="11"/>
  <c r="A151" i="11"/>
  <c r="K150" i="11"/>
  <c r="M150" i="11" s="1"/>
  <c r="L150" i="11" s="1"/>
  <c r="J150" i="11"/>
  <c r="A150" i="11"/>
  <c r="K149" i="11"/>
  <c r="M149" i="11" s="1"/>
  <c r="L149" i="11" s="1"/>
  <c r="J149" i="11"/>
  <c r="A149" i="11"/>
  <c r="K148" i="11"/>
  <c r="M148" i="11" s="1"/>
  <c r="L148" i="11" s="1"/>
  <c r="J148" i="11"/>
  <c r="A148" i="11"/>
  <c r="K147" i="11"/>
  <c r="M147" i="11" s="1"/>
  <c r="L147" i="11" s="1"/>
  <c r="J147" i="11"/>
  <c r="A147" i="11"/>
  <c r="K146" i="11"/>
  <c r="M146" i="11" s="1"/>
  <c r="L146" i="11" s="1"/>
  <c r="J146" i="11"/>
  <c r="A146" i="11"/>
  <c r="K145" i="11"/>
  <c r="M145" i="11" s="1"/>
  <c r="L145" i="11" s="1"/>
  <c r="J145" i="11"/>
  <c r="A145" i="11"/>
  <c r="K144" i="11"/>
  <c r="M144" i="11" s="1"/>
  <c r="L144" i="11" s="1"/>
  <c r="J144" i="11"/>
  <c r="A144" i="11"/>
  <c r="K143" i="11"/>
  <c r="M143" i="11" s="1"/>
  <c r="L143" i="11" s="1"/>
  <c r="J143" i="11"/>
  <c r="A143" i="11"/>
  <c r="K142" i="11"/>
  <c r="M142" i="11" s="1"/>
  <c r="L142" i="11" s="1"/>
  <c r="J142" i="11"/>
  <c r="A142" i="11"/>
  <c r="K141" i="11"/>
  <c r="M141" i="11" s="1"/>
  <c r="L141" i="11" s="1"/>
  <c r="J141" i="11"/>
  <c r="A141" i="11"/>
  <c r="K140" i="11"/>
  <c r="M140" i="11" s="1"/>
  <c r="L140" i="11" s="1"/>
  <c r="J140" i="11"/>
  <c r="A140" i="11"/>
  <c r="K139" i="11"/>
  <c r="M139" i="11" s="1"/>
  <c r="L139" i="11" s="1"/>
  <c r="J139" i="11"/>
  <c r="A139" i="11"/>
  <c r="K138" i="11"/>
  <c r="M138" i="11" s="1"/>
  <c r="L138" i="11" s="1"/>
  <c r="J138" i="11"/>
  <c r="A138" i="11"/>
  <c r="K137" i="11"/>
  <c r="M137" i="11" s="1"/>
  <c r="L137" i="11" s="1"/>
  <c r="J137" i="11"/>
  <c r="A137" i="11"/>
  <c r="K136" i="11"/>
  <c r="M136" i="11" s="1"/>
  <c r="L136" i="11" s="1"/>
  <c r="J136" i="11"/>
  <c r="A136" i="11"/>
  <c r="K135" i="11"/>
  <c r="M135" i="11" s="1"/>
  <c r="L135" i="11" s="1"/>
  <c r="J135" i="11"/>
  <c r="A135" i="11"/>
  <c r="K134" i="11"/>
  <c r="M134" i="11" s="1"/>
  <c r="L134" i="11" s="1"/>
  <c r="J134" i="11"/>
  <c r="A134" i="11"/>
  <c r="K133" i="11"/>
  <c r="M133" i="11" s="1"/>
  <c r="L133" i="11" s="1"/>
  <c r="J133" i="11"/>
  <c r="A133" i="11"/>
  <c r="K132" i="11"/>
  <c r="M132" i="11" s="1"/>
  <c r="L132" i="11" s="1"/>
  <c r="J132" i="11"/>
  <c r="A132" i="11"/>
  <c r="K131" i="11"/>
  <c r="M131" i="11" s="1"/>
  <c r="L131" i="11" s="1"/>
  <c r="J131" i="11"/>
  <c r="A131" i="11"/>
  <c r="K130" i="11"/>
  <c r="M130" i="11" s="1"/>
  <c r="L130" i="11" s="1"/>
  <c r="J130" i="11"/>
  <c r="A130" i="11"/>
  <c r="K129" i="11"/>
  <c r="M129" i="11" s="1"/>
  <c r="L129" i="11" s="1"/>
  <c r="J129" i="11"/>
  <c r="A129" i="11"/>
  <c r="K128" i="11"/>
  <c r="M128" i="11" s="1"/>
  <c r="L128" i="11" s="1"/>
  <c r="J128" i="11"/>
  <c r="A128" i="11"/>
  <c r="K127" i="11"/>
  <c r="M127" i="11" s="1"/>
  <c r="L127" i="11" s="1"/>
  <c r="J127" i="11"/>
  <c r="A127" i="11"/>
  <c r="K126" i="11"/>
  <c r="M126" i="11" s="1"/>
  <c r="L126" i="11" s="1"/>
  <c r="J126" i="11"/>
  <c r="A126" i="11"/>
  <c r="K125" i="11"/>
  <c r="M125" i="11" s="1"/>
  <c r="L125" i="11" s="1"/>
  <c r="J125" i="11"/>
  <c r="A125" i="11"/>
  <c r="K124" i="11"/>
  <c r="M124" i="11" s="1"/>
  <c r="L124" i="11" s="1"/>
  <c r="J124" i="11"/>
  <c r="A124" i="11"/>
  <c r="K123" i="11"/>
  <c r="M123" i="11" s="1"/>
  <c r="L123" i="11" s="1"/>
  <c r="J123" i="11"/>
  <c r="A123" i="11"/>
  <c r="K122" i="11"/>
  <c r="M122" i="11" s="1"/>
  <c r="L122" i="11" s="1"/>
  <c r="J122" i="11"/>
  <c r="A122" i="11"/>
  <c r="K121" i="11"/>
  <c r="M121" i="11" s="1"/>
  <c r="L121" i="11" s="1"/>
  <c r="J121" i="11"/>
  <c r="A121" i="11"/>
  <c r="K120" i="11"/>
  <c r="M120" i="11" s="1"/>
  <c r="L120" i="11" s="1"/>
  <c r="J120" i="11"/>
  <c r="A120" i="11"/>
  <c r="K119" i="11"/>
  <c r="M119" i="11" s="1"/>
  <c r="L119" i="11" s="1"/>
  <c r="J119" i="11"/>
  <c r="A119" i="11"/>
  <c r="K118" i="11"/>
  <c r="M118" i="11" s="1"/>
  <c r="L118" i="11" s="1"/>
  <c r="J118" i="11"/>
  <c r="A118" i="11"/>
  <c r="K117" i="11"/>
  <c r="M117" i="11" s="1"/>
  <c r="L117" i="11" s="1"/>
  <c r="J117" i="11"/>
  <c r="A117" i="11"/>
  <c r="K116" i="11"/>
  <c r="M116" i="11" s="1"/>
  <c r="L116" i="11" s="1"/>
  <c r="J116" i="11"/>
  <c r="A116" i="11"/>
  <c r="K115" i="11"/>
  <c r="M115" i="11" s="1"/>
  <c r="L115" i="11" s="1"/>
  <c r="J115" i="11"/>
  <c r="A115" i="11"/>
  <c r="K114" i="11"/>
  <c r="M114" i="11" s="1"/>
  <c r="L114" i="11" s="1"/>
  <c r="J114" i="11"/>
  <c r="A114" i="11"/>
  <c r="K113" i="11"/>
  <c r="M113" i="11" s="1"/>
  <c r="L113" i="11" s="1"/>
  <c r="J113" i="11"/>
  <c r="A113" i="11"/>
  <c r="K112" i="11"/>
  <c r="M112" i="11" s="1"/>
  <c r="L112" i="11" s="1"/>
  <c r="J112" i="11"/>
  <c r="A112" i="11"/>
  <c r="K111" i="11"/>
  <c r="M111" i="11" s="1"/>
  <c r="L111" i="11" s="1"/>
  <c r="J111" i="11"/>
  <c r="A111" i="11"/>
  <c r="K110" i="11"/>
  <c r="M110" i="11" s="1"/>
  <c r="L110" i="11" s="1"/>
  <c r="J110" i="11"/>
  <c r="A110" i="11"/>
  <c r="K109" i="11"/>
  <c r="M109" i="11" s="1"/>
  <c r="L109" i="11" s="1"/>
  <c r="J109" i="11"/>
  <c r="A109" i="11"/>
  <c r="K108" i="11"/>
  <c r="M108" i="11" s="1"/>
  <c r="L108" i="11" s="1"/>
  <c r="J108" i="11"/>
  <c r="A108" i="11"/>
  <c r="K107" i="11"/>
  <c r="M107" i="11" s="1"/>
  <c r="L107" i="11" s="1"/>
  <c r="J107" i="11"/>
  <c r="A107" i="11"/>
  <c r="K106" i="11"/>
  <c r="M106" i="11" s="1"/>
  <c r="L106" i="11" s="1"/>
  <c r="J106" i="11"/>
  <c r="A106" i="11"/>
  <c r="K105" i="11"/>
  <c r="M105" i="11" s="1"/>
  <c r="L105" i="11" s="1"/>
  <c r="J105" i="11"/>
  <c r="A105" i="11"/>
  <c r="K104" i="11"/>
  <c r="M104" i="11" s="1"/>
  <c r="L104" i="11" s="1"/>
  <c r="J104" i="11"/>
  <c r="A104" i="11"/>
  <c r="K103" i="11"/>
  <c r="M103" i="11" s="1"/>
  <c r="L103" i="11" s="1"/>
  <c r="J103" i="11"/>
  <c r="A103" i="11"/>
  <c r="K102" i="11"/>
  <c r="M102" i="11" s="1"/>
  <c r="L102" i="11" s="1"/>
  <c r="J102" i="11"/>
  <c r="A102" i="11"/>
  <c r="K101" i="11"/>
  <c r="M101" i="11" s="1"/>
  <c r="L101" i="11" s="1"/>
  <c r="J101" i="11"/>
  <c r="A101" i="11"/>
  <c r="K100" i="11"/>
  <c r="M100" i="11" s="1"/>
  <c r="L100" i="11" s="1"/>
  <c r="J100" i="11"/>
  <c r="A100" i="11"/>
  <c r="K99" i="11"/>
  <c r="M99" i="11" s="1"/>
  <c r="L99" i="11" s="1"/>
  <c r="J99" i="11"/>
  <c r="A99" i="11"/>
  <c r="K98" i="11"/>
  <c r="M98" i="11" s="1"/>
  <c r="L98" i="11" s="1"/>
  <c r="J98" i="11"/>
  <c r="A98" i="11"/>
  <c r="K97" i="11"/>
  <c r="M97" i="11" s="1"/>
  <c r="L97" i="11" s="1"/>
  <c r="J97" i="11"/>
  <c r="A97" i="11"/>
  <c r="K96" i="11"/>
  <c r="M96" i="11" s="1"/>
  <c r="L96" i="11" s="1"/>
  <c r="J96" i="11"/>
  <c r="A96" i="11"/>
  <c r="K95" i="11"/>
  <c r="M95" i="11" s="1"/>
  <c r="L95" i="11" s="1"/>
  <c r="J95" i="11"/>
  <c r="A95" i="11"/>
  <c r="K94" i="11"/>
  <c r="M94" i="11" s="1"/>
  <c r="L94" i="11" s="1"/>
  <c r="J94" i="11"/>
  <c r="A94" i="11"/>
  <c r="K93" i="11"/>
  <c r="M93" i="11" s="1"/>
  <c r="L93" i="11" s="1"/>
  <c r="J93" i="11"/>
  <c r="A93" i="11"/>
  <c r="K92" i="11"/>
  <c r="M92" i="11" s="1"/>
  <c r="L92" i="11" s="1"/>
  <c r="J92" i="11"/>
  <c r="A92" i="11"/>
  <c r="K91" i="11"/>
  <c r="M91" i="11" s="1"/>
  <c r="L91" i="11" s="1"/>
  <c r="J91" i="11"/>
  <c r="A91" i="11"/>
  <c r="K90" i="11"/>
  <c r="M90" i="11" s="1"/>
  <c r="L90" i="11" s="1"/>
  <c r="J90" i="11"/>
  <c r="A90" i="11"/>
  <c r="K89" i="11"/>
  <c r="M89" i="11" s="1"/>
  <c r="L89" i="11" s="1"/>
  <c r="J89" i="11"/>
  <c r="A89" i="11"/>
  <c r="K88" i="11"/>
  <c r="M88" i="11" s="1"/>
  <c r="L88" i="11" s="1"/>
  <c r="J88" i="11"/>
  <c r="A88" i="11"/>
  <c r="K87" i="11"/>
  <c r="M87" i="11" s="1"/>
  <c r="L87" i="11" s="1"/>
  <c r="J87" i="11"/>
  <c r="A87" i="11"/>
  <c r="K86" i="11"/>
  <c r="M86" i="11" s="1"/>
  <c r="L86" i="11" s="1"/>
  <c r="J86" i="11"/>
  <c r="A86" i="11"/>
  <c r="K85" i="11"/>
  <c r="M85" i="11" s="1"/>
  <c r="L85" i="11" s="1"/>
  <c r="J85" i="11"/>
  <c r="A85" i="11"/>
  <c r="K84" i="11"/>
  <c r="M84" i="11" s="1"/>
  <c r="L84" i="11" s="1"/>
  <c r="J84" i="11"/>
  <c r="A84" i="11"/>
  <c r="K83" i="11"/>
  <c r="M83" i="11" s="1"/>
  <c r="L83" i="11" s="1"/>
  <c r="J83" i="11"/>
  <c r="A83" i="11"/>
  <c r="K82" i="11"/>
  <c r="M82" i="11" s="1"/>
  <c r="L82" i="11" s="1"/>
  <c r="J82" i="11"/>
  <c r="A82" i="11"/>
  <c r="K81" i="11"/>
  <c r="M81" i="11" s="1"/>
  <c r="L81" i="11" s="1"/>
  <c r="J81" i="11"/>
  <c r="A81" i="11"/>
  <c r="K80" i="11"/>
  <c r="M80" i="11" s="1"/>
  <c r="L80" i="11" s="1"/>
  <c r="J80" i="11"/>
  <c r="A80" i="11"/>
  <c r="K79" i="11"/>
  <c r="M79" i="11" s="1"/>
  <c r="L79" i="11" s="1"/>
  <c r="J79" i="11"/>
  <c r="A79" i="11"/>
  <c r="K78" i="11"/>
  <c r="M78" i="11" s="1"/>
  <c r="L78" i="11" s="1"/>
  <c r="J78" i="11"/>
  <c r="A78" i="11"/>
  <c r="K77" i="11"/>
  <c r="M77" i="11" s="1"/>
  <c r="L77" i="11" s="1"/>
  <c r="J77" i="11"/>
  <c r="A77" i="11"/>
  <c r="K76" i="11"/>
  <c r="M76" i="11" s="1"/>
  <c r="L76" i="11" s="1"/>
  <c r="J76" i="11"/>
  <c r="A76" i="11"/>
  <c r="K75" i="11"/>
  <c r="M75" i="11" s="1"/>
  <c r="L75" i="11" s="1"/>
  <c r="J75" i="11"/>
  <c r="A75" i="11"/>
  <c r="K74" i="11"/>
  <c r="M74" i="11" s="1"/>
  <c r="L74" i="11" s="1"/>
  <c r="J74" i="11"/>
  <c r="A74" i="11"/>
  <c r="K73" i="11"/>
  <c r="M73" i="11" s="1"/>
  <c r="L73" i="11" s="1"/>
  <c r="J73" i="11"/>
  <c r="A73" i="11"/>
  <c r="K72" i="11"/>
  <c r="M72" i="11" s="1"/>
  <c r="L72" i="11" s="1"/>
  <c r="J72" i="11"/>
  <c r="A72" i="11"/>
  <c r="K71" i="11"/>
  <c r="M71" i="11" s="1"/>
  <c r="L71" i="11" s="1"/>
  <c r="J71" i="11"/>
  <c r="A71" i="11"/>
  <c r="K70" i="11"/>
  <c r="M70" i="11" s="1"/>
  <c r="L70" i="11" s="1"/>
  <c r="J70" i="11"/>
  <c r="A70" i="11"/>
  <c r="K69" i="11"/>
  <c r="M69" i="11" s="1"/>
  <c r="L69" i="11" s="1"/>
  <c r="J69" i="11"/>
  <c r="A69" i="11"/>
  <c r="K68" i="11"/>
  <c r="M68" i="11" s="1"/>
  <c r="L68" i="11" s="1"/>
  <c r="J68" i="11"/>
  <c r="A68" i="11"/>
  <c r="K67" i="11"/>
  <c r="M67" i="11" s="1"/>
  <c r="L67" i="11" s="1"/>
  <c r="J67" i="11"/>
  <c r="A67" i="11"/>
  <c r="K66" i="11"/>
  <c r="M66" i="11" s="1"/>
  <c r="L66" i="11" s="1"/>
  <c r="J66" i="11"/>
  <c r="A66" i="11"/>
  <c r="K65" i="11"/>
  <c r="M65" i="11" s="1"/>
  <c r="L65" i="11" s="1"/>
  <c r="J65" i="11"/>
  <c r="A65" i="11"/>
  <c r="K64" i="11"/>
  <c r="M64" i="11" s="1"/>
  <c r="L64" i="11" s="1"/>
  <c r="J64" i="11"/>
  <c r="A64" i="11"/>
  <c r="K63" i="11"/>
  <c r="M63" i="11" s="1"/>
  <c r="L63" i="11" s="1"/>
  <c r="J63" i="11"/>
  <c r="A63" i="11"/>
  <c r="K62" i="11"/>
  <c r="M62" i="11" s="1"/>
  <c r="L62" i="11" s="1"/>
  <c r="J62" i="11"/>
  <c r="A62" i="11"/>
  <c r="K61" i="11"/>
  <c r="M61" i="11" s="1"/>
  <c r="L61" i="11" s="1"/>
  <c r="J61" i="11"/>
  <c r="A61" i="11"/>
  <c r="K60" i="11"/>
  <c r="M60" i="11" s="1"/>
  <c r="L60" i="11" s="1"/>
  <c r="J60" i="11"/>
  <c r="A60" i="11"/>
  <c r="K59" i="11"/>
  <c r="M59" i="11" s="1"/>
  <c r="L59" i="11" s="1"/>
  <c r="J59" i="11"/>
  <c r="A59" i="11"/>
  <c r="K58" i="11"/>
  <c r="M58" i="11" s="1"/>
  <c r="L58" i="11" s="1"/>
  <c r="J58" i="11"/>
  <c r="A58" i="11"/>
  <c r="K57" i="11"/>
  <c r="M57" i="11" s="1"/>
  <c r="L57" i="11" s="1"/>
  <c r="J57" i="11"/>
  <c r="A57" i="11"/>
  <c r="K56" i="11"/>
  <c r="M56" i="11" s="1"/>
  <c r="L56" i="11" s="1"/>
  <c r="J56" i="11"/>
  <c r="A56" i="11"/>
  <c r="K55" i="11"/>
  <c r="M55" i="11" s="1"/>
  <c r="L55" i="11" s="1"/>
  <c r="J55" i="11"/>
  <c r="A55" i="11"/>
  <c r="K54" i="11"/>
  <c r="M54" i="11" s="1"/>
  <c r="L54" i="11" s="1"/>
  <c r="J54" i="11"/>
  <c r="A54" i="11"/>
  <c r="K53" i="11"/>
  <c r="M53" i="11" s="1"/>
  <c r="L53" i="11" s="1"/>
  <c r="J53" i="11"/>
  <c r="A53" i="11"/>
  <c r="K52" i="11"/>
  <c r="M52" i="11" s="1"/>
  <c r="L52" i="11" s="1"/>
  <c r="J52" i="11"/>
  <c r="A52" i="11"/>
  <c r="K51" i="11"/>
  <c r="M51" i="11" s="1"/>
  <c r="L51" i="11" s="1"/>
  <c r="J51" i="11"/>
  <c r="A51" i="11"/>
  <c r="K50" i="11"/>
  <c r="M50" i="11" s="1"/>
  <c r="L50" i="11" s="1"/>
  <c r="J50" i="11"/>
  <c r="A50" i="11"/>
  <c r="K49" i="11"/>
  <c r="M49" i="11" s="1"/>
  <c r="L49" i="11" s="1"/>
  <c r="J49" i="11"/>
  <c r="A49" i="11"/>
  <c r="K48" i="11"/>
  <c r="M48" i="11" s="1"/>
  <c r="L48" i="11" s="1"/>
  <c r="J48" i="11"/>
  <c r="A48" i="11"/>
  <c r="K47" i="11"/>
  <c r="M47" i="11" s="1"/>
  <c r="L47" i="11" s="1"/>
  <c r="J47" i="11"/>
  <c r="A47" i="11"/>
  <c r="K46" i="11"/>
  <c r="M46" i="11" s="1"/>
  <c r="L46" i="11" s="1"/>
  <c r="J46" i="11"/>
  <c r="A46" i="11"/>
  <c r="K45" i="11"/>
  <c r="M45" i="11" s="1"/>
  <c r="L45" i="11" s="1"/>
  <c r="J45" i="11"/>
  <c r="A45" i="11"/>
  <c r="K44" i="11"/>
  <c r="M44" i="11" s="1"/>
  <c r="L44" i="11" s="1"/>
  <c r="J44" i="11"/>
  <c r="A44" i="11"/>
  <c r="K43" i="11"/>
  <c r="M43" i="11" s="1"/>
  <c r="L43" i="11" s="1"/>
  <c r="J43" i="11"/>
  <c r="A43" i="11"/>
  <c r="K42" i="11"/>
  <c r="M42" i="11" s="1"/>
  <c r="L42" i="11" s="1"/>
  <c r="J42" i="11"/>
  <c r="A42" i="11"/>
  <c r="K41" i="11"/>
  <c r="M41" i="11" s="1"/>
  <c r="L41" i="11" s="1"/>
  <c r="J41" i="11"/>
  <c r="A41" i="11"/>
  <c r="K40" i="11"/>
  <c r="M40" i="11" s="1"/>
  <c r="L40" i="11" s="1"/>
  <c r="J40" i="11"/>
  <c r="A40" i="11"/>
  <c r="K39" i="11"/>
  <c r="M39" i="11" s="1"/>
  <c r="L39" i="11" s="1"/>
  <c r="J39" i="11"/>
  <c r="A39" i="11"/>
  <c r="K38" i="11"/>
  <c r="M38" i="11" s="1"/>
  <c r="L38" i="11" s="1"/>
  <c r="J38" i="11"/>
  <c r="A38" i="11"/>
  <c r="K37" i="11"/>
  <c r="M37" i="11" s="1"/>
  <c r="L37" i="11" s="1"/>
  <c r="J37" i="11"/>
  <c r="A37" i="11"/>
  <c r="K36" i="11"/>
  <c r="M36" i="11" s="1"/>
  <c r="L36" i="11" s="1"/>
  <c r="J36" i="11"/>
  <c r="A36" i="11"/>
  <c r="K35" i="11"/>
  <c r="M35" i="11" s="1"/>
  <c r="L35" i="11" s="1"/>
  <c r="J35" i="11"/>
  <c r="A35" i="11"/>
  <c r="K34" i="11"/>
  <c r="M34" i="11" s="1"/>
  <c r="L34" i="11" s="1"/>
  <c r="J34" i="11"/>
  <c r="A34" i="11"/>
  <c r="K33" i="11"/>
  <c r="M33" i="11" s="1"/>
  <c r="L33" i="11" s="1"/>
  <c r="J33" i="11"/>
  <c r="A33" i="11"/>
  <c r="K32" i="11"/>
  <c r="M32" i="11" s="1"/>
  <c r="L32" i="11" s="1"/>
  <c r="J32" i="11"/>
  <c r="A32" i="11"/>
  <c r="K31" i="11"/>
  <c r="M31" i="11" s="1"/>
  <c r="L31" i="11" s="1"/>
  <c r="J31" i="11"/>
  <c r="A31" i="11"/>
  <c r="K30" i="11"/>
  <c r="M30" i="11" s="1"/>
  <c r="L30" i="11" s="1"/>
  <c r="J30" i="11"/>
  <c r="A30" i="11"/>
  <c r="K29" i="11"/>
  <c r="M29" i="11" s="1"/>
  <c r="L29" i="11" s="1"/>
  <c r="J29" i="11"/>
  <c r="A29" i="11"/>
  <c r="K28" i="11"/>
  <c r="M28" i="11" s="1"/>
  <c r="L28" i="11" s="1"/>
  <c r="J28" i="11"/>
  <c r="A28" i="11"/>
  <c r="K27" i="11"/>
  <c r="M27" i="11" s="1"/>
  <c r="L27" i="11" s="1"/>
  <c r="J27" i="11"/>
  <c r="A27" i="11"/>
  <c r="K26" i="11"/>
  <c r="M26" i="11" s="1"/>
  <c r="L26" i="11" s="1"/>
  <c r="J26" i="11"/>
  <c r="A26" i="11"/>
  <c r="K25" i="11"/>
  <c r="M25" i="11" s="1"/>
  <c r="L25" i="11" s="1"/>
  <c r="J25" i="11"/>
  <c r="A25" i="11"/>
  <c r="K24" i="11"/>
  <c r="M24" i="11" s="1"/>
  <c r="L24" i="11" s="1"/>
  <c r="J24" i="11"/>
  <c r="A24" i="11"/>
  <c r="K23" i="11"/>
  <c r="M23" i="11" s="1"/>
  <c r="L23" i="11" s="1"/>
  <c r="J23" i="11"/>
  <c r="A23" i="11"/>
  <c r="K22" i="11"/>
  <c r="M22" i="11" s="1"/>
  <c r="L22" i="11" s="1"/>
  <c r="J22" i="11"/>
  <c r="A22" i="11"/>
  <c r="K21" i="11"/>
  <c r="M21" i="11" s="1"/>
  <c r="L21" i="11" s="1"/>
  <c r="J21" i="11"/>
  <c r="A21" i="11"/>
  <c r="K20" i="11"/>
  <c r="M20" i="11" s="1"/>
  <c r="L20" i="11" s="1"/>
  <c r="J20" i="11"/>
  <c r="A20" i="11"/>
  <c r="K19" i="11"/>
  <c r="M19" i="11" s="1"/>
  <c r="L19" i="11" s="1"/>
  <c r="J19" i="11"/>
  <c r="A19" i="11"/>
  <c r="K18" i="11"/>
  <c r="M18" i="11" s="1"/>
  <c r="L18" i="11" s="1"/>
  <c r="J18" i="11"/>
  <c r="A18" i="11"/>
  <c r="K17" i="11"/>
  <c r="M17" i="11" s="1"/>
  <c r="L17" i="11" s="1"/>
  <c r="J17" i="11"/>
  <c r="A17" i="11"/>
  <c r="K16" i="11"/>
  <c r="M16" i="11" s="1"/>
  <c r="L16" i="11" s="1"/>
  <c r="J16" i="11"/>
  <c r="A16" i="11"/>
  <c r="K15" i="11"/>
  <c r="M15" i="11" s="1"/>
  <c r="L15" i="11" s="1"/>
  <c r="J15" i="11"/>
  <c r="A15" i="11"/>
  <c r="K14" i="11"/>
  <c r="M14" i="11" s="1"/>
  <c r="L14" i="11" s="1"/>
  <c r="J14" i="11"/>
  <c r="A14" i="11"/>
  <c r="K13" i="11"/>
  <c r="M13" i="11" s="1"/>
  <c r="L13" i="11" s="1"/>
  <c r="J13" i="11"/>
  <c r="A13" i="11"/>
  <c r="K12" i="11"/>
  <c r="M12" i="11" s="1"/>
  <c r="L12" i="11" s="1"/>
  <c r="J12" i="11"/>
  <c r="A12" i="11"/>
  <c r="K11" i="11"/>
  <c r="M11" i="11" s="1"/>
  <c r="L11" i="11" s="1"/>
  <c r="J11" i="11"/>
  <c r="A11" i="11"/>
  <c r="K10" i="11"/>
  <c r="M10" i="11" s="1"/>
  <c r="L10" i="11" s="1"/>
  <c r="J10" i="11"/>
  <c r="A10" i="11"/>
  <c r="K9" i="11"/>
  <c r="M9" i="11" s="1"/>
  <c r="L9" i="11" s="1"/>
  <c r="J9" i="11"/>
  <c r="A9" i="11"/>
  <c r="K8" i="11"/>
  <c r="M8" i="11" s="1"/>
  <c r="L8" i="11" s="1"/>
  <c r="J8" i="11"/>
  <c r="A8" i="11"/>
  <c r="K7" i="11"/>
  <c r="M7" i="11" s="1"/>
  <c r="L7" i="11" s="1"/>
  <c r="J7" i="11"/>
  <c r="A7" i="11"/>
  <c r="K6" i="11"/>
  <c r="M6" i="11" s="1"/>
  <c r="L6" i="11" s="1"/>
  <c r="J6" i="11"/>
  <c r="A6" i="11"/>
  <c r="K5" i="11"/>
  <c r="M5" i="11" s="1"/>
  <c r="L5" i="11" s="1"/>
  <c r="J5" i="11"/>
  <c r="A5" i="11"/>
  <c r="K4" i="11"/>
  <c r="M4" i="11" s="1"/>
  <c r="L4" i="11" s="1"/>
  <c r="J4" i="11"/>
  <c r="A4" i="11"/>
  <c r="K3" i="11"/>
  <c r="M3" i="11" s="1"/>
  <c r="L3" i="11" s="1"/>
  <c r="J3" i="11"/>
  <c r="A3" i="11"/>
  <c r="K2" i="11"/>
  <c r="M2" i="11" s="1"/>
  <c r="L2" i="11" s="1"/>
  <c r="J2" i="11"/>
  <c r="A2" i="11"/>
  <c r="J582" i="11" l="1"/>
  <c r="A84" i="1" l="1"/>
  <c r="A338" i="1"/>
  <c r="A478" i="1"/>
  <c r="A493" i="1"/>
  <c r="A625" i="1" l="1"/>
  <c r="A546" i="1"/>
  <c r="A131" i="1"/>
  <c r="A300" i="1"/>
  <c r="A379" i="1"/>
  <c r="A344" i="1" l="1"/>
  <c r="A222" i="1"/>
  <c r="A465" i="1"/>
  <c r="A102" i="1"/>
  <c r="A311" i="1"/>
  <c r="A28" i="1" l="1"/>
  <c r="A57" i="1"/>
  <c r="A269" i="1"/>
  <c r="A262" i="1"/>
  <c r="A614" i="1" l="1"/>
  <c r="A250" i="1"/>
  <c r="A36" i="1"/>
  <c r="A156" i="1" l="1"/>
  <c r="A165" i="1"/>
  <c r="A449" i="1" l="1"/>
  <c r="A295" i="1"/>
  <c r="A549" i="1"/>
  <c r="A435" i="1"/>
  <c r="A674" i="1"/>
  <c r="A11" i="1"/>
  <c r="A611" i="1"/>
  <c r="A119" i="1" l="1"/>
  <c r="A147" i="1"/>
  <c r="A27" i="1"/>
  <c r="A333" i="1"/>
  <c r="A79" i="1" l="1"/>
  <c r="A616" i="1" l="1"/>
  <c r="A117" i="1"/>
  <c r="A442" i="1"/>
  <c r="A59" i="1"/>
  <c r="A469" i="1"/>
  <c r="A234" i="1"/>
  <c r="A466" i="1"/>
  <c r="A297" i="1" l="1"/>
  <c r="A615" i="1"/>
  <c r="A21" i="1" l="1"/>
  <c r="A275" i="1" l="1"/>
  <c r="A376" i="1" l="1"/>
  <c r="A142" i="1"/>
  <c r="A290" i="1"/>
  <c r="A143" i="1" l="1"/>
  <c r="A468" i="1"/>
  <c r="A460" i="1"/>
  <c r="A415" i="1"/>
  <c r="A340" i="1"/>
  <c r="A13" i="1"/>
  <c r="A135" i="1"/>
  <c r="A150" i="1" l="1"/>
  <c r="A35" i="1"/>
  <c r="A266" i="1"/>
  <c r="A25" i="1"/>
  <c r="A384" i="1"/>
  <c r="A22" i="1"/>
  <c r="A482" i="1"/>
  <c r="A374" i="1"/>
  <c r="A331" i="1"/>
  <c r="A246" i="1"/>
  <c r="A202" i="1"/>
  <c r="A105" i="1"/>
  <c r="A359" i="1"/>
  <c r="A353" i="1"/>
  <c r="A301" i="1"/>
  <c r="A641" i="1"/>
  <c r="A377" i="1"/>
  <c r="A688" i="1"/>
  <c r="A157" i="1"/>
  <c r="A438" i="1"/>
  <c r="A484" i="1"/>
  <c r="A245" i="1"/>
  <c r="A278" i="1"/>
  <c r="A171" i="1"/>
  <c r="A589" i="1"/>
  <c r="A397" i="1"/>
  <c r="A264" i="1"/>
  <c r="A429" i="1"/>
  <c r="A564" i="1"/>
  <c r="A408" i="1"/>
  <c r="A49" i="1"/>
  <c r="A541" i="1"/>
  <c r="A34" i="1"/>
  <c r="A24" i="1"/>
  <c r="A396" i="1"/>
  <c r="A649" i="1"/>
  <c r="A643" i="1"/>
  <c r="A535" i="1"/>
  <c r="A530" i="1"/>
  <c r="A138" i="1"/>
  <c r="A571" i="1"/>
  <c r="A538" i="1"/>
  <c r="A485" i="1"/>
  <c r="A126" i="1"/>
  <c r="A292" i="1"/>
  <c r="A56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CE82A5-CEEE-4DAD-8050-06E09768E2E9}" name="Query - Charts" description="Connection to the 'Charts' query in the workbook." type="100" refreshedVersion="7" minRefreshableVersion="5">
    <extLst>
      <ext xmlns:x15="http://schemas.microsoft.com/office/spreadsheetml/2010/11/main" uri="{DE250136-89BD-433C-8126-D09CA5730AF9}">
        <x15:connection id="b5feb30a-de4e-45ae-99de-69d45e7856f8"/>
      </ext>
    </extLst>
  </connection>
  <connection id="2" xr16:uid="{2C48CE13-C4C3-4AE0-8B5B-C33A66C9E329}" name="Query - اجمالى الصرفيات" description="Connection to the 'اجمالى الصرفيات' query in the workbook." type="100" refreshedVersion="7" minRefreshableVersion="5">
    <extLst>
      <ext xmlns:x15="http://schemas.microsoft.com/office/spreadsheetml/2010/11/main" uri="{DE250136-89BD-433C-8126-D09CA5730AF9}">
        <x15:connection id="52309cac-6c04-4f39-a1ca-079b955cd62e"/>
      </ext>
    </extLst>
  </connection>
  <connection id="3" xr16:uid="{DFE6EA85-B70C-48ED-B551-5FE8E5C8AB42}" name="Query - الاجمالى" description="Connection to the 'الاجمالى' query in the workbook." type="100" refreshedVersion="7" minRefreshableVersion="5">
    <extLst>
      <ext xmlns:x15="http://schemas.microsoft.com/office/spreadsheetml/2010/11/main" uri="{DE250136-89BD-433C-8126-D09CA5730AF9}">
        <x15:connection id="5f7634d2-a2cb-40aa-b2c6-ad03ee31574f"/>
      </ext>
    </extLst>
  </connection>
  <connection id="4" xr16:uid="{610D4923-5B1A-45A0-86AA-6D31A48ADFD9}" name="Query - المقاولين" description="Connection to the 'المقاولين' query in the workbook." type="100" refreshedVersion="7" minRefreshableVersion="5">
    <extLst>
      <ext xmlns:x15="http://schemas.microsoft.com/office/spreadsheetml/2010/11/main" uri="{DE250136-89BD-433C-8126-D09CA5730AF9}">
        <x15:connection id="2dee0310-3b76-4661-bf5a-18e8148f71c3"/>
      </ext>
    </extLst>
  </connection>
  <connection id="5" xr16:uid="{E1F01AB3-4301-41B3-8502-50D38EA989A3}" name="Query - صرفيات" description="Connection to the 'صرفيات' query in the workbook." type="100" refreshedVersion="7" minRefreshableVersion="5">
    <extLst>
      <ext xmlns:x15="http://schemas.microsoft.com/office/spreadsheetml/2010/11/main" uri="{DE250136-89BD-433C-8126-D09CA5730AF9}">
        <x15:connection id="3ab4e95d-706c-4f63-8c96-71fe66352a49"/>
      </ext>
    </extLst>
  </connection>
  <connection id="6" xr16:uid="{D11AC066-88E8-455C-907F-E842A9420D9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46821A8-FE1C-4DA0-82BE-541C5D969830}" name="WorksheetConnection_final 24-12-2023.xlsx!صرفيات" type="102" refreshedVersion="7" minRefreshableVersion="5">
    <extLst>
      <ext xmlns:x15="http://schemas.microsoft.com/office/spreadsheetml/2010/11/main" uri="{DE250136-89BD-433C-8126-D09CA5730AF9}">
        <x15:connection id="صرفيات 1">
          <x15:rangePr sourceName="_xlcn.WorksheetConnection_final24122023.xlsxصرفيات1"/>
        </x15:connection>
      </ext>
    </extLst>
  </connection>
  <connection id="8" xr16:uid="{E091DD87-AB97-4149-AB61-E62AE1ACCBDB}" name="WorksheetConnection_final report 1-1-2024.xlsx!الرئيسى" type="102" refreshedVersion="7" minRefreshableVersion="5">
    <extLst>
      <ext xmlns:x15="http://schemas.microsoft.com/office/spreadsheetml/2010/11/main" uri="{DE250136-89BD-433C-8126-D09CA5730AF9}">
        <x15:connection id="الرئيسى" autoDelete="1">
          <x15:rangePr sourceName="_xlcn.WorksheetConnection_finalreport112024.xlsxالرئيسى1"/>
        </x15:connection>
      </ext>
    </extLst>
  </connection>
</connections>
</file>

<file path=xl/sharedStrings.xml><?xml version="1.0" encoding="utf-8"?>
<sst xmlns="http://schemas.openxmlformats.org/spreadsheetml/2006/main" count="6204" uniqueCount="1432">
  <si>
    <t>م</t>
  </si>
  <si>
    <t>الاسم</t>
  </si>
  <si>
    <t>رقم البطاقة</t>
  </si>
  <si>
    <t>المهنة</t>
  </si>
  <si>
    <t>الإدارة/القسم</t>
  </si>
  <si>
    <t>الفئة</t>
  </si>
  <si>
    <t>البدل</t>
  </si>
  <si>
    <t>المشروع</t>
  </si>
  <si>
    <t>المخازن</t>
  </si>
  <si>
    <t>عامل بوفيه</t>
  </si>
  <si>
    <t>الصيانة والمعدات</t>
  </si>
  <si>
    <t>عامل نظافة</t>
  </si>
  <si>
    <t>التنفيذ</t>
  </si>
  <si>
    <t>المساحة</t>
  </si>
  <si>
    <t>نحات</t>
  </si>
  <si>
    <t>مبيض محارة</t>
  </si>
  <si>
    <t>نجار مسلح</t>
  </si>
  <si>
    <t>نقاش</t>
  </si>
  <si>
    <t>فنى شدة معدنية</t>
  </si>
  <si>
    <t>فنى زراعة</t>
  </si>
  <si>
    <t>مساعد مساح B</t>
  </si>
  <si>
    <t>مساعد مساح C</t>
  </si>
  <si>
    <t>سائق لودر A</t>
  </si>
  <si>
    <t>سائق لودر B</t>
  </si>
  <si>
    <t>صوفيا</t>
  </si>
  <si>
    <t>سائق لودر C</t>
  </si>
  <si>
    <t>فنى ميكانيكى معدات A</t>
  </si>
  <si>
    <t>فنى ميكانيكى معدات B</t>
  </si>
  <si>
    <t>فنى ميكانيكى معدات C</t>
  </si>
  <si>
    <t>مجمع الصناعات بجفجافة</t>
  </si>
  <si>
    <t>محور بن زايد</t>
  </si>
  <si>
    <t>مستشفى شبين القناطر</t>
  </si>
  <si>
    <t>مشروع R3</t>
  </si>
  <si>
    <t>ميدتاون كوندو</t>
  </si>
  <si>
    <t>نادى كبار القادة</t>
  </si>
  <si>
    <t>فنى كهرباء (خدمة موقع) B</t>
  </si>
  <si>
    <t>مشروع مبنى 6 سواقين</t>
  </si>
  <si>
    <t>ميدتاون صولو</t>
  </si>
  <si>
    <t>عمر همام محمود امين</t>
  </si>
  <si>
    <t>اسماعيل عبدالعزيز اسماعيل مراد</t>
  </si>
  <si>
    <t>اشرف همام محمود امين</t>
  </si>
  <si>
    <t>ضاحي همام محمود امين</t>
  </si>
  <si>
    <t>وليد سيد عبد الله حسين</t>
  </si>
  <si>
    <t>محمد نبيل توفيق عبدالمقصود</t>
  </si>
  <si>
    <t>ابوالفضل عاطف محمود ابوالفضل</t>
  </si>
  <si>
    <t>عمرو حسن احمد حسن</t>
  </si>
  <si>
    <t>اسلام حسن حسن عجاج</t>
  </si>
  <si>
    <t>شحات محمد قرنى عبدالمحسن</t>
  </si>
  <si>
    <t>محمود محمد عبدالفتاح نصر</t>
  </si>
  <si>
    <t>مجدى عريان مغيت حسانين</t>
  </si>
  <si>
    <t>عادل قاسم محمد محمود</t>
  </si>
  <si>
    <t>عبدالحكيم عبدالواحد مفتاح حسن</t>
  </si>
  <si>
    <t>صبحى عبداللطيف محمد الجدع</t>
  </si>
  <si>
    <t>على ابراهيم على جمال الدين</t>
  </si>
  <si>
    <t>محمد عاطف عبدالراضى محمد عابد</t>
  </si>
  <si>
    <t>جمال عبدالجواد على سيد</t>
  </si>
  <si>
    <t>احمد سامى محمد رشاد السيد</t>
  </si>
  <si>
    <t>عبدالرحمن سالم محمد عبدالغنى</t>
  </si>
  <si>
    <t>عبدالله محمد موسى عبدالعزيز الجمل</t>
  </si>
  <si>
    <t>مصطفى كامل محمود كامل</t>
  </si>
  <si>
    <t>محمود احمد حسن محمد</t>
  </si>
  <si>
    <t>محمد على جبريل حسين</t>
  </si>
  <si>
    <t>محمد حسن محمد احمد</t>
  </si>
  <si>
    <t>عبدالرحمن محمد احمد عبدالنعيم</t>
  </si>
  <si>
    <t>Total</t>
  </si>
  <si>
    <t>بيومى ابراهيم محمد حسن</t>
  </si>
  <si>
    <t>حسن محمود حسن رفاعى دسوقى</t>
  </si>
  <si>
    <t>احمد سامى شرف موسى شرف الدين</t>
  </si>
  <si>
    <t>يوم</t>
  </si>
  <si>
    <t>شهر</t>
  </si>
  <si>
    <t>سنة</t>
  </si>
  <si>
    <t>محمود جابر محمد اصبح</t>
  </si>
  <si>
    <t>محمد شوقى عبدالحميد عبدالدايم</t>
  </si>
  <si>
    <t>حماده على منتصر عبدالله</t>
  </si>
  <si>
    <t>الاعداد</t>
  </si>
  <si>
    <t>مول شبين الكوم</t>
  </si>
  <si>
    <t>عامل مخزن C</t>
  </si>
  <si>
    <t>سعيد على السيد على كشك</t>
  </si>
  <si>
    <t>عامل مخزن B</t>
  </si>
  <si>
    <t>عامل مخزن A</t>
  </si>
  <si>
    <t>ناصر السيد على السيد</t>
  </si>
  <si>
    <t>عمارات الرحاب</t>
  </si>
  <si>
    <t>محمود حسين عبدالراضى على</t>
  </si>
  <si>
    <t>رفعت عطيه مجاهد حجازي الديك</t>
  </si>
  <si>
    <t>عادل ابراهيم محمد مهدلي</t>
  </si>
  <si>
    <t>فنى اول زراعة</t>
  </si>
  <si>
    <t>عمار اشرف السيد عبدالسلام</t>
  </si>
  <si>
    <t>مجاهد عبدالهادى عبدالوهاب على</t>
  </si>
  <si>
    <t>بنا</t>
  </si>
  <si>
    <t>السيد مصطفي ابراهيم حسين</t>
  </si>
  <si>
    <t>عامل مخزن D</t>
  </si>
  <si>
    <t>صنايعى عام</t>
  </si>
  <si>
    <t>حاتم احمد محمد عبدالله</t>
  </si>
  <si>
    <t>احمد محمد عبدالحميد احمد</t>
  </si>
  <si>
    <t>مستشفى المنصورة</t>
  </si>
  <si>
    <t>محمد عوض محمد العدل</t>
  </si>
  <si>
    <t>صبرى محمود احمد عمار</t>
  </si>
  <si>
    <t>محمد احمد يوسف محمد</t>
  </si>
  <si>
    <t>مصطفى محمد احمد يوسف</t>
  </si>
  <si>
    <t>سوديك</t>
  </si>
  <si>
    <t>زياد حربى حسين ابوبكر</t>
  </si>
  <si>
    <t>فريد مرضى عوض مرضى</t>
  </si>
  <si>
    <t>كايرو جيت</t>
  </si>
  <si>
    <t>حسنى محمد عباس ابو الحسن</t>
  </si>
  <si>
    <t>ابو زيد سلامه علام</t>
  </si>
  <si>
    <t>رمضان محمود سلامه</t>
  </si>
  <si>
    <t>صالح محمد امين اسماعيل</t>
  </si>
  <si>
    <t>عمارات AUC</t>
  </si>
  <si>
    <t>شريف عباس احمد جادالله</t>
  </si>
  <si>
    <t>محمد على احمد عبدالله</t>
  </si>
  <si>
    <t>محمد احمد قرنى على</t>
  </si>
  <si>
    <t>حمدى محمد احمد سالم</t>
  </si>
  <si>
    <t>سيد فتوح عبدالجليل عبدالمطلب</t>
  </si>
  <si>
    <t>صبرى محمد على احمد</t>
  </si>
  <si>
    <t>رضا محمد الصغير احمد</t>
  </si>
  <si>
    <t>محمود عبد التواب عبد الرازق عبد اللطيف</t>
  </si>
  <si>
    <t>طارق محمد مصطفي عبدالحكيم</t>
  </si>
  <si>
    <t>ياسر فتحي عبد الحافظ</t>
  </si>
  <si>
    <t>Row Labels</t>
  </si>
  <si>
    <t>Grand Total</t>
  </si>
  <si>
    <t>Count of الاعداد</t>
  </si>
  <si>
    <t>على محمد عبداللطيف حسين</t>
  </si>
  <si>
    <t>احمد فتحى هلال عادلى على</t>
  </si>
  <si>
    <t>محمد محمد عبدالفتاح ابوالخير</t>
  </si>
  <si>
    <t xml:space="preserve"> جمال فهمي سويلم شحاته</t>
  </si>
  <si>
    <t>Sum of الاعداد</t>
  </si>
  <si>
    <t>فنى صحى (خدمة موقع) B</t>
  </si>
  <si>
    <t>احمد خالد احمد سليمان</t>
  </si>
  <si>
    <t>سيد احمد قرنى احمد</t>
  </si>
  <si>
    <t>مصطفى محمد شعبان احمد</t>
  </si>
  <si>
    <t>معتز محمد عبدالحميد حجاج</t>
  </si>
  <si>
    <t>احمد سمير عبدالرحمن محمد سليم</t>
  </si>
  <si>
    <t>محمد مصطفى محمود عبدالرحمن</t>
  </si>
  <si>
    <t>اسلام احمد صلاح عبدالرازق الجعلص</t>
  </si>
  <si>
    <t>الادارة</t>
  </si>
  <si>
    <t>زاهى محمد شحاته زاهى</t>
  </si>
  <si>
    <t>احمد محمد احمد محمد سالم</t>
  </si>
  <si>
    <t>عبد الله سمير عبد الله الجمل</t>
  </si>
  <si>
    <t>ياسر رشدى نظير محمود</t>
  </si>
  <si>
    <t>محمد منصور على امير</t>
  </si>
  <si>
    <t>محمد ابو الوفا احمد على</t>
  </si>
  <si>
    <t>كريم عبد الرحمن نادى نجيب</t>
  </si>
  <si>
    <t>خالد على محمود عوض</t>
  </si>
  <si>
    <t>محمد احمد احمد عبد الوهاب</t>
  </si>
  <si>
    <t>احمد ايهاب احمد كمال عبد الحميد</t>
  </si>
  <si>
    <t>محمد رضا السعيد محمد رجب</t>
  </si>
  <si>
    <t>جمال السيد خالد اسماعيل</t>
  </si>
  <si>
    <t>اسلام احمد احمد عبدالوهاب</t>
  </si>
  <si>
    <t>هشام عبدالناصر فوزى محمد</t>
  </si>
  <si>
    <t>احمد عبدالشافى حسين عبدالجليل</t>
  </si>
  <si>
    <t>محمود جمال فوزي محمد</t>
  </si>
  <si>
    <t>احمد رفاعي حامد حماد</t>
  </si>
  <si>
    <t>محمود عبدالله عبداله محمد</t>
  </si>
  <si>
    <t>عادل عبدالقادر محمد عبدالقادر</t>
  </si>
  <si>
    <t>وحدات طبية زفتى</t>
  </si>
  <si>
    <t>عبدالاحد على ابوزيد ابوزيد</t>
  </si>
  <si>
    <t>جوده ابراهيم جوده احمد</t>
  </si>
  <si>
    <t>رضا معوض عبدالمنعم مصطفى</t>
  </si>
  <si>
    <t>محمود خالد عبدالواحد عبدالمعطى</t>
  </si>
  <si>
    <t>ماهر سمير محمد عوض</t>
  </si>
  <si>
    <t>الشئون الادارية</t>
  </si>
  <si>
    <t>مساعد مشرف تنفيذ مدنى</t>
  </si>
  <si>
    <t>محمود محمد محمد اسماعيل</t>
  </si>
  <si>
    <t>مدحت جمال فوزي محمد</t>
  </si>
  <si>
    <t>ربيع شعبان حسين عبدالجليل</t>
  </si>
  <si>
    <t>صلاح كمال ابوضيف ربيع</t>
  </si>
  <si>
    <t>مشرف تنفيذ مدنى</t>
  </si>
  <si>
    <t>محمد حمدى بكر</t>
  </si>
  <si>
    <t>محمد حمدى عطا</t>
  </si>
  <si>
    <t>ايمن الحداد</t>
  </si>
  <si>
    <t>Column Labels</t>
  </si>
  <si>
    <t>اعداد العمالة</t>
  </si>
  <si>
    <t>مساعد مساح A</t>
  </si>
  <si>
    <t>احمد سيد ابراهيم الشيمى</t>
  </si>
  <si>
    <t>وضاح صلاح محمود امين</t>
  </si>
  <si>
    <t>خالد عيد سيد احمد سيداحمد</t>
  </si>
  <si>
    <t>السيد رفعت محمد السيد عوض</t>
  </si>
  <si>
    <t>مبنى ادارى شارع 90</t>
  </si>
  <si>
    <t>خالد فتحى على عبدالحافظ</t>
  </si>
  <si>
    <t>محمد فاروق جعفر</t>
  </si>
  <si>
    <t>جمال عبدالتواب احمد محمد</t>
  </si>
  <si>
    <t>عاطف عبدالحافظ محمد عبدالحافظ</t>
  </si>
  <si>
    <t>محمود عبدالصبور محمد</t>
  </si>
  <si>
    <t>محمود حسن سعيد حمد</t>
  </si>
  <si>
    <t>كرم عوضين توفيق محمد</t>
  </si>
  <si>
    <t>كيندا</t>
  </si>
  <si>
    <t>سراى</t>
  </si>
  <si>
    <t>محمد امجد عبدالصبور الصيفي</t>
  </si>
  <si>
    <t>عمرو عثمان عباس عثمان</t>
  </si>
  <si>
    <t>محمد زين العابدين حنفى</t>
  </si>
  <si>
    <t>محمد رفعت محمد السيد</t>
  </si>
  <si>
    <t>احمد عبدالوهاب خميس محمد</t>
  </si>
  <si>
    <t>اسكان الجامعة اليابانية</t>
  </si>
  <si>
    <t>الجامعة اليابانية</t>
  </si>
  <si>
    <t>محمد رجب محمد ضيف الله</t>
  </si>
  <si>
    <t>عبدالفتاح ابراهيم عبدالمقصود</t>
  </si>
  <si>
    <t>مجدى احمد ابراهيم</t>
  </si>
  <si>
    <t>محمد سعد محمد عبدالفتاح</t>
  </si>
  <si>
    <t>متولى السيد البسطويسى الصيرفى</t>
  </si>
  <si>
    <t>هشام محمود محجوب محمد</t>
  </si>
  <si>
    <t>محمد سامي رمضان محمد</t>
  </si>
  <si>
    <t>أحمد طه محمد محمد</t>
  </si>
  <si>
    <t>منصور زين على حسين</t>
  </si>
  <si>
    <t>احمد ابو الحمد محمد توغان</t>
  </si>
  <si>
    <t>محمد مصطفي محمد عبدالمنعم</t>
  </si>
  <si>
    <t>محمد بدر احمد محمد</t>
  </si>
  <si>
    <t>أدهم أحمد مفضل عمران</t>
  </si>
  <si>
    <t>احمد عبدالنبي عبدالله جابر</t>
  </si>
  <si>
    <t>احمد رشدان بخيت بيومي</t>
  </si>
  <si>
    <t>فرج عبدالرحمن محمود ايوب</t>
  </si>
  <si>
    <t>الحافلات</t>
  </si>
  <si>
    <t>عبدالرحمن فرج عبدالعزيز عبدالرحمن</t>
  </si>
  <si>
    <t>محمود على محمد على</t>
  </si>
  <si>
    <t>جامعة عين شمس</t>
  </si>
  <si>
    <t>سامح عماد علي عبدالحفيظ</t>
  </si>
  <si>
    <t>مساعد مبيض محارة</t>
  </si>
  <si>
    <t>خالد شحات محمد قرنى</t>
  </si>
  <si>
    <t>ناجى ابراهيم محمد حامد</t>
  </si>
  <si>
    <t>ايمن سيد طايع محمد</t>
  </si>
  <si>
    <t>بدر عبدالغنى حسانين عبدالفتاح</t>
  </si>
  <si>
    <t>سيد صابر الليثى الجمل</t>
  </si>
  <si>
    <t>وليد احمد عوض الله حفنى</t>
  </si>
  <si>
    <t>محمد صالحين سيد عبدالحميد</t>
  </si>
  <si>
    <t>رمضان على مبروك احمد</t>
  </si>
  <si>
    <t>بركه ابراهيم عبدالمجيد عبدالسلام</t>
  </si>
  <si>
    <t>رئيس بنايين</t>
  </si>
  <si>
    <t>مساعد بنا</t>
  </si>
  <si>
    <t>ابراهيم بهيج احمد محمد</t>
  </si>
  <si>
    <t>فنى لحام C</t>
  </si>
  <si>
    <t>حسن محمد حسن علي</t>
  </si>
  <si>
    <t xml:space="preserve">اسكان الكيان </t>
  </si>
  <si>
    <t>يحى حسن سيد احمد</t>
  </si>
  <si>
    <t>احمد عبدالنبى عبدالواحد حامد غزاله</t>
  </si>
  <si>
    <t>حمدى محمد ابراهيم الجمل</t>
  </si>
  <si>
    <t>عبدالله عبدالمقصود مصطفى دياب</t>
  </si>
  <si>
    <t>اخرى</t>
  </si>
  <si>
    <t>محمود حلمى على المخرط</t>
  </si>
  <si>
    <t>حسين ابراهيم حسين البرى</t>
  </si>
  <si>
    <t>طه محمد عبدالدايم محمد</t>
  </si>
  <si>
    <t>عبد الرحمن احمد على الخبازه</t>
  </si>
  <si>
    <t>محمد انور النجار محمد</t>
  </si>
  <si>
    <t>شهاب وائل محمد علي</t>
  </si>
  <si>
    <t>جوني صابر عوض جوني</t>
  </si>
  <si>
    <t>ابراهيم جوني صابر عوض</t>
  </si>
  <si>
    <t>اسماعيل حزين حسين محمد</t>
  </si>
  <si>
    <t>خالد احمد سليمان الشيخ</t>
  </si>
  <si>
    <t>احمد شريف محمد صادق</t>
  </si>
  <si>
    <t>مندوب تسليمات A</t>
  </si>
  <si>
    <t>اسلام محمد على عبدالعال</t>
  </si>
  <si>
    <t>نشات جاد نصر توفيق</t>
  </si>
  <si>
    <t>رمضان محمد عبد الراضي حسن</t>
  </si>
  <si>
    <t>محمد احمد محمد السيد</t>
  </si>
  <si>
    <t>حسن نجاح عبدالراضى حسن</t>
  </si>
  <si>
    <t>على محمود عبدالسلام  احمد</t>
  </si>
  <si>
    <t>اسكان قنا</t>
  </si>
  <si>
    <t>طارق توفيق عبد العزيز محمود</t>
  </si>
  <si>
    <t>عمر احمد محمد حسانين</t>
  </si>
  <si>
    <t>حاتم جمال فوزي محمد</t>
  </si>
  <si>
    <t>محمود عبدالله عبدالحميد</t>
  </si>
  <si>
    <t>احمد زين العابدين يوسف اسماعيل</t>
  </si>
  <si>
    <t>وليد محمد سعيد عبدالجواد</t>
  </si>
  <si>
    <t>السيد احمد السيد سمان</t>
  </si>
  <si>
    <t>صابر زين العابدين حنفى محمد</t>
  </si>
  <si>
    <t>حنفى محمود غريب عامر</t>
  </si>
  <si>
    <t>احمد عبدالكريم عناني مرسي مخلوف</t>
  </si>
  <si>
    <t>صلاح احمد فؤاد عثمان</t>
  </si>
  <si>
    <t>احمد نجاح فتحي حسن</t>
  </si>
  <si>
    <t>احمد عبدالمنعم محمود موسى بدوى</t>
  </si>
  <si>
    <t>اسماعيل عطيه احمد الطنوبى</t>
  </si>
  <si>
    <t>سعيد سعد على السيد</t>
  </si>
  <si>
    <t>حسن عبدالنبي حسن ابراهيم</t>
  </si>
  <si>
    <t>محمود شعبان محمد بركات</t>
  </si>
  <si>
    <t>كرم محمد الطاهر حسين</t>
  </si>
  <si>
    <t>طارق محمد احمد عبداللطيف</t>
  </si>
  <si>
    <t>محمد فتحى على عبدالحافظ</t>
  </si>
  <si>
    <t>احمد رجب عبد العزيز حسن</t>
  </si>
  <si>
    <t>عادل سمران محمود رسلان</t>
  </si>
  <si>
    <t>عمار احمد كمال محمود</t>
  </si>
  <si>
    <t>فراج  توفيق محمد عبدالله</t>
  </si>
  <si>
    <t>اندراوس عطيتو اديب سمعان</t>
  </si>
  <si>
    <t>جمال الدين راغب ابراهيم النجار</t>
  </si>
  <si>
    <t>احمد محمود عبدالحافظ سليم</t>
  </si>
  <si>
    <t>علاء محمد عثمان سيد</t>
  </si>
  <si>
    <t>محي محمد محمود حسن حسين</t>
  </si>
  <si>
    <t>محمد فرج محمد فرج عفيفى</t>
  </si>
  <si>
    <t>احمد عيسى عبدالفتاح شعبان</t>
  </si>
  <si>
    <t>محمد عويس محمود عويس محمود</t>
  </si>
  <si>
    <t>محمد مصطفى حنفى محمد</t>
  </si>
  <si>
    <t>عثمان محمد سمان عبدالحميد</t>
  </si>
  <si>
    <t>خالد عبدالعاطى عبدالعزيز حمدان</t>
  </si>
  <si>
    <t>ايمن مصطفى محمود شاهين</t>
  </si>
  <si>
    <t>ياسر نور الدين احمد عبدالغفور</t>
  </si>
  <si>
    <t>عبدالرازق محمد احمد حسن</t>
  </si>
  <si>
    <t>عبدالرؤف ابراهيم زهران هنداوي</t>
  </si>
  <si>
    <t>استورجى</t>
  </si>
  <si>
    <t>ياسر هارون احمد</t>
  </si>
  <si>
    <t>نور محمد ذكي سوقي</t>
  </si>
  <si>
    <t>كرم مسعد عبدالحميد البابلي</t>
  </si>
  <si>
    <t>ماونتن فيو</t>
  </si>
  <si>
    <t>احمد محمود حامد قبيصي</t>
  </si>
  <si>
    <t>رمزي محمود احمد محمود</t>
  </si>
  <si>
    <t>عبد النبى محمد عرفه مصطفى</t>
  </si>
  <si>
    <t>ابراهيم رمضان عبد السلام عرقوب</t>
  </si>
  <si>
    <t>محمد ربيع عبد الجواد ابو قرين</t>
  </si>
  <si>
    <t>محمد احمد الطاهر سجاعي</t>
  </si>
  <si>
    <t>علاء خلف عبدالحافظ حسن</t>
  </si>
  <si>
    <t>احمد خلف عبدالحافظ حسن</t>
  </si>
  <si>
    <t>رياض سمير حسن سلامة</t>
  </si>
  <si>
    <t>احمد رمضان ابو المجد عبد المبدئ</t>
  </si>
  <si>
    <t>CS10</t>
  </si>
  <si>
    <t>امير محروس سند حنا</t>
  </si>
  <si>
    <t>CS20</t>
  </si>
  <si>
    <t>محروس عز عمر محمد</t>
  </si>
  <si>
    <t>بدر محمد خميس عبد الواحد</t>
  </si>
  <si>
    <t>عبد الله هاشم سيد سليمان</t>
  </si>
  <si>
    <t>احمد محمد السعيد عبساوى</t>
  </si>
  <si>
    <t>عيد ماهر محمد السعيد عبساوى</t>
  </si>
  <si>
    <t xml:space="preserve">مصطفي رجب عبد الحميد حسن </t>
  </si>
  <si>
    <t>احمد وليد خليل سعد الدين</t>
  </si>
  <si>
    <t>محمد حسن محمد حسن</t>
  </si>
  <si>
    <t>محمود رضا انور محمد</t>
  </si>
  <si>
    <t>رمضان خليل فايق خليل</t>
  </si>
  <si>
    <t xml:space="preserve">محمد سعيد عبده محمد </t>
  </si>
  <si>
    <t>احمد جمال فتحى عبدالحميد</t>
  </si>
  <si>
    <t>عامل نظافة A</t>
  </si>
  <si>
    <t>عامل نظافة B</t>
  </si>
  <si>
    <t>مؤمن عبدالقادرمصطفى عبدالجليل</t>
  </si>
  <si>
    <t>محمد رمضان رمضان محمود</t>
  </si>
  <si>
    <t>محمد حسن احمد حسن</t>
  </si>
  <si>
    <t>محمد خليل محمد فرج</t>
  </si>
  <si>
    <t>مول ساجا</t>
  </si>
  <si>
    <t>محمد احمد مهران فراج</t>
  </si>
  <si>
    <t>احمد فرحات عمار عوض الله</t>
  </si>
  <si>
    <t>صبان بحرية B</t>
  </si>
  <si>
    <t>خالد جمال محمد حامد</t>
  </si>
  <si>
    <t>ياسر احمد حفنى احمد</t>
  </si>
  <si>
    <t>هشام يحيى محمد يحيى</t>
  </si>
  <si>
    <t>ممدوح عقل عبد الرحيم عبد العال</t>
  </si>
  <si>
    <t>عمرو محمد احمد عبدالعال</t>
  </si>
  <si>
    <t>مجمع سكني الرحاب</t>
  </si>
  <si>
    <t>مصطفى محمد السيد بيومى</t>
  </si>
  <si>
    <t>أحمد عبدالنبى احمد حسين</t>
  </si>
  <si>
    <t>احمد مجدي احمد محمد</t>
  </si>
  <si>
    <t>حداد مسلح</t>
  </si>
  <si>
    <t>احمد حمدان ثابت سيد</t>
  </si>
  <si>
    <t>جمعة عبدالحافظ محمود عبدالحافظ</t>
  </si>
  <si>
    <t>ايمن سيد سيد احمد عيسوي</t>
  </si>
  <si>
    <t>مرعي رجب مرعي علي</t>
  </si>
  <si>
    <t>حسن عبدالسلام على سليمان الوكيل</t>
  </si>
  <si>
    <t>عاطف رشاد حسن محمد</t>
  </si>
  <si>
    <t>هانى محمد السيد بيوى</t>
  </si>
  <si>
    <t>سعيد عبدالرحمن عباس صديق</t>
  </si>
  <si>
    <t>ابراهيم عطا يوسف احمد</t>
  </si>
  <si>
    <t>عبدالكريم احمدالصغير جادالكريم</t>
  </si>
  <si>
    <t>كرم على احمد جادالكريم</t>
  </si>
  <si>
    <t xml:space="preserve">عبدالصبور مراد ملازم </t>
  </si>
  <si>
    <t>علي عبدالفتاح عبدالحميد شلبي</t>
  </si>
  <si>
    <t>عبدالله احمد خطاب عمار</t>
  </si>
  <si>
    <t xml:space="preserve">عصام محمد ابراهيم علي </t>
  </si>
  <si>
    <t>طارق محمد فوزي محمد</t>
  </si>
  <si>
    <t>عبدالتواب على سيد حسين</t>
  </si>
  <si>
    <t>محمد احمد محمد العدوى</t>
  </si>
  <si>
    <t>اسلام حسين علي بخيت</t>
  </si>
  <si>
    <t>جامعة اسيوط الاهلية</t>
  </si>
  <si>
    <t>مؤيد محمد طلاس احمد</t>
  </si>
  <si>
    <t>عز الدين فتحي صابر عبداللطيف</t>
  </si>
  <si>
    <t>محمد هانى صبحى شرف الدين</t>
  </si>
  <si>
    <t>أحمد مصطفى مصطفى محجوب</t>
  </si>
  <si>
    <t>جمال سلامة حميدة الشيمي</t>
  </si>
  <si>
    <t>فرد امن</t>
  </si>
  <si>
    <t>الامن</t>
  </si>
  <si>
    <t>محمد سعيد محمد عيسي</t>
  </si>
  <si>
    <t>مصطفي  قرني احمد  عويس</t>
  </si>
  <si>
    <t>عمارات فاشون سنتر</t>
  </si>
  <si>
    <t>عبدالله ابو الحسن فتحى عبدالحميد</t>
  </si>
  <si>
    <t>عبدالمحسن محمد حسن عيد برعى</t>
  </si>
  <si>
    <t>محمد على موسى مصطفى</t>
  </si>
  <si>
    <t>بنك التعمير والاسكان</t>
  </si>
  <si>
    <t>جمال محمد محمود احمد</t>
  </si>
  <si>
    <t>فريد هشام عبدالجيد محمد</t>
  </si>
  <si>
    <t>تامر شكرى عبدالسلام راشد</t>
  </si>
  <si>
    <t>عبدالرحمن محمود عبدالرحمن احمد</t>
  </si>
  <si>
    <t>مصطفي محمد رضا محمد</t>
  </si>
  <si>
    <t>احمد عبدالعزيز عبدالجليل وهبه</t>
  </si>
  <si>
    <t>الضبع عبدالرحمن محمد عثمان</t>
  </si>
  <si>
    <t>طارق سعيد طه عويس</t>
  </si>
  <si>
    <t>احمد سعيد عبده ابراهيم</t>
  </si>
  <si>
    <t>عبدالرحمن محمد يس محمود</t>
  </si>
  <si>
    <t>احمد نصر محمد عبدالبر</t>
  </si>
  <si>
    <t>محمود احمد محمد احمد</t>
  </si>
  <si>
    <t>مصطفى عبدالقادر المرسى فرج يوسف</t>
  </si>
  <si>
    <t>عبدالرحمن مجدى محمود عبدالفتاح</t>
  </si>
  <si>
    <t>هانى فتحى ابراهيم سالم</t>
  </si>
  <si>
    <t>حسن انور على فضل</t>
  </si>
  <si>
    <t>عزت فاروق محمد سلام</t>
  </si>
  <si>
    <t>اسامه محمد حمدى امين فوده</t>
  </si>
  <si>
    <t>شعبان علي عبدالحافظ سليم</t>
  </si>
  <si>
    <t>ابراهيم الخضرجى محمد ابراهيم</t>
  </si>
  <si>
    <t>محمود عربي عبدالعزيز محمد</t>
  </si>
  <si>
    <t>محمد سيد عبدالظاهر ابوالحسن</t>
  </si>
  <si>
    <t>نجار باب و شباك</t>
  </si>
  <si>
    <t>سائق جرار زراعى B</t>
  </si>
  <si>
    <t>احمد ناجح محمد ابراهيم</t>
  </si>
  <si>
    <t>مشروع ولى العهد</t>
  </si>
  <si>
    <t>مصطفى محمد مصطفى جمعه</t>
  </si>
  <si>
    <t>عمرو احمد الصغير جادالكريم احمد</t>
  </si>
  <si>
    <t>ممرض</t>
  </si>
  <si>
    <t xml:space="preserve">احمد زين العابدين على خضر </t>
  </si>
  <si>
    <t>محمد فتحي عيد عبدالمقصود</t>
  </si>
  <si>
    <t>تاريخ استلام العمل</t>
  </si>
  <si>
    <t xml:space="preserve">  </t>
  </si>
  <si>
    <t>صبحي محمد احمد عبدالرحيم</t>
  </si>
  <si>
    <t>محمد نبيه الشربينى امين</t>
  </si>
  <si>
    <t>حماده محمد بطيخ حسين</t>
  </si>
  <si>
    <t>ناجى رضوان ابو بكر حسان</t>
  </si>
  <si>
    <t>بدر محمد احمد عبدالمطلب</t>
  </si>
  <si>
    <t>نادر محمد مهنى  اسماعيل</t>
  </si>
  <si>
    <t>هيثم أحمد بيومى عواد خليفة</t>
  </si>
  <si>
    <t>محمد عبدالهادى محمد أحمد حجاج</t>
  </si>
  <si>
    <t>محمود الشحات عبدالمنعم متولى</t>
  </si>
  <si>
    <t>ابراهيم عبدالرازق ابراهيم الطنطاوى</t>
  </si>
  <si>
    <t>اسلام وليد محمد توفيق</t>
  </si>
  <si>
    <t>فرحان على فرحان حماد</t>
  </si>
  <si>
    <t>محمد سيد عبدالمنعم سيد</t>
  </si>
  <si>
    <t>فرحان عبدالناصر احمد  فرحان</t>
  </si>
  <si>
    <t>عبدالحميد علي احمد عبدالله</t>
  </si>
  <si>
    <t>محمد سليمان عبدالعال مجاهد حبشى</t>
  </si>
  <si>
    <t>وليد سعد الدين فضل يونس</t>
  </si>
  <si>
    <t>سائق جرار زراعى C</t>
  </si>
  <si>
    <t>خيرى ابوالعنيين عبدربة شحاتة</t>
  </si>
  <si>
    <t>يوسف محمد عصمت رشدى</t>
  </si>
  <si>
    <t>فؤاد محيي فؤاد عبدالعليم</t>
  </si>
  <si>
    <t xml:space="preserve">هادي حامد ربيع قاسم </t>
  </si>
  <si>
    <t>احمد عبدالحميد احمد محمد</t>
  </si>
  <si>
    <t>ياسين حمودة عبدالعال احمد</t>
  </si>
  <si>
    <t>عمرو محمد يونس احمد</t>
  </si>
  <si>
    <t>فنى كهرباء (منتج) C</t>
  </si>
  <si>
    <t>مساعد فنى كهرباء D</t>
  </si>
  <si>
    <t>فنى كهرباء (خدمة موقع) C</t>
  </si>
  <si>
    <t>فنى صحى (خدمة موقع) C</t>
  </si>
  <si>
    <t>فنى كهرباء (خدمة موقع) D</t>
  </si>
  <si>
    <t>مساعد فنى كهرباء C</t>
  </si>
  <si>
    <t>مساعد مشرف صحى D</t>
  </si>
  <si>
    <t>مساعد مشرف صاج D</t>
  </si>
  <si>
    <t>عبدالرحيم ابراهيم يوسف احمد</t>
  </si>
  <si>
    <t>عصمت محمد فوزى محمد</t>
  </si>
  <si>
    <t>احمد ابراهيم بهيج احمد</t>
  </si>
  <si>
    <t>عماد رزق الله ابراهيم جرجس</t>
  </si>
  <si>
    <t>ايهاب سمير فهمي كامل</t>
  </si>
  <si>
    <t>ورداني فتوح عبدالجليل عبدالمطلب</t>
  </si>
  <si>
    <t>ايمن بخيت شمس الدين حسن</t>
  </si>
  <si>
    <t>ممدوح سند سلامه محمد عبدالله</t>
  </si>
  <si>
    <t>محمد رجب مصطفي يوسف</t>
  </si>
  <si>
    <t>حافظ عبدالعليم حماده عبداللطيف</t>
  </si>
  <si>
    <t>مصطفي محمد حسن عبدالرحيم</t>
  </si>
  <si>
    <t>محمد فؤاد السيد فراج</t>
  </si>
  <si>
    <t>عاصم مبروك طه عبدالحميد</t>
  </si>
  <si>
    <t>علي علي محمد عبدالرحمن</t>
  </si>
  <si>
    <t>ادهم ياسر نورالدين احمد</t>
  </si>
  <si>
    <t>عبدالرحمن جوده عبدالحميد جوده</t>
  </si>
  <si>
    <t>عبدالنبي سيد عبدالحميد جوده</t>
  </si>
  <si>
    <t>عبدالله محمود عبدالجواد عبده</t>
  </si>
  <si>
    <t>عيد فتحى عيد عبدالمقصود</t>
  </si>
  <si>
    <t>اسلام سمحى محمد حسين</t>
  </si>
  <si>
    <t>محمد سيد على حسانين</t>
  </si>
  <si>
    <t>عرفات محمد عثمان سيد</t>
  </si>
  <si>
    <t>جمعه عبدالحميد عباس على</t>
  </si>
  <si>
    <t>محمود احمد رمضان مخلوف</t>
  </si>
  <si>
    <t>محمود فؤاد محمد حبيب</t>
  </si>
  <si>
    <t>H.S.E</t>
  </si>
  <si>
    <t>على احمد على سيد</t>
  </si>
  <si>
    <t>مصطفى سيد محمد عبدالمنعم</t>
  </si>
  <si>
    <t>كمال احمد السيد محمد</t>
  </si>
  <si>
    <t>ابورواش سعد ابراهيم سليمان</t>
  </si>
  <si>
    <t>خالد ممدوح راشد احمد عبدالله</t>
  </si>
  <si>
    <t>محمد جمال مأمون محمد</t>
  </si>
  <si>
    <t>عبده كامل سعيد سربانه</t>
  </si>
  <si>
    <t>ابراهيم جرجس ابراهيم سعيد</t>
  </si>
  <si>
    <t>حاتم شعبان محمد عبدالنبي</t>
  </si>
  <si>
    <t>اشرف محمد حسن محمد</t>
  </si>
  <si>
    <t>عاطف عبدالنبي محمد عبدالراضي</t>
  </si>
  <si>
    <t>فوزى عبدالعاطى عبدالعزيز حمدان</t>
  </si>
  <si>
    <t>محمد سامى محمد ذكى خلاف</t>
  </si>
  <si>
    <t xml:space="preserve">مراقب عمال </t>
  </si>
  <si>
    <t>فايز عبد العاطى عبد العزيز حمدان</t>
  </si>
  <si>
    <t>عيد احمد عبدالله  عطوه</t>
  </si>
  <si>
    <t>عبدالوهاب سالم عبدالوهاب سالم</t>
  </si>
  <si>
    <t>محمد عادل عبدالهادي رزق</t>
  </si>
  <si>
    <t>على ماهر على قطب</t>
  </si>
  <si>
    <t>محمد فتحى عبدالعليم عاشور</t>
  </si>
  <si>
    <t>مراقب عمال</t>
  </si>
  <si>
    <t>وحيد عبدالفتاح خليل حسن</t>
  </si>
  <si>
    <t>ابوالدرج</t>
  </si>
  <si>
    <t>يوسف محمد حسن على</t>
  </si>
  <si>
    <t>بنزينة الزهراء</t>
  </si>
  <si>
    <t>رجب عبدالرحيم احمد فارس</t>
  </si>
  <si>
    <t>سلامه صالح محمود صالح</t>
  </si>
  <si>
    <t>احمد محمد علي مدبولي</t>
  </si>
  <si>
    <t>احمد مصطفى سلامة</t>
  </si>
  <si>
    <t>احمد خضر حسن عمار</t>
  </si>
  <si>
    <t>محمود عباس عماد حسين</t>
  </si>
  <si>
    <t>توفيق العايدى توفيق دويدار</t>
  </si>
  <si>
    <t>احمد حسن عبدالفتاح عويس</t>
  </si>
  <si>
    <t>احمد جابر  عبدالملك عثمان</t>
  </si>
  <si>
    <t>احمد على عبدالعظيم حجازى</t>
  </si>
  <si>
    <t>صابر طلعت محمود سيد</t>
  </si>
  <si>
    <t>خالد سعدالدين محمود محمد</t>
  </si>
  <si>
    <t>وائل شعبان سلطان عبدالمولى</t>
  </si>
  <si>
    <t>محمد عدلى فؤاد الطيرى</t>
  </si>
  <si>
    <t>حدائق الفسطاط</t>
  </si>
  <si>
    <t>محمد سمير عبدالصبور صالح</t>
  </si>
  <si>
    <t>مساعد مشرف صحى B</t>
  </si>
  <si>
    <t>احمد رمضان عبد السلام احمد</t>
  </si>
  <si>
    <t>صبحي ياقوت عبدالفتاح محمد</t>
  </si>
  <si>
    <t>فارس كرم محمود عوض الله</t>
  </si>
  <si>
    <t>عمر فتحى ابوالوفا بريدى</t>
  </si>
  <si>
    <t>عبدالرحمن عبدالله عبدالحميد احمد</t>
  </si>
  <si>
    <t>احمد كامل ابوالعلا علي</t>
  </si>
  <si>
    <t>محمد جمعه محمد عبداللطيف</t>
  </si>
  <si>
    <t>فنى سيراميك</t>
  </si>
  <si>
    <t xml:space="preserve">محمود جاد أحمد محمود </t>
  </si>
  <si>
    <t>محمود احمد حسين فرج</t>
  </si>
  <si>
    <t>نادر محمد عبدالمطب محمد</t>
  </si>
  <si>
    <t xml:space="preserve">حاتم كرم كامل محمد </t>
  </si>
  <si>
    <t>ابراهيم احمد ابراهيم عبد السلام</t>
  </si>
  <si>
    <t>علاء ابراهيم سعيد عطيه محمد بدر</t>
  </si>
  <si>
    <t>محمود عبيد موسى محمد</t>
  </si>
  <si>
    <t>احمد رمضان محمد على</t>
  </si>
  <si>
    <t>Count of مدير القطاع</t>
  </si>
  <si>
    <t>ملاحظات</t>
  </si>
  <si>
    <t xml:space="preserve">عبدالرحمن ايمن ابوالعيون محمد </t>
  </si>
  <si>
    <t>احمد محمد احمد عبدالمنطلب</t>
  </si>
  <si>
    <t>مؤمن سمير عبدالصبور صالح</t>
  </si>
  <si>
    <t>مساعد مشرف صحى C</t>
  </si>
  <si>
    <t>زكريا فتحي بشري خله</t>
  </si>
  <si>
    <t>خالد مبارك جادالكريم حسن</t>
  </si>
  <si>
    <t>محمد سعد محمد عبدالجليل</t>
  </si>
  <si>
    <t>استصلاح مطار العريش</t>
  </si>
  <si>
    <t>عبدالحميد أمير محمد شادر</t>
  </si>
  <si>
    <t>حسام محمد احمد الطاهر</t>
  </si>
  <si>
    <t>عمار عبدالرؤوف عبدالمعطي محمد عطيه</t>
  </si>
  <si>
    <t xml:space="preserve">على عويس سيد محمود على </t>
  </si>
  <si>
    <t>مجدي فرج بخيت وهبه</t>
  </si>
  <si>
    <t>محمود علاء محمد هنداوي</t>
  </si>
  <si>
    <t>خالد ابراهيم عنتر ابراهيم عبدالمنعم</t>
  </si>
  <si>
    <t>احمد محمد عبدالكريم فرج الله</t>
  </si>
  <si>
    <t>مساعد مشرف صحى</t>
  </si>
  <si>
    <t>فنى صحى</t>
  </si>
  <si>
    <t>سائق جرار زراعى</t>
  </si>
  <si>
    <t>فنى لحام</t>
  </si>
  <si>
    <t>فنى ميكانيكى معدات</t>
  </si>
  <si>
    <t>فنى عمرات</t>
  </si>
  <si>
    <t>عامل مخزن</t>
  </si>
  <si>
    <t>مساعد مساح</t>
  </si>
  <si>
    <t>صلاح الدين ابراهيم علي احمد</t>
  </si>
  <si>
    <t>حمد رشدى نظير محمود</t>
  </si>
  <si>
    <t>محمد احمد رمضان مخلوف</t>
  </si>
  <si>
    <t>مساعد فنى ميكانيكى معدات B</t>
  </si>
  <si>
    <t>مساعد فنى ميكانيكى معدات C</t>
  </si>
  <si>
    <t>عبدالرحمن عبدالحكيم سلام</t>
  </si>
  <si>
    <t>خالد صابر عبدالفتاح احمد</t>
  </si>
  <si>
    <t>محمد رجب محمد السيد مرعى</t>
  </si>
  <si>
    <t>محمود الحسينى الحسينى زايد</t>
  </si>
  <si>
    <t>كهربائى معدات C</t>
  </si>
  <si>
    <t>السيد عبدالقادر ابراهيم شدو</t>
  </si>
  <si>
    <t>نادر محمد ابراهيم حسين ابراهيم</t>
  </si>
  <si>
    <t>محمد حمدي السيد عبدالعال منيسي</t>
  </si>
  <si>
    <t xml:space="preserve">محمد عبدالله احمد خطاب عمار </t>
  </si>
  <si>
    <t>فنى عمرات C</t>
  </si>
  <si>
    <t>مساعد فنى ميكانيكى معدات</t>
  </si>
  <si>
    <t>صبح صبح صلاح احمد محمد بدوى</t>
  </si>
  <si>
    <t xml:space="preserve">عبدالمنعم صبره عبدالمنعم </t>
  </si>
  <si>
    <t>محمد خالد محمد محمدمرسى</t>
  </si>
  <si>
    <t>عمرو حسنى محمود عيسوى</t>
  </si>
  <si>
    <t>ابرام اشرف عادل عطيه</t>
  </si>
  <si>
    <t>محمد جادالرب عبدالغفار محمد</t>
  </si>
  <si>
    <t>شاكر خضرى جيلانى حسين</t>
  </si>
  <si>
    <t>ايسم عبدالناصر فوزي محمد</t>
  </si>
  <si>
    <t>عطا حسانين عبدالكريم علي</t>
  </si>
  <si>
    <t>عمرو بخيت حسين علي</t>
  </si>
  <si>
    <t>شهاب عبدالنبي محمد عرفه</t>
  </si>
  <si>
    <t>محمد عبدالحميد عبدالهادى الشحات</t>
  </si>
  <si>
    <t>محمد فوزى عبدالحميد ابراهيم النجار</t>
  </si>
  <si>
    <t>احمد محمد صابر محمد</t>
  </si>
  <si>
    <t>علي خالد محمد نصر</t>
  </si>
  <si>
    <t>عمر محمد ابراهيم حسين ابراهيم</t>
  </si>
  <si>
    <t>محمود عيد فرحان عيد حمدان</t>
  </si>
  <si>
    <t>محمود اسامه فؤاد السيد</t>
  </si>
  <si>
    <t>محمد مصطفى محمد احمد</t>
  </si>
  <si>
    <t>مساعد مشرف تشطيبات</t>
  </si>
  <si>
    <t>محمد ابراهيم علي ابراهيم حوه</t>
  </si>
  <si>
    <t xml:space="preserve">محمد مرعى عيد حسان </t>
  </si>
  <si>
    <t xml:space="preserve">مصطفى ممدوح جابر امين </t>
  </si>
  <si>
    <t>الالكتروميكانيك</t>
  </si>
  <si>
    <t>عبدالحكيم محمد علي محمد</t>
  </si>
  <si>
    <t>كريم محمد فوزى محمد</t>
  </si>
  <si>
    <t>عبدالرحمن بركه ابراهيم عبدالحميد</t>
  </si>
  <si>
    <t xml:space="preserve">محمود محمد حسن محمد </t>
  </si>
  <si>
    <t xml:space="preserve">مصطفى على عبدالقادر محمود </t>
  </si>
  <si>
    <t xml:space="preserve">فرج نعيم محمد عبد الهادى </t>
  </si>
  <si>
    <t xml:space="preserve">نحات </t>
  </si>
  <si>
    <t>فنى صحى (منتج) B</t>
  </si>
  <si>
    <t xml:space="preserve">مساعد مشرف تنفيذ مدنى </t>
  </si>
  <si>
    <t>احمد السيد عبد العزيز شاهين</t>
  </si>
  <si>
    <t>ضياء اسامه حسن سليمان المخرط</t>
  </si>
  <si>
    <t>اسلام ابراهيم ابراهيم السيد</t>
  </si>
  <si>
    <t>ابراهيم هارون احمد ابراهيم</t>
  </si>
  <si>
    <t>طارق خيرات عبدالعال احمد</t>
  </si>
  <si>
    <t>يوسف القرشي فكري عبدالعال</t>
  </si>
  <si>
    <t>رفيع عبدالعظيم محمد الامام</t>
  </si>
  <si>
    <t xml:space="preserve">ماونتن فيو </t>
  </si>
  <si>
    <t>مصطفى على عبد الحالبم عويس</t>
  </si>
  <si>
    <t xml:space="preserve">محمد ابراهيم هاشم محمد </t>
  </si>
  <si>
    <t>رائد احمد محمد متولى</t>
  </si>
  <si>
    <t>ميلاد صابر غالى ابوكلام</t>
  </si>
  <si>
    <t>حسن فتحى حسين على</t>
  </si>
  <si>
    <t>محمود السيد محمود حماد</t>
  </si>
  <si>
    <t>رضا عبدالعظيم محمد الدسوقى</t>
  </si>
  <si>
    <t>حسام محمود عطية سيد</t>
  </si>
  <si>
    <t>محمد شعبان عبده عثمان</t>
  </si>
  <si>
    <t>عزت عبدالكريم يونس أحمد</t>
  </si>
  <si>
    <t>كمال ابراهيم صديق احمد</t>
  </si>
  <si>
    <t>ربيع محمد عبدالسلام مرسي زين</t>
  </si>
  <si>
    <t>يوسف  سيد محمد عبدالمجيد</t>
  </si>
  <si>
    <t>مساعد فنى كهرباء A</t>
  </si>
  <si>
    <t xml:space="preserve">فنى صحى (خدمة موقع) D  </t>
  </si>
  <si>
    <t>محمد محمود احمد محمد</t>
  </si>
  <si>
    <t>محمد محمود محمد سيف</t>
  </si>
  <si>
    <t>SAGA 3</t>
  </si>
  <si>
    <t>محمود مرزوق محمود خليل</t>
  </si>
  <si>
    <t>يوسف محمد عبدالعظيم النرش</t>
  </si>
  <si>
    <t>فاروق أحمد فاروق فؤاد صبيحه</t>
  </si>
  <si>
    <t xml:space="preserve">احمد ماهر ابوالمجد حنفي </t>
  </si>
  <si>
    <t>اسلام سامح محمد نجيب</t>
  </si>
  <si>
    <t>مصطفي باسم جميل عبدالرحمن</t>
  </si>
  <si>
    <t>خلف عمران فراج سيد</t>
  </si>
  <si>
    <t>ابراهيم جلال محمد توغان</t>
  </si>
  <si>
    <t>اسامه شعبان سيد محمد صالح</t>
  </si>
  <si>
    <t xml:space="preserve">عبدالغني زيدان ابراهيم </t>
  </si>
  <si>
    <t xml:space="preserve">كارم قطب محمد محمد </t>
  </si>
  <si>
    <t xml:space="preserve">محمد مسعود احمد محمد  </t>
  </si>
  <si>
    <t xml:space="preserve">سامح امين همام السيد </t>
  </si>
  <si>
    <t xml:space="preserve">شريف عبدالله محمد الخالدي </t>
  </si>
  <si>
    <t xml:space="preserve">عبدالله عمر عبدالله اسماعيل </t>
  </si>
  <si>
    <t xml:space="preserve">محمود عوض يوسف ابراهيم </t>
  </si>
  <si>
    <t xml:space="preserve">محمود حماده عبدالتواب يوسف </t>
  </si>
  <si>
    <t xml:space="preserve">سامح مشحوت عبدالمجيد </t>
  </si>
  <si>
    <t xml:space="preserve">محمود مجدي السيد علي تركي </t>
  </si>
  <si>
    <t xml:space="preserve">يوسف هاني فتحي سيد </t>
  </si>
  <si>
    <t xml:space="preserve">كريم محي محمد محمد </t>
  </si>
  <si>
    <t xml:space="preserve">محمد قاسم عبد الرشيد عبدالعزيز </t>
  </si>
  <si>
    <t xml:space="preserve">اسماعيل محمد اسماعيل نافع </t>
  </si>
  <si>
    <t xml:space="preserve">مجدي احمد محمد جالس </t>
  </si>
  <si>
    <t xml:space="preserve">وائل محي محمد محمد </t>
  </si>
  <si>
    <t xml:space="preserve">اسلام رجب حسن ريان </t>
  </si>
  <si>
    <t xml:space="preserve">احمد علي قاسم علي </t>
  </si>
  <si>
    <t xml:space="preserve">عيسي عبدالرازق علي نورالدين </t>
  </si>
  <si>
    <t xml:space="preserve">احمد ممدوح ابراهيم زهران </t>
  </si>
  <si>
    <t xml:space="preserve">عمر خليفه نور الدين سليمان </t>
  </si>
  <si>
    <t xml:space="preserve">منتصر حلمي عابدين عبدالله </t>
  </si>
  <si>
    <t xml:space="preserve">مصطفي محمود راضي قطب </t>
  </si>
  <si>
    <t xml:space="preserve">محمود راضي قطب غانم </t>
  </si>
  <si>
    <t xml:space="preserve">احمد سعيد حسن عويس </t>
  </si>
  <si>
    <t xml:space="preserve">كامل حسن سيد احمد </t>
  </si>
  <si>
    <t xml:space="preserve">طارق محمد احمد رمضان </t>
  </si>
  <si>
    <t xml:space="preserve">عاطف محمد احمد عبدالعال </t>
  </si>
  <si>
    <t xml:space="preserve">الزين ممدوح علي الجمل </t>
  </si>
  <si>
    <t xml:space="preserve">عبدالفضيل حسن حميده علي </t>
  </si>
  <si>
    <t xml:space="preserve">محمود السيد حسن </t>
  </si>
  <si>
    <t xml:space="preserve">محمد عبدالمطلب محمد </t>
  </si>
  <si>
    <t xml:space="preserve">عبدالرحمن رضوان عبده ابوالدهب </t>
  </si>
  <si>
    <t xml:space="preserve">عزت رجب سيد ابراهيم </t>
  </si>
  <si>
    <t xml:space="preserve">حداد مسلح </t>
  </si>
  <si>
    <t>فنى كهرباء</t>
  </si>
  <si>
    <t>مساعد فنى كهرباء B</t>
  </si>
  <si>
    <t>محمود على عثمان بيومى احمد</t>
  </si>
  <si>
    <t>مصنع مستقبل مصر</t>
  </si>
  <si>
    <t>وائل محمود حامد قبيصى</t>
  </si>
  <si>
    <t>محطة الرفع -مستقبل مصر</t>
  </si>
  <si>
    <t>على احمد ابراهيم خالد</t>
  </si>
  <si>
    <t>محمد شحته ابراهيم الشحات</t>
  </si>
  <si>
    <t>أشرف أحمد العرباوى الحصافى أبوزيد</t>
  </si>
  <si>
    <t>محمد البيومي احمد محمد</t>
  </si>
  <si>
    <t>مساعد فنى ميكانيكى معدات A</t>
  </si>
  <si>
    <t xml:space="preserve">حمدي محمود حمدي عبدالله المهي </t>
  </si>
  <si>
    <t xml:space="preserve">عبدالسميع علي الدين احمد شعيب </t>
  </si>
  <si>
    <t>اسلام احمد زكريا جرجاوى</t>
  </si>
  <si>
    <t>مصطفى صابر على ابو طالب</t>
  </si>
  <si>
    <t>مصطفى احمد سيد محمود</t>
  </si>
  <si>
    <t xml:space="preserve">شرق العوينات </t>
  </si>
  <si>
    <t>عمرو مجدى السيد محمود</t>
  </si>
  <si>
    <t>نادر السيد عبدالعزيز السيد</t>
  </si>
  <si>
    <t>محمد ايمن احمد محمد</t>
  </si>
  <si>
    <t>مساعد نقاش</t>
  </si>
  <si>
    <t>محمود مصطفى عبدالعزيز</t>
  </si>
  <si>
    <t>عبدالحسيب صلاح عبدالحسيب</t>
  </si>
  <si>
    <t>محمد كرم مصلحى ابو مسلم</t>
  </si>
  <si>
    <t>محمود محمد عبدالسميع على</t>
  </si>
  <si>
    <t>محمد عادل سيد محمد</t>
  </si>
  <si>
    <t>رأفت عادل عبد العزيز عبد القوى</t>
  </si>
  <si>
    <t>كريم حسن عبدالرحيم عبدالراضي</t>
  </si>
  <si>
    <t>محمد رمضان عبدالعزيز محمد</t>
  </si>
  <si>
    <t>عمر عيد احمد على زينه</t>
  </si>
  <si>
    <t>مساعد مساح D</t>
  </si>
  <si>
    <t>روماني عبيد غالي عبدالمسيح</t>
  </si>
  <si>
    <t>ميلاد سمير زكي ابراهيم</t>
  </si>
  <si>
    <t>محمد حسن احمد الخولى</t>
  </si>
  <si>
    <t>محمد عبدالنبي حسن ابراهيم</t>
  </si>
  <si>
    <t>حازم محمد عبدالله عثمان</t>
  </si>
  <si>
    <t>المصرف العربى و حى المال</t>
  </si>
  <si>
    <t>فنى كهرباء (منتج) D</t>
  </si>
  <si>
    <t xml:space="preserve">عبد المنعم شفيق عبد المنعم </t>
  </si>
  <si>
    <t xml:space="preserve">عبد العزيز كريم حموده </t>
  </si>
  <si>
    <t>مخازن بدر</t>
  </si>
  <si>
    <t>مساعد فنى صحى D</t>
  </si>
  <si>
    <t>حسن محمد ابوالقاسم ابراهيم</t>
  </si>
  <si>
    <t>ايمن محمود محمد مجاهد</t>
  </si>
  <si>
    <t>عبدالقادر محمد فؤاد عبدالقادر دياب</t>
  </si>
  <si>
    <t>حافظ حامد حافظ  محمد</t>
  </si>
  <si>
    <t>شريف السعدي احمد محمد</t>
  </si>
  <si>
    <t>مصنع قها أدفينا</t>
  </si>
  <si>
    <t>سانت كاترين</t>
  </si>
  <si>
    <t>كريم محمد توفيق حلمى بكر</t>
  </si>
  <si>
    <t>هاني حشمت ابوالمجد احمد</t>
  </si>
  <si>
    <t>نصر عاطف حسن احمد</t>
  </si>
  <si>
    <t>شادي سيد علي محمد</t>
  </si>
  <si>
    <t>طه مصطفى طه حسين</t>
  </si>
  <si>
    <t>أيمن محمد سليمان عبدالقادر</t>
  </si>
  <si>
    <t>وائل ابراهيم محمود محمد</t>
  </si>
  <si>
    <t>ميلاد صابر حزقيال فرنسيس</t>
  </si>
  <si>
    <t>محمد محسن محمد عبدالعزيز</t>
  </si>
  <si>
    <t>مصطفي محمود فتحي عبداللطيف</t>
  </si>
  <si>
    <t>فنى صحى (منتج) C</t>
  </si>
  <si>
    <t>فنى كهرباء (خدمة موقع) A</t>
  </si>
  <si>
    <t>فنى كهرباء (منتج) B</t>
  </si>
  <si>
    <t>اسلام مجدى جمال الدين جابر الجندى</t>
  </si>
  <si>
    <t>انقطاع</t>
  </si>
  <si>
    <t>كريم احمد جلال جمعه</t>
  </si>
  <si>
    <t>بديل محمد بدر</t>
  </si>
  <si>
    <t>عامل نظافة C</t>
  </si>
  <si>
    <t>اجازة مرضى للاصابة فى الموقع</t>
  </si>
  <si>
    <t>عبدالله محمود مصطفي فرح</t>
  </si>
  <si>
    <t>احمد ابراهيم علي احمد</t>
  </si>
  <si>
    <t>احمد ابوالحمد اسماعيل احمد</t>
  </si>
  <si>
    <t>مصطفي  شريف عبدالواحد عيد</t>
  </si>
  <si>
    <t>محمد ايهاب محمد عبدالعال</t>
  </si>
  <si>
    <t>عمر وائل احمد طلبه</t>
  </si>
  <si>
    <t>محمد احمد محمد احمد</t>
  </si>
  <si>
    <t>محمد عجمي  فؤاد سالمان</t>
  </si>
  <si>
    <t>عبدالمقصود مصطفي عبدالمقصود الكفراوي</t>
  </si>
  <si>
    <t>محمد عمادالدين عبدالعزيز الطاهر</t>
  </si>
  <si>
    <t>سعيد جمال محمد سعيد</t>
  </si>
  <si>
    <t>مول درة الكرز</t>
  </si>
  <si>
    <t>تجارى اللوتس</t>
  </si>
  <si>
    <t>المنحة</t>
  </si>
  <si>
    <t>سيد ذكي مدنى مصطفى</t>
  </si>
  <si>
    <t>عبدالرحمن سيد ثابت حسانين</t>
  </si>
  <si>
    <t>بادية</t>
  </si>
  <si>
    <t>مساعد مشرف كهرباء</t>
  </si>
  <si>
    <t>فنى كهرباء معدات</t>
  </si>
  <si>
    <t>مساعد مشرف صاج</t>
  </si>
  <si>
    <t>سور الضبعة</t>
  </si>
  <si>
    <t>فنى شدة معدنية C</t>
  </si>
  <si>
    <t>صنايعى سيراميك</t>
  </si>
  <si>
    <t>مساعد اول مشرف تنفيذ مدنى</t>
  </si>
  <si>
    <t>مساعد مشرف رى و زراعة</t>
  </si>
  <si>
    <t>مساعد فنى صحى</t>
  </si>
  <si>
    <t>مساعد فنى كهرباء</t>
  </si>
  <si>
    <t xml:space="preserve">سائق لودر </t>
  </si>
  <si>
    <t>مندوب تسليمات</t>
  </si>
  <si>
    <t>كود المهنة</t>
  </si>
  <si>
    <t>المهن</t>
  </si>
  <si>
    <t>عز فرج محمد كيلاني</t>
  </si>
  <si>
    <t>محمد سامي محمد عبدالعزيز زياده</t>
  </si>
  <si>
    <t>صبان بحرية</t>
  </si>
  <si>
    <t>فنى عزل</t>
  </si>
  <si>
    <t>سائق لودر</t>
  </si>
  <si>
    <t>ابو الدرج</t>
  </si>
  <si>
    <t>مساعد نجار مسلح</t>
  </si>
  <si>
    <t>مساعد مشرف عمرات</t>
  </si>
  <si>
    <t>الكود</t>
  </si>
  <si>
    <t>يوسف حسين بكري حسين</t>
  </si>
  <si>
    <t>تيرازو</t>
  </si>
  <si>
    <t>SouthMED</t>
  </si>
  <si>
    <t>سوديك ايست</t>
  </si>
  <si>
    <t>محمد ابوالوفا احمد علي</t>
  </si>
  <si>
    <t>سمير متولي زكي سلامه</t>
  </si>
  <si>
    <t xml:space="preserve"> </t>
  </si>
  <si>
    <t>الامن الادارى</t>
  </si>
  <si>
    <t>المسار</t>
  </si>
  <si>
    <t>محطة الرفع</t>
  </si>
  <si>
    <t>احمد رفيق بدير البسطويسي</t>
  </si>
  <si>
    <t>المصرف العربى</t>
  </si>
  <si>
    <t>فنى تكييف</t>
  </si>
  <si>
    <t>ولى العهد</t>
  </si>
  <si>
    <t>احمد ايمن مرعي حسن</t>
  </si>
  <si>
    <t>طه احمد عبدالفتاح محمد</t>
  </si>
  <si>
    <t>احمد ماهر محمد احمد</t>
  </si>
  <si>
    <t>مراكز</t>
  </si>
  <si>
    <t>ايلان</t>
  </si>
  <si>
    <t>مساعد منسق مستندات</t>
  </si>
  <si>
    <t>محمد ضاحي فرغلي هاشم</t>
  </si>
  <si>
    <t>عبدالناصر حسن جودة عقاب</t>
  </si>
  <si>
    <t>مشرف تشطيبات</t>
  </si>
  <si>
    <t>فنى شدة معدنية D</t>
  </si>
  <si>
    <t>مهاب ابراهيم حنفي ابراهيم</t>
  </si>
  <si>
    <t>Sum of البدل</t>
  </si>
  <si>
    <t>احمد عاطف عبدالعزيز عشماوي</t>
  </si>
  <si>
    <t>ويست باى</t>
  </si>
  <si>
    <t>نبيل عيد</t>
  </si>
  <si>
    <t>ماونتن فيو بارك</t>
  </si>
  <si>
    <t>محمد محمود محمد قرني</t>
  </si>
  <si>
    <t>احمد حسن مصطفي عبده حموده</t>
  </si>
  <si>
    <t>هاب تاون</t>
  </si>
  <si>
    <t>فنى أول زراعة</t>
  </si>
  <si>
    <t>مدير القطاع</t>
  </si>
  <si>
    <t>سوما باى</t>
  </si>
  <si>
    <t>ماونتن فيو البوديوم</t>
  </si>
  <si>
    <t>المقر الادارى الجديد</t>
  </si>
  <si>
    <t>DC</t>
  </si>
  <si>
    <t>فنى جبس بورد</t>
  </si>
  <si>
    <t xml:space="preserve">المخازن </t>
  </si>
  <si>
    <t>ساجا 3</t>
  </si>
  <si>
    <t>عبدالرحمن عصام عبدالرحمن محمد مصطفي</t>
  </si>
  <si>
    <t>مصطفي عادل نصر محمد</t>
  </si>
  <si>
    <t>علي رفعت محمد طه</t>
  </si>
  <si>
    <t>ماونتن فيو لاجون</t>
  </si>
  <si>
    <t>اسكان الكيان</t>
  </si>
  <si>
    <t>محمود محمد عبدالتواب رشوان</t>
  </si>
  <si>
    <t>عبدالرحمن احمد عبدالعزيز مصطفي</t>
  </si>
  <si>
    <t>محمود محمد احمد الحاكم</t>
  </si>
  <si>
    <t>خالد احمد حسانين محمود</t>
  </si>
  <si>
    <t>حسام صفوت عيد احمد</t>
  </si>
  <si>
    <t>احمد ماهر محمود  عبدالفتاح</t>
  </si>
  <si>
    <t>ساهر صفوت عيد احمد</t>
  </si>
  <si>
    <t>محمد احمد عمر عبدالواحد احمد</t>
  </si>
  <si>
    <t>مصطفى مخلف على فهمى حسن</t>
  </si>
  <si>
    <t>بدرى  ابواليسر زين على</t>
  </si>
  <si>
    <t>على ابراهيم على ابراهيم</t>
  </si>
  <si>
    <t>محمد عبدالعليم راجح احمد</t>
  </si>
  <si>
    <t xml:space="preserve"> محمد رمضان سيد مخيمر</t>
  </si>
  <si>
    <t>علاء ذكى سيد احمد</t>
  </si>
  <si>
    <t>عمر طارق محمد تسم</t>
  </si>
  <si>
    <t>حمادة سيد عبدالغني مسعود</t>
  </si>
  <si>
    <t>محمد فتحي سيد عبدالمقصود</t>
  </si>
  <si>
    <t>احمد سيد محمد كردي</t>
  </si>
  <si>
    <t>سعد عبدالهادي عبدالسلام مجاوي</t>
  </si>
  <si>
    <t xml:space="preserve">المقر الادارى الجديد </t>
  </si>
  <si>
    <t>صابر زين الدين حنفى محمد</t>
  </si>
  <si>
    <t>احمد على احمد مسعود</t>
  </si>
  <si>
    <t>محمد خلف طراف امين</t>
  </si>
  <si>
    <t>محمد حمدى السيد حامد</t>
  </si>
  <si>
    <t>محمد ابراهيم السيد شهاب الدين</t>
  </si>
  <si>
    <t>عصام حسن حسان عبداللطيف</t>
  </si>
  <si>
    <t>بركات حسين فتوح عبدالجليل</t>
  </si>
  <si>
    <t>ابراهيم احمد ابراهيم عبدالسلام</t>
  </si>
  <si>
    <t>محمد رمضان عبد الكريم سمكه</t>
  </si>
  <si>
    <t>عبدالرحمن رشاد محمد</t>
  </si>
  <si>
    <t>محمود احمد سيد الشيمى</t>
  </si>
  <si>
    <t>محمد حمدى السنوسى</t>
  </si>
  <si>
    <t>احمد رمضان عبدالسلام احمد بيومى</t>
  </si>
  <si>
    <t>علاء صبحى عبد الهادى زايد</t>
  </si>
  <si>
    <t>كريم حسين حسن عبدالنبى</t>
  </si>
  <si>
    <t>محمود حميد ضيف محجوب</t>
  </si>
  <si>
    <t>فنى صحى (خدمة موقع) A</t>
  </si>
  <si>
    <t>محمد جمال محمد عبدالحميد خاطر</t>
  </si>
  <si>
    <t>محمد عبدالكريم احمد محمود</t>
  </si>
  <si>
    <t xml:space="preserve">فارس ابراهيم صالح </t>
  </si>
  <si>
    <t>عبد الحكيم عبدالواحد مفتاح حسن</t>
  </si>
  <si>
    <t xml:space="preserve">ياسر نورالدين احمد عبدالغفور </t>
  </si>
  <si>
    <t>نصحى مسعود عبيد حنا</t>
  </si>
  <si>
    <t xml:space="preserve">أحمد إيهاب أحمد كمال عبدالحليم </t>
  </si>
  <si>
    <t xml:space="preserve">عامل بوفيه </t>
  </si>
  <si>
    <t xml:space="preserve">عمرو حامد أحمد عبدالله </t>
  </si>
  <si>
    <t>كامل حسن سيد احمد محمد</t>
  </si>
  <si>
    <t>عاطف محمد احمد عبد العال</t>
  </si>
  <si>
    <t>عزت رجب سيد ابراهيم</t>
  </si>
  <si>
    <t>منتصر حلمي عابدين عبدالله</t>
  </si>
  <si>
    <t>محمد عبد الله احمد خطاب عمار</t>
  </si>
  <si>
    <t>عمرو جابر شحاته محمد سلامه</t>
  </si>
  <si>
    <t>علي السيد عبد المنعم  خليف</t>
  </si>
  <si>
    <t>أحمد عبدالعزيز محمد القصبى</t>
  </si>
  <si>
    <t>محمد أحمد محمود أحمد</t>
  </si>
  <si>
    <t>عصام محمد اسماعيل الرحال</t>
  </si>
  <si>
    <t>سعد يحيى سعد مصطفى الخيوطى</t>
  </si>
  <si>
    <t>مساعد فنى صحى A</t>
  </si>
  <si>
    <t>محمد عزت لبيب ابراهيم</t>
  </si>
  <si>
    <t>أحمد صبحى أحمد صابر إبراهيم</t>
  </si>
  <si>
    <t>مصطفى محمود فتحى عبداللطيف</t>
  </si>
  <si>
    <t>محمود محمد حسن محمد</t>
  </si>
  <si>
    <t>شريف عبدالرشيد سليمان حجازى</t>
  </si>
  <si>
    <t>محمود عادل حنفى عبدالحميد</t>
  </si>
  <si>
    <t>محمد لبيب مراد الدرف</t>
  </si>
  <si>
    <t>شريف عبد المنعم دسوقي</t>
  </si>
  <si>
    <t>كريم محى محمد محمد</t>
  </si>
  <si>
    <t>أحمد مجدى عبدالحليم عوض</t>
  </si>
  <si>
    <t>محمود محمد على على شعبان</t>
  </si>
  <si>
    <t>ياسر انور عبدالله  عبد الخالق</t>
  </si>
  <si>
    <t>محمود خلف فرغلي محمد</t>
  </si>
  <si>
    <t>عبدالمنعم عبدالباقي عبداللطيف عبدالباقي</t>
  </si>
  <si>
    <t>احمد رمضان بخيت محمد علي</t>
  </si>
  <si>
    <t>يوسف محمد راضي قطب</t>
  </si>
  <si>
    <t>جابر سعيد محمد قاسم</t>
  </si>
  <si>
    <t>عبداللطيف عبدالوهاب رضوان عبداللطيف</t>
  </si>
  <si>
    <t xml:space="preserve">عماد حمدى عبدالغنى سالم </t>
  </si>
  <si>
    <t>ياسين محمد راضى قطب</t>
  </si>
  <si>
    <t>اسلام السعيد علي ابراهيم</t>
  </si>
  <si>
    <t>خالد عبداللاه احمد محمود</t>
  </si>
  <si>
    <t>عرفان حسنى عرفان الدرف</t>
  </si>
  <si>
    <t>أحمد كمال حسن عبدالحميد</t>
  </si>
  <si>
    <t>اسامه محمد ابو الحسن فاوي</t>
  </si>
  <si>
    <t>احمد صابر رمضان احمد</t>
  </si>
  <si>
    <t>شعيب محمد عدلي يوسف</t>
  </si>
  <si>
    <t>احمد محمد السعيد بيومي</t>
  </si>
  <si>
    <t>محمود جمال محمود ايوب</t>
  </si>
  <si>
    <t>مينا كمال ابواليمين دريس</t>
  </si>
  <si>
    <t>حسني مجاهد حسني مجاهد</t>
  </si>
  <si>
    <t>أحمد شحاته معتمد السيد</t>
  </si>
  <si>
    <t>يوسف زكريا بكر زكريا ابوالعنين</t>
  </si>
  <si>
    <t>عثمان محمد على محمد عثمان</t>
  </si>
  <si>
    <t>محمد سمير محمد زهران</t>
  </si>
  <si>
    <t>محمود هاني محمود الكورني</t>
  </si>
  <si>
    <t>مصطفي عادل محمد احمد</t>
  </si>
  <si>
    <t>محمد طارق حصاوي محمود</t>
  </si>
  <si>
    <t>محمد جمعه احمد محمد خليفه</t>
  </si>
  <si>
    <t>محمود عطية عثمان حنفي</t>
  </si>
  <si>
    <t>عماد محمد احمد نصر</t>
  </si>
  <si>
    <t>محمود رمضان محمد مصطفي</t>
  </si>
  <si>
    <t>احمد السعيد ابراهيم حسيني حجازي</t>
  </si>
  <si>
    <t>مروان حاتم عبدالمنعم محمد سعدون</t>
  </si>
  <si>
    <t>عمرو محمد لطفي محمد دياب</t>
  </si>
  <si>
    <t>بلال محمد سعيد محمد</t>
  </si>
  <si>
    <t>عبدالهادى السيد بهجت عبدالهادى حسانين</t>
  </si>
  <si>
    <t>محمد عاطف رشاد الربيعى</t>
  </si>
  <si>
    <t>عبدالرحمن محمد رمضان عبدالرحمن عبدالحميد</t>
  </si>
  <si>
    <t>حسن اسماعيل محمد حسن</t>
  </si>
  <si>
    <t>مندوب تسليمات B</t>
  </si>
  <si>
    <t>اسامه محمد عبدالحميد حشاد</t>
  </si>
  <si>
    <t>محمد ايهاب نبوي محمد خلاف</t>
  </si>
  <si>
    <t>سيف الدين هانى فتحى السيد ابراهيم</t>
  </si>
  <si>
    <t>خالد فاروق</t>
  </si>
  <si>
    <t>ساجا 1</t>
  </si>
  <si>
    <t>احمد حسن فتح الباب حسن</t>
  </si>
  <si>
    <t>مروان طارق صابر على البسطويسى</t>
  </si>
  <si>
    <t>فارس محمد احمد ابراهيم</t>
  </si>
  <si>
    <t>عمر ابراهيم  احمد احمد</t>
  </si>
  <si>
    <t xml:space="preserve">الصيانة والمعدات </t>
  </si>
  <si>
    <t xml:space="preserve">الالكتروميكانيك </t>
  </si>
  <si>
    <t>احمد نادر جميل عبدالرحمن شاهين</t>
  </si>
  <si>
    <t>محمد عبدالعال محمود عبدالرحمن</t>
  </si>
  <si>
    <t>محمود زهير ممدوح عيسي</t>
  </si>
  <si>
    <t>صبري محمد صبري سلامه</t>
  </si>
  <si>
    <t>مصطفى ابراهيم احمد ابراهيم عيسى</t>
  </si>
  <si>
    <t>مصطفى توفيق سيد توفيق</t>
  </si>
  <si>
    <t>هادى فوزى السيد عثمان</t>
  </si>
  <si>
    <t>احمد رمضان عبدالقادر عباس</t>
  </si>
  <si>
    <t>اسماعيل على اسماعيل على</t>
  </si>
  <si>
    <t>عبدالرحمن حمدى صادق عبدالوهاب</t>
  </si>
  <si>
    <t>السيد شعبان مصطفى سالم</t>
  </si>
  <si>
    <t>رضا موسي عبدالقادر بسيوني</t>
  </si>
  <si>
    <t>هشام صلاح احمد عبداللا</t>
  </si>
  <si>
    <t>عبدالعال محمد عبدالعال محمود</t>
  </si>
  <si>
    <t>احمد حسن امين صالح</t>
  </si>
  <si>
    <t>محمود عبدالظاهر ابراهيم عبداللطيف</t>
  </si>
  <si>
    <t>احمد عوض حميده</t>
  </si>
  <si>
    <t xml:space="preserve">تيرازو </t>
  </si>
  <si>
    <t xml:space="preserve">محمد اسماعيل محمد </t>
  </si>
  <si>
    <t xml:space="preserve">حسن عبد الجليل  حسن </t>
  </si>
  <si>
    <t xml:space="preserve">عمر عزت  عمر خطاب </t>
  </si>
  <si>
    <t xml:space="preserve">ابراهيم السعيد عبدالرحمن </t>
  </si>
  <si>
    <t xml:space="preserve">محمود مختار احمد ابراهيم </t>
  </si>
  <si>
    <t xml:space="preserve">عبدالرحمن السعيد محمد عبدالرحمن </t>
  </si>
  <si>
    <t xml:space="preserve">محمد رائف ابو ضيف </t>
  </si>
  <si>
    <t xml:space="preserve">محمد صلاح الدين عبدالرحمن </t>
  </si>
  <si>
    <t xml:space="preserve">ابو الحسن النبوى على  </t>
  </si>
  <si>
    <t xml:space="preserve">محمد صبر عبدالستار </t>
  </si>
  <si>
    <t>صبان بحرية C</t>
  </si>
  <si>
    <t xml:space="preserve">يوسف سمير عبد المنعم عبدالجليل </t>
  </si>
  <si>
    <t xml:space="preserve">ويست باى </t>
  </si>
  <si>
    <t xml:space="preserve">محمد عبداللطيف محمد </t>
  </si>
  <si>
    <t xml:space="preserve">احمد حسن محمود عبدالرؤف </t>
  </si>
  <si>
    <t>محمد سنونسى مصباح  خميس</t>
  </si>
  <si>
    <t>محمد ياسر عبدالمنعم بدر</t>
  </si>
  <si>
    <t xml:space="preserve">احمد عماد عزت محمد </t>
  </si>
  <si>
    <t>مؤمن صلاح  الروبى روبى</t>
  </si>
  <si>
    <t>راغب  لبيب مراد الدرف</t>
  </si>
  <si>
    <t xml:space="preserve">مساعد مشرف كهرباء D </t>
  </si>
  <si>
    <t>احمد جمعه عبد الوهاب</t>
  </si>
  <si>
    <t>عمر كامل عتمان  عبيد</t>
  </si>
  <si>
    <t>سعد محمد سليمان حسنين</t>
  </si>
  <si>
    <t>عبد الله احمد سعد</t>
  </si>
  <si>
    <t xml:space="preserve">احمد طلعت محمود </t>
  </si>
  <si>
    <t xml:space="preserve">عمرو كمال عبدالوهاب  </t>
  </si>
  <si>
    <t xml:space="preserve">محمود محمد محمود </t>
  </si>
  <si>
    <t>مساعد فنى صحى B</t>
  </si>
  <si>
    <t xml:space="preserve">سلام كامل محمود كامل </t>
  </si>
  <si>
    <t xml:space="preserve">محمود عليان  كامل محمود </t>
  </si>
  <si>
    <t xml:space="preserve">محمد عبدالناصر على  </t>
  </si>
  <si>
    <t xml:space="preserve">سليمان كرم سليمان  محمد </t>
  </si>
  <si>
    <t>D.C</t>
  </si>
  <si>
    <t xml:space="preserve">فوزى سعيد حسين </t>
  </si>
  <si>
    <t xml:space="preserve">مهند على على السيد </t>
  </si>
  <si>
    <t xml:space="preserve">ادهم محمد امين خطاب </t>
  </si>
  <si>
    <t xml:space="preserve">احمد فتحى  رمضان </t>
  </si>
  <si>
    <t xml:space="preserve">جابر محمد عبدالحميد </t>
  </si>
  <si>
    <t xml:space="preserve">عبد الوهاب محمد عبدالوهاب </t>
  </si>
  <si>
    <t xml:space="preserve">غانم محمود غانم </t>
  </si>
  <si>
    <t xml:space="preserve">محمد جابر  محمد عبدالحميد </t>
  </si>
  <si>
    <t xml:space="preserve">محمود عادل محمود </t>
  </si>
  <si>
    <t xml:space="preserve">عبدالرحمن صبحى  فتحى </t>
  </si>
  <si>
    <t>محمد سعد فولى محمد</t>
  </si>
  <si>
    <t>طارق حسين حسان علام</t>
  </si>
  <si>
    <t>محمد حرير سيد محمد</t>
  </si>
  <si>
    <t>تاج الدين احمد رشوان رضوان</t>
  </si>
  <si>
    <t>طارق رضوان عبد الموجود رضوان</t>
  </si>
  <si>
    <t>محمد عبدالموجود رضوان  عبدالموجود</t>
  </si>
  <si>
    <t>احمد  جمال حمدان عبد الرحمن</t>
  </si>
  <si>
    <t>محمد حماده رشوان السمان</t>
  </si>
  <si>
    <t xml:space="preserve">خالد عبدالحكيم نبيه مصطفى </t>
  </si>
  <si>
    <t>خالد اشرف عبد القادر  حسب</t>
  </si>
  <si>
    <t>حسين حمادة رشوان  السمان</t>
  </si>
  <si>
    <t>محمد بركات فتحى رشوان</t>
  </si>
  <si>
    <t>جمال فرحات حارص عثمان</t>
  </si>
  <si>
    <t>اسلام حمدى احمد مصطفى شيخون</t>
  </si>
  <si>
    <t>محمود رمضان حسن سليم</t>
  </si>
  <si>
    <t>احمد عبد الناصر نبيه مصطفى</t>
  </si>
  <si>
    <t>محمود صباح رضانا حسانين</t>
  </si>
  <si>
    <t xml:space="preserve">سوما باى </t>
  </si>
  <si>
    <t xml:space="preserve">رمضان محمود محمد احمد </t>
  </si>
  <si>
    <t xml:space="preserve">محمد ايمن اسماعيل محمد </t>
  </si>
  <si>
    <t>يوسف سيد محمد عبدالمجيد</t>
  </si>
  <si>
    <t>طه محمود سليمان محمد سليمان</t>
  </si>
  <si>
    <t>احمد ابراهيم حمدى مهنى</t>
  </si>
  <si>
    <t>محمد فراج موسى احمد</t>
  </si>
  <si>
    <t>طه احمد محمد احمد</t>
  </si>
  <si>
    <t>عبد الرحمن حمدى محمد احمد</t>
  </si>
  <si>
    <t>طه عبدالرحيم شاكر سالم</t>
  </si>
  <si>
    <t>محمد الشريف محمود نصار عمر</t>
  </si>
  <si>
    <t xml:space="preserve">حسام الدين مصطفى يحى أحمد </t>
  </si>
  <si>
    <t>عبدالكريم احمد الصغير جادالكريم</t>
  </si>
  <si>
    <t>عمرو  احمد الصغير جادالكريم</t>
  </si>
  <si>
    <t>حازم عبده السيد اسماعيل جاد</t>
  </si>
  <si>
    <t>محمد حسين رشاد حافظ</t>
  </si>
  <si>
    <t>يوسف علاء عزب محمد</t>
  </si>
  <si>
    <t xml:space="preserve">الضبع عبدالرحمن محمد عثمان </t>
  </si>
  <si>
    <t xml:space="preserve">احمد عصام سامي محمود مقداد </t>
  </si>
  <si>
    <t>محمد عباس سيد خليفه</t>
  </si>
  <si>
    <t xml:space="preserve">احمد سعيد حسين بهلول </t>
  </si>
  <si>
    <t>عبدالله عبدالعزيز محمود مصطفى</t>
  </si>
  <si>
    <t>عبدالفتاح القطب عبدالفتاح القطب</t>
  </si>
  <si>
    <t>عبدالله رجب كامل الزعويلى</t>
  </si>
  <si>
    <t>محمد حمدى محمد حسن</t>
  </si>
  <si>
    <t>حماده عبدالحميد عبدالراضى</t>
  </si>
  <si>
    <t>حسين محمود نوبى حامد</t>
  </si>
  <si>
    <t>محمد  ابو العلا محمد عبدالمقصود</t>
  </si>
  <si>
    <t>احمد دكتور احمد محمود</t>
  </si>
  <si>
    <t>مصطفى محمود احمد محمد</t>
  </si>
  <si>
    <t>مندوب تسليمات C</t>
  </si>
  <si>
    <t>عادل السعيد حامد على</t>
  </si>
  <si>
    <t>محمد السيد على سليمان حجازى</t>
  </si>
  <si>
    <t>محمد كمال ثابت خليل</t>
  </si>
  <si>
    <t>محمد محمود عبدالرحمن</t>
  </si>
  <si>
    <t>محمد سعيد عبده محمد</t>
  </si>
  <si>
    <t>علي محمود صديق خليفه</t>
  </si>
  <si>
    <t>عبداللطيف ابراهيم عبداللطيف الخولي</t>
  </si>
  <si>
    <t>عبدالرحمن محمد صابر محمد ابراهيم</t>
  </si>
  <si>
    <t>طه علي سليم محمد</t>
  </si>
  <si>
    <t xml:space="preserve">مهيد ابوبكر عبدالعزيز ابو بكر  </t>
  </si>
  <si>
    <t xml:space="preserve">خالد ياسر الحلي  منهي </t>
  </si>
  <si>
    <t xml:space="preserve">محمود طارق محمود محمد </t>
  </si>
  <si>
    <t xml:space="preserve">حماده سيد مسعود حسنين </t>
  </si>
  <si>
    <t>عبدالله صلاح سمير محمد غريب</t>
  </si>
  <si>
    <t>محمد عيد عبدالباقي حلمي عبدالباقي</t>
  </si>
  <si>
    <t xml:space="preserve">سيد رضا محمد عيسي </t>
  </si>
  <si>
    <t xml:space="preserve">عبدالنبي محمد عرفه مصطفي </t>
  </si>
  <si>
    <t xml:space="preserve">جمال يوسف محمود حماد </t>
  </si>
  <si>
    <t>هشام رجب عبد القادر عبيد</t>
  </si>
  <si>
    <t>عبد الرحمن محمد نبوي محمد الفقي</t>
  </si>
  <si>
    <t>عبدالله ابراهيم السيد ابراهيم السماحي</t>
  </si>
  <si>
    <t>عبدالله ابراهيم توفيق ابراهيم عبد العاطي</t>
  </si>
  <si>
    <t>ياسير محمود محمد ابراهيم</t>
  </si>
  <si>
    <t>يوسف عيد امام محمد مصطفي</t>
  </si>
  <si>
    <t>محمد احمد توفيق علي محمد عطا</t>
  </si>
  <si>
    <t>احمد خالد عبد العاطي الجندي</t>
  </si>
  <si>
    <t>محمد سعيد سعيد دندن</t>
  </si>
  <si>
    <t>مندوب تسليمات D</t>
  </si>
  <si>
    <t>هشام محمد مصطفي غانم</t>
  </si>
  <si>
    <t>عاطف ايمن رمضان عبد العاطي محمد</t>
  </si>
  <si>
    <t>احمد فتحى احمد خلف</t>
  </si>
  <si>
    <t xml:space="preserve">عبدالله هاشم سيد سليمان </t>
  </si>
  <si>
    <t>يوسف سعيد محمد شرهاوى</t>
  </si>
  <si>
    <t>عبدالله عصام امين عبدالله البرلسى</t>
  </si>
  <si>
    <t>احمد ممدوح محمد فهمى الحلوجى</t>
  </si>
  <si>
    <t>اشرف فتوح مكين مصطفى</t>
  </si>
  <si>
    <t>محمود احمد محمد عوض</t>
  </si>
  <si>
    <t>محمد السيد شعبان السيد عماره</t>
  </si>
  <si>
    <t>صلاح الدين محمد صلاح عبدالسلام حسن</t>
  </si>
  <si>
    <t>احمد عبدالحليم جبر شرشيره</t>
  </si>
  <si>
    <t>بدر محمد خميس عبدالواحد</t>
  </si>
  <si>
    <t>احمد حمدى ناجى محمد</t>
  </si>
  <si>
    <t>زياد مدحت انور محمد حسن</t>
  </si>
  <si>
    <t>محمد سامى رجب عبدالحميد</t>
  </si>
  <si>
    <t>محمود شوقى سعد محمد حسان</t>
  </si>
  <si>
    <t>شحاته جمعه عبدربه عبدالرحيم</t>
  </si>
  <si>
    <t>محمد عبدالرسول محمود احمد</t>
  </si>
  <si>
    <t>عمرو جمال عبدالحميد احمد سالم</t>
  </si>
  <si>
    <t>صبان بحرية D</t>
  </si>
  <si>
    <t>بكير صبرى بكير محمود</t>
  </si>
  <si>
    <t>عبدالرحمن ممدوح احمد صادق</t>
  </si>
  <si>
    <t>ابراهيم عبدالمنعم محمدى ابراهيم بدر</t>
  </si>
  <si>
    <t xml:space="preserve">محمد محمود عوض خالد </t>
  </si>
  <si>
    <t>مصطفى طه عبدالوهاب محمد</t>
  </si>
  <si>
    <t>محمد جمال صابر محمد</t>
  </si>
  <si>
    <t>محمد عبدالشكور محمد احمد</t>
  </si>
  <si>
    <t>ياسر رشدي نظير محمود</t>
  </si>
  <si>
    <t>حسن رشدى نظير محمود</t>
  </si>
  <si>
    <t>ناصر عبدالستار سيف محمد</t>
  </si>
  <si>
    <t>محمود فاروق عبدالوهاب على</t>
  </si>
  <si>
    <t>مدحت فتحى محمد احمد حسان</t>
  </si>
  <si>
    <t>عمرو يسر محمد محمد دربالة</t>
  </si>
  <si>
    <t>على محمد عبدالعزيز مصطفى</t>
  </si>
  <si>
    <t>بلال عبدالصبور حسين احمد على</t>
  </si>
  <si>
    <t>صبان بحرية A</t>
  </si>
  <si>
    <t>كريم عامر داود سليمان</t>
  </si>
  <si>
    <t>جمال احمد احمد محمد</t>
  </si>
  <si>
    <t>محمد فتحى عيد عبدالمقصود</t>
  </si>
  <si>
    <t>عطا حسانين عبدالكريم على</t>
  </si>
  <si>
    <t xml:space="preserve"> فنى ميكانيكى معدات C</t>
  </si>
  <si>
    <t>ابو الفضل عاطف محمود ابو الفضل</t>
  </si>
  <si>
    <t>احمد محمود محمود مجد</t>
  </si>
  <si>
    <t>محمد جمعه عبدالله سالم</t>
  </si>
  <si>
    <t>كريم محمد عبدالعظيم الجمل</t>
  </si>
  <si>
    <t>محمود اسماعيل محمد محمود</t>
  </si>
  <si>
    <t>طارق محمد عبدالعظيم على ابراهيم</t>
  </si>
  <si>
    <t>احمد سعيد محمود سيف</t>
  </si>
  <si>
    <t>ادهم عصام صبحى عبدالرازق محمد</t>
  </si>
  <si>
    <t>ايمن عبدالتواب عبدالصمد موسى</t>
  </si>
  <si>
    <t>محمد مسعود خليفه عبدالحميد</t>
  </si>
  <si>
    <t>محمود احمد رمضان احمد</t>
  </si>
  <si>
    <t>شريف محمد عبدالهادي السحلى</t>
  </si>
  <si>
    <t>خالد الغريب صابر السيد</t>
  </si>
  <si>
    <t>حجاح شحاته محمد جادالكريم</t>
  </si>
  <si>
    <t>اشرف فكرى محمود عبدالحليم</t>
  </si>
  <si>
    <t>عمر ياسر جمال كمال</t>
  </si>
  <si>
    <t>عبداللطيف حلمى عبداللطيف عبدالفضيل</t>
  </si>
  <si>
    <t>كريم محمد عبدالخالق عبداللطيف</t>
  </si>
  <si>
    <t>ياسر عبدالستار محمد عبدالقوى</t>
  </si>
  <si>
    <t>محمود عبدالعظيم ابوسريع</t>
  </si>
  <si>
    <t>عمرو محمد عمر عبدالوهاب</t>
  </si>
  <si>
    <t>خالد عبدالجليل عطيه الوعر</t>
  </si>
  <si>
    <t xml:space="preserve">عبدالعظيم عبدالمنعم ابراهيم القرملاوي </t>
  </si>
  <si>
    <t xml:space="preserve">محمود عبدالتواب عبدالرازق عبداللطيف </t>
  </si>
  <si>
    <t xml:space="preserve">محمد فاروق جعفر محمد </t>
  </si>
  <si>
    <t>محمود درويش محمود علي</t>
  </si>
  <si>
    <t>مصطفي عبدالمنعم محمد عبدالجليل</t>
  </si>
  <si>
    <t>خضراوي احمد خلف قاسم</t>
  </si>
  <si>
    <t xml:space="preserve">عبدالله رضا ابراهيم احمد متولي </t>
  </si>
  <si>
    <t xml:space="preserve">محمد سعيد عبدالمؤمن غانم </t>
  </si>
  <si>
    <t xml:space="preserve">عاطف رشاد حسن محمد </t>
  </si>
  <si>
    <t xml:space="preserve">السيد ذكي مدني مصطفي </t>
  </si>
  <si>
    <t xml:space="preserve">عبدالرحمن طارق احمد ثابت </t>
  </si>
  <si>
    <t>مساعد فنى صحى C</t>
  </si>
  <si>
    <t xml:space="preserve">اسلام سمحي محمد حسين </t>
  </si>
  <si>
    <t>محمد رجب عبدالعزيز عبدالفتاح</t>
  </si>
  <si>
    <t>ايهاب محمد عبدالعزيز</t>
  </si>
  <si>
    <t>عبدالله جمال احمد عيسوي احمد</t>
  </si>
  <si>
    <t>معاذ محمد صابر محمد علي</t>
  </si>
  <si>
    <t xml:space="preserve">المسار </t>
  </si>
  <si>
    <t>محمد صابر عبدالرازق علي</t>
  </si>
  <si>
    <t xml:space="preserve">يحي حسن سيد احمد </t>
  </si>
  <si>
    <t>يوسف عبدالمرضى عبدالونيس عمر</t>
  </si>
  <si>
    <t>محمد كمال سلامه على</t>
  </si>
  <si>
    <t>ابوبكر  الصديق محمد محمد احمد</t>
  </si>
  <si>
    <t>جمال محمد عبد الغنى محمد</t>
  </si>
  <si>
    <t>محمود سلام عباس عبدالجواد</t>
  </si>
  <si>
    <t>عبدالجليل مكى محمد محمد  مكى</t>
  </si>
  <si>
    <t xml:space="preserve">ابراهيم يسرى مصطفى مصطفى </t>
  </si>
  <si>
    <t>محمود زينهم فوزى صبحى</t>
  </si>
  <si>
    <t>محمود احمد طه عبدالهادى</t>
  </si>
  <si>
    <t>حافظ حامد حافظ محمد</t>
  </si>
  <si>
    <t>كريم عبدالسلام ابوسمره عبدالمجيد</t>
  </si>
  <si>
    <t>احمد مصطفي مصطفي محجوب</t>
  </si>
  <si>
    <t>محمود حجاج محمد حسن</t>
  </si>
  <si>
    <t>صلاح رضا داود حسن</t>
  </si>
  <si>
    <t>عبدالرحمن حجاج محمد حسن</t>
  </si>
  <si>
    <t>عبدالفتاح  عبدالله ابو ورده عليوة</t>
  </si>
  <si>
    <t>عاطف زكريا عبدالفتاح فواز</t>
  </si>
  <si>
    <t xml:space="preserve"> فنى كهرباء (منتج) D</t>
  </si>
  <si>
    <t>كارم مرضى عوض مرضى</t>
  </si>
  <si>
    <t>محمد ممدوح احمد صادق</t>
  </si>
  <si>
    <t>محمد عبده محمد محفوظ</t>
  </si>
  <si>
    <t>يوسف ربيع خلف محمد حسن</t>
  </si>
  <si>
    <t>احمد صبحى السيد احمد محمد الرفاعى</t>
  </si>
  <si>
    <t>محمد ربيع سعد محمد الفاره</t>
  </si>
  <si>
    <t>هانى فتحى عبدالرحمن محمد</t>
  </si>
  <si>
    <t>قطب صلاح حسانين محمود</t>
  </si>
  <si>
    <t>اسلام على احمد ايوب</t>
  </si>
  <si>
    <t>ابراهيم علي احمد ايوب</t>
  </si>
  <si>
    <t>يوسف ابوالحسن عبدالولى كامل عبدالولى</t>
  </si>
  <si>
    <t xml:space="preserve"> فنى كهرباء (خدمة موقع) D</t>
  </si>
  <si>
    <t>احمد محمود هلال محمود</t>
  </si>
  <si>
    <t>اسلام محمد سيد احمد عبدالعظيم</t>
  </si>
  <si>
    <t>طارق حماده صلاح حسانين محمود</t>
  </si>
  <si>
    <t>احمد اشرف اسماعيل صالح ابوالسعود</t>
  </si>
  <si>
    <t>شوقى صالح محمد شوقى الدرف</t>
  </si>
  <si>
    <t>عبدالعظيم صلاح عبدالعزيز عفيفى</t>
  </si>
  <si>
    <t>كريم السيد مأمون السيد حسين</t>
  </si>
  <si>
    <t>محمد ابوحجاج محمد محمد</t>
  </si>
  <si>
    <t>السيد محمد السيد عبدالسلام</t>
  </si>
  <si>
    <t>محمود عمر عبدالحميد عبدالرحمن</t>
  </si>
  <si>
    <t>بلال علي السيد علي حسين</t>
  </si>
  <si>
    <t xml:space="preserve"> فنى كهرباء (منتج) C</t>
  </si>
  <si>
    <t>عبدالحميد مسعد عبدالحميد على عبدالجواد</t>
  </si>
  <si>
    <t>رياض اشرف السيد مصطفى محمد</t>
  </si>
  <si>
    <t>اسلام محمود صبره السيد</t>
  </si>
  <si>
    <t>عبدالعزيز هلال عبدالعزيز ابراهيم على</t>
  </si>
  <si>
    <t>طه محمود فتحى عبداللطيف</t>
  </si>
  <si>
    <t xml:space="preserve">مساعد اول مشرف تنفيذ مدنى </t>
  </si>
  <si>
    <t>اسلام ايمن سعيد عبدالغنى ابراهيم</t>
  </si>
  <si>
    <t>مصطفى محمود حسن رفاعى</t>
  </si>
  <si>
    <t>خالد مبارك جاد الكريم حسن</t>
  </si>
  <si>
    <t>حشمت عبد العزيز محمد</t>
  </si>
  <si>
    <t>عابد حلمى سعد عبد الفتاح</t>
  </si>
  <si>
    <t>سعيد احمد سعيد حموده</t>
  </si>
  <si>
    <t>ابراهيم فتحى ابراهيم سليمان الوكيل</t>
  </si>
  <si>
    <t>محمد فرج علي حسن ابوتريكة</t>
  </si>
  <si>
    <t>عمرو احمد عبدالمالك محمد</t>
  </si>
  <si>
    <t>محمد احمد سعيد حمودة</t>
  </si>
  <si>
    <t>عبد الاحد علي ابوزيد ابوزيد</t>
  </si>
  <si>
    <t>انس هانى نعيم عبد العال راجح</t>
  </si>
  <si>
    <t>احمد رمضان عبد الحليم رمضان حسن</t>
  </si>
  <si>
    <t>على محمد على عبد السلام عبد العزيز</t>
  </si>
  <si>
    <t xml:space="preserve">ماونتن فيو البوديوم </t>
  </si>
  <si>
    <t xml:space="preserve">محمود كيسنجر محمود حسن </t>
  </si>
  <si>
    <t xml:space="preserve">محمد احمد محمد احمد </t>
  </si>
  <si>
    <t>محمد عبدالرحيم محمد كامل</t>
  </si>
  <si>
    <t xml:space="preserve">ابراهيم عنتر عواد رمضان </t>
  </si>
  <si>
    <t>محمود عوض فوزي جبريل الطيب</t>
  </si>
  <si>
    <t>مصطفى احمد مشاحيت احمد</t>
  </si>
  <si>
    <t>السيد ايمن السيد البنا</t>
  </si>
  <si>
    <t xml:space="preserve">على عطية ابراهيم رضوان </t>
  </si>
  <si>
    <t xml:space="preserve">احمد صابر احمد عبد الحميد </t>
  </si>
  <si>
    <t>عبد الرحمن احمد رفاعى على</t>
  </si>
  <si>
    <t>عبدالرحمن عجمي عبدالنبي الشيهي</t>
  </si>
  <si>
    <t>يوسف عبدالقادر يوسف عبدالقادر منتصر</t>
  </si>
  <si>
    <t xml:space="preserve">سمير عبد الهادى عبدالله </t>
  </si>
  <si>
    <t>احمد حسن طلبه حسن طلبه</t>
  </si>
  <si>
    <t>سامح امين  همام السيد</t>
  </si>
  <si>
    <t xml:space="preserve">محمود على عثمان بيومى </t>
  </si>
  <si>
    <t xml:space="preserve">طارق جمال شعبان على </t>
  </si>
  <si>
    <t xml:space="preserve">سعيد عبد المحسن ابراهيم صالح </t>
  </si>
  <si>
    <t>فنى شدة معدنية B</t>
  </si>
  <si>
    <t xml:space="preserve">عبدالله احمد خطاب عمار </t>
  </si>
  <si>
    <t>محمد مرزوق عبد المقصود حسن</t>
  </si>
  <si>
    <t>محمد زين العابدين حنفى محمد</t>
  </si>
  <si>
    <t>عصام عبد الجليل محمد عبدالواحد</t>
  </si>
  <si>
    <t>محمد فؤاد معبد عبدالجليل</t>
  </si>
  <si>
    <t>خالد عبدالعاطي عبدالعزيز حمدان</t>
  </si>
  <si>
    <t>احمد عبد المجيد عبدالوهاب الشرقاوي</t>
  </si>
  <si>
    <t>عبدالكريم صابر مساعد بخيت</t>
  </si>
  <si>
    <t>احمد  محمد عبد المقصود خلفالله</t>
  </si>
  <si>
    <t>محمود ثابت عنتر عبد الوهاب</t>
  </si>
  <si>
    <t>طارق محمد توفيق احمد</t>
  </si>
  <si>
    <t>جلال محمد ربيع غيث</t>
  </si>
  <si>
    <t xml:space="preserve">عبد الرحمن عزت عادل عبد المنعم دياب </t>
  </si>
  <si>
    <t>محمد خلف عبدالرحمن عثمان</t>
  </si>
  <si>
    <t>احمد سعيد عطية الصعيدي</t>
  </si>
  <si>
    <t>حسن فؤاد حسن عبدالجواد</t>
  </si>
  <si>
    <t>حمدي صالح زيدان زيد</t>
  </si>
  <si>
    <t xml:space="preserve">مصطفى ممدوح جابر </t>
  </si>
  <si>
    <t xml:space="preserve">صبح صلاح احمد محمد </t>
  </si>
  <si>
    <t>إبراهيم عزت احمد محمد خليفة</t>
  </si>
  <si>
    <t>عبد الرحيم محمد كامل عبد الرحيم</t>
  </si>
  <si>
    <t xml:space="preserve">مشرف تنفيذ مدنى </t>
  </si>
  <si>
    <t>صلاح رئيس عبدالحليم احمد</t>
  </si>
  <si>
    <t>محمود احمد محمد محمد شحاته</t>
  </si>
  <si>
    <t>محمود محمد طلبة عمر سليم</t>
  </si>
  <si>
    <t>29801072403837</t>
  </si>
  <si>
    <t>مصطفي احمد محمد محمود</t>
  </si>
  <si>
    <t>محمود جلال علي سعيد علي</t>
  </si>
  <si>
    <t>ناصر مجدي السيد الرخ</t>
  </si>
  <si>
    <t>عمرو عبدالهادي علي فولي</t>
  </si>
  <si>
    <t>طارق سعيد صالح الحبشي</t>
  </si>
  <si>
    <t>احمد عبده عوض الروبي</t>
  </si>
  <si>
    <t>مصطفي سمير حسن سلامه</t>
  </si>
  <si>
    <t>محمد طلعت حربى حسين</t>
  </si>
  <si>
    <t>مصطفى عبدالوهاب عبدالوهاب عبدالرحمن</t>
  </si>
  <si>
    <t>خالد ايهاب محمد عزت</t>
  </si>
  <si>
    <t>محمد شعبان محمد عباس</t>
  </si>
  <si>
    <t>عصام تمام ابوالوفا دردير</t>
  </si>
  <si>
    <t>عبدالفتاح كامل عبدالفتاح عبدالله</t>
  </si>
  <si>
    <t>محمد مصطفي طه حسين</t>
  </si>
  <si>
    <t>محمود محمد عبدالله حسن</t>
  </si>
  <si>
    <t>مصطفي قرني احمد عويس</t>
  </si>
  <si>
    <t>محمود مبارك جادالكريم حسن</t>
  </si>
  <si>
    <t>خالد علي محمود عوض</t>
  </si>
  <si>
    <t>سمير رفعت عطيه علي</t>
  </si>
  <si>
    <t>محمد سيد احمد محمد</t>
  </si>
  <si>
    <t>سعد محرم امين محمد</t>
  </si>
  <si>
    <t>عبدالله رفاعي احمد السمان</t>
  </si>
  <si>
    <t>محمد صبحي سيد علي</t>
  </si>
  <si>
    <t>محسن صالح سيد علي العيسوي</t>
  </si>
  <si>
    <t>صلاح عبدالعليم صبره عطيه</t>
  </si>
  <si>
    <t>محمود السيد محمود مرسي</t>
  </si>
  <si>
    <t>محمد عيد ابراهيم سيد</t>
  </si>
  <si>
    <t>سعد الدين السيد السيد احمد</t>
  </si>
  <si>
    <t>حسين علي حسين علي مصطفي</t>
  </si>
  <si>
    <t>شعبان بدوي محمد حسن</t>
  </si>
  <si>
    <t>اسلام ناصر منازع هريدي</t>
  </si>
  <si>
    <t>فارس عبدالرحمن حسن فرج</t>
  </si>
  <si>
    <t>عبدالعزبز عبدالحميد احمد احمد</t>
  </si>
  <si>
    <t>سعد طلبيه محمد طلبيه</t>
  </si>
  <si>
    <t>رجب كامل ابوالعلا علي</t>
  </si>
  <si>
    <t>محمد امام فتحي امام</t>
  </si>
  <si>
    <t>ناصر منازع هريدي اسماعيل</t>
  </si>
  <si>
    <t>يوسف ناصر منازع هريدي</t>
  </si>
  <si>
    <t>سمير عبدالشافي محمد عبدالكريم</t>
  </si>
  <si>
    <t>سيد سمير علي اسماعيل</t>
  </si>
  <si>
    <t>محمود محروس غزالي احمد</t>
  </si>
  <si>
    <t>محمد احمد عبدالسلام محمد يونس</t>
  </si>
  <si>
    <t>خالد سيد حسين علي خالد</t>
  </si>
  <si>
    <t>هاني محمود السيد علي</t>
  </si>
  <si>
    <t>ماهر حسن احمد محمد</t>
  </si>
  <si>
    <t>محمد سيد محمد عزازي</t>
  </si>
  <si>
    <t>صدقي احمد عبدالحافظ عبدالمنعم</t>
  </si>
  <si>
    <t>ابراهيم علي احمد علي</t>
  </si>
  <si>
    <t>خالد عواد سيد مرسي</t>
  </si>
  <si>
    <t>عبدالرحمن محمود عبدالرحمن احمد رشوان</t>
  </si>
  <si>
    <t>ايمن محمد سليمان عبدالقادر</t>
  </si>
  <si>
    <t>عبدالرؤف ابراهيم زهران هنداوى</t>
  </si>
  <si>
    <t>رمضان احمد راشد محمد</t>
  </si>
  <si>
    <t>طارق توفيق عبدالعزيز محمود</t>
  </si>
  <si>
    <t>حسام ابوالمعارف عبدالودود احمد</t>
  </si>
  <si>
    <t>اشرف عبدالرازق علي نورالدين</t>
  </si>
  <si>
    <t>عليو دكروني عليو عيد</t>
  </si>
  <si>
    <t>حسن سعودي جدامي محمد</t>
  </si>
  <si>
    <t>عبدالرحمن فراج حسين شحات</t>
  </si>
  <si>
    <t>بهاء الدين عاطف محمد السيد</t>
  </si>
  <si>
    <t>محمود السيد محمود مصطفى على</t>
  </si>
  <si>
    <t>عبدالله محمد احمد السعيد</t>
  </si>
  <si>
    <t>رمضان سيد احمد عبدالباقي</t>
  </si>
  <si>
    <t>محمد سيد خليفه حسين</t>
  </si>
  <si>
    <t>هانى عابد على عابد</t>
  </si>
  <si>
    <t>كريم سيد احمد عبدالباقي</t>
  </si>
  <si>
    <t>بدر سيد احمد عبدالباقي</t>
  </si>
  <si>
    <t>كمال محمد كمال حسن</t>
  </si>
  <si>
    <t>سيد حمدي عبداللطيف اسماعيل</t>
  </si>
  <si>
    <t>جمال صابر عبدالعاطي عبدالرحمن</t>
  </si>
  <si>
    <t>شحاته عبد توفيق لبيب</t>
  </si>
  <si>
    <t>رمضان توفيق عبدالغنى ابوحسين</t>
  </si>
  <si>
    <t>اسامه عبدالغفار محمد عثمان</t>
  </si>
  <si>
    <t>يوسف وليد حمدي عبدالعاطي</t>
  </si>
  <si>
    <t>عدنان شعبان مرسي هاشم</t>
  </si>
  <si>
    <t>زياد صلاح احمد محمد</t>
  </si>
  <si>
    <t>محمود احمد محمود احمد</t>
  </si>
  <si>
    <t xml:space="preserve">سوديك ايست </t>
  </si>
  <si>
    <t>فريد سلامه السعيد بيومي غلمش</t>
  </si>
  <si>
    <t>عبدالرحمن حامد عبدالرحمن حامد محمد عامر</t>
  </si>
  <si>
    <t>محروس عاطف احمد مصطفي ادريس</t>
  </si>
  <si>
    <t>محمد احمد محمود علي بديوي</t>
  </si>
  <si>
    <t>علي السعودي يوسف احمد</t>
  </si>
  <si>
    <t>حمد رشدي نظير محمود</t>
  </si>
  <si>
    <t>احمد خالد عبده الحواش</t>
  </si>
  <si>
    <t>عبدالرحمن رضوان عبده رضوان علي ابوالدهب</t>
  </si>
  <si>
    <t>شهاب حسني سيد عبدالفضيل</t>
  </si>
  <si>
    <t>عبدالرحمن سيد محمد السيد</t>
  </si>
  <si>
    <t>زياد محمود عبدالنبي محمود عبدالرحيم</t>
  </si>
  <si>
    <t>محمد رزق محمود محمد</t>
  </si>
  <si>
    <t>عبدالرحمن مصطفي محمد شوقي مصطفي زهران</t>
  </si>
  <si>
    <t>صابر رضا سليم علي محمد جوده</t>
  </si>
  <si>
    <t>احمد السيد ابراهيم عبدالمقصود</t>
  </si>
  <si>
    <t>محمد ياسر عبدالحميد سالم عرب</t>
  </si>
  <si>
    <t>عاطف ابراهيم مصطفي شعبان</t>
  </si>
  <si>
    <t>احمد مسعد عبدالرحمن حسين عمر</t>
  </si>
  <si>
    <t>عمر محمد عوض محمد العدل</t>
  </si>
  <si>
    <t>ابرهيم حسن رجب علي الضبع</t>
  </si>
  <si>
    <t>محمود علي محمد علي</t>
  </si>
  <si>
    <t>ايمن علي احمد ابوعلي</t>
  </si>
  <si>
    <t>احمد سيد معوض محمد</t>
  </si>
  <si>
    <t xml:space="preserve">محمود حسين مصطفي باشا </t>
  </si>
  <si>
    <t xml:space="preserve">كرم سليمان محمد عثمان </t>
  </si>
  <si>
    <t xml:space="preserve">احمد شريف محمد حسن مخالي </t>
  </si>
  <si>
    <t xml:space="preserve">عبدالرحمن احمد احمد عبدالوهاب </t>
  </si>
  <si>
    <t xml:space="preserve">محمد جميل السعيد محمد </t>
  </si>
  <si>
    <t xml:space="preserve">محمود جابر محمد اصلح </t>
  </si>
  <si>
    <t xml:space="preserve">محمد خيري عبدالمطلب مليجي </t>
  </si>
  <si>
    <t xml:space="preserve">حسين عادل حسن محمد </t>
  </si>
  <si>
    <t xml:space="preserve">محمود شعبان سالم ياسين </t>
  </si>
  <si>
    <t xml:space="preserve">رضا خالد مرتضي زايد </t>
  </si>
  <si>
    <t xml:space="preserve">محمد محروس محمد </t>
  </si>
  <si>
    <t xml:space="preserve">فتحي محمد فتحي اسماعيل </t>
  </si>
  <si>
    <t xml:space="preserve">سامح احمد سليمان ريان </t>
  </si>
  <si>
    <t>محمود عبدالغني هلال محمد</t>
  </si>
  <si>
    <t xml:space="preserve">وليد رمضان موسي مراد </t>
  </si>
  <si>
    <t xml:space="preserve">شريف عباس احمد جادالله </t>
  </si>
  <si>
    <t xml:space="preserve">ابو زيد سلامه علام عبدالعال </t>
  </si>
  <si>
    <t xml:space="preserve">حسن عثمان حسن سعد </t>
  </si>
  <si>
    <t xml:space="preserve">محمد مصطفي عبدالحميد القوي </t>
  </si>
  <si>
    <t xml:space="preserve">ابو رواش سعد ابراهيم سليمان </t>
  </si>
  <si>
    <t xml:space="preserve">مصطفي سعيد محمد صابر </t>
  </si>
  <si>
    <t xml:space="preserve">احمد سيد حسين </t>
  </si>
  <si>
    <t xml:space="preserve">محمد شعبان علي غنيم </t>
  </si>
  <si>
    <t xml:space="preserve">يوسف حماده سليمان داود </t>
  </si>
  <si>
    <t>عبدالرحمن مجدي محمود عبدالفتاح</t>
  </si>
  <si>
    <t xml:space="preserve"> محمد احمد امام عبده احمد</t>
  </si>
  <si>
    <t>اسامة نصر التهامي فضل</t>
  </si>
  <si>
    <t>عبدالرسول حسين محمد على</t>
  </si>
  <si>
    <t>صابر فتحي عبدالحميد محمد</t>
  </si>
  <si>
    <t>محمد ابو المكارم محمد</t>
  </si>
  <si>
    <t>على سالم عبدالغنى نجيعه</t>
  </si>
  <si>
    <t xml:space="preserve">عبدالرحمن احمد محمد محمد </t>
  </si>
  <si>
    <t>محمد سيد سيد ابراهيم</t>
  </si>
  <si>
    <t>اسلام حسن حسن محمد عجاج</t>
  </si>
  <si>
    <t>وجيه عمر محمد عبدالتواب</t>
  </si>
  <si>
    <t>صلاح عطيه محمد عطيه</t>
  </si>
  <si>
    <t>شريف محمد انور مصطفي</t>
  </si>
  <si>
    <t>مصطفي ابراهيم بيومي البقري</t>
  </si>
  <si>
    <t>عبدالله سعيد عبدالله محمد</t>
  </si>
  <si>
    <t>عبدالله عبدالوهاب احمد حسين احمد</t>
  </si>
  <si>
    <t xml:space="preserve">اسماعيل عطيه احمد الطنوبي </t>
  </si>
  <si>
    <t>وجيه شعبان ابراهيم حسن</t>
  </si>
  <si>
    <t>محمد ابراهيم السعيد حامد سعد</t>
  </si>
  <si>
    <t>فنى صحى (منتج) D</t>
  </si>
  <si>
    <t>بكر حسين شاكر ابراهيم</t>
  </si>
  <si>
    <t>حافظ عبدالعليم حماد عبداللطيف</t>
  </si>
  <si>
    <t>صبحى ابراهيم على يوسف</t>
  </si>
  <si>
    <t>قناوي عبد الرحمن خليفه محمد</t>
  </si>
  <si>
    <t>عبدالستار احمد محمد محمود</t>
  </si>
  <si>
    <t>عبدالعاطى يوسف محمد محمود</t>
  </si>
  <si>
    <t>حسن اشرف تغيان عبدالشافى</t>
  </si>
  <si>
    <t>الحسينى احمد محمد سيد</t>
  </si>
  <si>
    <t>فرغل احمد خلف قاسم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</si>
</sst>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yyyy/mm/dd"/>
  </numFmts>
  <fonts count="10" x14ac:knownFonts="1">
    <font>
      <sz val="11"/>
      <color theme="1"/>
      <name val="Calibri"/>
      <family val="2"/>
      <scheme val="minor"/>
    </font>
    <font>
      <sz val="8"/>
      <name val="Calibri"/>
      <family val="2"/>
      <scheme val="minor"/>
    </font>
    <font>
      <sz val="11"/>
      <color rgb="FF000000"/>
      <name val="Calibri"/>
      <family val="2"/>
      <scheme val="minor"/>
    </font>
    <font>
      <sz val="11"/>
      <color theme="1"/>
      <name val="Calibri"/>
      <family val="2"/>
    </font>
    <font>
      <sz val="12"/>
      <color theme="1"/>
      <name val="Calibri"/>
      <family val="2"/>
      <scheme val="minor"/>
    </font>
    <font>
      <sz val="13"/>
      <color rgb="FF000000"/>
      <name val="Arial"/>
      <family val="2"/>
    </font>
    <font>
      <sz val="11"/>
      <color rgb="FF000000"/>
      <name val="Arial"/>
      <family val="2"/>
    </font>
    <font>
      <sz val="10"/>
      <color rgb="FF000000"/>
      <name val="Arial"/>
      <family val="2"/>
    </font>
    <font>
      <sz val="16"/>
      <color theme="1"/>
      <name val="Calibri"/>
      <family val="2"/>
      <scheme val="minor"/>
    </font>
    <font>
      <sz val="12"/>
      <color theme="1"/>
      <name val="Calibri"/>
      <family val="2"/>
    </font>
  </fonts>
  <fills count="5">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Font="1" applyFill="1" applyAlignment="1">
      <alignment horizontal="center" vertical="center"/>
    </xf>
    <xf numFmtId="0" fontId="2" fillId="0" borderId="0" xfId="0" applyFont="1" applyFill="1" applyAlignment="1">
      <alignment horizontal="center" vertical="center"/>
    </xf>
    <xf numFmtId="1" fontId="0" fillId="0" borderId="0" xfId="0" applyNumberFormat="1" applyFont="1" applyFill="1" applyAlignment="1">
      <alignment horizontal="center" vertical="center"/>
    </xf>
    <xf numFmtId="0" fontId="0" fillId="0" borderId="0" xfId="0" pivotButton="1" applyAlignment="1">
      <alignment horizontal="center" vertical="center"/>
    </xf>
    <xf numFmtId="0" fontId="0" fillId="0" borderId="0" xfId="0" applyNumberFormat="1" applyAlignment="1">
      <alignment horizontal="center" vertical="center"/>
    </xf>
    <xf numFmtId="0" fontId="3" fillId="0" borderId="0" xfId="0" applyFont="1" applyFill="1" applyAlignment="1">
      <alignment horizontal="center" vertical="center"/>
    </xf>
    <xf numFmtId="3" fontId="0" fillId="0" borderId="0" xfId="0" applyNumberFormat="1" applyFont="1" applyFill="1" applyAlignment="1">
      <alignment horizontal="center" vertical="center"/>
    </xf>
    <xf numFmtId="0" fontId="0" fillId="0" borderId="0" xfId="0" applyFont="1" applyFill="1" applyAlignment="1">
      <alignment horizontal="center" vertical="center" wrapText="1"/>
    </xf>
    <xf numFmtId="0" fontId="0" fillId="0" borderId="0" xfId="0" applyFill="1" applyAlignment="1" applyProtection="1">
      <alignment horizontal="center" vertical="center" wrapText="1"/>
    </xf>
    <xf numFmtId="0" fontId="0" fillId="0" borderId="0" xfId="0" applyFill="1" applyAlignment="1">
      <alignment horizontal="center" vertical="center"/>
    </xf>
    <xf numFmtId="0" fontId="4" fillId="0" borderId="0" xfId="0" applyFont="1" applyFill="1" applyAlignment="1">
      <alignment horizontal="center" vertical="center"/>
    </xf>
    <xf numFmtId="1" fontId="4" fillId="0" borderId="0" xfId="0" applyNumberFormat="1" applyFont="1" applyFill="1" applyAlignment="1">
      <alignment horizontal="center" vertical="center"/>
    </xf>
    <xf numFmtId="1" fontId="7" fillId="0" borderId="0" xfId="0" applyNumberFormat="1" applyFont="1" applyFill="1" applyAlignment="1">
      <alignment horizontal="right"/>
    </xf>
    <xf numFmtId="165" fontId="6" fillId="0" borderId="0" xfId="0" applyNumberFormat="1" applyFont="1" applyFill="1" applyAlignment="1">
      <alignment horizontal="center" vertical="center"/>
    </xf>
    <xf numFmtId="0" fontId="5" fillId="0" borderId="0" xfId="0" applyFont="1" applyFill="1" applyAlignment="1">
      <alignment horizontal="center" vertical="center"/>
    </xf>
    <xf numFmtId="0" fontId="0" fillId="0" borderId="0" xfId="0" applyAlignment="1">
      <alignment textRotation="90"/>
    </xf>
    <xf numFmtId="0" fontId="8" fillId="0" borderId="0" xfId="0" applyFont="1"/>
    <xf numFmtId="0" fontId="9" fillId="0" borderId="0" xfId="0" applyFont="1" applyFill="1" applyAlignment="1">
      <alignment horizontal="center" vertical="center"/>
    </xf>
    <xf numFmtId="0" fontId="0" fillId="0" borderId="0" xfId="0" applyNumberFormat="1" applyBorder="1" applyAlignment="1">
      <alignment horizontal="center" vertical="center"/>
    </xf>
    <xf numFmtId="0" fontId="8" fillId="2" borderId="2" xfId="0" applyNumberFormat="1" applyFont="1" applyFill="1" applyBorder="1" applyAlignment="1">
      <alignment horizontal="center" vertical="center"/>
    </xf>
    <xf numFmtId="0" fontId="0" fillId="0" borderId="0" xfId="0" applyFill="1"/>
    <xf numFmtId="0" fontId="0" fillId="3" borderId="0" xfId="0" applyFill="1" applyAlignment="1">
      <alignment horizontal="center" vertical="center"/>
    </xf>
    <xf numFmtId="3" fontId="3" fillId="0" borderId="0" xfId="0" applyNumberFormat="1" applyFont="1" applyFill="1" applyAlignment="1">
      <alignment horizontal="center" vertical="center"/>
    </xf>
    <xf numFmtId="165" fontId="0" fillId="0" borderId="0" xfId="0" applyNumberFormat="1" applyAlignment="1">
      <alignment horizontal="center"/>
    </xf>
    <xf numFmtId="0" fontId="0" fillId="0" borderId="0" xfId="0" applyFont="1" applyFill="1" applyAlignment="1">
      <alignment horizontal="center" vertical="center"/>
    </xf>
    <xf numFmtId="0" fontId="9" fillId="0" borderId="0" xfId="0" applyFont="1" applyFill="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14" fontId="9" fillId="0" borderId="0" xfId="0" applyNumberFormat="1" applyFont="1" applyFill="1" applyAlignment="1">
      <alignment horizontal="center" vertical="center"/>
    </xf>
    <xf numFmtId="3" fontId="0" fillId="0" borderId="0" xfId="0" applyNumberFormat="1" applyAlignment="1">
      <alignment horizontal="center" vertical="center"/>
    </xf>
    <xf numFmtId="0" fontId="0" fillId="0" borderId="4" xfId="0" applyBorder="1"/>
    <xf numFmtId="0" fontId="0" fillId="0" borderId="3" xfId="0" applyBorder="1" applyAlignment="1">
      <alignment horizontal="center" textRotation="90"/>
    </xf>
    <xf numFmtId="0" fontId="0" fillId="0" borderId="6" xfId="0" applyBorder="1" applyAlignment="1">
      <alignment horizontal="center" textRotation="90"/>
    </xf>
    <xf numFmtId="0" fontId="0" fillId="0" borderId="7" xfId="0" applyBorder="1" applyAlignment="1">
      <alignment horizontal="center" textRotation="90"/>
    </xf>
    <xf numFmtId="0" fontId="0" fillId="0" borderId="9" xfId="0" applyNumberFormat="1" applyBorder="1" applyAlignment="1">
      <alignment horizontal="center" vertical="center"/>
    </xf>
    <xf numFmtId="0" fontId="0" fillId="0" borderId="12" xfId="0" pivotButton="1" applyBorder="1"/>
    <xf numFmtId="0" fontId="0" fillId="0" borderId="13" xfId="0" pivotButton="1" applyBorder="1"/>
    <xf numFmtId="0" fontId="0" fillId="0" borderId="13" xfId="0" applyBorder="1"/>
    <xf numFmtId="0" fontId="0" fillId="0" borderId="14" xfId="0" pivotButton="1" applyBorder="1" applyAlignment="1">
      <alignment textRotation="90"/>
    </xf>
    <xf numFmtId="0" fontId="8" fillId="2" borderId="6" xfId="0" applyFont="1" applyFill="1" applyBorder="1" applyAlignment="1">
      <alignment horizontal="left"/>
    </xf>
    <xf numFmtId="0" fontId="0" fillId="0" borderId="11" xfId="0" applyBorder="1" applyAlignment="1">
      <alignment horizontal="left" indent="1"/>
    </xf>
    <xf numFmtId="0" fontId="0" fillId="0" borderId="8" xfId="0" applyBorder="1" applyAlignment="1">
      <alignment horizontal="left" indent="1"/>
    </xf>
    <xf numFmtId="0" fontId="0" fillId="0" borderId="15" xfId="0" applyBorder="1" applyAlignment="1">
      <alignment horizontal="center" textRotation="90"/>
    </xf>
    <xf numFmtId="0" fontId="0" fillId="2" borderId="10" xfId="0" applyNumberFormat="1" applyFill="1" applyBorder="1" applyAlignment="1">
      <alignment horizontal="center" vertical="center"/>
    </xf>
    <xf numFmtId="0" fontId="0" fillId="0" borderId="16" xfId="0" applyBorder="1"/>
    <xf numFmtId="0" fontId="8" fillId="2" borderId="15" xfId="0" applyNumberFormat="1" applyFont="1" applyFill="1" applyBorder="1" applyAlignment="1">
      <alignment horizontal="center" vertical="center"/>
    </xf>
    <xf numFmtId="0" fontId="0" fillId="0" borderId="5" xfId="0" applyNumberFormat="1" applyBorder="1" applyAlignment="1">
      <alignment horizontal="center" vertical="center"/>
    </xf>
    <xf numFmtId="0" fontId="0" fillId="0" borderId="17" xfId="0" applyBorder="1" applyAlignment="1">
      <alignment horizontal="center" textRotation="90"/>
    </xf>
    <xf numFmtId="0" fontId="0" fillId="0" borderId="0" xfId="0" applyFill="1" applyAlignment="1">
      <alignment horizontal="center" vertical="center"/>
    </xf>
    <xf numFmtId="0" fontId="0" fillId="0" borderId="1" xfId="0" applyBorder="1" applyAlignment="1">
      <alignment horizontal="center" vertical="center"/>
    </xf>
    <xf numFmtId="0" fontId="0" fillId="0" borderId="1" xfId="0" pivotButton="1" applyBorder="1" applyAlignment="1">
      <alignment horizontal="center" vertical="center"/>
    </xf>
    <xf numFmtId="0" fontId="0" fillId="0" borderId="1" xfId="0" applyNumberFormat="1" applyBorder="1" applyAlignment="1">
      <alignment horizontal="center" vertical="center"/>
    </xf>
    <xf numFmtId="0" fontId="0" fillId="3" borderId="0" xfId="0" applyFont="1" applyFill="1" applyAlignment="1">
      <alignment horizontal="center" vertical="center"/>
    </xf>
    <xf numFmtId="0" fontId="0" fillId="4" borderId="0" xfId="0" applyFont="1" applyFill="1" applyAlignment="1">
      <alignment horizontal="center" vertical="center"/>
    </xf>
  </cellXfs>
  <cellStyles count="1">
    <cellStyle name="Normal" xfId="0" builtinId="0"/>
  </cellStyles>
  <dxfs count="30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none"/>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name val="Calibri"/>
        <family val="2"/>
        <scheme val="none"/>
      </font>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strike val="0"/>
        <outline val="0"/>
        <shadow val="0"/>
        <u val="none"/>
        <vertAlign val="baseline"/>
        <sz val="12"/>
        <color theme="1"/>
        <name val="Calibri"/>
        <family val="2"/>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indexed="65"/>
        </patternFill>
      </fill>
    </dxf>
    <dxf>
      <font>
        <sz val="10"/>
        <color rgb="FF000000"/>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strike val="0"/>
        <outline val="0"/>
        <shadow val="0"/>
        <u val="none"/>
        <vertAlign val="baseline"/>
        <sz val="11"/>
        <name val="Calibri"/>
        <family val="2"/>
        <scheme val="none"/>
      </font>
      <fill>
        <patternFill patternType="none">
          <fgColor rgb="FF000000"/>
          <bgColor auto="1"/>
        </patternFill>
      </fill>
      <alignment horizontal="center" vertical="center" textRotation="0" indent="0" justifyLastLine="0" shrinkToFit="0" readingOrder="0"/>
    </dxf>
    <dxf>
      <font>
        <strike val="0"/>
        <outline val="0"/>
        <shadow val="0"/>
        <u val="none"/>
        <vertAlign val="baseline"/>
        <sz val="11"/>
        <name val="Calibri"/>
        <family val="2"/>
        <scheme val="none"/>
      </font>
      <fill>
        <patternFill patternType="none">
          <fgColor rgb="FF000000"/>
          <bgColor auto="1"/>
        </patternFill>
      </fill>
      <alignment horizontal="center" vertical="center"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center" textRotation="0" wrapText="1" indent="0" justifyLastLine="0" shrinkToFit="0" readingOrder="0"/>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3" formatCode="#,##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strike val="0"/>
        <outline val="0"/>
        <shadow val="0"/>
        <u val="none"/>
        <vertAlign val="baseline"/>
        <sz val="12"/>
        <color theme="1"/>
        <name val="Calibri"/>
        <family val="2"/>
      </font>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indexed="65"/>
        </patternFill>
      </fill>
    </dxf>
    <dxf>
      <font>
        <sz val="10"/>
        <color rgb="FF000000"/>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dxf>
    <dxf>
      <font>
        <strike val="0"/>
        <outline val="0"/>
        <shadow val="0"/>
        <u val="none"/>
        <vertAlign val="baseline"/>
        <sz val="11"/>
        <name val="Calibri"/>
        <family val="2"/>
        <scheme val="minor"/>
      </font>
      <fill>
        <patternFill patternType="none">
          <fgColor indexed="64"/>
          <bgColor auto="1"/>
        </patternFill>
      </fill>
      <alignment horizontal="center" vertical="center" textRotation="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center" vertical="center" textRotation="0" wrapText="1" indent="0" justifyLastLine="0" shrinkToFit="0" readingOrder="0"/>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5" tint="0.59999389629810485"/>
        </patternFill>
      </fill>
    </dxf>
    <dxf>
      <border>
        <left style="thin">
          <color indexed="64"/>
        </left>
        <top style="thin">
          <color indexed="64"/>
        </top>
      </border>
    </dxf>
    <dxf>
      <border>
        <left style="thin">
          <color indexed="64"/>
        </left>
        <right style="thin">
          <color indexed="64"/>
        </right>
        <top style="thin">
          <color indexed="64"/>
        </top>
        <bottom style="thin">
          <color indexed="64"/>
        </bottom>
      </border>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right/>
        <top/>
        <vertical/>
        <horizontal/>
      </border>
    </dxf>
    <dxf>
      <border>
        <left/>
        <right/>
        <top/>
        <vertical/>
        <horizontal/>
      </border>
    </dxf>
    <dxf>
      <border>
        <left/>
        <right/>
        <top/>
        <vertical/>
        <horizontal/>
      </border>
    </dxf>
    <dxf>
      <border>
        <top style="medium">
          <color indexed="64"/>
        </top>
        <bottom style="medium">
          <color indexed="64"/>
        </bottom>
      </border>
    </dxf>
    <dxf>
      <border>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border>
        <left style="medium">
          <color indexed="64"/>
        </left>
        <right style="medium">
          <color indexed="64"/>
        </right>
        <top style="medium">
          <color indexed="64"/>
        </top>
        <bottom style="medium">
          <color indexed="64"/>
        </bottom>
      </border>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ont>
        <sz val="16"/>
      </font>
      <fill>
        <patternFill patternType="solid">
          <fgColor indexed="64"/>
          <bgColor theme="5" tint="0.59999389629810485"/>
        </patternFill>
      </fill>
    </dxf>
    <dxf>
      <font>
        <sz val="16"/>
      </font>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vertical="cent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alignment vertical="bottom"/>
    </dxf>
    <dxf>
      <alignment vertical="bottom"/>
    </dxf>
    <dxf>
      <alignment horizontal="center"/>
    </dxf>
    <dxf>
      <alignment horizontal="center"/>
    </dxf>
    <dxf>
      <fill>
        <patternFill patternType="solid">
          <bgColor theme="5" tint="0.59999389629810485"/>
        </patternFill>
      </fill>
    </dxf>
    <dxf>
      <font>
        <sz val="16"/>
      </font>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5" tint="0.59999389629810485"/>
        </patternFill>
      </fill>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ill>
        <patternFill patternType="solid">
          <fgColor indexed="64"/>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bgColor theme="5" tint="0.59999389629810485"/>
        </patternFill>
      </fill>
    </dxf>
    <dxf>
      <border>
        <left/>
        <right/>
        <top/>
        <vertical/>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rgb="FFFFFF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textRotation="90"/>
    </dxf>
    <dxf>
      <alignment textRotation="90"/>
    </dxf>
    <dxf>
      <alignment textRotation="90"/>
    </dxf>
    <dxf>
      <fill>
        <patternFill>
          <bgColor rgb="FF0070C0"/>
        </patternFill>
      </fill>
    </dxf>
    <dxf>
      <fill>
        <patternFill>
          <bgColor theme="4" tint="-0.499984740745262"/>
        </patternFill>
      </fill>
    </dxf>
  </dxfs>
  <tableStyles count="2" defaultTableStyle="TableStyleMedium2" defaultPivotStyle="PivotStyleLight16">
    <tableStyle name="Table Style 1" pivot="0" count="1" xr9:uid="{191CCF29-A4A6-4CCD-9F21-577EB2DC81F5}">
      <tableStyleElement type="wholeTable" dxfId="308"/>
    </tableStyle>
    <tableStyle name="Table Style 2" pivot="0" count="1" xr9:uid="{BF6287FC-B8BC-46F4-9DB6-92F47A356BCB}">
      <tableStyleElement type="headerRow" dxfId="307"/>
    </tableStyle>
  </tableStyles>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3.xml"/><Relationship Id="rId39" Type="http://schemas.openxmlformats.org/officeDocument/2006/relationships/customXml" Target="../customXml/item7.xml"/><Relationship Id="rId21" Type="http://schemas.openxmlformats.org/officeDocument/2006/relationships/pivotCacheDefinition" Target="pivotCache/pivotCacheDefinition11.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tyles" Target="styles.xml"/><Relationship Id="rId11" Type="http://schemas.openxmlformats.org/officeDocument/2006/relationships/pivotCacheDefinition" Target="pivotCache/pivotCacheDefinition1.xml"/><Relationship Id="rId24" Type="http://schemas.microsoft.com/office/2007/relationships/slicerCache" Target="slicerCaches/slicerCache1.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0.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worksheet" Target="worksheets/sheet10.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18</xdr:col>
      <xdr:colOff>466725</xdr:colOff>
      <xdr:row>2</xdr:row>
      <xdr:rowOff>9524</xdr:rowOff>
    </xdr:from>
    <xdr:to>
      <xdr:col>20</xdr:col>
      <xdr:colOff>771525</xdr:colOff>
      <xdr:row>32</xdr:row>
      <xdr:rowOff>152399</xdr:rowOff>
    </xdr:to>
    <mc:AlternateContent xmlns:mc="http://schemas.openxmlformats.org/markup-compatibility/2006" xmlns:a14="http://schemas.microsoft.com/office/drawing/2010/main">
      <mc:Choice Requires="a14">
        <xdr:graphicFrame macro="">
          <xdr:nvGraphicFramePr>
            <xdr:cNvPr id="2" name="المشروع">
              <a:extLst>
                <a:ext uri="{FF2B5EF4-FFF2-40B4-BE49-F238E27FC236}">
                  <a16:creationId xmlns:a16="http://schemas.microsoft.com/office/drawing/2014/main" id="{16C40FEA-C222-45A0-AB8A-30622DE3E165}"/>
                </a:ext>
              </a:extLst>
            </xdr:cNvPr>
            <xdr:cNvGraphicFramePr/>
          </xdr:nvGraphicFramePr>
          <xdr:xfrm>
            <a:off x="0" y="0"/>
            <a:ext cx="0" cy="0"/>
          </xdr:xfrm>
          <a:graphic>
            <a:graphicData uri="http://schemas.microsoft.com/office/drawing/2010/slicer">
              <sle:slicer xmlns:sle="http://schemas.microsoft.com/office/drawing/2010/slicer" name="المشروع"/>
            </a:graphicData>
          </a:graphic>
        </xdr:graphicFrame>
      </mc:Choice>
      <mc:Fallback xmlns="">
        <xdr:sp macro="" textlink="">
          <xdr:nvSpPr>
            <xdr:cNvPr id="0" name=""/>
            <xdr:cNvSpPr>
              <a:spLocks noTextEdit="1"/>
            </xdr:cNvSpPr>
          </xdr:nvSpPr>
          <xdr:spPr>
            <a:xfrm>
              <a:off x="14849475" y="533399"/>
              <a:ext cx="1828800" cy="5991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xdr:colOff>
      <xdr:row>1</xdr:row>
      <xdr:rowOff>171450</xdr:rowOff>
    </xdr:from>
    <xdr:to>
      <xdr:col>18</xdr:col>
      <xdr:colOff>171450</xdr:colOff>
      <xdr:row>32</xdr:row>
      <xdr:rowOff>133350</xdr:rowOff>
    </xdr:to>
    <mc:AlternateContent xmlns:mc="http://schemas.openxmlformats.org/markup-compatibility/2006" xmlns:a14="http://schemas.microsoft.com/office/drawing/2010/main">
      <mc:Choice Requires="a14">
        <xdr:graphicFrame macro="">
          <xdr:nvGraphicFramePr>
            <xdr:cNvPr id="3" name="المهنة">
              <a:extLst>
                <a:ext uri="{FF2B5EF4-FFF2-40B4-BE49-F238E27FC236}">
                  <a16:creationId xmlns:a16="http://schemas.microsoft.com/office/drawing/2014/main" id="{8806CFFF-C778-41F5-854D-ECFF732B327B}"/>
                </a:ext>
              </a:extLst>
            </xdr:cNvPr>
            <xdr:cNvGraphicFramePr/>
          </xdr:nvGraphicFramePr>
          <xdr:xfrm>
            <a:off x="0" y="0"/>
            <a:ext cx="0" cy="0"/>
          </xdr:xfrm>
          <a:graphic>
            <a:graphicData uri="http://schemas.microsoft.com/office/drawing/2010/slicer">
              <sle:slicer xmlns:sle="http://schemas.microsoft.com/office/drawing/2010/slicer" name="المهنة"/>
            </a:graphicData>
          </a:graphic>
        </xdr:graphicFrame>
      </mc:Choice>
      <mc:Fallback xmlns="">
        <xdr:sp macro="" textlink="">
          <xdr:nvSpPr>
            <xdr:cNvPr id="0" name=""/>
            <xdr:cNvSpPr>
              <a:spLocks noTextEdit="1"/>
            </xdr:cNvSpPr>
          </xdr:nvSpPr>
          <xdr:spPr>
            <a:xfrm>
              <a:off x="12725400" y="504825"/>
              <a:ext cx="1828800" cy="6000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66675</xdr:colOff>
      <xdr:row>13</xdr:row>
      <xdr:rowOff>104775</xdr:rowOff>
    </xdr:from>
    <xdr:to>
      <xdr:col>4</xdr:col>
      <xdr:colOff>847725</xdr:colOff>
      <xdr:row>25</xdr:row>
      <xdr:rowOff>57150</xdr:rowOff>
    </xdr:to>
    <mc:AlternateContent xmlns:mc="http://schemas.openxmlformats.org/markup-compatibility/2006" xmlns:a14="http://schemas.microsoft.com/office/drawing/2010/main">
      <mc:Choice Requires="a14">
        <xdr:graphicFrame macro="">
          <xdr:nvGraphicFramePr>
            <xdr:cNvPr id="4" name="الإدارة/القسم">
              <a:extLst>
                <a:ext uri="{FF2B5EF4-FFF2-40B4-BE49-F238E27FC236}">
                  <a16:creationId xmlns:a16="http://schemas.microsoft.com/office/drawing/2014/main" id="{BCEC0F74-76B6-429C-9AFD-60030DFF1DA1}"/>
                </a:ext>
              </a:extLst>
            </xdr:cNvPr>
            <xdr:cNvGraphicFramePr/>
          </xdr:nvGraphicFramePr>
          <xdr:xfrm>
            <a:off x="0" y="0"/>
            <a:ext cx="0" cy="0"/>
          </xdr:xfrm>
          <a:graphic>
            <a:graphicData uri="http://schemas.microsoft.com/office/drawing/2010/slicer">
              <sle:slicer xmlns:sle="http://schemas.microsoft.com/office/drawing/2010/slicer" name="الإدارة/القسم"/>
            </a:graphicData>
          </a:graphic>
        </xdr:graphicFrame>
      </mc:Choice>
      <mc:Fallback xmlns="">
        <xdr:sp macro="" textlink="">
          <xdr:nvSpPr>
            <xdr:cNvPr id="0" name=""/>
            <xdr:cNvSpPr>
              <a:spLocks noTextEdit="1"/>
            </xdr:cNvSpPr>
          </xdr:nvSpPr>
          <xdr:spPr>
            <a:xfrm>
              <a:off x="2276475" y="2857500"/>
              <a:ext cx="1828800" cy="2571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60325</xdr:rowOff>
    </xdr:from>
    <xdr:to>
      <xdr:col>16</xdr:col>
      <xdr:colOff>187325</xdr:colOff>
      <xdr:row>6</xdr:row>
      <xdr:rowOff>88900</xdr:rowOff>
    </xdr:to>
    <xdr:pic>
      <xdr:nvPicPr>
        <xdr:cNvPr id="2" name="Picture 1">
          <a:extLst>
            <a:ext uri="{FF2B5EF4-FFF2-40B4-BE49-F238E27FC236}">
              <a16:creationId xmlns:a16="http://schemas.microsoft.com/office/drawing/2014/main" id="{BBCBBDD0-526D-467A-8885-217F2C4ED04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89403"/>
        <a:stretch/>
      </xdr:blipFill>
      <xdr:spPr bwMode="auto">
        <a:xfrm>
          <a:off x="0" y="60325"/>
          <a:ext cx="10779125" cy="1171575"/>
        </a:xfrm>
        <a:prstGeom prst="rect">
          <a:avLst/>
        </a:prstGeom>
        <a:noFill/>
        <a:ln>
          <a:noFill/>
        </a:ln>
        <a:extLst>
          <a:ext uri="{53640926-AAD7-44D8-BBD7-CCE9431645EC}">
            <a14:shadowObscured xmlns:a14="http://schemas.microsoft.com/office/drawing/2010/main"/>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negm" refreshedDate="45823.720140277779" createdVersion="7" refreshedVersion="7" minRefreshableVersion="3" recordCount="556" xr:uid="{5DE5F314-5076-40B3-8EE1-327E4E72C1C9}">
  <cacheSource type="worksheet">
    <worksheetSource name="الرئيسى[[م]:[الوظيفة]]"/>
  </cacheSource>
  <cacheFields count="17">
    <cacheField name="م" numFmtId="0">
      <sharedItems containsSemiMixedTypes="0" containsString="0" containsNumber="1" containsInteger="1" minValue="1" maxValue="556"/>
    </cacheField>
    <cacheField name="الاسم" numFmtId="0">
      <sharedItems/>
    </cacheField>
    <cacheField name="رقم البطاقة" numFmtId="1">
      <sharedItems containsSemiMixedTypes="0" containsString="0" containsNumber="1" containsInteger="1" minValue="2910120104754" maxValue="30801132404574"/>
    </cacheField>
    <cacheField name="المهنة" numFmtId="0">
      <sharedItems/>
    </cacheField>
    <cacheField name="الإدارة/القسم" numFmtId="0">
      <sharedItems/>
    </cacheField>
    <cacheField name="الفئة" numFmtId="0">
      <sharedItems containsSemiMixedTypes="0" containsString="0" containsNumber="1" containsInteger="1" minValue="190" maxValue="550"/>
    </cacheField>
    <cacheField name="البدل" numFmtId="0">
      <sharedItems containsSemiMixedTypes="0" containsString="0" containsNumber="1" containsInteger="1" minValue="0" maxValue="150"/>
    </cacheField>
    <cacheField name="اجمالى اليومية" numFmtId="0">
      <sharedItems containsSemiMixedTypes="0" containsString="0" containsNumber="1" containsInteger="1" minValue="190" maxValue="650"/>
    </cacheField>
    <cacheField name="المشروع" numFmtId="0">
      <sharedItems containsBlank="1" count="69">
        <s v="CS20"/>
        <s v="SAGA 3"/>
        <s v="ابو الدرج"/>
        <s v="اسكان قنا"/>
        <s v="الادارة"/>
        <s v="الحافلات"/>
        <s v="المصرف العربى"/>
        <s v="بادية"/>
        <s v="بنزينة الزهراء"/>
        <s v="بنك التعمير والاسكان"/>
        <s v="تجارى اللوتس"/>
        <s v="تويا مول"/>
        <s v="تيرازو "/>
        <s v="جامعة اسيوط الاهلية"/>
        <s v="جامعة عين شمس"/>
        <s v="حدائق الفسطاط"/>
        <s v="سانت كاترين"/>
        <s v="مستشفى شبين القناطر"/>
        <s v="ساوث ميد "/>
        <s v="سراى"/>
        <s v="سوديك"/>
        <s v="سور الضبعة"/>
        <s v="شرق العوينات "/>
        <s v="صوفيا"/>
        <s v="عمارات AUC"/>
        <s v="عمارات الرحاب"/>
        <s v="عمارات فاشون سنتر"/>
        <s v="كايرو جيت"/>
        <s v="كيندا"/>
        <s v="ماونتن فيو "/>
        <s v="مبنى ادارى شارع 90"/>
        <s v="مجمع الصناعات بجفجافة"/>
        <s v="محطة الرفع -مستقبل مصر"/>
        <s v="محور بن زايد"/>
        <s v="مخازن بدر"/>
        <s v="مستشفى المنصورة"/>
        <s v="مول شبين الكوم"/>
        <s v="مشروع R3"/>
        <s v="مشروع ولى العهد"/>
        <s v="مصنع قها أدفينا"/>
        <s v="مصنع مستقبل مصر"/>
        <s v="مول درة الكرز"/>
        <s v="مول ساجا"/>
        <s v="مول وصال"/>
        <s v="ميدتاون صولو"/>
        <s v="نادى كبار القادة"/>
        <s v="وحدات طبية زفتى"/>
        <s v="هيئة قضايا الدولة" u="1"/>
        <m u="1"/>
        <s v="ابوالدرج" u="1"/>
        <s v="ماونت فيو " u="1"/>
        <s v="مجمع سكنى الرحاب" u="1"/>
        <s v="اسكان الكيان " u="1"/>
        <s v="استصلاح مطار العريش" u="1"/>
        <s v="CS10" u="1"/>
        <s v="SOUTH MED" u="1"/>
        <s v="المصرف العربى و حى المال" u="1"/>
        <s v="المخازن الرئيسية" u="1"/>
        <s v="المخازن المركزية" u="1"/>
        <s v="ماونتن فيو" u="1"/>
        <s v="الجامعة اليابانية" u="1"/>
        <s v="مشروع 110" u="1"/>
        <s v="وصال" u="1"/>
        <s v="المصرف العربي " u="1"/>
        <s v="اسكان الجامعة اليابانية" u="1"/>
        <s v="ميدتاون كوندو" u="1"/>
        <s v="مجمع سكني الرحاب" u="1"/>
        <s v="مشروع مبنى 6 سواقين" u="1"/>
        <s v="وصال 1" u="1"/>
      </sharedItems>
    </cacheField>
    <cacheField name="مدير القطاع" numFmtId="0">
      <sharedItems containsBlank="1" count="8">
        <s v="احمد حلمى"/>
        <s v="محمد ابوشلوع"/>
        <s v="محمد حمدى بكر"/>
        <s v="محمد حمدى عطا"/>
        <s v="اخرى"/>
        <s v="نبيل محمود احمد عيد"/>
        <s v="ايمن الحداد"/>
        <m u="1"/>
      </sharedItems>
    </cacheField>
    <cacheField name="تاريخ استلام العمل" numFmtId="0">
      <sharedItems containsSemiMixedTypes="0" containsNonDate="0" containsDate="1" containsString="0" minDate="2020-11-22T00:00:00" maxDate="2025-06-15T00:00:00"/>
    </cacheField>
    <cacheField name="الاعداد" numFmtId="1">
      <sharedItems containsSemiMixedTypes="0" containsString="0" containsNumber="1" containsInteger="1" minValue="1" maxValue="1"/>
    </cacheField>
    <cacheField name="يوم" numFmtId="1">
      <sharedItems containsSemiMixedTypes="0" containsString="0" containsNumber="1" containsInteger="1" minValue="1" maxValue="1666"/>
    </cacheField>
    <cacheField name="شهر" numFmtId="1">
      <sharedItems containsSemiMixedTypes="0" containsString="0" containsNumber="1" minValue="3.3333333333333333E-2" maxValue="11.866666666666667"/>
    </cacheField>
    <cacheField name="سنة" numFmtId="1">
      <sharedItems containsSemiMixedTypes="0" containsString="0" containsNumber="1" containsInteger="1" minValue="0" maxValue="4"/>
    </cacheField>
    <cacheField name="كود المهنة" numFmtId="1">
      <sharedItems containsSemiMixedTypes="0" containsString="0" containsNumber="1" containsInteger="1" minValue="1" maxValue="42"/>
    </cacheField>
    <cacheField name="الوظيفة" numFmtId="0">
      <sharedItems containsBlank="1" count="76">
        <s v="فنى شدة معدنية"/>
        <s v="صبان بحرية"/>
        <s v="فنى ميكانيكى معدات"/>
        <s v="فنى كهرباء"/>
        <s v="فنى صحى"/>
        <s v="عامل نظافة"/>
        <s v="عامل مخزن"/>
        <s v="مساعد مساح"/>
        <s v="فنى زراعة"/>
        <s v="نجار مسلح"/>
        <s v="مبيض محارة"/>
        <s v="مساعد فنى كهرباء"/>
        <s v="مراقب عمال"/>
        <s v="عامل بوفيه"/>
        <s v="مندوب تسليمات"/>
        <s v="نقاش"/>
        <s v="مساعد مشرف تنفيذ مدنى"/>
        <s v="فنى اول زراعة"/>
        <s v="سائق لودر "/>
        <s v="مساعد فنى صحى"/>
        <s v="نحات"/>
        <s v="سائق جرار زراعى"/>
        <s v="ممرض"/>
        <s v="مساعد مشرف تشطيبات"/>
        <s v="مساعد مشرف صحى"/>
        <s v="رئيس بنايين"/>
        <s v="مساعد بنا"/>
        <s v="بنا"/>
        <s v="مساعد مبيض محارة"/>
        <s v="مساعد فنى ميكانيكى معدات"/>
        <s v="مشرف تنفيذ مدنى"/>
        <s v="فنى لحام"/>
        <s v="فنى عمرات"/>
        <s v="فنى كهرباء معدات"/>
        <s v="مساعد مشرف صاج"/>
        <s v="مساعد اول مشرف تنفيذ مدنى"/>
        <s v="استورجى"/>
        <s v="نجار باب و شباك"/>
        <s v="مساعد مشرف رى و زراعة"/>
        <s v="مساعد مشرف كهرباء"/>
        <s v="حداد مسلح"/>
        <s v="سائق لودر" u="1"/>
        <m u="1"/>
        <s v="مساعد مشرف زراعة" u="1"/>
        <s v="صبان بحرية B" u="1"/>
        <s v="مهندس تنفيذ" u="1"/>
        <s v="فنى تكييف" u="1"/>
        <s v="مهندس مكتب فنى " u="1"/>
        <s v="عامل بوفيه " u="1"/>
        <s v="حداد مسلح " u="1"/>
        <s v="فنى صيانة سيارات" u="1"/>
        <s v="فنى عزل" u="1"/>
        <s v="مساعد مشرف تنفيذ مدنى " u="1"/>
        <s v="فرد امن" u="1"/>
        <s v="فنى كهربا ء" u="1"/>
        <s v="خفير امن" u="1"/>
        <s v="مراقب عمال " u="1"/>
        <s v="نقاش " u="1"/>
        <s v="نحات " u="1"/>
        <s v="مساعد مشرف رى وزراعة" u="1"/>
        <s v="فنى شدة معدنية " u="1"/>
        <s v="مساعد نقاش" u="1"/>
        <s v="مساعد فنى  كهرباء" u="1"/>
        <s v="صنايعى عام" u="1"/>
        <s v="فنى اول زراعة " u="1"/>
        <s v="صبان بحرية C" u="1"/>
        <s v="كهربائى معدات" u="1"/>
        <s v="مساعد اول مشرف مدنى" u="1"/>
        <s v="مساعد مشرف تنفيذ" u="1"/>
        <s v="مساعد فنى معدات" u="1"/>
        <s v="عامل نظافة " u="1"/>
        <s v="مهندس تنفيذ مدنى" u="1"/>
        <s v="صبان  بحرية" u="1"/>
        <s v="مساعد مشرف مدنى" u="1"/>
        <s v="فنى سيراميك" u="1"/>
        <s v="صنايعى سيراميك"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79560185" backgroundQuery="1" createdVersion="7" refreshedVersion="7" minRefreshableVersion="3" recordCount="0" supportSubquery="1" supportAdvancedDrill="1" xr:uid="{738FE09A-8446-470B-9593-1255EE958ED3}">
  <cacheSource type="external" connectionId="6"/>
  <cacheFields count="1">
    <cacheField name="[Measures].[Sum of الاعداد]" caption="Sum of الاعداد" numFmtId="0" hierarchy="68" level="32767"/>
  </cacheFields>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0" memberValueDatatype="130" unbalanced="0"/>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0" memberValueDatatype="130" unbalanced="0"/>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0" memberValueDatatype="130" unbalanced="0"/>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0" memberValueDatatype="130" unbalanced="0"/>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dimensions count="8">
    <dimension name="Charts" uniqueName="[Charts]" caption="Charts"/>
    <dimension measure="1" name="Measures" uniqueName="[Measures]" caption="Measures"/>
    <dimension name="اجمالى الصرفيات" uniqueName="[اجمالى الصرفيات]" caption="اجمالى الصرفيات"/>
    <dimension name="الاجمالى" uniqueName="[الاجمالى]" caption="الاجمالى"/>
    <dimension name="الرئيسى" uniqueName="[الرئيسى]" caption="الرئيسى"/>
    <dimension name="المقاولين" uniqueName="[المقاولين]" caption="المقاولين"/>
    <dimension name="صرفيات" uniqueName="[صرفيات]" caption="صرفيات"/>
    <dimension name="صرفيات 1" uniqueName="[صرفيات 1]" caption="صرفيات 1"/>
  </dimensions>
  <measureGroups count="7">
    <measureGroup name="Charts" caption="Charts"/>
    <measureGroup name="اجمالى الصرفيات" caption="اجمالى الصرفيات"/>
    <measureGroup name="الاجمالى" caption="الاجمالى"/>
    <measureGroup name="الرئيسى" caption="الرئيسى"/>
    <measureGroup name="المقاولين" caption="المقاولين"/>
    <measureGroup name="صرفيات" caption="صرفيات"/>
    <measureGroup name="صرفيات 1" caption="صرفيات 1"/>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800694445" backgroundQuery="1" createdVersion="7" refreshedVersion="7" minRefreshableVersion="3" recordCount="0" supportSubquery="1" supportAdvancedDrill="1" xr:uid="{C70FB9F1-BD39-471F-92E8-E68952E600E4}">
  <cacheSource type="external" connectionId="6"/>
  <cacheFields count="4">
    <cacheField name="[الرئيسى].[الإدارة/القسم].[الإدارة/القسم]" caption="الإدارة/القسم" numFmtId="0" hierarchy="13" level="1">
      <sharedItems count="7">
        <s v="H.S.E"/>
        <s v="الالكتروميكانيك"/>
        <s v="الامن"/>
        <s v="التنفيذ"/>
        <s v="الصيانة والمعدات"/>
        <s v="المخازن"/>
        <s v="المساحة"/>
      </sharedItems>
    </cacheField>
    <cacheField name="[Measures].[Sum of الاعداد]" caption="Sum of الاعداد" numFmtId="0" hierarchy="68" level="32767"/>
    <cacheField name="[الرئيسى].[المشروع].[المشروع]" caption="المشروع" numFmtId="0" hierarchy="17" level="1">
      <sharedItems containsSemiMixedTypes="0" containsNonDate="0" containsString="0"/>
    </cacheField>
    <cacheField name="[الرئيسى].[المهنة].[المهنة]" caption="المهنة" numFmtId="0" hierarchy="12" level="1">
      <sharedItems containsSemiMixedTypes="0" containsNonDate="0" containsString="0"/>
    </cacheField>
  </cacheFields>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0" memberValueDatatype="130" unbalanced="0"/>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2" memberValueDatatype="130" unbalanced="0">
      <fieldsUsage count="2">
        <fieldUsage x="-1"/>
        <fieldUsage x="3"/>
      </fieldsUsage>
    </cacheHierarchy>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2" memberValueDatatype="130" unbalanced="0">
      <fieldsUsage count="2">
        <fieldUsage x="-1"/>
        <fieldUsage x="0"/>
      </fieldsUsage>
    </cacheHierarchy>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2" memberValueDatatype="130" unbalanced="0">
      <fieldsUsage count="2">
        <fieldUsage x="-1"/>
        <fieldUsage x="2"/>
      </fieldsUsage>
    </cacheHierarchy>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dimensions count="8">
    <dimension name="Charts" uniqueName="[Charts]" caption="Charts"/>
    <dimension measure="1" name="Measures" uniqueName="[Measures]" caption="Measures"/>
    <dimension name="اجمالى الصرفيات" uniqueName="[اجمالى الصرفيات]" caption="اجمالى الصرفيات"/>
    <dimension name="الاجمالى" uniqueName="[الاجمالى]" caption="الاجمالى"/>
    <dimension name="الرئيسى" uniqueName="[الرئيسى]" caption="الرئيسى"/>
    <dimension name="المقاولين" uniqueName="[المقاولين]" caption="المقاولين"/>
    <dimension name="صرفيات" uniqueName="[صرفيات]" caption="صرفيات"/>
    <dimension name="صرفيات 1" uniqueName="[صرفيات 1]" caption="صرفيات 1"/>
  </dimensions>
  <measureGroups count="7">
    <measureGroup name="Charts" caption="Charts"/>
    <measureGroup name="اجمالى الصرفيات" caption="اجمالى الصرفيات"/>
    <measureGroup name="الاجمالى" caption="الاجمالى"/>
    <measureGroup name="الرئيسى" caption="الرئيسى"/>
    <measureGroup name="المقاولين" caption="المقاولين"/>
    <measureGroup name="صرفيات" caption="صرفيات"/>
    <measureGroup name="صرفيات 1" caption="صرفيات 1"/>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801620369" backgroundQuery="1" createdVersion="7" refreshedVersion="7" minRefreshableVersion="3" recordCount="0" supportSubquery="1" supportAdvancedDrill="1" xr:uid="{69D1AC56-69BB-447D-8827-6BE162309EDE}">
  <cacheSource type="external" connectionId="6"/>
  <cacheFields count="4">
    <cacheField name="[الرئيسى].[الاسم].[الاسم]" caption="الاسم" numFmtId="0" hierarchy="10" level="1">
      <sharedItems count="27">
        <s v="احمد ايمن مرعي حسن"/>
        <s v="احمد حسن مصطفي عبده حموده"/>
        <s v="احمد رفيق بدير البسطويسي"/>
        <s v="احمد عاطف عبدالعزيز عشماوي"/>
        <s v="احمد عبدالكريم عناني مرسي مخلوف"/>
        <s v="احمد ماهر محمد احمد"/>
        <s v="اسامه محمد عبدالحميد حشاد"/>
        <s v="اسلام محمد على عبدالعال"/>
        <s v="رفعت عطيه مجاهد حجازي الديك"/>
        <s v="سمير متولي زكي سلامه"/>
        <s v="سيف الدين هانى فتحى السيد ابراهيم"/>
        <s v="طه احمد عبدالفتاح محمد"/>
        <s v="عبدالرحمن جوده عبدالحميد جوده"/>
        <s v="عبدالرحمن سيد ثابت حسانين"/>
        <s v="عبدالرحمن عصام عبدالرحمن محمد مصطفي"/>
        <s v="عبدالناصر حسن جودة عقاب"/>
        <s v="عز فرج محمد كيلاني"/>
        <s v="علي رفعت محمد طه"/>
        <s v="محمد ابوالوفا احمد علي"/>
        <s v="محمد ايهاب نبوي محمد خلاف"/>
        <s v="محمد سامي محمد عبدالعزيز زياده"/>
        <s v="محمد ضاحي فرغلي هاشم"/>
        <s v="محمد محمود محمد قرني"/>
        <s v="محمود محمد عبدالفتاح نصر"/>
        <s v="مصطفي عادل نصر محمد"/>
        <s v="مهاب ابراهيم حنفي ابراهيم"/>
        <s v="يوسف حسين بكري حسين"/>
      </sharedItems>
    </cacheField>
    <cacheField name="[الرئيسى].[المهنة].[المهنة]" caption="المهنة" numFmtId="0" hierarchy="12" level="1">
      <sharedItems containsNonDate="0" count="1">
        <s v="مساعد مساح A"/>
      </sharedItems>
    </cacheField>
    <cacheField name="[الرئيسى].[المشروع].[المشروع]" caption="المشروع" numFmtId="0" hierarchy="17" level="1">
      <sharedItems containsSemiMixedTypes="0" containsNonDate="0" containsString="0"/>
    </cacheField>
    <cacheField name="[الرئيسى].[الإدارة/القسم].[الإدارة/القسم]" caption="الإدارة/القسم" numFmtId="0" hierarchy="13" level="1">
      <sharedItems containsSemiMixedTypes="0" containsNonDate="0" containsString="0"/>
    </cacheField>
  </cacheFields>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2" memberValueDatatype="130" unbalanced="0">
      <fieldsUsage count="2">
        <fieldUsage x="-1"/>
        <fieldUsage x="0"/>
      </fieldsUsage>
    </cacheHierarchy>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2" memberValueDatatype="130" unbalanced="0">
      <fieldsUsage count="2">
        <fieldUsage x="-1"/>
        <fieldUsage x="1"/>
      </fieldsUsage>
    </cacheHierarchy>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2" memberValueDatatype="130" unbalanced="0">
      <fieldsUsage count="2">
        <fieldUsage x="-1"/>
        <fieldUsage x="3"/>
      </fieldsUsage>
    </cacheHierarchy>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2" memberValueDatatype="130" unbalanced="0">
      <fieldsUsage count="2">
        <fieldUsage x="-1"/>
        <fieldUsage x="2"/>
      </fieldsUsage>
    </cacheHierarchy>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dimensions count="8">
    <dimension name="Charts" uniqueName="[Charts]" caption="Charts"/>
    <dimension measure="1" name="Measures" uniqueName="[Measures]" caption="Measures"/>
    <dimension name="اجمالى الصرفيات" uniqueName="[اجمالى الصرفيات]" caption="اجمالى الصرفيات"/>
    <dimension name="الاجمالى" uniqueName="[الاجمالى]" caption="الاجمالى"/>
    <dimension name="الرئيسى" uniqueName="[الرئيسى]" caption="الرئيسى"/>
    <dimension name="المقاولين" uniqueName="[المقاولين]" caption="المقاولين"/>
    <dimension name="صرفيات" uniqueName="[صرفيات]" caption="صرفيات"/>
    <dimension name="صرفيات 1" uniqueName="[صرفيات 1]" caption="صرفيات 1"/>
  </dimensions>
  <measureGroups count="7">
    <measureGroup name="Charts" caption="Charts"/>
    <measureGroup name="اجمالى الصرفيات" caption="اجمالى الصرفيات"/>
    <measureGroup name="الاجمالى" caption="الاجمالى"/>
    <measureGroup name="الرئيسى" caption="الرئيسى"/>
    <measureGroup name="المقاولين" caption="المقاولين"/>
    <measureGroup name="صرفيات" caption="صرفيات"/>
    <measureGroup name="صرفيات 1" caption="صرفيات 1"/>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802662039" backgroundQuery="1" createdVersion="7" refreshedVersion="7" minRefreshableVersion="3" recordCount="0" supportSubquery="1" supportAdvancedDrill="1" xr:uid="{6058E94C-1B31-4219-9D5A-5C9B1E0F544A}">
  <cacheSource type="external" connectionId="6"/>
  <cacheFields count="4">
    <cacheField name="[Measures].[Sum of الاعداد]" caption="Sum of الاعداد" numFmtId="0" hierarchy="68" level="32767"/>
    <cacheField name="[الرئيسى].[المشروع].[المشروع]" caption="المشروع" numFmtId="0" hierarchy="17" level="1">
      <sharedItems count="1">
        <s v="صوفيا"/>
      </sharedItems>
    </cacheField>
    <cacheField name="[الرئيسى].[المهنة].[المهنة]" caption="المهنة" numFmtId="0" hierarchy="12" level="1">
      <sharedItems containsSemiMixedTypes="0" containsNonDate="0" containsString="0"/>
    </cacheField>
    <cacheField name="[الرئيسى].[الإدارة/القسم].[الإدارة/القسم]" caption="الإدارة/القسم" numFmtId="0" hierarchy="13" level="1">
      <sharedItems containsSemiMixedTypes="0" containsNonDate="0" containsString="0"/>
    </cacheField>
  </cacheFields>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0" memberValueDatatype="130" unbalanced="0"/>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2" memberValueDatatype="130" unbalanced="0">
      <fieldsUsage count="2">
        <fieldUsage x="-1"/>
        <fieldUsage x="2"/>
      </fieldsUsage>
    </cacheHierarchy>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2" memberValueDatatype="130" unbalanced="0">
      <fieldsUsage count="2">
        <fieldUsage x="-1"/>
        <fieldUsage x="3"/>
      </fieldsUsage>
    </cacheHierarchy>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2" memberValueDatatype="130" unbalanced="0">
      <fieldsUsage count="2">
        <fieldUsage x="-1"/>
        <fieldUsage x="1"/>
      </fieldsUsage>
    </cacheHierarchy>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dimensions count="8">
    <dimension name="Charts" uniqueName="[Charts]" caption="Charts"/>
    <dimension measure="1" name="Measures" uniqueName="[Measures]" caption="Measures"/>
    <dimension name="اجمالى الصرفيات" uniqueName="[اجمالى الصرفيات]" caption="اجمالى الصرفيات"/>
    <dimension name="الاجمالى" uniqueName="[الاجمالى]" caption="الاجمالى"/>
    <dimension name="الرئيسى" uniqueName="[الرئيسى]" caption="الرئيسى"/>
    <dimension name="المقاولين" uniqueName="[المقاولين]" caption="المقاولين"/>
    <dimension name="صرفيات" uniqueName="[صرفيات]" caption="صرفيات"/>
    <dimension name="صرفيات 1" uniqueName="[صرفيات 1]" caption="صرفيات 1"/>
  </dimensions>
  <measureGroups count="7">
    <measureGroup name="Charts" caption="Charts"/>
    <measureGroup name="اجمالى الصرفيات" caption="اجمالى الصرفيات"/>
    <measureGroup name="الاجمالى" caption="الاجمالى"/>
    <measureGroup name="الرئيسى" caption="الرئيسى"/>
    <measureGroup name="المقاولين" caption="المقاولين"/>
    <measureGroup name="صرفيات" caption="صرفيات"/>
    <measureGroup name="صرفيات 1" caption="صرفيات 1"/>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803587963" backgroundQuery="1" createdVersion="7" refreshedVersion="7" minRefreshableVersion="3" recordCount="0" supportSubquery="1" supportAdvancedDrill="1" xr:uid="{D89F458F-FC13-4964-9135-60C2042EDBA4}">
  <cacheSource type="external" connectionId="6"/>
  <cacheFields count="4">
    <cacheField name="[الرئيسى].[الإدارة/القسم].[الإدارة/القسم]" caption="الإدارة/القسم" numFmtId="0" hierarchy="13" level="1">
      <sharedItems count="7">
        <s v="H.S.E"/>
        <s v="الالكتروميكانيك"/>
        <s v="الامن"/>
        <s v="التنفيذ"/>
        <s v="الصيانة والمعدات"/>
        <s v="المخازن"/>
        <s v="المساحة"/>
      </sharedItems>
    </cacheField>
    <cacheField name="[Measures].[Count of الاعداد]" caption="Count of الاعداد" numFmtId="0" hierarchy="67" level="32767"/>
    <cacheField name="[الرئيسى].[المشروع].[المشروع]" caption="المشروع" numFmtId="0" hierarchy="17" level="1">
      <sharedItems containsSemiMixedTypes="0" containsNonDate="0" containsString="0"/>
    </cacheField>
    <cacheField name="[الرئيسى].[المهنة].[المهنة]" caption="المهنة" numFmtId="0" hierarchy="12" level="1">
      <sharedItems containsSemiMixedTypes="0" containsNonDate="0" containsString="0"/>
    </cacheField>
  </cacheFields>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0" memberValueDatatype="130" unbalanced="0"/>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2" memberValueDatatype="130" unbalanced="0">
      <fieldsUsage count="2">
        <fieldUsage x="-1"/>
        <fieldUsage x="3"/>
      </fieldsUsage>
    </cacheHierarchy>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2" memberValueDatatype="130" unbalanced="0">
      <fieldsUsage count="2">
        <fieldUsage x="-1"/>
        <fieldUsage x="0"/>
      </fieldsUsage>
    </cacheHierarchy>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2" memberValueDatatype="130" unbalanced="0">
      <fieldsUsage count="2">
        <fieldUsage x="-1"/>
        <fieldUsage x="2"/>
      </fieldsUsage>
    </cacheHierarchy>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dimensions count="8">
    <dimension name="Charts" uniqueName="[Charts]" caption="Charts"/>
    <dimension measure="1" name="Measures" uniqueName="[Measures]" caption="Measures"/>
    <dimension name="اجمالى الصرفيات" uniqueName="[اجمالى الصرفيات]" caption="اجمالى الصرفيات"/>
    <dimension name="الاجمالى" uniqueName="[الاجمالى]" caption="الاجمالى"/>
    <dimension name="الرئيسى" uniqueName="[الرئيسى]" caption="الرئيسى"/>
    <dimension name="المقاولين" uniqueName="[المقاولين]" caption="المقاولين"/>
    <dimension name="صرفيات" uniqueName="[صرفيات]" caption="صرفيات"/>
    <dimension name="صرفيات 1" uniqueName="[صرفيات 1]" caption="صرفيات 1"/>
  </dimensions>
  <measureGroups count="7">
    <measureGroup name="Charts" caption="Charts"/>
    <measureGroup name="اجمالى الصرفيات" caption="اجمالى الصرفيات"/>
    <measureGroup name="الاجمالى" caption="الاجمالى"/>
    <measureGroup name="الرئيسى" caption="الرئيسى"/>
    <measureGroup name="المقاولين" caption="المقاولين"/>
    <measureGroup name="صرفيات" caption="صرفيات"/>
    <measureGroup name="صرفيات 1" caption="صرفيات 1"/>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804513887" backgroundQuery="1" createdVersion="7" refreshedVersion="7" minRefreshableVersion="3" recordCount="0" supportSubquery="1" supportAdvancedDrill="1" xr:uid="{3D1ADDDE-D069-4949-9325-7CCD916275C6}">
  <cacheSource type="external" connectionId="6"/>
  <cacheFields count="4">
    <cacheField name="[الرئيسى].[المهنة].[المهنة]" caption="المهنة" numFmtId="0" hierarchy="12" level="1">
      <sharedItems count="14">
        <s v="عامل بوفيه"/>
        <s v="عامل مخزن A"/>
        <s v="فرد امن"/>
        <s v="فنى شدة معدنية C"/>
        <s v="فنى شدة معدنية D"/>
        <s v="فنى ميكانيكى معدات B"/>
        <s v="مبيض محارة"/>
        <s v="مراقب عمال"/>
        <s v="مساعد فنى كهرباء B"/>
        <s v="مساعد فنى كهرباء C"/>
        <s v="مساعد مساح A"/>
        <s v="مساعد مساح B"/>
        <s v="مساعد مساح C"/>
        <s v="مساعد مشرف تنفيذ مدنى"/>
      </sharedItems>
    </cacheField>
    <cacheField name="[Measures].[Count of الاعداد]" caption="Count of الاعداد" numFmtId="0" hierarchy="67" level="32767"/>
    <cacheField name="[الرئيسى].[المشروع].[المشروع]" caption="المشروع" numFmtId="0" hierarchy="17" level="1">
      <sharedItems containsSemiMixedTypes="0" containsNonDate="0" containsString="0"/>
    </cacheField>
    <cacheField name="[الرئيسى].[الإدارة/القسم].[الإدارة/القسم]" caption="الإدارة/القسم" numFmtId="0" hierarchy="13" level="1">
      <sharedItems containsSemiMixedTypes="0" containsNonDate="0" containsString="0"/>
    </cacheField>
  </cacheFields>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0" memberValueDatatype="130" unbalanced="0"/>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2" memberValueDatatype="130" unbalanced="0">
      <fieldsUsage count="2">
        <fieldUsage x="-1"/>
        <fieldUsage x="0"/>
      </fieldsUsage>
    </cacheHierarchy>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2" memberValueDatatype="130" unbalanced="0">
      <fieldsUsage count="2">
        <fieldUsage x="-1"/>
        <fieldUsage x="3"/>
      </fieldsUsage>
    </cacheHierarchy>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2" memberValueDatatype="130" unbalanced="0">
      <fieldsUsage count="2">
        <fieldUsage x="-1"/>
        <fieldUsage x="2"/>
      </fieldsUsage>
    </cacheHierarchy>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dimensions count="8">
    <dimension name="Charts" uniqueName="[Charts]" caption="Charts"/>
    <dimension measure="1" name="Measures" uniqueName="[Measures]" caption="Measures"/>
    <dimension name="اجمالى الصرفيات" uniqueName="[اجمالى الصرفيات]" caption="اجمالى الصرفيات"/>
    <dimension name="الاجمالى" uniqueName="[الاجمالى]" caption="الاجمالى"/>
    <dimension name="الرئيسى" uniqueName="[الرئيسى]" caption="الرئيسى"/>
    <dimension name="المقاولين" uniqueName="[المقاولين]" caption="المقاولين"/>
    <dimension name="صرفيات" uniqueName="[صرفيات]" caption="صرفيات"/>
    <dimension name="صرفيات 1" uniqueName="[صرفيات 1]" caption="صرفيات 1"/>
  </dimensions>
  <measureGroups count="7">
    <measureGroup name="Charts" caption="Charts"/>
    <measureGroup name="اجمالى الصرفيات" caption="اجمالى الصرفيات"/>
    <measureGroup name="الاجمالى" caption="الاجمالى"/>
    <measureGroup name="الرئيسى" caption="الرئيسى"/>
    <measureGroup name="المقاولين" caption="المقاولين"/>
    <measureGroup name="صرفيات" caption="صرفيات"/>
    <measureGroup name="صرفيات 1" caption="صرفيات 1"/>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805671295" backgroundQuery="1" createdVersion="7" refreshedVersion="7" minRefreshableVersion="3" recordCount="0" supportSubquery="1" supportAdvancedDrill="1" xr:uid="{DBBA7406-8DD4-4409-8336-A48D8629103F}">
  <cacheSource type="external" connectionId="6"/>
  <cacheFields count="4">
    <cacheField name="[الرئيسى].[المهنة].[المهنة]" caption="المهنة" numFmtId="0" hierarchy="12" level="1">
      <sharedItems count="14">
        <s v="عامل بوفيه"/>
        <s v="عامل مخزن A"/>
        <s v="فرد امن"/>
        <s v="فنى شدة معدنية C"/>
        <s v="فنى شدة معدنية D"/>
        <s v="فنى ميكانيكى معدات B"/>
        <s v="مبيض محارة"/>
        <s v="مراقب عمال"/>
        <s v="مساعد فنى كهرباء B"/>
        <s v="مساعد فنى كهرباء C"/>
        <s v="مساعد مساح A"/>
        <s v="مساعد مساح B"/>
        <s v="مساعد مساح C"/>
        <s v="مساعد مشرف تنفيذ مدنى"/>
      </sharedItems>
    </cacheField>
    <cacheField name="[Measures].[Sum of الاعداد]" caption="Sum of الاعداد" numFmtId="0" hierarchy="68" level="32767"/>
    <cacheField name="[الرئيسى].[المشروع].[المشروع]" caption="المشروع" numFmtId="0" hierarchy="17" level="1">
      <sharedItems count="1">
        <s v="صوفيا"/>
      </sharedItems>
    </cacheField>
    <cacheField name="[الرئيسى].[الإدارة/القسم].[الإدارة/القسم]" caption="الإدارة/القسم" numFmtId="0" hierarchy="13" level="1">
      <sharedItems containsSemiMixedTypes="0" containsNonDate="0" containsString="0"/>
    </cacheField>
  </cacheFields>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0" memberValueDatatype="130" unbalanced="0"/>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2" memberValueDatatype="130" unbalanced="0">
      <fieldsUsage count="2">
        <fieldUsage x="-1"/>
        <fieldUsage x="0"/>
      </fieldsUsage>
    </cacheHierarchy>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2" memberValueDatatype="130" unbalanced="0">
      <fieldsUsage count="2">
        <fieldUsage x="-1"/>
        <fieldUsage x="3"/>
      </fieldsUsage>
    </cacheHierarchy>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2" memberValueDatatype="130" unbalanced="0">
      <fieldsUsage count="2">
        <fieldUsage x="-1"/>
        <fieldUsage x="2"/>
      </fieldsUsage>
    </cacheHierarchy>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dimensions count="8">
    <dimension name="Charts" uniqueName="[Charts]" caption="Charts"/>
    <dimension measure="1" name="Measures" uniqueName="[Measures]" caption="Measures"/>
    <dimension name="اجمالى الصرفيات" uniqueName="[اجمالى الصرفيات]" caption="اجمالى الصرفيات"/>
    <dimension name="الاجمالى" uniqueName="[الاجمالى]" caption="الاجمالى"/>
    <dimension name="الرئيسى" uniqueName="[الرئيسى]" caption="الرئيسى"/>
    <dimension name="المقاولين" uniqueName="[المقاولين]" caption="المقاولين"/>
    <dimension name="صرفيات" uniqueName="[صرفيات]" caption="صرفيات"/>
    <dimension name="صرفيات 1" uniqueName="[صرفيات 1]" caption="صرفيات 1"/>
  </dimensions>
  <measureGroups count="7">
    <measureGroup name="Charts" caption="Charts"/>
    <measureGroup name="اجمالى الصرفيات" caption="اجمالى الصرفيات"/>
    <measureGroup name="الاجمالى" caption="الاجمالى"/>
    <measureGroup name="الرئيسى" caption="الرئيسى"/>
    <measureGroup name="المقاولين" caption="المقاولين"/>
    <measureGroup name="صرفيات" caption="صرفيات"/>
    <measureGroup name="صرفيات 1" caption="صرفيات 1"/>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82233796" backgroundQuery="1" createdVersion="7" refreshedVersion="7" minRefreshableVersion="3" recordCount="0" supportSubquery="1" supportAdvancedDrill="1" xr:uid="{83F45B4B-9BDA-431C-9B52-17F54A25FF94}">
  <cacheSource type="external" connectionId="6"/>
  <cacheFields count="1">
    <cacheField name="[الرئيسى].[الإدارة/القسم].[الإدارة/القسم]" caption="الإدارة/القسم" numFmtId="0" hierarchy="13" level="1">
      <sharedItems count="8">
        <s v="H.S.E"/>
        <s v="الالكتروميكانيك"/>
        <s v="الامن"/>
        <s v="التنفيذ"/>
        <s v="الشئون الادارية"/>
        <s v="الصيانة والمعدات"/>
        <s v="المخازن"/>
        <s v="المساحة"/>
      </sharedItems>
    </cacheField>
  </cacheFields>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0" memberValueDatatype="130" unbalanced="0"/>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0" memberValueDatatype="130" unbalanced="0"/>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2" memberValueDatatype="130" unbalanced="0">
      <fieldsUsage count="2">
        <fieldUsage x="-1"/>
        <fieldUsage x="0"/>
      </fieldsUsage>
    </cacheHierarchy>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0" memberValueDatatype="130" unbalanced="0"/>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dimensions count="8">
    <dimension name="Charts" uniqueName="[Charts]" caption="Charts"/>
    <dimension measure="1" name="Measures" uniqueName="[Measures]" caption="Measures"/>
    <dimension name="اجمالى الصرفيات" uniqueName="[اجمالى الصرفيات]" caption="اجمالى الصرفيات"/>
    <dimension name="الاجمالى" uniqueName="[الاجمالى]" caption="الاجمالى"/>
    <dimension name="الرئيسى" uniqueName="[الرئيسى]" caption="الرئيسى"/>
    <dimension name="المقاولين" uniqueName="[المقاولين]" caption="المقاولين"/>
    <dimension name="صرفيات" uniqueName="[صرفيات]" caption="صرفيات"/>
    <dimension name="صرفيات 1" uniqueName="[صرفيات 1]" caption="صرفيات 1"/>
  </dimensions>
  <measureGroups count="7">
    <measureGroup name="Charts" caption="Charts"/>
    <measureGroup name="اجمالى الصرفيات" caption="اجمالى الصرفيات"/>
    <measureGroup name="الاجمالى" caption="الاجمالى"/>
    <measureGroup name="الرئيسى" caption="الرئيسى"/>
    <measureGroup name="المقاولين" caption="المقاولين"/>
    <measureGroup name="صرفيات" caption="صرفيات"/>
    <measureGroup name="صرفيات 1" caption="صرفيات 1"/>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823263891" backgroundQuery="1" createdVersion="7" refreshedVersion="7" minRefreshableVersion="3" recordCount="0" supportSubquery="1" supportAdvancedDrill="1" xr:uid="{1A0D94FB-E96E-4D98-B386-21951DB53E89}">
  <cacheSource type="external" connectionId="6"/>
  <cacheFields count="2">
    <cacheField name="[الرئيسى].[المشروع].[المشروع]" caption="المشروع" numFmtId="0" hierarchy="17" level="1">
      <sharedItems count="39">
        <s v="SouthMED"/>
        <s v="ابوالدرج"/>
        <s v="اسكان الكيان"/>
        <s v="اسكان قنا"/>
        <s v="الادارة"/>
        <s v="المسار"/>
        <s v="المصرف العربى"/>
        <s v="المقر الادارى الجديد"/>
        <s v="ايلان"/>
        <s v="بادية"/>
        <s v="بنك التعمير والاسكان"/>
        <s v="تيرازو"/>
        <s v="حدائق الفسطاط"/>
        <s v="ساجا 1"/>
        <s v="ساجا 3"/>
        <s v="سانت كاترين"/>
        <s v="سراى"/>
        <s v="سوديك"/>
        <s v="سوديك ايست"/>
        <s v="سور الضبعة"/>
        <s v="سوما باى"/>
        <s v="صوفيا"/>
        <s v="عمارات AUC"/>
        <s v="عمارات فاشون سنتر"/>
        <s v="كيندا"/>
        <s v="ماونتن فيو البوديوم"/>
        <s v="ماونتن فيو بارك"/>
        <s v="ماونتن فيو لاجون"/>
        <s v="مجمع الصناعات بجفجافة"/>
        <s v="محطة الرفع"/>
        <s v="مخازن بدر"/>
        <s v="مراكز"/>
        <s v="مستشفى المنصورة"/>
        <s v="مستشفى شبين القناطر"/>
        <s v="مشروع R3"/>
        <s v="مصنع مستقبل مصر"/>
        <s v="هاب تاون"/>
        <s v="ولى العهد"/>
        <s v="ويست باى"/>
      </sharedItems>
    </cacheField>
    <cacheField name="[Measures].[Sum of الاعداد]" caption="Sum of الاعداد" numFmtId="0" hierarchy="68" level="32767"/>
  </cacheFields>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0" memberValueDatatype="130" unbalanced="0"/>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0" memberValueDatatype="130" unbalanced="0"/>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0" memberValueDatatype="130" unbalanced="0"/>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2" memberValueDatatype="130" unbalanced="0">
      <fieldsUsage count="2">
        <fieldUsage x="-1"/>
        <fieldUsage x="0"/>
      </fieldsUsage>
    </cacheHierarchy>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dimensions count="8">
    <dimension name="Charts" uniqueName="[Charts]" caption="Charts"/>
    <dimension measure="1" name="Measures" uniqueName="[Measures]" caption="Measures"/>
    <dimension name="اجمالى الصرفيات" uniqueName="[اجمالى الصرفيات]" caption="اجمالى الصرفيات"/>
    <dimension name="الاجمالى" uniqueName="[الاجمالى]" caption="الاجمالى"/>
    <dimension name="الرئيسى" uniqueName="[الرئيسى]" caption="الرئيسى"/>
    <dimension name="المقاولين" uniqueName="[المقاولين]" caption="المقاولين"/>
    <dimension name="صرفيات" uniqueName="[صرفيات]" caption="صرفيات"/>
    <dimension name="صرفيات 1" uniqueName="[صرفيات 1]" caption="صرفيات 1"/>
  </dimensions>
  <measureGroups count="7">
    <measureGroup name="Charts" caption="Charts"/>
    <measureGroup name="اجمالى الصرفيات" caption="اجمالى الصرفيات"/>
    <measureGroup name="الاجمالى" caption="الاجمالى"/>
    <measureGroup name="الرئيسى" caption="الرئيسى"/>
    <measureGroup name="المقاولين" caption="المقاولين"/>
    <measureGroup name="صرفيات" caption="صرفيات"/>
    <measureGroup name="صرفيات 1" caption="صرفيات 1"/>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824305554" backgroundQuery="1" createdVersion="7" refreshedVersion="7" minRefreshableVersion="3" recordCount="0" supportSubquery="1" supportAdvancedDrill="1" xr:uid="{DCCE7130-69FC-4BA1-B088-0A855F5126DF}">
  <cacheSource type="external" connectionId="6"/>
  <cacheFields count="2">
    <cacheField name="[الرئيسى].[الإدارة/القسم].[الإدارة/القسم]" caption="الإدارة/القسم" numFmtId="0" hierarchy="13" level="1">
      <sharedItems count="8">
        <s v="H.S.E"/>
        <s v="الالكتروميكانيك"/>
        <s v="الامن"/>
        <s v="التنفيذ"/>
        <s v="الشئون الادارية"/>
        <s v="الصيانة والمعدات"/>
        <s v="المخازن"/>
        <s v="المساحة"/>
      </sharedItems>
    </cacheField>
    <cacheField name="[Measures].[Sum of الاعداد]" caption="Sum of الاعداد" numFmtId="0" hierarchy="68" level="32767"/>
  </cacheFields>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0" memberValueDatatype="130" unbalanced="0"/>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0" memberValueDatatype="130" unbalanced="0"/>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2" memberValueDatatype="130" unbalanced="0">
      <fieldsUsage count="2">
        <fieldUsage x="-1"/>
        <fieldUsage x="0"/>
      </fieldsUsage>
    </cacheHierarchy>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0" memberValueDatatype="130" unbalanced="0"/>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dimensions count="8">
    <dimension name="Charts" uniqueName="[Charts]" caption="Charts"/>
    <dimension measure="1" name="Measures" uniqueName="[Measures]" caption="Measures"/>
    <dimension name="اجمالى الصرفيات" uniqueName="[اجمالى الصرفيات]" caption="اجمالى الصرفيات"/>
    <dimension name="الاجمالى" uniqueName="[الاجمالى]" caption="الاجمالى"/>
    <dimension name="الرئيسى" uniqueName="[الرئيسى]" caption="الرئيسى"/>
    <dimension name="المقاولين" uniqueName="[المقاولين]" caption="المقاولين"/>
    <dimension name="صرفيات" uniqueName="[صرفيات]" caption="صرفيات"/>
    <dimension name="صرفيات 1" uniqueName="[صرفيات 1]" caption="صرفيات 1"/>
  </dimensions>
  <measureGroups count="7">
    <measureGroup name="Charts" caption="Charts"/>
    <measureGroup name="اجمالى الصرفيات" caption="اجمالى الصرفيات"/>
    <measureGroup name="الاجمالى" caption="الاجمالى"/>
    <measureGroup name="الرئيسى" caption="الرئيسى"/>
    <measureGroup name="المقاولين" caption="المقاولين"/>
    <measureGroup name="صرفيات" caption="صرفيات"/>
    <measureGroup name="صرفيات 1" caption="صرفيات 1"/>
  </measureGroups>
  <maps count="7">
    <map measureGroup="0" dimension="0"/>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negm" refreshedDate="46238.556582870369" createdVersion="7" refreshedVersion="7" minRefreshableVersion="3" recordCount="680" xr:uid="{8247F2CB-2BFC-4433-86E8-F52E2A3EA030}">
  <cacheSource type="worksheet">
    <worksheetSource name="الرئيسى"/>
  </cacheSource>
  <cacheFields count="30">
    <cacheField name="م" numFmtId="0">
      <sharedItems containsSemiMixedTypes="0" containsString="0" containsNumber="1" containsInteger="1" minValue="0" maxValue="53"/>
    </cacheField>
    <cacheField name="الكود" numFmtId="0">
      <sharedItems containsString="0" containsBlank="1" containsNumber="1" containsInteger="1" minValue="10010168" maxValue="20010034"/>
    </cacheField>
    <cacheField name="الاسم" numFmtId="0">
      <sharedItems/>
    </cacheField>
    <cacheField name="رقم البطاقة" numFmtId="1">
      <sharedItems containsSemiMixedTypes="0" containsString="0" containsNumber="1" containsInteger="1" minValue="2811011408118" maxValue="30903221701474"/>
    </cacheField>
    <cacheField name="المهنة" numFmtId="0">
      <sharedItems/>
    </cacheField>
    <cacheField name="الإدارة/القسم" numFmtId="0">
      <sharedItems containsBlank="1" count="22">
        <s v="H.S.E"/>
        <s v="الالكتروميكانيك"/>
        <s v="الامن"/>
        <s v="التنفيذ"/>
        <s v="الصيانة والمعدات"/>
        <s v="المخازن "/>
        <s v="المساحة"/>
        <s v="الشئون الادارية"/>
        <m u="1"/>
        <s v="الامن " u="1"/>
        <s v=" المساحة" u="1"/>
        <s v="المخازن" u="1"/>
        <s v="فني معدات B" u="1"/>
        <s v="الصيانة و المعدات" u="1"/>
        <s v="الصيانة والمعدات " u="1"/>
        <s v="التنفيذ " u="1"/>
        <s v="المساحة " u="1"/>
        <s v="M.E.P" u="1"/>
        <s v="الامن و السلامة والصحة المهنية" u="1"/>
        <s v="الامن الادارى" u="1"/>
        <s v="الالكتروميكانيك " u="1"/>
        <s v="الشئون الادارية " u="1"/>
      </sharedItems>
    </cacheField>
    <cacheField name="الفئة الحالية" numFmtId="0">
      <sharedItems containsSemiMixedTypes="0" containsString="0" containsNumber="1" containsInteger="1" minValue="250" maxValue="700"/>
    </cacheField>
    <cacheField name="البدل" numFmtId="0">
      <sharedItems containsSemiMixedTypes="0" containsString="0" containsNumber="1" containsInteger="1" minValue="0" maxValue="150"/>
    </cacheField>
    <cacheField name="اجمالى اليومية" numFmtId="0">
      <sharedItems containsSemiMixedTypes="0" containsString="0" containsNumber="1" containsInteger="1" minValue="270" maxValue="700"/>
    </cacheField>
    <cacheField name="المشروع" numFmtId="0">
      <sharedItems/>
    </cacheField>
    <cacheField name="مدير القطاع" numFmtId="0">
      <sharedItems count="6">
        <s v="محمد حمدى عطا"/>
        <s v="محمد حمدى بكر"/>
        <s v="اخرى"/>
        <s v="نبيل عيد"/>
        <s v="خالد فاروق"/>
        <s v="ايمن الحداد"/>
      </sharedItems>
    </cacheField>
    <cacheField name="تاريخ استلام العمل" numFmtId="0">
      <sharedItems containsSemiMixedTypes="0" containsNonDate="0" containsDate="1" containsString="0" minDate="2020-07-08T00:00:00" maxDate="2026-08-05T00:00:00"/>
    </cacheField>
    <cacheField name="الاعداد" numFmtId="1">
      <sharedItems containsSemiMixedTypes="0" containsString="0" containsNumber="1" containsInteger="1" minValue="1" maxValue="1"/>
    </cacheField>
    <cacheField name="يوم" numFmtId="1">
      <sharedItems containsSemiMixedTypes="0" containsString="0" containsNumber="1" containsInteger="1" minValue="0" maxValue="2218"/>
    </cacheField>
    <cacheField name="شهر" numFmtId="1">
      <sharedItems containsSemiMixedTypes="0" containsString="0" containsNumber="1" minValue="0" maxValue="12.066666666666666"/>
    </cacheField>
    <cacheField name="سنة" numFmtId="1">
      <sharedItems containsSemiMixedTypes="0" containsString="0" containsNumber="1" containsInteger="1" minValue="0" maxValue="6"/>
    </cacheField>
    <cacheField name="كود المهنة" numFmtId="1">
      <sharedItems containsSemiMixedTypes="0" containsString="0" containsNumber="1" containsInteger="1" minValue="1" maxValue="52"/>
    </cacheField>
    <cacheField name="الوظيفة" numFmtId="0">
      <sharedItems/>
    </cacheField>
    <cacheField name="ملاحظات3" numFmtId="0">
      <sharedItems containsNonDate="0" containsString="0" containsBlank="1"/>
    </cacheField>
    <cacheField name="ملاحظات2" numFmtId="0">
      <sharedItems containsBlank="1"/>
    </cacheField>
    <cacheField name="تاريخ الميلاد" numFmtId="0">
      <sharedItems containsSemiMixedTypes="0" containsDate="1" containsString="0" containsMixedTypes="1" minDate="1900-01-08T17:33:04" maxDate="1900-01-06T03:47:04"/>
    </cacheField>
    <cacheField name="Column4" numFmtId="1">
      <sharedItems/>
    </cacheField>
    <cacheField name="Column42" numFmtId="1">
      <sharedItems/>
    </cacheField>
    <cacheField name="Column43" numFmtId="1">
      <sharedItems/>
    </cacheField>
    <cacheField name="year" numFmtId="1">
      <sharedItems/>
    </cacheField>
    <cacheField name="month" numFmtId="1">
      <sharedItems/>
    </cacheField>
    <cacheField name="day" numFmtId="1">
      <sharedItems/>
    </cacheField>
    <cacheField name="السن" numFmtId="1">
      <sharedItems containsSemiMixedTypes="0" containsString="0" containsNumber="1" containsInteger="1" minValue="17" maxValue="68"/>
    </cacheField>
    <cacheField name="الشهر " numFmtId="1">
      <sharedItems containsSemiMixedTypes="0" containsString="0" containsNumber="1" containsInteger="1" minValue="0" maxValue="11"/>
    </cacheField>
    <cacheField name="اليوم" numFmtId="1">
      <sharedItems containsSemiMixedTypes="0" containsString="0" containsNumber="1" containsInteger="1" minValue="0" maxValue="30"/>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negm" refreshedDate="46238.522796180558" backgroundQuery="1" createdVersion="3" refreshedVersion="7" minRefreshableVersion="3" recordCount="0" supportSubquery="1" supportAdvancedDrill="1" xr:uid="{891856C6-08CD-46F9-9A78-AC92B214CA1B}">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Charts].[Column1]" caption="Column1" attribute="1" defaultMemberUniqueName="[Charts].[Column1].[All]" allUniqueName="[Charts].[Column1].[All]" dimensionUniqueName="[Charts]" displayFolder="" count="0" memberValueDatatype="130" unbalanced="0"/>
    <cacheHierarchy uniqueName="[اجمالى الصرفيات].[م]" caption="م" attribute="1" defaultMemberUniqueName="[اجمالى الصرفيات].[م].[All]" allUniqueName="[اجمالى الصرفيات].[م].[All]" dimensionUniqueName="[اجمالى الصرفيات]" displayFolder="" count="0" memberValueDatatype="20" unbalanced="0"/>
    <cacheHierarchy uniqueName="[اجمالى الصرفيات].[المشروع]" caption="المشروع" attribute="1" defaultMemberUniqueName="[اجمالى الصرفيات].[المشروع].[All]" allUniqueName="[اجمالى الصرفيات].[المشروع].[All]" dimensionUniqueName="[اجمالى الصرفيات]" displayFolder="" count="0" memberValueDatatype="130" unbalanced="0"/>
    <cacheHierarchy uniqueName="[اجمالى الصرفيات].[ذاتى]" caption="ذاتى" attribute="1" defaultMemberUniqueName="[اجمالى الصرفيات].[ذاتى].[All]" allUniqueName="[اجمالى الصرفيات].[ذاتى].[All]" dimensionUniqueName="[اجمالى الصرفيات]" displayFolder="" count="0" memberValueDatatype="5" unbalanced="0"/>
    <cacheHierarchy uniqueName="[اجمالى الصرفيات].[مقاولين]" caption="مقاولين" attribute="1" defaultMemberUniqueName="[اجمالى الصرفيات].[مقاولين].[All]" allUniqueName="[اجمالى الصرفيات].[مقاولين].[All]" dimensionUniqueName="[اجمالى الصرفيات]" displayFolder="" count="0" memberValueDatatype="5" unbalanced="0"/>
    <cacheHierarchy uniqueName="[اجمالى الصرفيات].[الاجمالى]" caption="الاجمالى" attribute="1" defaultMemberUniqueName="[اجمالى الصرفيات].[الاجمالى].[All]" allUniqueName="[اجمالى الصرفيات].[الاجمالى].[All]" dimensionUniqueName="[اجمالى الصرفيات]" displayFolder="" count="0" memberValueDatatype="5" unbalanced="0"/>
    <cacheHierarchy uniqueName="[الاجمالى].[Row Labels]" caption="Row Labels" attribute="1" defaultMemberUniqueName="[الاجمالى].[Row Labels].[All]" allUniqueName="[الاجمالى].[Row Labels].[All]" dimensionUniqueName="[الاجمالى]" displayFolder="" count="0" memberValueDatatype="130" unbalanced="0"/>
    <cacheHierarchy uniqueName="[الاجمالى].[Sum of الاجمالى]" caption="Sum of الاجمالى" attribute="1" defaultMemberUniqueName="[الاجمالى].[Sum of الاجمالى].[All]" allUniqueName="[الاجمالى].[Sum of الاجمالى].[All]" dimensionUniqueName="[الاجمالى]" displayFolder="" count="0" memberValueDatatype="5" unbalanced="0"/>
    <cacheHierarchy uniqueName="[الرئيسى].[م]" caption="م" attribute="1" defaultMemberUniqueName="[الرئيسى].[م].[All]" allUniqueName="[الرئيسى].[م].[All]" dimensionUniqueName="[الرئيسى]" displayFolder="" count="0" memberValueDatatype="20" unbalanced="0"/>
    <cacheHierarchy uniqueName="[الرئيسى].[الكود]" caption="الكود" attribute="1" defaultMemberUniqueName="[الرئيسى].[الكود].[All]" allUniqueName="[الرئيسى].[الكود].[All]" dimensionUniqueName="[الرئيسى]" displayFolder="" count="0" memberValueDatatype="20" unbalanced="0"/>
    <cacheHierarchy uniqueName="[الرئيسى].[الاسم]" caption="الاسم" attribute="1" defaultMemberUniqueName="[الرئيسى].[الاسم].[All]" allUniqueName="[الرئيسى].[الاسم].[All]" dimensionUniqueName="[الرئيسى]" displayFolder="" count="0" memberValueDatatype="130" unbalanced="0"/>
    <cacheHierarchy uniqueName="[الرئيسى].[رقم البطاقة]" caption="رقم البطاقة" attribute="1" defaultMemberUniqueName="[الرئيسى].[رقم البطاقة].[All]" allUniqueName="[الرئيسى].[رقم البطاقة].[All]" dimensionUniqueName="[الرئيسى]" displayFolder="" count="0" memberValueDatatype="5" unbalanced="0"/>
    <cacheHierarchy uniqueName="[الرئيسى].[المهنة]" caption="المهنة" attribute="1" defaultMemberUniqueName="[الرئيسى].[المهنة].[All]" allUniqueName="[الرئيسى].[المهنة].[All]" dimensionUniqueName="[الرئيسى]" displayFolder="" count="2" memberValueDatatype="130" unbalanced="0"/>
    <cacheHierarchy uniqueName="[الرئيسى].[الإدارة/القسم]" caption="الإدارة/القسم" attribute="1" defaultMemberUniqueName="[الرئيسى].[الإدارة/القسم].[All]" allUniqueName="[الرئيسى].[الإدارة/القسم].[All]" dimensionUniqueName="[الرئيسى]" displayFolder="" count="2" memberValueDatatype="130" unbalanced="0"/>
    <cacheHierarchy uniqueName="[الرئيسى].[الفئة الحالية]" caption="الفئة الحالية" attribute="1" defaultMemberUniqueName="[الرئيسى].[الفئة الحالية].[All]" allUniqueName="[الرئيسى].[الفئة الحالية].[All]" dimensionUniqueName="[الرئيسى]" displayFolder="" count="0" memberValueDatatype="20" unbalanced="0"/>
    <cacheHierarchy uniqueName="[الرئيسى].[البدل]" caption="البدل" attribute="1" defaultMemberUniqueName="[الرئيسى].[البدل].[All]" allUniqueName="[الرئيسى].[البدل].[All]" dimensionUniqueName="[الرئيسى]" displayFolder="" count="0" memberValueDatatype="20" unbalanced="0"/>
    <cacheHierarchy uniqueName="[الرئيسى].[اجمالى اليومية]" caption="اجمالى اليومية" attribute="1" defaultMemberUniqueName="[الرئيسى].[اجمالى اليومية].[All]" allUniqueName="[الرئيسى].[اجمالى اليومية].[All]" dimensionUniqueName="[الرئيسى]" displayFolder="" count="0" memberValueDatatype="20" unbalanced="0"/>
    <cacheHierarchy uniqueName="[الرئيسى].[المشروع]" caption="المشروع" attribute="1" defaultMemberUniqueName="[الرئيسى].[المشروع].[All]" allUniqueName="[الرئيسى].[المشروع].[All]" dimensionUniqueName="[الرئيسى]" displayFolder="" count="2" memberValueDatatype="130" unbalanced="0"/>
    <cacheHierarchy uniqueName="[الرئيسى].[مدير القطاع]" caption="مدير القطاع" attribute="1" defaultMemberUniqueName="[الرئيسى].[مدير القطاع].[All]" allUniqueName="[الرئيسى].[مدير القطاع].[All]" dimensionUniqueName="[الرئيسى]" displayFolder="" count="0" memberValueDatatype="130" unbalanced="0"/>
    <cacheHierarchy uniqueName="[الرئيسى].[تاريخ استلام العمل]" caption="تاريخ استلام العمل" attribute="1" defaultMemberUniqueName="[الرئيسى].[تاريخ استلام العمل].[All]" allUniqueName="[الرئيسى].[تاريخ استلام العمل].[All]" dimensionUniqueName="[الرئيسى]" displayFolder="" count="0" memberValueDatatype="130" unbalanced="0"/>
    <cacheHierarchy uniqueName="[الرئيسى].[الاعداد]" caption="الاعداد" attribute="1" defaultMemberUniqueName="[الرئيسى].[الاعداد].[All]" allUniqueName="[الرئيسى].[الاعداد].[All]" dimensionUniqueName="[الرئيسى]" displayFolder="" count="0" memberValueDatatype="20" unbalanced="0"/>
    <cacheHierarchy uniqueName="[الرئيسى].[يوم]" caption="يوم" attribute="1" defaultMemberUniqueName="[الرئيسى].[يوم].[All]" allUniqueName="[الرئيسى].[يوم].[All]" dimensionUniqueName="[الرئيسى]" displayFolder="" count="0" memberValueDatatype="20" unbalanced="0"/>
    <cacheHierarchy uniqueName="[الرئيسى].[شهر]" caption="شهر" attribute="1" defaultMemberUniqueName="[الرئيسى].[شهر].[All]" allUniqueName="[الرئيسى].[شهر].[All]" dimensionUniqueName="[الرئيسى]" displayFolder="" count="0" memberValueDatatype="5" unbalanced="0"/>
    <cacheHierarchy uniqueName="[الرئيسى].[سنة]" caption="سنة" attribute="1" defaultMemberUniqueName="[الرئيسى].[سنة].[All]" allUniqueName="[الرئيسى].[سنة].[All]" dimensionUniqueName="[الرئيسى]" displayFolder="" count="0" memberValueDatatype="20" unbalanced="0"/>
    <cacheHierarchy uniqueName="[الرئيسى].[كود المهنة]" caption="كود المهنة" attribute="1" defaultMemberUniqueName="[الرئيسى].[كود المهنة].[All]" allUniqueName="[الرئيسى].[كود المهنة].[All]" dimensionUniqueName="[الرئيسى]" displayFolder="" count="0" memberValueDatatype="20" unbalanced="0"/>
    <cacheHierarchy uniqueName="[الرئيسى].[الوظيفة]" caption="الوظيفة" attribute="1" defaultMemberUniqueName="[الرئيسى].[الوظيفة].[All]" allUniqueName="[الرئيسى].[الوظيفة].[All]" dimensionUniqueName="[الرئيسى]" displayFolder="" count="0" memberValueDatatype="130" unbalanced="0"/>
    <cacheHierarchy uniqueName="[الرئيسى].[ملاحظات3]" caption="ملاحظات3" attribute="1" defaultMemberUniqueName="[الرئيسى].[ملاحظات3].[All]" allUniqueName="[الرئيسى].[ملاحظات3].[All]" dimensionUniqueName="[الرئيسى]" displayFolder="" count="0" memberValueDatatype="130" unbalanced="0"/>
    <cacheHierarchy uniqueName="[الرئيسى].[ملاحظات2]" caption="ملاحظات2" attribute="1" defaultMemberUniqueName="[الرئيسى].[ملاحظات2].[All]" allUniqueName="[الرئيسى].[ملاحظات2].[All]" dimensionUniqueName="[الرئيسى]" displayFolder="" count="0" memberValueDatatype="130" unbalanced="0"/>
    <cacheHierarchy uniqueName="[الرئيسى].[تاريخ الميلاد]" caption="تاريخ الميلاد" attribute="1" defaultMemberUniqueName="[الرئيسى].[تاريخ الميلاد].[All]" allUniqueName="[الرئيسى].[تاريخ الميلاد].[All]" dimensionUniqueName="[الرئيسى]" displayFolder="" count="0" memberValueDatatype="130" unbalanced="0"/>
    <cacheHierarchy uniqueName="[الرئيسى].[Column4]" caption="Column4" attribute="1" defaultMemberUniqueName="[الرئيسى].[Column4].[All]" allUniqueName="[الرئيسى].[Column4].[All]" dimensionUniqueName="[الرئيسى]" displayFolder="" count="0" memberValueDatatype="130" unbalanced="0"/>
    <cacheHierarchy uniqueName="[الرئيسى].[Column42]" caption="Column42" attribute="1" defaultMemberUniqueName="[الرئيسى].[Column42].[All]" allUniqueName="[الرئيسى].[Column42].[All]" dimensionUniqueName="[الرئيسى]" displayFolder="" count="0" memberValueDatatype="130" unbalanced="0"/>
    <cacheHierarchy uniqueName="[الرئيسى].[Column43]" caption="Column43" attribute="1" defaultMemberUniqueName="[الرئيسى].[Column43].[All]" allUniqueName="[الرئيسى].[Column43].[All]" dimensionUniqueName="[الرئيسى]" displayFolder="" count="0" memberValueDatatype="130" unbalanced="0"/>
    <cacheHierarchy uniqueName="[الرئيسى].[year]" caption="year" attribute="1" defaultMemberUniqueName="[الرئيسى].[year].[All]" allUniqueName="[الرئيسى].[year].[All]" dimensionUniqueName="[الرئيسى]" displayFolder="" count="0" memberValueDatatype="130" unbalanced="0"/>
    <cacheHierarchy uniqueName="[الرئيسى].[month]" caption="month" attribute="1" defaultMemberUniqueName="[الرئيسى].[month].[All]" allUniqueName="[الرئيسى].[month].[All]" dimensionUniqueName="[الرئيسى]" displayFolder="" count="0" memberValueDatatype="130" unbalanced="0"/>
    <cacheHierarchy uniqueName="[الرئيسى].[day]" caption="day" attribute="1" defaultMemberUniqueName="[الرئيسى].[day].[All]" allUniqueName="[الرئيسى].[day].[All]" dimensionUniqueName="[الرئيسى]" displayFolder="" count="0" memberValueDatatype="130" unbalanced="0"/>
    <cacheHierarchy uniqueName="[الرئيسى].[السن]" caption="السن" attribute="1" defaultMemberUniqueName="[الرئيسى].[السن].[All]" allUniqueName="[الرئيسى].[السن].[All]" dimensionUniqueName="[الرئيسى]" displayFolder="" count="0" memberValueDatatype="20" unbalanced="0"/>
    <cacheHierarchy uniqueName="[الرئيسى].[الشهر]" caption="الشهر" attribute="1" defaultMemberUniqueName="[الرئيسى].[الشهر].[All]" allUniqueName="[الرئيسى].[الشهر].[All]" dimensionUniqueName="[الرئيسى]" displayFolder="" count="0" memberValueDatatype="20" unbalanced="0"/>
    <cacheHierarchy uniqueName="[الرئيسى].[اليوم]" caption="اليوم" attribute="1" defaultMemberUniqueName="[الرئيسى].[اليوم].[All]" allUniqueName="[الرئيسى].[اليوم].[All]" dimensionUniqueName="[الرئيسى]" displayFolder="" count="0" memberValueDatatype="20" unbalanced="0"/>
    <cacheHierarchy uniqueName="[المقاولين].[Row Labels]" caption="Row Labels" attribute="1" defaultMemberUniqueName="[المقاولين].[Row Labels].[All]" allUniqueName="[المقاولين].[Row Labels].[All]" dimensionUniqueName="[المقاولين]" displayFolder="" count="0" memberValueDatatype="130" unbalanced="0"/>
    <cacheHierarchy uniqueName="[المقاولين].[Sum of مقاولين]" caption="Sum of مقاولين" attribute="1" defaultMemberUniqueName="[المقاولين].[Sum of مقاولين].[All]" allUniqueName="[المقاولين].[Sum of مقاولين].[All]" dimensionUniqueName="[المقاولين]" displayFolder="" count="0" memberValueDatatype="5" unbalanced="0"/>
    <cacheHierarchy uniqueName="[صرفيات].[م]" caption="م" attribute="1" defaultMemberUniqueName="[صرفيات].[م].[All]" allUniqueName="[صرفيات].[م].[All]" dimensionUniqueName="[صرفيات]" displayFolder="" count="0" memberValueDatatype="20" unbalanced="0"/>
    <cacheHierarchy uniqueName="[صرفيات].[المشروع]" caption="المشروع" attribute="1" defaultMemberUniqueName="[صرفيات].[المشروع].[All]" allUniqueName="[صرفيات].[المشروع].[All]" dimensionUniqueName="[صرفيات]" displayFolder="" count="0" memberValueDatatype="130" unbalanced="0"/>
    <cacheHierarchy uniqueName="[صرفيات].[ذاتى]" caption="ذاتى" attribute="1" defaultMemberUniqueName="[صرفيات].[ذاتى].[All]" allUniqueName="[صرفيات].[ذاتى].[All]" dimensionUniqueName="[صرفيات]" displayFolder="" count="0" memberValueDatatype="5" unbalanced="0"/>
    <cacheHierarchy uniqueName="[صرفيات].[مقاولين]" caption="مقاولين" attribute="1" defaultMemberUniqueName="[صرفيات].[مقاولين].[All]" allUniqueName="[صرفيات].[مقاولين].[All]" dimensionUniqueName="[صرفيات]" displayFolder="" count="0" memberValueDatatype="5" unbalanced="0"/>
    <cacheHierarchy uniqueName="[صرفيات].[الاجمالى]" caption="الاجمالى" attribute="1" defaultMemberUniqueName="[صرفيات].[الاجمالى].[All]" allUniqueName="[صرفيات].[الاجمالى].[All]" dimensionUniqueName="[صرفيات]" displayFolder="" count="0" memberValueDatatype="5" unbalanced="0"/>
    <cacheHierarchy uniqueName="[صرفيات 1].[م]" caption="م" attribute="1" defaultMemberUniqueName="[صرفيات 1].[م].[All]" allUniqueName="[صرفيات 1].[م].[All]" dimensionUniqueName="[صرفيات 1]" displayFolder="" count="0" memberValueDatatype="20" unbalanced="0"/>
    <cacheHierarchy uniqueName="[صرفيات 1].[المشروع]" caption="المشروع" attribute="1" defaultMemberUniqueName="[صرفيات 1].[المشروع].[All]" allUniqueName="[صرفيات 1].[المشروع].[All]" dimensionUniqueName="[صرفيات 1]" displayFolder="" count="0" memberValueDatatype="130" unbalanced="0"/>
    <cacheHierarchy uniqueName="[صرفيات 1].[ذاتى]" caption="ذاتى" attribute="1" defaultMemberUniqueName="[صرفيات 1].[ذاتى].[All]" allUniqueName="[صرفيات 1].[ذاتى].[All]" dimensionUniqueName="[صرفيات 1]" displayFolder="" count="0" memberValueDatatype="5" unbalanced="0"/>
    <cacheHierarchy uniqueName="[صرفيات 1].[مقاولين]" caption="مقاولين" attribute="1" defaultMemberUniqueName="[صرفيات 1].[مقاولين].[All]" allUniqueName="[صرفيات 1].[مقاولين].[All]" dimensionUniqueName="[صرفيات 1]" displayFolder="" count="0" memberValueDatatype="5" unbalanced="0"/>
    <cacheHierarchy uniqueName="[صرفيات 1].[الاجمالى]" caption="الاجمالى" attribute="1" defaultMemberUniqueName="[صرفيات 1].[الاجمالى].[All]" allUniqueName="[صرفيات 1].[الاجمالى].[All]" dimensionUniqueName="[صرفيات 1]" displayFolder="" count="0" memberValueDatatype="5" unbalanced="0"/>
    <cacheHierarchy uniqueName="[Measures].[__XL_Count صرفيات]" caption="__XL_Count صرفيات" measure="1" displayFolder="" measureGroup="صرفيات" count="0" hidden="1"/>
    <cacheHierarchy uniqueName="[Measures].[__XL_Count Charts]" caption="__XL_Count Charts" measure="1" displayFolder="" measureGroup="Charts" count="0" hidden="1"/>
    <cacheHierarchy uniqueName="[Measures].[__XL_Count اجمالى الصرفيات]" caption="__XL_Count اجمالى الصرفيات" measure="1" displayFolder="" measureGroup="اجمالى الصرفيات" count="0" hidden="1"/>
    <cacheHierarchy uniqueName="[Measures].[__XL_Count الاجمالى]" caption="__XL_Count الاجمالى" measure="1" displayFolder="" measureGroup="الاجمالى" count="0" hidden="1"/>
    <cacheHierarchy uniqueName="[Measures].[__XL_Count المقاولين]" caption="__XL_Count المقاولين" measure="1" displayFolder="" measureGroup="المقاولين" count="0" hidden="1"/>
    <cacheHierarchy uniqueName="[Measures].[__XL_Count صرفيات 1]" caption="__XL_Count صرفيات 1" measure="1" displayFolder="" measureGroup="صرفيات 1" count="0" hidden="1"/>
    <cacheHierarchy uniqueName="[Measures].[__XL_Count الرئيسى]" caption="__XL_Count الرئيسى" measure="1" displayFolder="" measureGroup="الرئيسى" count="0" hidden="1"/>
    <cacheHierarchy uniqueName="[Measures].[__No measures defined]" caption="__No measures defined" measure="1" displayFolder="" count="0" hidden="1"/>
    <cacheHierarchy uniqueName="[Measures].[Sum of ذاتى]" caption="Sum of ذاتى" measure="1" displayFolder="" measureGroup="صرفيات 1" count="0" hidden="1">
      <extLst>
        <ext xmlns:x15="http://schemas.microsoft.com/office/spreadsheetml/2010/11/main" uri="{B97F6D7D-B522-45F9-BDA1-12C45D357490}">
          <x15:cacheHierarchy aggregatedColumn="47"/>
        </ext>
      </extLst>
    </cacheHierarchy>
    <cacheHierarchy uniqueName="[Measures].[Sum of مقاولين 2]" caption="Sum of مقاولين 2" measure="1" displayFolder="" measureGroup="صرفيات 1" count="0" hidden="1">
      <extLst>
        <ext xmlns:x15="http://schemas.microsoft.com/office/spreadsheetml/2010/11/main" uri="{B97F6D7D-B522-45F9-BDA1-12C45D357490}">
          <x15:cacheHierarchy aggregatedColumn="48"/>
        </ext>
      </extLst>
    </cacheHierarchy>
    <cacheHierarchy uniqueName="[Measures].[Sum of الاجمالى 2]" caption="Sum of الاجمالى 2" measure="1" displayFolder="" measureGroup="صرفيات 1" count="0" hidden="1">
      <extLst>
        <ext xmlns:x15="http://schemas.microsoft.com/office/spreadsheetml/2010/11/main" uri="{B97F6D7D-B522-45F9-BDA1-12C45D357490}">
          <x15:cacheHierarchy aggregatedColumn="49"/>
        </ext>
      </extLst>
    </cacheHierarchy>
    <cacheHierarchy uniqueName="[Measures].[Sum of ذاتى 2]" caption="Sum of ذاتى 2" measure="1" displayFolder="" measureGroup="اجمالى الصرفيات" count="0" hidden="1">
      <extLst>
        <ext xmlns:x15="http://schemas.microsoft.com/office/spreadsheetml/2010/11/main" uri="{B97F6D7D-B522-45F9-BDA1-12C45D357490}">
          <x15:cacheHierarchy aggregatedColumn="3"/>
        </ext>
      </extLst>
    </cacheHierarchy>
    <cacheHierarchy uniqueName="[Measures].[Sum of مقاولين 3]" caption="Sum of مقاولين 3" measure="1" displayFolder="" measureGroup="اجمالى الصرفيات" count="0" hidden="1">
      <extLst>
        <ext xmlns:x15="http://schemas.microsoft.com/office/spreadsheetml/2010/11/main" uri="{B97F6D7D-B522-45F9-BDA1-12C45D357490}">
          <x15:cacheHierarchy aggregatedColumn="4"/>
        </ext>
      </extLst>
    </cacheHierarchy>
    <cacheHierarchy uniqueName="[Measures].[Sum of الاجمالى 3]" caption="Sum of الاجمالى 3" measure="1" displayFolder="" measureGroup="اجمالى الصرفيات" count="0" hidden="1">
      <extLst>
        <ext xmlns:x15="http://schemas.microsoft.com/office/spreadsheetml/2010/11/main" uri="{B97F6D7D-B522-45F9-BDA1-12C45D357490}">
          <x15:cacheHierarchy aggregatedColumn="5"/>
        </ext>
      </extLst>
    </cacheHierarchy>
    <cacheHierarchy uniqueName="[Measures].[Sum of ذاتى 3]" caption="Sum of ذاتى 3" measure="1" displayFolder="" measureGroup="صرفيات" count="0" hidden="1">
      <extLst>
        <ext xmlns:x15="http://schemas.microsoft.com/office/spreadsheetml/2010/11/main" uri="{B97F6D7D-B522-45F9-BDA1-12C45D357490}">
          <x15:cacheHierarchy aggregatedColumn="42"/>
        </ext>
      </extLst>
    </cacheHierarchy>
    <cacheHierarchy uniqueName="[Measures].[Sum of مقاولين 4]" caption="Sum of مقاولين 4" measure="1" displayFolder="" measureGroup="صرفيات" count="0" hidden="1">
      <extLst>
        <ext xmlns:x15="http://schemas.microsoft.com/office/spreadsheetml/2010/11/main" uri="{B97F6D7D-B522-45F9-BDA1-12C45D357490}">
          <x15:cacheHierarchy aggregatedColumn="43"/>
        </ext>
      </extLst>
    </cacheHierarchy>
    <cacheHierarchy uniqueName="[Measures].[Sum of الاجمالى 4]" caption="Sum of الاجمالى 4" measure="1" displayFolder="" measureGroup="صرفيات" count="0" hidden="1">
      <extLst>
        <ext xmlns:x15="http://schemas.microsoft.com/office/spreadsheetml/2010/11/main" uri="{B97F6D7D-B522-45F9-BDA1-12C45D357490}">
          <x15:cacheHierarchy aggregatedColumn="44"/>
        </ext>
      </extLst>
    </cacheHierarchy>
    <cacheHierarchy uniqueName="[Measures].[Count of الاعداد]" caption="Count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اعداد]" caption="Sum of الاعداد" measure="1" displayFolder="" measureGroup="الرئيسى" count="0" hidden="1">
      <extLst>
        <ext xmlns:x15="http://schemas.microsoft.com/office/spreadsheetml/2010/11/main" uri="{B97F6D7D-B522-45F9-BDA1-12C45D357490}">
          <x15:cacheHierarchy aggregatedColumn="20"/>
        </ext>
      </extLst>
    </cacheHierarchy>
    <cacheHierarchy uniqueName="[Measures].[Sum of البدل]" caption="Sum of البدل" measure="1" displayFolder="" measureGroup="الرئيسى" count="0" hidden="1">
      <extLst>
        <ext xmlns:x15="http://schemas.microsoft.com/office/spreadsheetml/2010/11/main" uri="{B97F6D7D-B522-45F9-BDA1-12C45D357490}">
          <x15:cacheHierarchy aggregatedColumn="15"/>
        </ext>
      </extLst>
    </cacheHierarchy>
    <cacheHierarchy uniqueName="[Measures].[Count of المشروع]" caption="Count of المشروع" measure="1" displayFolder="" measureGroup="الرئيسى" count="0" hidden="1">
      <extLst>
        <ext xmlns:x15="http://schemas.microsoft.com/office/spreadsheetml/2010/11/main" uri="{B97F6D7D-B522-45F9-BDA1-12C45D357490}">
          <x15:cacheHierarchy aggregatedColumn="17"/>
        </ext>
      </extLst>
    </cacheHierarchy>
    <cacheHierarchy uniqueName="[Measures].[Count of المهنة]" caption="Count of المهنة" measure="1" displayFolder="" measureGroup="الرئيسى" count="0" hidden="1">
      <extLst>
        <ext xmlns:x15="http://schemas.microsoft.com/office/spreadsheetml/2010/11/main" uri="{B97F6D7D-B522-45F9-BDA1-12C45D357490}">
          <x15:cacheHierarchy aggregatedColumn="12"/>
        </ext>
      </extLst>
    </cacheHierarchy>
    <cacheHierarchy uniqueName="[Measures].[Count of الإدارة/القسم]" caption="Count of الإدارة/القسم" measure="1" displayFolder="" measureGroup="الرئيسى" count="0" hidden="1">
      <extLst>
        <ext xmlns:x15="http://schemas.microsoft.com/office/spreadsheetml/2010/11/main" uri="{B97F6D7D-B522-45F9-BDA1-12C45D357490}">
          <x15:cacheHierarchy aggregatedColumn="13"/>
        </ext>
      </extLst>
    </cacheHierarchy>
    <cacheHierarchy uniqueName="[Measures].[Count of الوظيفة]" caption="Count of الوظيفة" measure="1" displayFolder="" measureGroup="الرئيسى" count="0" hidden="1">
      <extLst>
        <ext xmlns:x15="http://schemas.microsoft.com/office/spreadsheetml/2010/11/main" uri="{B97F6D7D-B522-45F9-BDA1-12C45D357490}">
          <x15:cacheHierarchy aggregatedColumn="25"/>
        </ext>
      </extLst>
    </cacheHierarchy>
    <cacheHierarchy uniqueName="[Measures].[Sum of الفئة الحالية]" caption="Sum of الفئة الحالية" measure="1" displayFolder="" measureGroup="الرئيسى" count="0" hidden="1"/>
    <cacheHierarchy uniqueName="[Measures].[Count of مدير القطاع]" caption="Count of مدير القطاع" measure="1" displayFolder="" measureGroup="الرئيسى"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84094037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6">
  <r>
    <n v="1"/>
    <s v="احمد محمد السعيد عبساوى"/>
    <n v="28106131302051"/>
    <s v="فنى شدة معدنية C"/>
    <s v="H.S.E"/>
    <n v="350"/>
    <n v="0"/>
    <n v="350"/>
    <x v="0"/>
    <x v="0"/>
    <d v="2024-02-14T00:00:00"/>
    <n v="1"/>
    <n v="487"/>
    <n v="4.0666666666666664"/>
    <n v="1"/>
    <n v="38"/>
    <x v="0"/>
  </r>
  <r>
    <n v="2"/>
    <s v="عيد ماهر محمد السعيد عبساوى"/>
    <n v="29810011326677"/>
    <s v="فنى شدة معدنية C"/>
    <s v="H.S.E"/>
    <n v="350"/>
    <n v="0"/>
    <n v="350"/>
    <x v="0"/>
    <x v="0"/>
    <d v="2024-02-14T00:00:00"/>
    <n v="1"/>
    <n v="487"/>
    <n v="4.0666666666666664"/>
    <n v="1"/>
    <n v="38"/>
    <x v="0"/>
  </r>
  <r>
    <n v="3"/>
    <s v="رأفت عادل عبد العزيز عبد القوى"/>
    <n v="28607021700395"/>
    <s v="صبان بحرية C"/>
    <s v="الصيانة والمعدات"/>
    <n v="310"/>
    <n v="0"/>
    <n v="310"/>
    <x v="0"/>
    <x v="0"/>
    <d v="2025-01-07T00:00:00"/>
    <n v="1"/>
    <n v="159"/>
    <n v="5.3"/>
    <n v="0"/>
    <n v="39"/>
    <x v="1"/>
  </r>
  <r>
    <n v="4"/>
    <s v="عبدالباسط السيد عبدالباسط"/>
    <n v="28509011407477"/>
    <s v="صبان بحرية B"/>
    <s v="الصيانة والمعدات"/>
    <n v="340"/>
    <n v="0"/>
    <n v="340"/>
    <x v="0"/>
    <x v="0"/>
    <d v="2025-01-18T00:00:00"/>
    <n v="1"/>
    <n v="148"/>
    <n v="4.9333333333333336"/>
    <n v="0"/>
    <n v="39"/>
    <x v="1"/>
  </r>
  <r>
    <n v="5"/>
    <s v="امير محروس سند حنا"/>
    <n v="29405012404475"/>
    <s v="فنى ميكانيكى معدات A"/>
    <s v="الصيانة والمعدات"/>
    <n v="330"/>
    <n v="0"/>
    <n v="330"/>
    <x v="0"/>
    <x v="0"/>
    <d v="2022-10-16T00:00:00"/>
    <n v="1"/>
    <n v="973"/>
    <n v="8.1"/>
    <n v="2"/>
    <n v="36"/>
    <x v="2"/>
  </r>
  <r>
    <n v="6"/>
    <s v="سيد ذكي مدني مصطفي "/>
    <n v="28408160104796"/>
    <s v="فنى شدة معدنية C"/>
    <s v="H.S.E"/>
    <n v="350"/>
    <n v="30"/>
    <n v="380"/>
    <x v="1"/>
    <x v="1"/>
    <d v="2024-08-14T00:00:00"/>
    <n v="1"/>
    <n v="305"/>
    <n v="10.166666666666666"/>
    <n v="0"/>
    <n v="38"/>
    <x v="0"/>
  </r>
  <r>
    <n v="7"/>
    <s v="احمد ماهر محمد "/>
    <n v="29403152503039"/>
    <s v="فنى شدة معدنية C"/>
    <s v="H.S.E"/>
    <n v="350"/>
    <n v="0"/>
    <n v="350"/>
    <x v="1"/>
    <x v="1"/>
    <d v="2025-04-09T00:00:00"/>
    <n v="1"/>
    <n v="67"/>
    <n v="2.2333333333333334"/>
    <n v="0"/>
    <n v="38"/>
    <x v="0"/>
  </r>
  <r>
    <n v="8"/>
    <s v="عبدالغنى محمد عبدالغني "/>
    <n v="28612302100374"/>
    <s v="فنى كهرباء (خدمة موقع) B"/>
    <s v="الالكتروميكانيك "/>
    <n v="330"/>
    <n v="0"/>
    <n v="330"/>
    <x v="1"/>
    <x v="1"/>
    <d v="2025-04-09T00:00:00"/>
    <n v="1"/>
    <n v="67"/>
    <n v="2.2333333333333334"/>
    <n v="0"/>
    <n v="29"/>
    <x v="3"/>
  </r>
  <r>
    <n v="9"/>
    <s v="اسامه سليمان عبدالنبي "/>
    <n v="27206170102559"/>
    <s v="فنى صحى (خدمة موقع) B"/>
    <s v="الالكتروميكانيك "/>
    <n v="330"/>
    <n v="0"/>
    <n v="330"/>
    <x v="1"/>
    <x v="1"/>
    <d v="2025-04-09T00:00:00"/>
    <n v="1"/>
    <n v="67"/>
    <n v="2.2333333333333334"/>
    <n v="0"/>
    <n v="27"/>
    <x v="4"/>
  </r>
  <r>
    <n v="10"/>
    <s v="صابر شريف محمد صابر عامر"/>
    <n v="30210051700553"/>
    <s v="عامل نظافة"/>
    <s v="التنفيذ"/>
    <n v="250"/>
    <n v="0"/>
    <n v="250"/>
    <x v="1"/>
    <x v="1"/>
    <d v="2025-01-25T00:00:00"/>
    <n v="1"/>
    <n v="141"/>
    <n v="4.7"/>
    <n v="0"/>
    <n v="22"/>
    <x v="5"/>
  </r>
  <r>
    <n v="11"/>
    <s v="عبدالله رضا ابراهيم احمد"/>
    <n v="30610281300072"/>
    <s v="عامل مخزن C"/>
    <s v="المخازن"/>
    <n v="210"/>
    <n v="0"/>
    <n v="210"/>
    <x v="1"/>
    <x v="1"/>
    <d v="2025-01-25T00:00:00"/>
    <n v="1"/>
    <n v="141"/>
    <n v="4.7"/>
    <n v="0"/>
    <n v="41"/>
    <x v="6"/>
  </r>
  <r>
    <n v="12"/>
    <s v="ياسين محمد راضي قطب "/>
    <n v="30505142400579"/>
    <s v="عامل مخزن A"/>
    <s v="المخازن"/>
    <n v="230"/>
    <n v="0"/>
    <n v="230"/>
    <x v="1"/>
    <x v="1"/>
    <d v="2025-04-30T00:00:00"/>
    <n v="1"/>
    <n v="46"/>
    <n v="1.5333333333333334"/>
    <n v="0"/>
    <n v="41"/>
    <x v="6"/>
  </r>
  <r>
    <n v="13"/>
    <s v="محمد انور عبدالمحسن "/>
    <n v="30008081703391"/>
    <s v="مساعد مساح B"/>
    <s v="المساحة "/>
    <n v="240"/>
    <n v="0"/>
    <n v="240"/>
    <x v="1"/>
    <x v="1"/>
    <d v="2025-02-08T00:00:00"/>
    <n v="1"/>
    <n v="127"/>
    <n v="4.2333333333333334"/>
    <n v="0"/>
    <n v="23"/>
    <x v="7"/>
  </r>
  <r>
    <n v="14"/>
    <s v="وحيد عبدالفتاح خليل حسن"/>
    <n v="28711282502975"/>
    <s v="فنى زراعة"/>
    <s v="التنفيذ"/>
    <n v="240"/>
    <n v="0"/>
    <n v="240"/>
    <x v="2"/>
    <x v="2"/>
    <d v="2024-05-13T00:00:00"/>
    <n v="1"/>
    <n v="398"/>
    <n v="1.1000000000000001"/>
    <n v="1"/>
    <n v="13"/>
    <x v="8"/>
  </r>
  <r>
    <n v="15"/>
    <s v="نشات جاد نصر توفيق"/>
    <n v="27804102701333"/>
    <s v="نجار مسلح"/>
    <s v="التنفيذ"/>
    <n v="260"/>
    <n v="0"/>
    <n v="260"/>
    <x v="3"/>
    <x v="3"/>
    <d v="2023-02-28T00:00:00"/>
    <n v="1"/>
    <n v="838"/>
    <n v="3.6"/>
    <n v="2"/>
    <n v="14"/>
    <x v="9"/>
  </r>
  <r>
    <n v="16"/>
    <s v="على محمود عبدالسلام  احمد"/>
    <n v="28401252703071"/>
    <s v="مبيض محارة"/>
    <s v="التنفيذ"/>
    <n v="260"/>
    <n v="0"/>
    <n v="260"/>
    <x v="3"/>
    <x v="3"/>
    <d v="2024-03-12T00:00:00"/>
    <n v="1"/>
    <n v="460"/>
    <n v="3.1666666666666665"/>
    <n v="1"/>
    <n v="10"/>
    <x v="10"/>
  </r>
  <r>
    <n v="17"/>
    <s v="رمضان محمد عبد الراضي حسن"/>
    <n v="28008252703434"/>
    <s v="عامل مخزن D"/>
    <s v="المخازن"/>
    <n v="200"/>
    <n v="30"/>
    <n v="230"/>
    <x v="3"/>
    <x v="3"/>
    <d v="2023-03-21T00:00:00"/>
    <n v="1"/>
    <n v="817"/>
    <n v="2.9"/>
    <n v="2"/>
    <n v="41"/>
    <x v="6"/>
  </r>
  <r>
    <n v="18"/>
    <s v="محمد احمد محمد السيد"/>
    <n v="29012152703136"/>
    <s v="عامل مخزن D"/>
    <s v="المخازن"/>
    <n v="200"/>
    <n v="30"/>
    <n v="230"/>
    <x v="3"/>
    <x v="3"/>
    <d v="2023-03-21T00:00:00"/>
    <n v="1"/>
    <n v="817"/>
    <n v="2.9"/>
    <n v="2"/>
    <n v="41"/>
    <x v="6"/>
  </r>
  <r>
    <n v="19"/>
    <s v="محمود مرزوق محمود خليل"/>
    <n v="28111082301099"/>
    <s v="فنى شدة معدنية C"/>
    <s v="H.S.E"/>
    <n v="350"/>
    <n v="0"/>
    <n v="350"/>
    <x v="4"/>
    <x v="4"/>
    <d v="2025-01-23T00:00:00"/>
    <n v="1"/>
    <n v="143"/>
    <n v="4.7666666666666666"/>
    <n v="0"/>
    <n v="38"/>
    <x v="0"/>
  </r>
  <r>
    <n v="20"/>
    <s v="عبدالرحمن احمد عبدالعزيز مصطفي"/>
    <n v="30211012104494"/>
    <s v="مساعد فنى كهرباء B "/>
    <s v="الالكتروميكانيك"/>
    <n v="250"/>
    <n v="35"/>
    <n v="285"/>
    <x v="4"/>
    <x v="4"/>
    <d v="2025-04-10T00:00:00"/>
    <n v="1"/>
    <n v="66"/>
    <n v="2.2000000000000002"/>
    <n v="0"/>
    <n v="30"/>
    <x v="11"/>
  </r>
  <r>
    <n v="21"/>
    <s v="شهاب وائل محمد علي"/>
    <n v="30308181402678"/>
    <s v="فنى كهرباء (منتج) C"/>
    <s v="الالكتروميكانيك"/>
    <n v="320"/>
    <n v="30"/>
    <n v="350"/>
    <x v="4"/>
    <x v="4"/>
    <d v="2024-07-27T00:00:00"/>
    <n v="1"/>
    <n v="323"/>
    <n v="10.766666666666667"/>
    <n v="0"/>
    <n v="29"/>
    <x v="3"/>
  </r>
  <r>
    <n v="22"/>
    <s v="هشام محمود محجوب محمد"/>
    <n v="28301131701034"/>
    <s v="فنى كهرباء (منتج) C"/>
    <s v="الالكتروميكانيك"/>
    <n v="320"/>
    <n v="30"/>
    <n v="350"/>
    <x v="4"/>
    <x v="4"/>
    <d v="2023-09-24T00:00:00"/>
    <n v="1"/>
    <n v="630"/>
    <n v="8.8333333333333339"/>
    <n v="1"/>
    <n v="29"/>
    <x v="3"/>
  </r>
  <r>
    <n v="23"/>
    <s v="مؤيد محمد طلاس احمد"/>
    <n v="30401225240375"/>
    <s v="عامل نظافة B"/>
    <s v="الشئون الادارية"/>
    <n v="240"/>
    <n v="0"/>
    <n v="240"/>
    <x v="4"/>
    <x v="4"/>
    <d v="2024-09-12T00:00:00"/>
    <n v="1"/>
    <n v="276"/>
    <n v="9.1999999999999993"/>
    <n v="0"/>
    <n v="22"/>
    <x v="5"/>
  </r>
  <r>
    <n v="24"/>
    <s v="خلف عمران فراج سيد"/>
    <n v="30405242402396"/>
    <s v="عامل نظافة B"/>
    <s v="الشئون الادارية"/>
    <n v="240"/>
    <n v="0"/>
    <n v="240"/>
    <x v="4"/>
    <x v="4"/>
    <d v="2021-11-14T00:00:00"/>
    <n v="1"/>
    <n v="1309"/>
    <n v="7.1333333333333337"/>
    <n v="3"/>
    <n v="22"/>
    <x v="5"/>
  </r>
  <r>
    <n v="25"/>
    <s v="ابراهيم جلال محمد توغان"/>
    <n v="30303012413812"/>
    <s v="عامل نظافة B"/>
    <s v="الشئون الادارية"/>
    <n v="240"/>
    <n v="0"/>
    <n v="240"/>
    <x v="4"/>
    <x v="4"/>
    <d v="2021-12-25T00:00:00"/>
    <n v="1"/>
    <n v="1268"/>
    <n v="5.7666666666666666"/>
    <n v="3"/>
    <n v="22"/>
    <x v="5"/>
  </r>
  <r>
    <n v="26"/>
    <s v="احمد ابو الحمد محمد توغان"/>
    <n v="30504032401158"/>
    <s v="مراقب عمال"/>
    <s v="الشئون الادارية"/>
    <n v="280"/>
    <n v="0"/>
    <n v="280"/>
    <x v="4"/>
    <x v="4"/>
    <d v="2021-10-19T00:00:00"/>
    <n v="1"/>
    <n v="1335"/>
    <n v="8"/>
    <n v="3"/>
    <n v="5"/>
    <x v="12"/>
  </r>
  <r>
    <n v="27"/>
    <s v="محمد مصطفي محمد عبدالمنعم"/>
    <n v="29610012131218"/>
    <s v="عامل نظافة B"/>
    <s v="الشئون الادارية"/>
    <n v="240"/>
    <n v="0"/>
    <n v="240"/>
    <x v="4"/>
    <x v="4"/>
    <d v="2023-10-17T00:00:00"/>
    <n v="1"/>
    <n v="607"/>
    <n v="8.0666666666666664"/>
    <n v="1"/>
    <n v="22"/>
    <x v="5"/>
  </r>
  <r>
    <n v="28"/>
    <s v="منصور زين على حسين"/>
    <n v="29801102504854"/>
    <s v="عامل نظافة A"/>
    <s v="الشئون الادارية"/>
    <n v="250"/>
    <n v="0"/>
    <n v="250"/>
    <x v="4"/>
    <x v="4"/>
    <d v="2021-10-02T00:00:00"/>
    <n v="1"/>
    <n v="1352"/>
    <n v="8.5666666666666664"/>
    <n v="3"/>
    <n v="22"/>
    <x v="5"/>
  </r>
  <r>
    <n v="29"/>
    <s v="احمد رشدان بخيت بيومي"/>
    <n v="30004014204875"/>
    <s v="عامل نظافة B"/>
    <s v="الشئون الادارية"/>
    <n v="240"/>
    <n v="0"/>
    <n v="240"/>
    <x v="4"/>
    <x v="4"/>
    <d v="2024-01-03T00:00:00"/>
    <n v="1"/>
    <n v="529"/>
    <n v="5.4666666666666668"/>
    <n v="1"/>
    <n v="22"/>
    <x v="5"/>
  </r>
  <r>
    <n v="30"/>
    <s v="مصطفي جمعة هاشم محمد"/>
    <n v="30409232403276"/>
    <s v="عامل"/>
    <s v="الشئون الادارية"/>
    <n v="215"/>
    <n v="0"/>
    <n v="215"/>
    <x v="4"/>
    <x v="4"/>
    <d v="2025-04-17T00:00:00"/>
    <n v="1"/>
    <n v="59"/>
    <n v="1.9666666666666666"/>
    <n v="0"/>
    <n v="22"/>
    <x v="5"/>
  </r>
  <r>
    <n v="31"/>
    <s v="سيد طه حنفي سيد"/>
    <n v="29109232402114"/>
    <s v="عامل"/>
    <s v="الشئون الادارية"/>
    <n v="215"/>
    <n v="0"/>
    <n v="215"/>
    <x v="4"/>
    <x v="4"/>
    <d v="2025-04-17T00:00:00"/>
    <n v="1"/>
    <n v="59"/>
    <n v="1.9666666666666666"/>
    <n v="0"/>
    <n v="22"/>
    <x v="5"/>
  </r>
  <r>
    <n v="32"/>
    <s v="زياد جاد قطب عبدالعزيز"/>
    <n v="30801132404574"/>
    <s v="عامل"/>
    <s v="الشئون الادارية"/>
    <n v="215"/>
    <n v="0"/>
    <n v="215"/>
    <x v="4"/>
    <x v="4"/>
    <d v="2025-04-17T00:00:00"/>
    <n v="1"/>
    <n v="59"/>
    <n v="1.9666666666666666"/>
    <n v="0"/>
    <n v="22"/>
    <x v="5"/>
  </r>
  <r>
    <n v="33"/>
    <s v="محمد كامل عبدالله كامل"/>
    <n v="30609102405578"/>
    <s v="عامل"/>
    <s v="الشئون الادارية"/>
    <n v="215"/>
    <n v="0"/>
    <n v="215"/>
    <x v="4"/>
    <x v="4"/>
    <d v="2025-04-17T00:00:00"/>
    <n v="1"/>
    <n v="59"/>
    <n v="1.9666666666666666"/>
    <n v="0"/>
    <n v="22"/>
    <x v="5"/>
  </r>
  <r>
    <n v="34"/>
    <s v="حسين علاء عبدالجواد علي"/>
    <n v="30601022400817"/>
    <s v="عامل"/>
    <s v="الشئون الادارية"/>
    <n v="215"/>
    <n v="0"/>
    <n v="215"/>
    <x v="4"/>
    <x v="4"/>
    <d v="2025-04-17T00:00:00"/>
    <n v="1"/>
    <n v="59"/>
    <n v="1.9666666666666666"/>
    <n v="0"/>
    <n v="22"/>
    <x v="5"/>
  </r>
  <r>
    <n v="35"/>
    <s v="محمد انور وجدي ابراهيم"/>
    <n v="30604080101098"/>
    <s v="عامل بوفيه"/>
    <s v="الشئون الادارية"/>
    <n v="230"/>
    <n v="0"/>
    <n v="230"/>
    <x v="4"/>
    <x v="4"/>
    <d v="2025-05-12T00:00:00"/>
    <n v="1"/>
    <n v="34"/>
    <n v="1.1333333333333333"/>
    <n v="0"/>
    <n v="21"/>
    <x v="13"/>
  </r>
  <r>
    <n v="36"/>
    <s v="محمد عامر زين علي"/>
    <n v="30704302501914"/>
    <s v="عامل نظافة"/>
    <s v="الشئون الادارية"/>
    <n v="220"/>
    <n v="0"/>
    <n v="220"/>
    <x v="4"/>
    <x v="4"/>
    <d v="2025-05-03T00:00:00"/>
    <n v="1"/>
    <n v="43"/>
    <n v="1.4333333333333333"/>
    <n v="0"/>
    <n v="22"/>
    <x v="5"/>
  </r>
  <r>
    <n v="37"/>
    <s v="مصطفي قاعود علي عبدالنعيم"/>
    <n v="30701232403295"/>
    <s v="مندوب تسليمات"/>
    <s v="المخازن"/>
    <n v="230"/>
    <n v="0"/>
    <n v="230"/>
    <x v="4"/>
    <x v="4"/>
    <d v="2025-04-12T00:00:00"/>
    <n v="1"/>
    <n v="64"/>
    <n v="2.1333333333333333"/>
    <n v="0"/>
    <n v="42"/>
    <x v="14"/>
  </r>
  <r>
    <n v="38"/>
    <s v="سالمان سالم سالمان سالم"/>
    <n v="29204092200675"/>
    <s v="مندوب تسليمات"/>
    <s v="المخازن"/>
    <n v="230"/>
    <n v="0"/>
    <n v="230"/>
    <x v="4"/>
    <x v="4"/>
    <d v="2025-04-20T00:00:00"/>
    <n v="1"/>
    <n v="56"/>
    <n v="1.8666666666666667"/>
    <n v="0"/>
    <n v="42"/>
    <x v="14"/>
  </r>
  <r>
    <n v="39"/>
    <s v="حمزة احمد عرفان محمد"/>
    <n v="30702102406876"/>
    <s v="عامل مخزن A"/>
    <s v="المخازن"/>
    <n v="230"/>
    <n v="0"/>
    <n v="230"/>
    <x v="4"/>
    <x v="4"/>
    <d v="2025-04-14T00:00:00"/>
    <n v="1"/>
    <n v="62"/>
    <n v="2.0666666666666669"/>
    <n v="0"/>
    <n v="41"/>
    <x v="6"/>
  </r>
  <r>
    <n v="40"/>
    <s v="عبدالرحمن منصور حسن احمد"/>
    <n v="30201142602431"/>
    <s v="عامل مخزن A"/>
    <s v="المخازن"/>
    <n v="230"/>
    <n v="0"/>
    <n v="230"/>
    <x v="4"/>
    <x v="4"/>
    <d v="2025-05-10T00:00:00"/>
    <n v="1"/>
    <n v="36"/>
    <n v="1.2"/>
    <n v="0"/>
    <n v="41"/>
    <x v="6"/>
  </r>
  <r>
    <n v="41"/>
    <s v="فرج عبدالرحمن محمود ايوب"/>
    <n v="26109181401273"/>
    <s v="عامل بوفيه"/>
    <s v="التنفيذ"/>
    <n v="190"/>
    <n v="0"/>
    <n v="190"/>
    <x v="5"/>
    <x v="3"/>
    <d v="2021-07-12T00:00:00"/>
    <n v="1"/>
    <n v="1434"/>
    <n v="11.3"/>
    <n v="3"/>
    <n v="21"/>
    <x v="13"/>
  </r>
  <r>
    <n v="42"/>
    <s v="حاتم كرم كامل محمد"/>
    <n v="28007032700519"/>
    <s v="عامل نظافة"/>
    <s v="التنفيذ"/>
    <n v="190"/>
    <n v="0"/>
    <n v="190"/>
    <x v="5"/>
    <x v="3"/>
    <d v="2024-11-06T00:00:00"/>
    <n v="1"/>
    <n v="221"/>
    <n v="7.3666666666666663"/>
    <n v="0"/>
    <n v="22"/>
    <x v="5"/>
  </r>
  <r>
    <n v="43"/>
    <s v="عبدالرحمن ايمن ابوالعيون محمد"/>
    <n v="30107012408556"/>
    <s v="فنى ميكانيكى معدات C"/>
    <s v="الصيانة والمعدات"/>
    <n v="290"/>
    <n v="0"/>
    <n v="290"/>
    <x v="5"/>
    <x v="3"/>
    <d v="2024-11-25T00:00:00"/>
    <n v="1"/>
    <n v="202"/>
    <n v="6.7333333333333334"/>
    <n v="0"/>
    <n v="36"/>
    <x v="2"/>
  </r>
  <r>
    <n v="44"/>
    <s v="ابراهيم الخضرجى محمد ابراهيم"/>
    <n v="30602131500976"/>
    <s v="عامل مخزن D"/>
    <s v="المخازن"/>
    <n v="200"/>
    <n v="0"/>
    <n v="200"/>
    <x v="5"/>
    <x v="3"/>
    <d v="2024-10-05T00:00:00"/>
    <n v="1"/>
    <n v="253"/>
    <n v="8.4333333333333336"/>
    <n v="0"/>
    <n v="41"/>
    <x v="6"/>
  </r>
  <r>
    <n v="45"/>
    <s v="صبح صلاح احمد محمد بدوى"/>
    <n v="29105181501451"/>
    <s v="عامل مخزن A"/>
    <s v="المخازن"/>
    <n v="230"/>
    <n v="0"/>
    <n v="230"/>
    <x v="5"/>
    <x v="3"/>
    <d v="2024-02-20T00:00:00"/>
    <n v="1"/>
    <n v="481"/>
    <n v="3.8666666666666667"/>
    <n v="1"/>
    <n v="41"/>
    <x v="6"/>
  </r>
  <r>
    <n v="46"/>
    <s v="محمود احمد محمد السيد"/>
    <n v="29805202303797"/>
    <s v="فنى كهرباء (منتج) B"/>
    <s v="الالكتروميكانيك"/>
    <n v="340"/>
    <n v="0"/>
    <n v="340"/>
    <x v="6"/>
    <x v="3"/>
    <d v="2025-04-21T00:00:00"/>
    <n v="1"/>
    <n v="55"/>
    <n v="1.8333333333333333"/>
    <n v="0"/>
    <n v="29"/>
    <x v="3"/>
  </r>
  <r>
    <n v="47"/>
    <s v="بكر حسين شاكر ابراهيم"/>
    <n v="27710152503159"/>
    <s v="فنى زراعة"/>
    <s v="التنفيذ"/>
    <n v="260"/>
    <n v="0"/>
    <n v="260"/>
    <x v="6"/>
    <x v="3"/>
    <d v="2025-04-13T00:00:00"/>
    <n v="1"/>
    <n v="63"/>
    <n v="2.1"/>
    <n v="0"/>
    <n v="13"/>
    <x v="8"/>
  </r>
  <r>
    <n v="48"/>
    <s v="حافظ عبدالعليم حماد عبداللطيف"/>
    <n v="26701192400739"/>
    <s v="فنى زراعة"/>
    <s v="التنفيذ"/>
    <n v="260"/>
    <n v="0"/>
    <n v="260"/>
    <x v="6"/>
    <x v="3"/>
    <d v="2024-08-26T00:00:00"/>
    <n v="1"/>
    <n v="293"/>
    <n v="9.7666666666666675"/>
    <n v="0"/>
    <n v="13"/>
    <x v="8"/>
  </r>
  <r>
    <n v="49"/>
    <s v="ممدوح سند سلامه محمد عبدالله"/>
    <n v="27806031401557"/>
    <s v="فنى زراعة"/>
    <s v="التنفيذ"/>
    <n v="260"/>
    <n v="0"/>
    <n v="260"/>
    <x v="6"/>
    <x v="3"/>
    <d v="2024-07-15T00:00:00"/>
    <n v="1"/>
    <n v="335"/>
    <n v="11.166666666666666"/>
    <n v="0"/>
    <n v="13"/>
    <x v="8"/>
  </r>
  <r>
    <n v="50"/>
    <s v="محمد رجب مصطفي يوسف"/>
    <n v="28709121402917"/>
    <s v="فنى زراعة"/>
    <s v="التنفيذ"/>
    <n v="260"/>
    <n v="0"/>
    <n v="260"/>
    <x v="6"/>
    <x v="3"/>
    <d v="2024-07-16T00:00:00"/>
    <n v="1"/>
    <n v="334"/>
    <n v="11.133333333333333"/>
    <n v="0"/>
    <n v="13"/>
    <x v="8"/>
  </r>
  <r>
    <n v="51"/>
    <s v="اسلام السيد سلامه محمد محمد"/>
    <n v="30303221200818"/>
    <s v="فنى كهرباء (منتج) B"/>
    <s v="الالكتروميكانيك "/>
    <n v="340"/>
    <n v="0"/>
    <n v="340"/>
    <x v="7"/>
    <x v="5"/>
    <d v="2025-05-17T00:00:00"/>
    <n v="1"/>
    <n v="29"/>
    <n v="0.96666666666666667"/>
    <n v="0"/>
    <n v="29"/>
    <x v="3"/>
  </r>
  <r>
    <n v="52"/>
    <s v="رفيق عياد شحاته اسكاروس"/>
    <n v="28511301403151"/>
    <s v="فنى ميكانيكى معدات B"/>
    <s v="الصيانة والمعدات"/>
    <n v="310"/>
    <n v="0"/>
    <n v="310"/>
    <x v="7"/>
    <x v="5"/>
    <d v="2025-05-13T00:00:00"/>
    <n v="1"/>
    <n v="33"/>
    <n v="1.1000000000000001"/>
    <n v="0"/>
    <n v="36"/>
    <x v="2"/>
  </r>
  <r>
    <n v="53"/>
    <s v="جمعه عبدالحميد عباس على"/>
    <n v="29503152201576"/>
    <s v="عامل مخازن A"/>
    <s v="المخازن"/>
    <n v="230"/>
    <n v="0"/>
    <n v="230"/>
    <x v="7"/>
    <x v="5"/>
    <d v="2025-05-13T00:00:00"/>
    <n v="1"/>
    <n v="33"/>
    <n v="1.1000000000000001"/>
    <n v="0"/>
    <n v="41"/>
    <x v="6"/>
  </r>
  <r>
    <n v="54"/>
    <s v="مصطفى محمود فتحى عبداللطيف"/>
    <n v="29209122402997"/>
    <s v="عامل مخازن A"/>
    <s v="المخازن"/>
    <n v="230"/>
    <n v="0"/>
    <n v="230"/>
    <x v="7"/>
    <x v="5"/>
    <d v="2025-05-18T00:00:00"/>
    <n v="1"/>
    <n v="28"/>
    <n v="0.93333333333333335"/>
    <n v="0"/>
    <n v="41"/>
    <x v="6"/>
  </r>
  <r>
    <n v="55"/>
    <s v="كريم سليمان عبدالنبي غزال "/>
    <n v="29806171701175"/>
    <s v="مساعد مساح C"/>
    <s v="المساحة"/>
    <n v="220"/>
    <n v="0"/>
    <n v="220"/>
    <x v="7"/>
    <x v="5"/>
    <d v="2025-02-03T00:00:00"/>
    <n v="1"/>
    <n v="132"/>
    <n v="4.4000000000000004"/>
    <n v="0"/>
    <n v="23"/>
    <x v="7"/>
  </r>
  <r>
    <n v="56"/>
    <s v="عزمى على عزمى محمد"/>
    <n v="30206011207172"/>
    <s v="مساعد مساح C"/>
    <s v="المساحة"/>
    <n v="220"/>
    <n v="0"/>
    <n v="220"/>
    <x v="7"/>
    <x v="5"/>
    <d v="2025-04-19T00:00:00"/>
    <n v="1"/>
    <n v="57"/>
    <n v="1.9"/>
    <n v="0"/>
    <n v="23"/>
    <x v="7"/>
  </r>
  <r>
    <n v="57"/>
    <s v="كريم محمد احمد احمد حسانين"/>
    <n v="30209211205718"/>
    <s v="مساعد مساح A"/>
    <s v="المساحة"/>
    <n v="260"/>
    <n v="0"/>
    <n v="260"/>
    <x v="7"/>
    <x v="5"/>
    <d v="2025-05-03T00:00:00"/>
    <n v="1"/>
    <n v="43"/>
    <n v="1.4333333333333333"/>
    <n v="0"/>
    <n v="23"/>
    <x v="7"/>
  </r>
  <r>
    <n v="58"/>
    <s v="يوسف محمد حسن على"/>
    <n v="30209180102532"/>
    <s v="فنى زراعة"/>
    <s v="التنفيذ"/>
    <n v="280"/>
    <n v="0"/>
    <n v="280"/>
    <x v="8"/>
    <x v="1"/>
    <d v="2024-09-14T00:00:00"/>
    <n v="1"/>
    <n v="274"/>
    <n v="9.1333333333333329"/>
    <n v="0"/>
    <n v="13"/>
    <x v="8"/>
  </r>
  <r>
    <n v="59"/>
    <s v="محمد خالد محمد محمدمرسى"/>
    <n v="29407012607298"/>
    <s v="فنى كهرباء (خدمة موقع) B"/>
    <s v="الالكتروميكانيك"/>
    <n v="330"/>
    <n v="30"/>
    <n v="360"/>
    <x v="9"/>
    <x v="2"/>
    <d v="2024-12-14T00:00:00"/>
    <n v="1"/>
    <n v="183"/>
    <n v="6.1"/>
    <n v="0"/>
    <n v="29"/>
    <x v="3"/>
  </r>
  <r>
    <n v="60"/>
    <s v="نادر محمد مهنى  اسماعيل"/>
    <n v="27308292600999"/>
    <s v="عامل بوفيه"/>
    <s v="التنفيذ"/>
    <n v="200"/>
    <n v="0"/>
    <n v="200"/>
    <x v="9"/>
    <x v="2"/>
    <d v="2024-10-03T00:00:00"/>
    <n v="1"/>
    <n v="255"/>
    <n v="8.5"/>
    <n v="0"/>
    <n v="21"/>
    <x v="13"/>
  </r>
  <r>
    <n v="61"/>
    <s v="اسلام احمد زكريا جرجاوى"/>
    <n v="29808012408591"/>
    <s v="عامل مخزن D"/>
    <s v="المخازن"/>
    <n v="200"/>
    <n v="30"/>
    <n v="230"/>
    <x v="9"/>
    <x v="2"/>
    <d v="2024-12-31T00:00:00"/>
    <n v="1"/>
    <n v="166"/>
    <n v="5.5333333333333332"/>
    <n v="0"/>
    <n v="41"/>
    <x v="6"/>
  </r>
  <r>
    <n v="62"/>
    <s v="احمد ابراهيم علي احمد"/>
    <n v="27404272701518"/>
    <s v="فنى كهرباء (خدمة موقع) C"/>
    <s v="الالكتروميكانيك"/>
    <n v="310"/>
    <n v="0"/>
    <n v="310"/>
    <x v="10"/>
    <x v="1"/>
    <d v="2023-12-19T00:00:00"/>
    <n v="1"/>
    <n v="544"/>
    <n v="5.9666666666666668"/>
    <n v="1"/>
    <n v="29"/>
    <x v="3"/>
  </r>
  <r>
    <n v="63"/>
    <s v="محمد ايهاب محمد عبدالعال"/>
    <n v="30310292100497"/>
    <s v="عامل بوفيه"/>
    <s v="التنفيذ"/>
    <n v="250"/>
    <n v="0"/>
    <n v="250"/>
    <x v="10"/>
    <x v="1"/>
    <d v="2024-05-02T00:00:00"/>
    <n v="1"/>
    <n v="409"/>
    <n v="1.4666666666666666"/>
    <n v="1"/>
    <n v="21"/>
    <x v="13"/>
  </r>
  <r>
    <n v="64"/>
    <s v="محمد احمد محمد احمد"/>
    <n v="30509012403598"/>
    <s v="فنى زراعة"/>
    <s v="التنفيذ"/>
    <n v="280"/>
    <n v="0"/>
    <n v="280"/>
    <x v="10"/>
    <x v="1"/>
    <d v="2024-10-13T00:00:00"/>
    <n v="1"/>
    <n v="245"/>
    <n v="8.1666666666666661"/>
    <n v="0"/>
    <n v="13"/>
    <x v="8"/>
  </r>
  <r>
    <n v="65"/>
    <s v="هيثم عجمي فؤاد سالمان"/>
    <n v="29402232701358"/>
    <s v="مبيض محارة"/>
    <s v="التنفيذ"/>
    <n v="300"/>
    <n v="0"/>
    <n v="300"/>
    <x v="10"/>
    <x v="1"/>
    <d v="2024-10-20T00:00:00"/>
    <n v="1"/>
    <n v="238"/>
    <n v="7.9333333333333336"/>
    <n v="0"/>
    <n v="10"/>
    <x v="10"/>
  </r>
  <r>
    <n v="66"/>
    <s v="جوني صابر عوض جوني "/>
    <n v="26503150106079"/>
    <s v="نقاش"/>
    <s v="التنفيذ"/>
    <n v="300"/>
    <n v="0"/>
    <n v="300"/>
    <x v="10"/>
    <x v="1"/>
    <d v="2025-05-03T00:00:00"/>
    <n v="1"/>
    <n v="43"/>
    <n v="1.4333333333333333"/>
    <n v="0"/>
    <n v="17"/>
    <x v="15"/>
  </r>
  <r>
    <n v="67"/>
    <s v="ابراهيم جوني صابر عوض "/>
    <n v="30307210100671"/>
    <s v="نقاش"/>
    <s v="التنفيذ"/>
    <n v="300"/>
    <n v="0"/>
    <n v="300"/>
    <x v="10"/>
    <x v="1"/>
    <d v="2025-05-03T00:00:00"/>
    <n v="1"/>
    <n v="43"/>
    <n v="1.4333333333333333"/>
    <n v="0"/>
    <n v="17"/>
    <x v="15"/>
  </r>
  <r>
    <n v="68"/>
    <s v="رمضان احمد راشد محمد"/>
    <n v="29203182502135"/>
    <s v="فنى شدة معدنية C"/>
    <s v="H.S.E"/>
    <n v="350"/>
    <n v="0"/>
    <n v="350"/>
    <x v="11"/>
    <x v="1"/>
    <d v="2025-04-12T00:00:00"/>
    <n v="1"/>
    <n v="64"/>
    <n v="2.1333333333333333"/>
    <n v="0"/>
    <n v="38"/>
    <x v="0"/>
  </r>
  <r>
    <n v="69"/>
    <s v="جمال احمد احمد محمد"/>
    <n v="28901052201112"/>
    <s v="فنى شدة معدنية C"/>
    <s v="H.S.E"/>
    <n v="350"/>
    <n v="0"/>
    <n v="350"/>
    <x v="11"/>
    <x v="1"/>
    <d v="2025-04-29T00:00:00"/>
    <n v="1"/>
    <n v="47"/>
    <n v="1.5666666666666667"/>
    <n v="0"/>
    <n v="38"/>
    <x v="0"/>
  </r>
  <r>
    <n v="70"/>
    <s v="سيف الدين هاني فتحي سيد ابرهيم"/>
    <n v="30501091701239"/>
    <s v="مساعد فنى كهرباء B "/>
    <s v="الالكتروميكانيك"/>
    <n v="250"/>
    <n v="0"/>
    <n v="250"/>
    <x v="11"/>
    <x v="1"/>
    <d v="2025-04-19T00:00:00"/>
    <n v="1"/>
    <n v="57"/>
    <n v="1.9"/>
    <n v="0"/>
    <n v="30"/>
    <x v="11"/>
  </r>
  <r>
    <n v="71"/>
    <s v="عبدالمقصود مصطفي عبدالمقصود الكفراوي"/>
    <n v="29607061700839"/>
    <s v="مساعد مشرف تنفيذ مدنى"/>
    <s v="التنفيذ"/>
    <n v="310"/>
    <n v="0"/>
    <n v="310"/>
    <x v="11"/>
    <x v="1"/>
    <d v="2025-01-23T00:00:00"/>
    <n v="1"/>
    <n v="143"/>
    <n v="4.7666666666666666"/>
    <n v="0"/>
    <n v="3"/>
    <x v="16"/>
  </r>
  <r>
    <n v="72"/>
    <s v="سعيد جمال محمد سعيد"/>
    <n v="30607301700578"/>
    <s v="عامل بوفيه"/>
    <s v="التنفيذ"/>
    <n v="250"/>
    <n v="0"/>
    <n v="250"/>
    <x v="11"/>
    <x v="1"/>
    <d v="2025-01-23T00:00:00"/>
    <n v="1"/>
    <n v="143"/>
    <n v="4.7666666666666666"/>
    <n v="0"/>
    <n v="21"/>
    <x v="13"/>
  </r>
  <r>
    <n v="73"/>
    <s v="مصطفي شريف عبدالواحد"/>
    <n v="30401042102856"/>
    <s v="مساعد مشرف تنفيذ مدنى"/>
    <s v="التنفيذ"/>
    <n v="310"/>
    <n v="0"/>
    <n v="310"/>
    <x v="11"/>
    <x v="1"/>
    <d v="2025-01-23T00:00:00"/>
    <n v="1"/>
    <n v="143"/>
    <n v="4.7666666666666666"/>
    <n v="0"/>
    <n v="3"/>
    <x v="16"/>
  </r>
  <r>
    <n v="74"/>
    <s v="جمال فهمي سويلم شحاته"/>
    <n v="25811011603376"/>
    <s v="فنى ميكانيكى معدات C"/>
    <s v="الصيانة والمعدات"/>
    <n v="290"/>
    <n v="0"/>
    <n v="290"/>
    <x v="11"/>
    <x v="1"/>
    <d v="2025-04-08T00:00:00"/>
    <n v="1"/>
    <n v="68"/>
    <n v="2.2666666666666666"/>
    <n v="0"/>
    <n v="36"/>
    <x v="2"/>
  </r>
  <r>
    <n v="75"/>
    <s v="محمد سعيد عبدالمؤمن غانم"/>
    <n v="30504161700218"/>
    <s v="مندوب تسليمات"/>
    <s v="المخازن"/>
    <n v="240"/>
    <n v="0"/>
    <n v="240"/>
    <x v="11"/>
    <x v="1"/>
    <d v="2025-04-27T00:00:00"/>
    <n v="1"/>
    <n v="49"/>
    <n v="1.6333333333333333"/>
    <n v="0"/>
    <n v="42"/>
    <x v="14"/>
  </r>
  <r>
    <n v="76"/>
    <s v="مروان عبدالله السيد مصباح"/>
    <n v="30507121700451"/>
    <s v="مساعد مساح D"/>
    <s v="المساحة"/>
    <n v="200"/>
    <n v="0"/>
    <n v="200"/>
    <x v="11"/>
    <x v="1"/>
    <d v="2025-04-10T00:00:00"/>
    <n v="1"/>
    <n v="66"/>
    <n v="2.2000000000000002"/>
    <n v="0"/>
    <n v="23"/>
    <x v="7"/>
  </r>
  <r>
    <n v="77"/>
    <s v="محمد ربيع نصر عبدالجواد"/>
    <n v="29711272100475"/>
    <s v="مساعد مساح B"/>
    <s v="المساحة"/>
    <n v="240"/>
    <n v="0"/>
    <n v="240"/>
    <x v="11"/>
    <x v="1"/>
    <d v="2025-04-12T00:00:00"/>
    <n v="1"/>
    <n v="64"/>
    <n v="2.1333333333333333"/>
    <n v="0"/>
    <n v="23"/>
    <x v="7"/>
  </r>
  <r>
    <n v="78"/>
    <s v="سلام كامل محمود كامل "/>
    <n v="30410012417274"/>
    <s v="فنى ميكانيكى معدات B"/>
    <s v="الصيانة والمعدات"/>
    <n v="310"/>
    <n v="70"/>
    <n v="380"/>
    <x v="12"/>
    <x v="3"/>
    <d v="2025-02-11T00:00:00"/>
    <n v="1"/>
    <n v="124"/>
    <n v="4.1333333333333337"/>
    <n v="0"/>
    <n v="36"/>
    <x v="2"/>
  </r>
  <r>
    <n v="79"/>
    <s v="سعد حسن مسعد احمد"/>
    <n v="29804231500414"/>
    <s v="مساعد مساح A"/>
    <s v="المساحة"/>
    <n v="260"/>
    <n v="70"/>
    <n v="330"/>
    <x v="12"/>
    <x v="3"/>
    <d v="2025-02-17T00:00:00"/>
    <n v="1"/>
    <n v="118"/>
    <n v="3.9333333333333331"/>
    <n v="0"/>
    <n v="23"/>
    <x v="7"/>
  </r>
  <r>
    <n v="80"/>
    <s v="معتز سعد الدين حسن "/>
    <n v="29708101602119"/>
    <s v="مساعد مساح A"/>
    <s v="المساحة"/>
    <n v="260"/>
    <n v="70"/>
    <n v="330"/>
    <x v="12"/>
    <x v="3"/>
    <d v="2025-02-20T00:00:00"/>
    <n v="1"/>
    <n v="115"/>
    <n v="3.8333333333333335"/>
    <n v="0"/>
    <n v="23"/>
    <x v="7"/>
  </r>
  <r>
    <n v="81"/>
    <s v="هانى محمد عليوه عبد الرحمن "/>
    <n v="28805221402972"/>
    <s v="فنى كهرباء (منتج) B"/>
    <s v="الالكتروميكانيك"/>
    <n v="340"/>
    <n v="70"/>
    <n v="410"/>
    <x v="12"/>
    <x v="3"/>
    <d v="2025-02-06T00:00:00"/>
    <n v="1"/>
    <n v="129"/>
    <n v="4.3"/>
    <n v="0"/>
    <n v="29"/>
    <x v="3"/>
  </r>
  <r>
    <n v="82"/>
    <s v="عمر محمد ابراهيم "/>
    <n v="30611063400215"/>
    <s v="عامل بوفيه"/>
    <s v="التنفيذ"/>
    <n v="260"/>
    <n v="70"/>
    <n v="330"/>
    <x v="12"/>
    <x v="3"/>
    <d v="2025-03-17T00:00:00"/>
    <n v="1"/>
    <n v="90"/>
    <n v="3"/>
    <n v="0"/>
    <n v="21"/>
    <x v="13"/>
  </r>
  <r>
    <n v="83"/>
    <s v="احمد ابراهيم  عبد الحميد احمد "/>
    <n v="29810011823875"/>
    <s v="عامل مخزن"/>
    <s v="المخازن"/>
    <n v="210"/>
    <n v="70"/>
    <n v="280"/>
    <x v="12"/>
    <x v="3"/>
    <d v="2025-04-30T00:00:00"/>
    <n v="1"/>
    <n v="46"/>
    <n v="1.5333333333333334"/>
    <n v="0"/>
    <n v="41"/>
    <x v="6"/>
  </r>
  <r>
    <n v="84"/>
    <s v="محمد محمود مخيمر بركات"/>
    <n v="30508152500597"/>
    <s v="عامل نظافة "/>
    <s v="التنفيذ"/>
    <n v="200"/>
    <n v="30"/>
    <n v="230"/>
    <x v="13"/>
    <x v="2"/>
    <d v="2025-05-19T00:00:00"/>
    <n v="1"/>
    <n v="27"/>
    <n v="0.9"/>
    <n v="0"/>
    <n v="22"/>
    <x v="5"/>
  </r>
  <r>
    <n v="85"/>
    <s v="محمود جاد أحمد محمود "/>
    <n v="29712012510798"/>
    <s v="عامل مخزن D"/>
    <s v="المخازن"/>
    <n v="200"/>
    <n v="30"/>
    <n v="230"/>
    <x v="13"/>
    <x v="2"/>
    <d v="2024-10-16T00:00:00"/>
    <n v="1"/>
    <n v="242"/>
    <n v="8.0666666666666664"/>
    <n v="0"/>
    <n v="41"/>
    <x v="6"/>
  </r>
  <r>
    <n v="86"/>
    <s v="يحى حسن سيد احمد"/>
    <n v="28004101403492"/>
    <s v="فنى كهرباء (خدمة موقع) C"/>
    <s v="الالكتروميكانيك"/>
    <n v="310"/>
    <n v="0"/>
    <n v="310"/>
    <x v="14"/>
    <x v="2"/>
    <d v="2024-04-27T00:00:00"/>
    <n v="1"/>
    <n v="414"/>
    <n v="1.6333333333333333"/>
    <n v="1"/>
    <n v="29"/>
    <x v="3"/>
  </r>
  <r>
    <n v="87"/>
    <s v="عبدالرازق محمد احمد حسن"/>
    <n v="29607041500213"/>
    <s v="عامل نظافة"/>
    <s v="التنفيذ"/>
    <n v="210"/>
    <n v="0"/>
    <n v="210"/>
    <x v="14"/>
    <x v="2"/>
    <d v="2024-08-03T00:00:00"/>
    <n v="1"/>
    <n v="316"/>
    <n v="10.533333333333333"/>
    <n v="0"/>
    <n v="22"/>
    <x v="5"/>
  </r>
  <r>
    <n v="88"/>
    <s v="محمد شعبان على محمد"/>
    <n v="29810042401596"/>
    <s v="عامل مخزن C"/>
    <s v="المخازن"/>
    <n v="210"/>
    <n v="0"/>
    <n v="210"/>
    <x v="14"/>
    <x v="2"/>
    <d v="2025-03-04T00:00:00"/>
    <n v="1"/>
    <n v="103"/>
    <n v="3.4333333333333331"/>
    <n v="0"/>
    <n v="41"/>
    <x v="6"/>
  </r>
  <r>
    <n v="89"/>
    <s v="حجاج شحاته محمد جاد الكريم"/>
    <n v="28807262400758"/>
    <s v="عامل مخزن C"/>
    <s v="المخازن"/>
    <n v="210"/>
    <n v="0"/>
    <n v="210"/>
    <x v="14"/>
    <x v="2"/>
    <d v="2025-03-04T00:00:00"/>
    <n v="1"/>
    <n v="103"/>
    <n v="3.4333333333333331"/>
    <n v="0"/>
    <n v="41"/>
    <x v="6"/>
  </r>
  <r>
    <n v="90"/>
    <s v="حسن فتحى حسين على"/>
    <n v="30310050100336"/>
    <s v="فنى شدة معدنية C"/>
    <s v="H.S.E"/>
    <n v="350"/>
    <n v="0"/>
    <n v="350"/>
    <x v="15"/>
    <x v="2"/>
    <d v="2024-10-02T00:00:00"/>
    <n v="1"/>
    <n v="256"/>
    <n v="8.5333333333333332"/>
    <n v="0"/>
    <n v="38"/>
    <x v="0"/>
  </r>
  <r>
    <n v="91"/>
    <s v="رجب عبدالرحيم احمد فارس"/>
    <n v="29401062100234"/>
    <s v="فنى صحى (خدمة موقع) B"/>
    <s v="الالكتروميكانيك"/>
    <n v="330"/>
    <n v="0"/>
    <n v="330"/>
    <x v="15"/>
    <x v="2"/>
    <d v="2023-07-08T00:00:00"/>
    <n v="1"/>
    <n v="708"/>
    <n v="11.433333333333334"/>
    <n v="1"/>
    <n v="27"/>
    <x v="4"/>
  </r>
  <r>
    <n v="92"/>
    <s v="سلامه صالح محمود صالح"/>
    <n v="28208231802091"/>
    <s v="فنى كهرباء (خدمة موقع) B"/>
    <s v="الالكتروميكانيك"/>
    <n v="330"/>
    <n v="0"/>
    <n v="330"/>
    <x v="15"/>
    <x v="2"/>
    <d v="2023-09-03T00:00:00"/>
    <n v="1"/>
    <n v="651"/>
    <n v="9.5333333333333332"/>
    <n v="1"/>
    <n v="29"/>
    <x v="3"/>
  </r>
  <r>
    <n v="93"/>
    <s v="محمود عباس عماد حسين"/>
    <n v="28810011816859"/>
    <s v="فنى كهرباء (خدمة موقع) B"/>
    <s v="الالكتروميكانيك"/>
    <n v="330"/>
    <n v="0"/>
    <n v="330"/>
    <x v="15"/>
    <x v="2"/>
    <d v="2024-09-02T00:00:00"/>
    <n v="1"/>
    <n v="286"/>
    <n v="9.5333333333333332"/>
    <n v="0"/>
    <n v="29"/>
    <x v="3"/>
  </r>
  <r>
    <n v="94"/>
    <s v="احمد مصطفى سلامة"/>
    <n v="30303300102635"/>
    <s v="فنى زراعة"/>
    <s v="التنفيذ"/>
    <n v="280"/>
    <n v="0"/>
    <n v="280"/>
    <x v="15"/>
    <x v="2"/>
    <d v="2024-07-16T00:00:00"/>
    <n v="1"/>
    <n v="334"/>
    <n v="11.133333333333333"/>
    <n v="0"/>
    <n v="13"/>
    <x v="8"/>
  </r>
  <r>
    <n v="95"/>
    <s v="احمد جابر  عبدالملك عثمان"/>
    <n v="29806060103236"/>
    <s v="مساعد مشرف تنفيذ مدنى"/>
    <s v="التنفيذ"/>
    <n v="300"/>
    <n v="40"/>
    <n v="340"/>
    <x v="15"/>
    <x v="2"/>
    <d v="2024-09-25T00:00:00"/>
    <n v="1"/>
    <n v="263"/>
    <n v="8.7666666666666675"/>
    <n v="0"/>
    <n v="3"/>
    <x v="16"/>
  </r>
  <r>
    <n v="96"/>
    <s v="خالد سعدالدين محمود محمد"/>
    <n v="27501022702131"/>
    <s v="نجار مسلح"/>
    <s v="التنفيذ"/>
    <n v="290"/>
    <n v="0"/>
    <n v="290"/>
    <x v="15"/>
    <x v="2"/>
    <d v="2024-10-08T00:00:00"/>
    <n v="1"/>
    <n v="250"/>
    <n v="8.3333333333333339"/>
    <n v="0"/>
    <n v="14"/>
    <x v="9"/>
  </r>
  <r>
    <n v="97"/>
    <s v="محمد عدلى فؤاد الطيرى"/>
    <n v="29709092703256"/>
    <s v="فنى اول زراعة"/>
    <s v="التنفيذ"/>
    <n v="290"/>
    <n v="0"/>
    <n v="290"/>
    <x v="15"/>
    <x v="2"/>
    <d v="2024-11-09T00:00:00"/>
    <n v="1"/>
    <n v="218"/>
    <n v="7.2666666666666666"/>
    <n v="0"/>
    <n v="12"/>
    <x v="17"/>
  </r>
  <r>
    <n v="98"/>
    <s v="رائد احمد محمد متولى"/>
    <n v="30101030105732"/>
    <s v="عامل نظافة"/>
    <s v="التنفيذ"/>
    <n v="210"/>
    <n v="0"/>
    <n v="210"/>
    <x v="15"/>
    <x v="2"/>
    <d v="2024-12-16T00:00:00"/>
    <n v="1"/>
    <n v="181"/>
    <n v="6.0333333333333332"/>
    <n v="0"/>
    <n v="22"/>
    <x v="5"/>
  </r>
  <r>
    <n v="99"/>
    <s v="محمود السيد محمود حماد"/>
    <n v="27003181301474"/>
    <s v="فنى اول زراعة"/>
    <s v="التنفيذ"/>
    <n v="290"/>
    <n v="0"/>
    <n v="290"/>
    <x v="15"/>
    <x v="2"/>
    <d v="2024-12-23T00:00:00"/>
    <n v="1"/>
    <n v="174"/>
    <n v="5.8"/>
    <n v="0"/>
    <n v="12"/>
    <x v="17"/>
  </r>
  <r>
    <n v="100"/>
    <s v="رضا عبدالعظيم محمد الدسوقى"/>
    <n v="28012041700614"/>
    <s v="فنى اول زراعة"/>
    <s v="التنفيذ"/>
    <n v="290"/>
    <n v="0"/>
    <n v="290"/>
    <x v="15"/>
    <x v="2"/>
    <d v="2024-12-23T00:00:00"/>
    <n v="1"/>
    <n v="174"/>
    <n v="5.8"/>
    <n v="0"/>
    <n v="12"/>
    <x v="17"/>
  </r>
  <r>
    <n v="101"/>
    <s v="حسام محمود عطية سيد"/>
    <n v="29112060102114"/>
    <s v="فنى اول زراعة"/>
    <s v="التنفيذ"/>
    <n v="290"/>
    <n v="0"/>
    <n v="290"/>
    <x v="15"/>
    <x v="2"/>
    <d v="2024-12-24T00:00:00"/>
    <n v="1"/>
    <n v="173"/>
    <n v="5.7666666666666666"/>
    <n v="0"/>
    <n v="12"/>
    <x v="17"/>
  </r>
  <r>
    <n v="102"/>
    <s v="محمد شعبان عبده عثمان"/>
    <n v="29812230104739"/>
    <s v="فنى اول زراعة"/>
    <s v="التنفيذ"/>
    <n v="290"/>
    <n v="0"/>
    <n v="290"/>
    <x v="15"/>
    <x v="2"/>
    <d v="2024-12-26T00:00:00"/>
    <n v="1"/>
    <n v="171"/>
    <n v="5.7"/>
    <n v="0"/>
    <n v="12"/>
    <x v="17"/>
  </r>
  <r>
    <n v="103"/>
    <s v="احمد ابوالحمد اسماعيل احمد"/>
    <n v="29803070102573"/>
    <s v="مساعد مشرف تنفيذ مدنى"/>
    <s v="التنفيذ"/>
    <n v="300"/>
    <n v="0"/>
    <n v="300"/>
    <x v="15"/>
    <x v="2"/>
    <d v="2025-03-16T00:00:00"/>
    <n v="1"/>
    <n v="91"/>
    <n v="3.0333333333333332"/>
    <n v="0"/>
    <n v="3"/>
    <x v="16"/>
  </r>
  <r>
    <n v="104"/>
    <s v="عبدالرحمن على محمد سعيد"/>
    <n v="30010011401473"/>
    <s v="فنى اول زراعة"/>
    <s v="التنفيذ"/>
    <n v="290"/>
    <n v="0"/>
    <n v="290"/>
    <x v="15"/>
    <x v="2"/>
    <d v="2025-04-23T00:00:00"/>
    <n v="1"/>
    <n v="53"/>
    <n v="1.7666666666666666"/>
    <n v="0"/>
    <n v="12"/>
    <x v="17"/>
  </r>
  <r>
    <n v="105"/>
    <s v="احمد محمد علي مدبولي"/>
    <n v="30303042101790"/>
    <s v="فنى ميكانيكى معدات C"/>
    <s v="الصيانة والمعدات"/>
    <n v="290"/>
    <n v="0"/>
    <n v="290"/>
    <x v="15"/>
    <x v="2"/>
    <d v="2024-03-23T00:00:00"/>
    <n v="1"/>
    <n v="449"/>
    <n v="2.8"/>
    <n v="1"/>
    <n v="36"/>
    <x v="2"/>
  </r>
  <r>
    <n v="106"/>
    <s v="محمد سعيد عبده محمد"/>
    <n v="27610070103219"/>
    <s v="فنى ميكانيكى معدات A"/>
    <s v="الصيانة والمعدات"/>
    <n v="330"/>
    <n v="0"/>
    <n v="330"/>
    <x v="15"/>
    <x v="2"/>
    <d v="2025-01-23T00:00:00"/>
    <n v="1"/>
    <n v="143"/>
    <n v="4.7666666666666666"/>
    <n v="0"/>
    <n v="36"/>
    <x v="2"/>
  </r>
  <r>
    <n v="107"/>
    <s v="احمد عبدالهادى عبداللطيف ابو زيد"/>
    <n v="29508051700751"/>
    <s v="سائق لودر C"/>
    <s v="الصيانة والمعدات"/>
    <n v="320"/>
    <n v="0"/>
    <n v="320"/>
    <x v="15"/>
    <x v="2"/>
    <d v="2025-05-24T00:00:00"/>
    <n v="1"/>
    <n v="22"/>
    <n v="0.73333333333333328"/>
    <n v="0"/>
    <n v="31"/>
    <x v="18"/>
  </r>
  <r>
    <n v="108"/>
    <s v="احمد حسن عبدالفتاح عويس"/>
    <n v="29603052202456"/>
    <s v="عامل مخزن A"/>
    <s v="المخازن"/>
    <n v="230"/>
    <n v="0"/>
    <n v="230"/>
    <x v="15"/>
    <x v="2"/>
    <d v="2024-09-08T00:00:00"/>
    <n v="1"/>
    <n v="280"/>
    <n v="9.3333333333333339"/>
    <n v="0"/>
    <n v="41"/>
    <x v="6"/>
  </r>
  <r>
    <n v="109"/>
    <s v="محمد كرم مصلحى ابو مسلم"/>
    <n v="30312011700353"/>
    <s v="مساعد مساح C"/>
    <s v="المساحة"/>
    <n v="220"/>
    <n v="0"/>
    <n v="220"/>
    <x v="15"/>
    <x v="2"/>
    <d v="2025-01-04T00:00:00"/>
    <n v="1"/>
    <n v="162"/>
    <n v="5.4"/>
    <n v="0"/>
    <n v="23"/>
    <x v="7"/>
  </r>
  <r>
    <n v="110"/>
    <s v="محمود محمد عبدالسميع على"/>
    <n v="29902251403018"/>
    <s v="مساعد مساح C"/>
    <s v="المساحة"/>
    <n v="220"/>
    <n v="0"/>
    <n v="220"/>
    <x v="15"/>
    <x v="2"/>
    <d v="2025-01-04T00:00:00"/>
    <n v="1"/>
    <n v="162"/>
    <n v="5.4"/>
    <n v="0"/>
    <n v="23"/>
    <x v="7"/>
  </r>
  <r>
    <n v="111"/>
    <s v="محمود عبدالمطلب عبدالمولى"/>
    <n v="29702171201938"/>
    <s v="مساعد مساح C"/>
    <s v="المساحة"/>
    <n v="220"/>
    <n v="0"/>
    <n v="220"/>
    <x v="15"/>
    <x v="2"/>
    <d v="2025-01-18T00:00:00"/>
    <n v="1"/>
    <n v="148"/>
    <n v="4.9333333333333336"/>
    <n v="0"/>
    <n v="23"/>
    <x v="7"/>
  </r>
  <r>
    <n v="112"/>
    <s v="عبدالرحمن فؤاد فؤاد محمد"/>
    <n v="30209011208917"/>
    <s v="مساعد مساح A"/>
    <s v="المساحة"/>
    <n v="260"/>
    <n v="0"/>
    <n v="260"/>
    <x v="15"/>
    <x v="2"/>
    <d v="2025-04-26T00:00:00"/>
    <n v="1"/>
    <n v="50"/>
    <n v="1.6666666666666667"/>
    <n v="0"/>
    <n v="23"/>
    <x v="7"/>
  </r>
  <r>
    <n v="113"/>
    <s v="اشرف اسماعيل محمود حسين"/>
    <n v="28009162501855"/>
    <s v="فنى كهرباء (منتج) B"/>
    <s v="الالكتروميكانيك"/>
    <n v="340"/>
    <n v="150"/>
    <n v="490"/>
    <x v="16"/>
    <x v="2"/>
    <d v="2025-02-13T00:00:00"/>
    <n v="1"/>
    <n v="122"/>
    <n v="4.0666666666666664"/>
    <n v="0"/>
    <n v="29"/>
    <x v="3"/>
  </r>
  <r>
    <n v="114"/>
    <s v="ايهاب احمد كمال عبدالحليم عوض"/>
    <n v="27511011702992"/>
    <s v="فنى كهرباء (منتج) B"/>
    <s v="الالكتروميكانيك"/>
    <n v="340"/>
    <n v="150"/>
    <n v="490"/>
    <x v="16"/>
    <x v="2"/>
    <d v="2025-02-15T00:00:00"/>
    <n v="1"/>
    <n v="120"/>
    <n v="4"/>
    <n v="0"/>
    <n v="29"/>
    <x v="3"/>
  </r>
  <r>
    <n v="115"/>
    <s v="قطب صلاح حسانين محمود"/>
    <n v="30507152404338"/>
    <s v="مساعد فنى كهرباء B"/>
    <s v="الالكتروميكانيك"/>
    <n v="250"/>
    <n v="150"/>
    <n v="400"/>
    <x v="16"/>
    <x v="2"/>
    <d v="2025-02-27T00:00:00"/>
    <n v="1"/>
    <n v="108"/>
    <n v="3.6"/>
    <n v="0"/>
    <n v="30"/>
    <x v="11"/>
  </r>
  <r>
    <n v="116"/>
    <s v="طارق عادل عوض الله عبداللطيف"/>
    <n v="30511192701219"/>
    <s v="مساعد فنى صحى C"/>
    <s v="الالكتروميكانيك"/>
    <n v="240"/>
    <n v="150"/>
    <n v="390"/>
    <x v="16"/>
    <x v="2"/>
    <d v="2025-03-10T00:00:00"/>
    <n v="1"/>
    <n v="97"/>
    <n v="3.2333333333333334"/>
    <n v="0"/>
    <n v="28"/>
    <x v="19"/>
  </r>
  <r>
    <n v="117"/>
    <s v="عرفان حسنى عرفان الدرف"/>
    <n v="28511041601973"/>
    <s v="نحات"/>
    <s v="التنفيذ"/>
    <n v="350"/>
    <n v="150"/>
    <n v="500"/>
    <x v="16"/>
    <x v="2"/>
    <d v="2025-01-31T00:00:00"/>
    <n v="1"/>
    <n v="135"/>
    <n v="4.5"/>
    <n v="0"/>
    <n v="16"/>
    <x v="20"/>
  </r>
  <r>
    <n v="118"/>
    <s v="ابراهيم علي احمد ايوب"/>
    <n v="27506171301958"/>
    <s v="مبيض محارة"/>
    <s v="التنفيذ"/>
    <n v="350"/>
    <n v="150"/>
    <n v="500"/>
    <x v="16"/>
    <x v="2"/>
    <d v="2025-04-08T00:00:00"/>
    <n v="1"/>
    <n v="68"/>
    <n v="2.2666666666666666"/>
    <n v="0"/>
    <n v="10"/>
    <x v="10"/>
  </r>
  <r>
    <n v="119"/>
    <s v="اسلام على احمد ايوب"/>
    <n v="29401011320299"/>
    <s v="عامل بوفيه"/>
    <s v="التنفيذ"/>
    <n v="200"/>
    <n v="150"/>
    <n v="350"/>
    <x v="16"/>
    <x v="2"/>
    <d v="2025-04-07T00:00:00"/>
    <n v="1"/>
    <n v="69"/>
    <n v="2.2999999999999998"/>
    <n v="0"/>
    <n v="21"/>
    <x v="13"/>
  </r>
  <r>
    <n v="120"/>
    <s v="نصر عاطف حسن احمد"/>
    <n v="29309012404972"/>
    <s v="سائق لودر C"/>
    <s v="الصيانة والمعدات"/>
    <n v="320"/>
    <n v="150"/>
    <n v="470"/>
    <x v="16"/>
    <x v="2"/>
    <d v="2025-02-13T00:00:00"/>
    <n v="1"/>
    <n v="122"/>
    <n v="4.0666666666666664"/>
    <n v="0"/>
    <n v="31"/>
    <x v="18"/>
  </r>
  <r>
    <n v="121"/>
    <s v="صلاح محمد مصطفى الشعراوى"/>
    <n v="29304261303459"/>
    <s v="فنى ميكانيكى معدات B"/>
    <s v="الصيانة والمعدات"/>
    <n v="310"/>
    <n v="150"/>
    <n v="460"/>
    <x v="16"/>
    <x v="2"/>
    <d v="2025-04-17T00:00:00"/>
    <n v="1"/>
    <n v="59"/>
    <n v="1.9666666666666666"/>
    <n v="0"/>
    <n v="36"/>
    <x v="2"/>
  </r>
  <r>
    <n v="122"/>
    <s v="خلف الله خلف نور الدين حفنى"/>
    <n v="28410162700498"/>
    <s v="سائق لودر C"/>
    <s v="الصيانة والمعدات"/>
    <n v="320"/>
    <n v="150"/>
    <n v="470"/>
    <x v="16"/>
    <x v="2"/>
    <d v="2025-05-03T00:00:00"/>
    <n v="1"/>
    <n v="43"/>
    <n v="1.4333333333333333"/>
    <n v="0"/>
    <n v="31"/>
    <x v="18"/>
  </r>
  <r>
    <n v="123"/>
    <s v="السيد جنيدى السيد جنيدى"/>
    <n v="30212052303577"/>
    <s v="سائق جرار زراعى B"/>
    <s v="الصيانة والمعدات"/>
    <n v="300"/>
    <n v="150"/>
    <n v="450"/>
    <x v="16"/>
    <x v="2"/>
    <d v="2025-05-12T00:00:00"/>
    <n v="1"/>
    <n v="34"/>
    <n v="1.1333333333333333"/>
    <n v="0"/>
    <n v="32"/>
    <x v="21"/>
  </r>
  <r>
    <n v="124"/>
    <s v="هانى فتحى عبدالرحمن محمد"/>
    <n v="29501042402671"/>
    <s v="عامل مخزن C"/>
    <s v="المخازن"/>
    <n v="210"/>
    <n v="150"/>
    <n v="360"/>
    <x v="16"/>
    <x v="2"/>
    <d v="2025-01-28T00:00:00"/>
    <n v="1"/>
    <n v="138"/>
    <n v="4.5999999999999996"/>
    <n v="0"/>
    <n v="41"/>
    <x v="6"/>
  </r>
  <r>
    <n v="125"/>
    <s v="احمد هانى احمد زهران"/>
    <n v="28810010107757"/>
    <s v="عامل مخزن C"/>
    <s v="المخازن"/>
    <n v="210"/>
    <n v="150"/>
    <n v="360"/>
    <x v="16"/>
    <x v="2"/>
    <d v="2025-02-03T00:00:00"/>
    <n v="1"/>
    <n v="132"/>
    <n v="4.4000000000000004"/>
    <n v="0"/>
    <n v="41"/>
    <x v="6"/>
  </r>
  <r>
    <n v="126"/>
    <s v="احمد محمد مصطفى محمد محمد"/>
    <n v="30102181303532"/>
    <s v="مساعد مساح A"/>
    <s v="المساحة"/>
    <n v="260"/>
    <n v="150"/>
    <n v="410"/>
    <x v="16"/>
    <x v="2"/>
    <d v="2025-05-03T00:00:00"/>
    <n v="1"/>
    <n v="43"/>
    <n v="1.4333333333333333"/>
    <n v="0"/>
    <n v="23"/>
    <x v="7"/>
  </r>
  <r>
    <n v="127"/>
    <s v="محمود احمد عبدالحكيم ابراهيم"/>
    <n v="30301201309594"/>
    <s v="مساعد مساح A"/>
    <s v="المساحة"/>
    <n v="260"/>
    <n v="150"/>
    <n v="410"/>
    <x v="16"/>
    <x v="2"/>
    <d v="2025-06-11T00:00:00"/>
    <n v="1"/>
    <n v="4"/>
    <n v="0.13333333333333333"/>
    <n v="0"/>
    <n v="23"/>
    <x v="7"/>
  </r>
  <r>
    <n v="128"/>
    <s v="محمد احمد سعيد حمودة"/>
    <n v="28707191402679"/>
    <s v="نجار مسلح"/>
    <s v="H.S.E"/>
    <n v="300"/>
    <n v="0"/>
    <n v="300"/>
    <x v="17"/>
    <x v="2"/>
    <d v="2025-02-17T00:00:00"/>
    <n v="1"/>
    <n v="118"/>
    <n v="3.9333333333333331"/>
    <n v="0"/>
    <n v="14"/>
    <x v="9"/>
  </r>
  <r>
    <n v="129"/>
    <s v="الزين ممدوح على الجمل"/>
    <n v="26804191800371"/>
    <s v="نجار مسلح"/>
    <s v="H.S.E"/>
    <n v="500"/>
    <n v="150"/>
    <n v="650"/>
    <x v="18"/>
    <x v="3"/>
    <d v="2024-08-29T00:00:00"/>
    <n v="1"/>
    <n v="290"/>
    <n v="9.6666666666666661"/>
    <n v="0"/>
    <n v="14"/>
    <x v="9"/>
  </r>
  <r>
    <n v="130"/>
    <s v="اسامه جمال محمد "/>
    <n v="29808212601035"/>
    <s v="مساعد مساح A"/>
    <s v="المساحة"/>
    <n v="260"/>
    <n v="70"/>
    <n v="330"/>
    <x v="18"/>
    <x v="3"/>
    <d v="2025-05-03T00:00:00"/>
    <n v="1"/>
    <n v="43"/>
    <n v="1.4333333333333333"/>
    <n v="0"/>
    <n v="23"/>
    <x v="7"/>
  </r>
  <r>
    <n v="131"/>
    <s v="مصطفى كامل عبد الغنى خليل "/>
    <n v="27106071400454"/>
    <s v="صبان بحرية C"/>
    <s v="H.S.E"/>
    <n v="310"/>
    <n v="70"/>
    <n v="380"/>
    <x v="18"/>
    <x v="3"/>
    <d v="2025-05-05T00:00:00"/>
    <n v="1"/>
    <n v="41"/>
    <n v="1.3666666666666667"/>
    <n v="0"/>
    <n v="39"/>
    <x v="1"/>
  </r>
  <r>
    <n v="132"/>
    <s v="يوسف عبدالوهاب محمود "/>
    <n v="30108191701577"/>
    <s v="مساعد مساح A"/>
    <s v="المساحة"/>
    <n v="260"/>
    <n v="70"/>
    <n v="330"/>
    <x v="18"/>
    <x v="3"/>
    <d v="2025-05-05T00:00:00"/>
    <n v="1"/>
    <n v="41"/>
    <n v="1.3666666666666667"/>
    <n v="0"/>
    <n v="23"/>
    <x v="7"/>
  </r>
  <r>
    <n v="133"/>
    <s v="محمد ماجد عبد المنعم الشيخ "/>
    <n v="30411161600975"/>
    <s v="مساعد فنى صحى B"/>
    <s v="الالكتروميكانيك"/>
    <n v="250"/>
    <n v="70"/>
    <n v="320"/>
    <x v="18"/>
    <x v="3"/>
    <d v="2025-05-08T00:00:00"/>
    <n v="1"/>
    <n v="38"/>
    <n v="1.2666666666666666"/>
    <n v="0"/>
    <n v="28"/>
    <x v="19"/>
  </r>
  <r>
    <n v="134"/>
    <s v="بلال عبد الرازق  احمد  محمد "/>
    <n v="29809010200272"/>
    <s v="فنى كهرباء (خدمة موقع) B"/>
    <s v="الالكتروميكانيك"/>
    <n v="330"/>
    <n v="70"/>
    <n v="400"/>
    <x v="18"/>
    <x v="3"/>
    <d v="2025-05-08T00:00:00"/>
    <n v="1"/>
    <n v="38"/>
    <n v="1.2666666666666666"/>
    <n v="0"/>
    <n v="29"/>
    <x v="3"/>
  </r>
  <r>
    <n v="135"/>
    <s v="فتحى  محمد محمد الفيومى "/>
    <n v="27605041801175"/>
    <s v="عامل بوفيه "/>
    <s v="التنفيذ"/>
    <n v="280"/>
    <n v="70"/>
    <n v="350"/>
    <x v="18"/>
    <x v="3"/>
    <d v="2025-05-10T00:00:00"/>
    <n v="1"/>
    <n v="36"/>
    <n v="1.2"/>
    <n v="0"/>
    <n v="21"/>
    <x v="13"/>
  </r>
  <r>
    <n v="136"/>
    <s v="السيد  عبد القادر إبراهيم "/>
    <n v="30001011545271"/>
    <s v="مساعد مساح B"/>
    <s v="المساحة"/>
    <n v="240"/>
    <n v="70"/>
    <n v="310"/>
    <x v="18"/>
    <x v="3"/>
    <d v="2025-05-27T00:00:00"/>
    <n v="1"/>
    <n v="19"/>
    <n v="0.6333333333333333"/>
    <n v="0"/>
    <n v="23"/>
    <x v="7"/>
  </r>
  <r>
    <n v="137"/>
    <s v="ابراهيم عطا يوسف احمد"/>
    <n v="30003202705476"/>
    <s v="فنى شدة معدنية C"/>
    <s v="H.S.E"/>
    <n v="350"/>
    <n v="0"/>
    <n v="350"/>
    <x v="19"/>
    <x v="5"/>
    <d v="2024-09-14T00:00:00"/>
    <n v="1"/>
    <n v="274"/>
    <n v="9.1333333333333329"/>
    <n v="0"/>
    <n v="38"/>
    <x v="0"/>
  </r>
  <r>
    <n v="138"/>
    <s v="عمرو احمد الصغير جادالكريم احمد"/>
    <n v="29604092700412"/>
    <s v="فنى شدة معدنية C"/>
    <s v="H.S.E"/>
    <n v="350"/>
    <n v="0"/>
    <n v="350"/>
    <x v="19"/>
    <x v="5"/>
    <d v="2024-08-21T00:00:00"/>
    <n v="1"/>
    <n v="298"/>
    <n v="9.9333333333333336"/>
    <n v="0"/>
    <n v="38"/>
    <x v="0"/>
  </r>
  <r>
    <n v="139"/>
    <s v="احمد رمضان محمد على"/>
    <n v="30006062701776"/>
    <s v="فنى شدة معدنية C"/>
    <s v="H.S.E"/>
    <n v="350"/>
    <n v="0"/>
    <n v="350"/>
    <x v="19"/>
    <x v="5"/>
    <d v="2024-11-14T00:00:00"/>
    <n v="1"/>
    <n v="213"/>
    <n v="7.1"/>
    <n v="0"/>
    <n v="38"/>
    <x v="0"/>
  </r>
  <r>
    <n v="140"/>
    <s v="محمد زين العابدين حنفى"/>
    <n v="29504292500359"/>
    <s v="فنى شدة معدنية C"/>
    <s v="H.S.E"/>
    <n v="350"/>
    <n v="0"/>
    <n v="350"/>
    <x v="19"/>
    <x v="5"/>
    <d v="2023-11-28T00:00:00"/>
    <n v="1"/>
    <n v="565"/>
    <n v="6.666666666666667"/>
    <n v="1"/>
    <n v="38"/>
    <x v="0"/>
  </r>
  <r>
    <n v="141"/>
    <s v="خيرى ابوالعنيين عبدربة شحاتة"/>
    <n v="29712041500238"/>
    <s v="ممرض"/>
    <s v="H.S.E"/>
    <n v="250"/>
    <n v="0"/>
    <n v="250"/>
    <x v="19"/>
    <x v="5"/>
    <d v="2024-10-19T00:00:00"/>
    <n v="1"/>
    <n v="239"/>
    <n v="7.9666666666666668"/>
    <n v="0"/>
    <n v="40"/>
    <x v="22"/>
  </r>
  <r>
    <n v="142"/>
    <s v="محمود عبيد موسى محمد"/>
    <n v="28612132703117"/>
    <s v="نجار مسلح"/>
    <s v="H.S.E"/>
    <n v="300"/>
    <n v="0"/>
    <n v="300"/>
    <x v="19"/>
    <x v="5"/>
    <d v="2024-11-14T00:00:00"/>
    <n v="1"/>
    <n v="213"/>
    <n v="7.1"/>
    <n v="0"/>
    <n v="14"/>
    <x v="9"/>
  </r>
  <r>
    <n v="143"/>
    <s v="جمال محمد محمود احمد"/>
    <n v="26511302702392"/>
    <s v="نجار مسلح"/>
    <s v="H.S.E"/>
    <n v="300"/>
    <n v="0"/>
    <n v="300"/>
    <x v="19"/>
    <x v="5"/>
    <d v="2024-09-17T00:00:00"/>
    <n v="1"/>
    <n v="271"/>
    <n v="9.0333333333333332"/>
    <n v="0"/>
    <n v="14"/>
    <x v="9"/>
  </r>
  <r>
    <n v="144"/>
    <s v="عبدالكريم احمدالصغير جادالكريم"/>
    <n v="29012012704833"/>
    <s v="نجار مسلح"/>
    <s v="H.S.E"/>
    <n v="300"/>
    <n v="0"/>
    <n v="300"/>
    <x v="19"/>
    <x v="5"/>
    <d v="2024-09-07T00:00:00"/>
    <n v="1"/>
    <n v="281"/>
    <n v="9.3666666666666671"/>
    <n v="0"/>
    <n v="14"/>
    <x v="9"/>
  </r>
  <r>
    <n v="145"/>
    <s v="احمد شاذلى خير احمد"/>
    <n v="29609292700893"/>
    <s v="فنى شدة معدنية C"/>
    <s v="H.S.E"/>
    <n v="350"/>
    <n v="0"/>
    <n v="350"/>
    <x v="19"/>
    <x v="5"/>
    <d v="2025-02-13T00:00:00"/>
    <n v="1"/>
    <n v="122"/>
    <n v="4.0666666666666664"/>
    <n v="0"/>
    <n v="38"/>
    <x v="0"/>
  </r>
  <r>
    <n v="146"/>
    <s v="عمرو حسن احمد حسن"/>
    <n v="27911242300453"/>
    <s v="فنى شدة معدنية C"/>
    <s v="H.S.E"/>
    <n v="350"/>
    <n v="0"/>
    <n v="350"/>
    <x v="19"/>
    <x v="5"/>
    <d v="2025-05-06T00:00:00"/>
    <n v="1"/>
    <n v="40"/>
    <n v="1.3333333333333333"/>
    <n v="0"/>
    <n v="38"/>
    <x v="0"/>
  </r>
  <r>
    <n v="147"/>
    <s v="محمد رفعت محمد السيد"/>
    <n v="29501011821993"/>
    <s v="فنى كهرباء (خدمة موقع) C"/>
    <s v="الالكتروميكانيك"/>
    <n v="310"/>
    <n v="0"/>
    <n v="310"/>
    <x v="19"/>
    <x v="5"/>
    <d v="2024-01-27T00:00:00"/>
    <n v="1"/>
    <n v="505"/>
    <n v="4.666666666666667"/>
    <n v="1"/>
    <n v="29"/>
    <x v="3"/>
  </r>
  <r>
    <n v="148"/>
    <s v="محمد سامى محمد ذكى خلاف"/>
    <n v="29906251700034"/>
    <s v="مراقب عمال "/>
    <s v="التنفيذ"/>
    <n v="250"/>
    <n v="0"/>
    <n v="250"/>
    <x v="19"/>
    <x v="5"/>
    <d v="2024-11-06T00:00:00"/>
    <n v="1"/>
    <n v="221"/>
    <n v="7.3666666666666663"/>
    <n v="0"/>
    <n v="5"/>
    <x v="12"/>
  </r>
  <r>
    <n v="149"/>
    <s v="محمد مصطفى محمد احمد"/>
    <n v="29811262103495"/>
    <s v="مساعد مشرف تشطيبات"/>
    <s v="التنفيذ"/>
    <n v="270"/>
    <n v="0"/>
    <n v="270"/>
    <x v="19"/>
    <x v="5"/>
    <d v="2024-11-27T00:00:00"/>
    <n v="1"/>
    <n v="200"/>
    <n v="6.666666666666667"/>
    <n v="0"/>
    <n v="4"/>
    <x v="23"/>
  </r>
  <r>
    <n v="150"/>
    <s v="عاطف عبدالنبي محمد عبدالراضي"/>
    <n v="27206302700132"/>
    <s v="نجار مسلح"/>
    <s v="التنفيذ"/>
    <n v="300"/>
    <n v="0"/>
    <n v="300"/>
    <x v="19"/>
    <x v="5"/>
    <d v="2024-10-28T00:00:00"/>
    <n v="1"/>
    <n v="230"/>
    <n v="7.666666666666667"/>
    <n v="0"/>
    <n v="14"/>
    <x v="9"/>
  </r>
  <r>
    <n v="151"/>
    <s v="فايز عبد العاطى عبد العزيز حمدان"/>
    <n v="27803242600671"/>
    <s v="نجار مسلح"/>
    <s v="التنفيذ"/>
    <n v="300"/>
    <n v="0"/>
    <n v="300"/>
    <x v="19"/>
    <x v="5"/>
    <d v="2024-11-09T00:00:00"/>
    <n v="1"/>
    <n v="218"/>
    <n v="7.2666666666666666"/>
    <n v="0"/>
    <n v="14"/>
    <x v="9"/>
  </r>
  <r>
    <n v="152"/>
    <s v="ابراهيم عبدالمنعم محمدى ابراهيم بدر"/>
    <n v="28205180101035"/>
    <s v="عامل بوفيه"/>
    <s v="التنفيذ"/>
    <n v="200"/>
    <n v="0"/>
    <n v="200"/>
    <x v="19"/>
    <x v="5"/>
    <d v="2025-05-15T00:00:00"/>
    <n v="1"/>
    <n v="31"/>
    <n v="1.0333333333333334"/>
    <n v="0"/>
    <n v="21"/>
    <x v="13"/>
  </r>
  <r>
    <n v="153"/>
    <s v="كرم محمد الطاهر حسين"/>
    <n v="28507072700051"/>
    <s v="سائق جرار زراعى B"/>
    <s v="الصيانة والمعدات"/>
    <n v="300"/>
    <n v="0"/>
    <n v="300"/>
    <x v="19"/>
    <x v="5"/>
    <d v="2024-07-09T00:00:00"/>
    <n v="1"/>
    <n v="341"/>
    <n v="11.366666666666667"/>
    <n v="0"/>
    <n v="32"/>
    <x v="21"/>
  </r>
  <r>
    <n v="154"/>
    <s v="خالد احمد سليمان الشيخ"/>
    <n v="26110291701955"/>
    <s v="فنى ميكانيكى معدات A"/>
    <s v="الصيانة والمعدات"/>
    <n v="330"/>
    <n v="0"/>
    <n v="330"/>
    <x v="19"/>
    <x v="5"/>
    <d v="2024-07-03T00:00:00"/>
    <n v="1"/>
    <n v="347"/>
    <n v="11.566666666666666"/>
    <n v="0"/>
    <n v="36"/>
    <x v="2"/>
  </r>
  <r>
    <n v="155"/>
    <s v="بكير صبرى بكير محمود"/>
    <n v="28903042702159"/>
    <s v="سائق جرار زراعى B"/>
    <s v="الصيانة والمعدات"/>
    <n v="300"/>
    <n v="0"/>
    <n v="300"/>
    <x v="19"/>
    <x v="5"/>
    <d v="2025-04-19T00:00:00"/>
    <n v="1"/>
    <n v="57"/>
    <n v="1.9"/>
    <n v="0"/>
    <n v="32"/>
    <x v="21"/>
  </r>
  <r>
    <n v="156"/>
    <s v="مصطفى سعيد محمود عيسوى دعاس"/>
    <n v="29909191702694"/>
    <s v="فنى ميكانيكى معدات C"/>
    <s v="الصيانة والمعدات"/>
    <n v="290"/>
    <n v="0"/>
    <n v="290"/>
    <x v="19"/>
    <x v="5"/>
    <d v="2025-05-14T00:00:00"/>
    <n v="1"/>
    <n v="32"/>
    <n v="1.0666666666666667"/>
    <n v="0"/>
    <n v="36"/>
    <x v="2"/>
  </r>
  <r>
    <n v="157"/>
    <s v="عبدالرحمن ممدوح احمد صادق"/>
    <n v="30205192301594"/>
    <s v="عامل مخزن A"/>
    <s v="المخازن "/>
    <n v="230"/>
    <n v="0"/>
    <n v="230"/>
    <x v="19"/>
    <x v="5"/>
    <d v="2025-04-22T00:00:00"/>
    <n v="1"/>
    <n v="54"/>
    <n v="1.8"/>
    <n v="0"/>
    <n v="41"/>
    <x v="6"/>
  </r>
  <r>
    <n v="158"/>
    <s v="محمد امجد عبدالصبور الصيفي"/>
    <n v="30401251702054"/>
    <s v="مساعد مساح C"/>
    <s v="المساحة"/>
    <n v="220"/>
    <n v="0"/>
    <n v="220"/>
    <x v="19"/>
    <x v="5"/>
    <d v="2023-12-26T00:00:00"/>
    <n v="1"/>
    <n v="537"/>
    <n v="5.7333333333333334"/>
    <n v="1"/>
    <n v="23"/>
    <x v="7"/>
  </r>
  <r>
    <n v="159"/>
    <s v="محمد هانى محمد قطب مصطفى"/>
    <n v="30207141501699"/>
    <s v="مساعد مساح A"/>
    <s v="المساحة"/>
    <n v="260"/>
    <n v="0"/>
    <n v="260"/>
    <x v="19"/>
    <x v="5"/>
    <d v="2025-05-17T00:00:00"/>
    <n v="1"/>
    <n v="29"/>
    <n v="0.96666666666666667"/>
    <n v="0"/>
    <n v="23"/>
    <x v="7"/>
  </r>
  <r>
    <n v="160"/>
    <s v="هشام عبدالناصر فوزى محمد"/>
    <n v="29101012712073"/>
    <s v="فنى شدة معدنية C"/>
    <s v="H.S.E"/>
    <n v="380"/>
    <n v="0"/>
    <n v="380"/>
    <x v="20"/>
    <x v="5"/>
    <d v="2023-12-06T00:00:00"/>
    <n v="1"/>
    <n v="557"/>
    <n v="6.4"/>
    <n v="1"/>
    <n v="38"/>
    <x v="0"/>
  </r>
  <r>
    <n v="161"/>
    <s v="احمد عبدالشافى حسين عبدالجليل"/>
    <n v="28002162200672"/>
    <s v="فنى شدة معدنية C"/>
    <s v="H.S.E"/>
    <n v="350"/>
    <n v="0"/>
    <n v="350"/>
    <x v="20"/>
    <x v="5"/>
    <d v="2024-01-09T00:00:00"/>
    <n v="1"/>
    <n v="523"/>
    <n v="5.2666666666666666"/>
    <n v="1"/>
    <n v="38"/>
    <x v="0"/>
  </r>
  <r>
    <n v="162"/>
    <s v="محمود جمال فوزي محمد"/>
    <n v="28707052701556"/>
    <s v="فنى شدة معدنية C"/>
    <s v="H.S.E"/>
    <n v="400"/>
    <n v="0"/>
    <n v="400"/>
    <x v="20"/>
    <x v="5"/>
    <d v="2023-11-11T00:00:00"/>
    <n v="1"/>
    <n v="582"/>
    <n v="7.2333333333333334"/>
    <n v="1"/>
    <n v="38"/>
    <x v="0"/>
  </r>
  <r>
    <n v="163"/>
    <s v="احمد رفاعي حامد حماد"/>
    <n v="30101012743977"/>
    <s v="فنى شدة معدنية C"/>
    <s v="H.S.E"/>
    <n v="350"/>
    <n v="0"/>
    <n v="350"/>
    <x v="20"/>
    <x v="5"/>
    <d v="2024-01-20T00:00:00"/>
    <n v="1"/>
    <n v="512"/>
    <n v="4.9000000000000004"/>
    <n v="1"/>
    <n v="38"/>
    <x v="0"/>
  </r>
  <r>
    <n v="164"/>
    <s v="حاتم جمال فوزي محمد"/>
    <n v="26410232700737"/>
    <s v="فنى شدة معدنية C"/>
    <s v="H.S.E"/>
    <n v="350"/>
    <n v="0"/>
    <n v="350"/>
    <x v="20"/>
    <x v="5"/>
    <d v="2023-10-11T00:00:00"/>
    <n v="1"/>
    <n v="613"/>
    <n v="8.2666666666666675"/>
    <n v="1"/>
    <n v="38"/>
    <x v="0"/>
  </r>
  <r>
    <n v="165"/>
    <s v="مدحت جمال فوزي محمد"/>
    <n v="28610212701074"/>
    <s v="فنى شدة معدنية C"/>
    <s v="H.S.E"/>
    <n v="350"/>
    <n v="0"/>
    <n v="350"/>
    <x v="20"/>
    <x v="5"/>
    <d v="2024-03-02T00:00:00"/>
    <n v="1"/>
    <n v="470"/>
    <n v="3.5"/>
    <n v="1"/>
    <n v="38"/>
    <x v="0"/>
  </r>
  <r>
    <n v="166"/>
    <s v="وليد احمد عوض الله حفنى"/>
    <n v="29605192700815"/>
    <s v="فنى شدة معدنية C"/>
    <s v="H.S.E"/>
    <n v="350"/>
    <n v="0"/>
    <n v="350"/>
    <x v="20"/>
    <x v="5"/>
    <d v="2024-05-01T00:00:00"/>
    <n v="1"/>
    <n v="410"/>
    <n v="1.5"/>
    <n v="1"/>
    <n v="38"/>
    <x v="0"/>
  </r>
  <r>
    <n v="167"/>
    <s v="محمد صالحين سيد عبدالحميد"/>
    <n v="29209012202691"/>
    <s v="فنى شدة معدنية C"/>
    <s v="H.S.E"/>
    <n v="350"/>
    <n v="0"/>
    <n v="350"/>
    <x v="20"/>
    <x v="5"/>
    <d v="2024-05-01T00:00:00"/>
    <n v="1"/>
    <n v="410"/>
    <n v="1.5"/>
    <n v="1"/>
    <n v="38"/>
    <x v="0"/>
  </r>
  <r>
    <n v="168"/>
    <s v="طه محمد عبدالدايم محمد"/>
    <n v="30208282200915"/>
    <s v="فنى شدة معدنية C"/>
    <s v="H.S.E"/>
    <n v="350"/>
    <n v="0"/>
    <n v="350"/>
    <x v="20"/>
    <x v="5"/>
    <d v="2024-05-18T00:00:00"/>
    <n v="1"/>
    <n v="393"/>
    <n v="0.93333333333333335"/>
    <n v="1"/>
    <n v="38"/>
    <x v="0"/>
  </r>
  <r>
    <n v="169"/>
    <s v="محمود عبدالله عبدالحميد"/>
    <n v="30007102704192"/>
    <s v="فنى شدة معدنية C"/>
    <s v="H.S.E"/>
    <n v="350"/>
    <n v="0"/>
    <n v="350"/>
    <x v="20"/>
    <x v="5"/>
    <d v="2024-06-27T00:00:00"/>
    <n v="1"/>
    <n v="353"/>
    <n v="11.766666666666667"/>
    <n v="0"/>
    <n v="38"/>
    <x v="0"/>
  </r>
  <r>
    <n v="170"/>
    <s v="محمد فتحى زكي احمد"/>
    <n v="29802252700372"/>
    <s v="فنى شدة معدنية C"/>
    <s v="H.S.E"/>
    <n v="350"/>
    <n v="0"/>
    <n v="350"/>
    <x v="20"/>
    <x v="5"/>
    <d v="2024-06-27T00:00:00"/>
    <n v="1"/>
    <n v="353"/>
    <n v="11.766666666666667"/>
    <n v="0"/>
    <n v="38"/>
    <x v="0"/>
  </r>
  <r>
    <n v="171"/>
    <s v="محمد جادالرب عبدالغفار محمد"/>
    <n v="30304192701795"/>
    <s v="فنى شدة معدنية C"/>
    <s v="H.S.E"/>
    <n v="350"/>
    <n v="0"/>
    <n v="350"/>
    <x v="20"/>
    <x v="5"/>
    <d v="2024-06-26T00:00:00"/>
    <n v="1"/>
    <n v="354"/>
    <n v="11.8"/>
    <n v="0"/>
    <n v="38"/>
    <x v="0"/>
  </r>
  <r>
    <n v="172"/>
    <s v="احمد زين العابدين يوسف اسماعيل"/>
    <n v="28608262700171"/>
    <s v="فنى شدة معدنية C"/>
    <s v="H.S.E"/>
    <n v="350"/>
    <n v="0"/>
    <n v="350"/>
    <x v="20"/>
    <x v="5"/>
    <d v="2024-06-26T00:00:00"/>
    <n v="1"/>
    <n v="354"/>
    <n v="11.8"/>
    <n v="0"/>
    <n v="38"/>
    <x v="0"/>
  </r>
  <r>
    <n v="173"/>
    <s v="عبدالصبور مراد ملازم "/>
    <n v="28709062702596"/>
    <s v="فنى شدة معدنية C"/>
    <s v="H.S.E"/>
    <n v="350"/>
    <n v="0"/>
    <n v="350"/>
    <x v="20"/>
    <x v="5"/>
    <d v="2024-07-02T00:00:00"/>
    <n v="1"/>
    <n v="348"/>
    <n v="11.6"/>
    <n v="0"/>
    <n v="38"/>
    <x v="0"/>
  </r>
  <r>
    <n v="174"/>
    <s v="عادل سمران محمود رسلان"/>
    <n v="29105052702335"/>
    <s v="فنى شدة معدنية C"/>
    <s v="H.S.E"/>
    <n v="350"/>
    <n v="0"/>
    <n v="350"/>
    <x v="20"/>
    <x v="5"/>
    <d v="2024-07-02T00:00:00"/>
    <n v="1"/>
    <n v="348"/>
    <n v="11.6"/>
    <n v="0"/>
    <n v="38"/>
    <x v="0"/>
  </r>
  <r>
    <n v="175"/>
    <s v="طارق محمد فوزي محمد"/>
    <n v="29409012704199"/>
    <s v="فنى شدة معدنية C"/>
    <s v="H.S.E"/>
    <n v="350"/>
    <n v="0"/>
    <n v="350"/>
    <x v="20"/>
    <x v="5"/>
    <d v="2024-07-23T00:00:00"/>
    <n v="1"/>
    <n v="327"/>
    <n v="10.9"/>
    <n v="0"/>
    <n v="38"/>
    <x v="0"/>
  </r>
  <r>
    <n v="176"/>
    <s v="عصمت محمد فوزى محمد"/>
    <n v="29708032701975"/>
    <s v="فنى شدة معدنية C"/>
    <s v="H.S.E"/>
    <n v="350"/>
    <n v="0"/>
    <n v="350"/>
    <x v="20"/>
    <x v="5"/>
    <d v="2024-01-03T00:00:00"/>
    <n v="1"/>
    <n v="529"/>
    <n v="5.4666666666666668"/>
    <n v="1"/>
    <n v="38"/>
    <x v="0"/>
  </r>
  <r>
    <n v="177"/>
    <s v="فارس كرم محمود عوض الله"/>
    <n v="30212152705095"/>
    <s v="فنى شدة معدنية C"/>
    <s v="H.S.E"/>
    <n v="350"/>
    <n v="0"/>
    <n v="350"/>
    <x v="20"/>
    <x v="5"/>
    <d v="2024-11-16T00:00:00"/>
    <n v="1"/>
    <n v="211"/>
    <n v="7.0333333333333332"/>
    <n v="0"/>
    <n v="38"/>
    <x v="0"/>
  </r>
  <r>
    <n v="178"/>
    <s v="عبدالرحمن عبدالله عبدالحميد احمد"/>
    <n v="30207282701179"/>
    <s v="فنى شدة معدنية C"/>
    <s v="H.S.E"/>
    <n v="350"/>
    <n v="0"/>
    <n v="350"/>
    <x v="20"/>
    <x v="5"/>
    <d v="2024-11-16T00:00:00"/>
    <n v="1"/>
    <n v="211"/>
    <n v="7.0333333333333332"/>
    <n v="0"/>
    <n v="38"/>
    <x v="0"/>
  </r>
  <r>
    <n v="179"/>
    <s v="ايسم عبدالناصر فوزي محمد"/>
    <n v="28802072702179"/>
    <s v="فنى شدة معدنية C"/>
    <s v="H.S.E"/>
    <n v="350"/>
    <n v="0"/>
    <n v="350"/>
    <x v="20"/>
    <x v="5"/>
    <d v="2024-12-09T00:00:00"/>
    <n v="1"/>
    <n v="188"/>
    <n v="6.2666666666666666"/>
    <n v="0"/>
    <n v="38"/>
    <x v="0"/>
  </r>
  <r>
    <n v="180"/>
    <s v="كريم محمد فوزى محمد"/>
    <n v="30206162702639"/>
    <s v="فنى شدة معدنية C"/>
    <s v="H.S.E"/>
    <n v="350"/>
    <n v="0"/>
    <n v="350"/>
    <x v="20"/>
    <x v="5"/>
    <d v="2023-11-15T00:00:00"/>
    <n v="1"/>
    <n v="578"/>
    <n v="7.1"/>
    <n v="1"/>
    <n v="38"/>
    <x v="0"/>
  </r>
  <r>
    <n v="181"/>
    <s v="محمد حماده محمد احمد"/>
    <n v="30006012710154"/>
    <s v="فنى شدة معدنية C"/>
    <s v="H.S.E"/>
    <n v="350"/>
    <n v="0"/>
    <n v="350"/>
    <x v="20"/>
    <x v="5"/>
    <d v="2025-02-03T00:00:00"/>
    <n v="1"/>
    <n v="132"/>
    <n v="4.4000000000000004"/>
    <n v="0"/>
    <n v="38"/>
    <x v="0"/>
  </r>
  <r>
    <n v="182"/>
    <s v="انصاري رزق محمد عوض الله محمد"/>
    <n v="30511062704453"/>
    <s v="فنى شدة معدنية C"/>
    <s v="H.S.E"/>
    <n v="350"/>
    <n v="0"/>
    <n v="350"/>
    <x v="20"/>
    <x v="5"/>
    <d v="2025-02-03T00:00:00"/>
    <n v="1"/>
    <n v="132"/>
    <n v="4.4000000000000004"/>
    <n v="0"/>
    <n v="38"/>
    <x v="0"/>
  </r>
  <r>
    <n v="183"/>
    <s v="اسلام عبدالناصر فوزى محمد"/>
    <n v="30402152704831"/>
    <s v="فنى شدة معدنية C"/>
    <s v="H.S.E"/>
    <n v="350"/>
    <n v="0"/>
    <n v="350"/>
    <x v="20"/>
    <x v="5"/>
    <d v="2025-02-03T00:00:00"/>
    <n v="1"/>
    <n v="132"/>
    <n v="4.4000000000000004"/>
    <n v="0"/>
    <n v="38"/>
    <x v="0"/>
  </r>
  <r>
    <n v="184"/>
    <s v="فريد مرضى عوض مرضى"/>
    <n v="28911191802398"/>
    <s v="فنى كهرباء (خدمة موقع) C"/>
    <s v="الالكتروميكانيك"/>
    <n v="310"/>
    <n v="0"/>
    <n v="310"/>
    <x v="20"/>
    <x v="5"/>
    <d v="2023-09-19T00:00:00"/>
    <n v="1"/>
    <n v="635"/>
    <n v="9"/>
    <n v="1"/>
    <n v="29"/>
    <x v="3"/>
  </r>
  <r>
    <n v="185"/>
    <s v="مؤمن سمير عبدالصبور صالح"/>
    <n v="29705191300575"/>
    <s v="مساعد مشرف صحى B"/>
    <s v="الالكتروميكانيك"/>
    <n v="410"/>
    <n v="0"/>
    <n v="410"/>
    <x v="20"/>
    <x v="5"/>
    <d v="2024-11-18T00:00:00"/>
    <n v="1"/>
    <n v="209"/>
    <n v="6.9666666666666668"/>
    <n v="0"/>
    <n v="25"/>
    <x v="24"/>
  </r>
  <r>
    <n v="186"/>
    <s v="عمرو بخيت حسين علي"/>
    <n v="30609022600477"/>
    <s v="فنى صحى (خدمة موقع) C"/>
    <s v="الالكتروميكانيك"/>
    <n v="310"/>
    <n v="0"/>
    <n v="310"/>
    <x v="20"/>
    <x v="5"/>
    <d v="2024-11-20T00:00:00"/>
    <n v="1"/>
    <n v="207"/>
    <n v="6.9"/>
    <n v="0"/>
    <n v="27"/>
    <x v="4"/>
  </r>
  <r>
    <n v="187"/>
    <s v="مصطفي سمير حسن سلامه"/>
    <n v="30501091803333"/>
    <s v="فنى كهرباء (خدمة موقع) B"/>
    <s v="الالكتروميكانيك"/>
    <n v="330"/>
    <n v="0"/>
    <n v="330"/>
    <x v="20"/>
    <x v="5"/>
    <d v="2025-03-05T00:00:00"/>
    <n v="1"/>
    <n v="102"/>
    <n v="3.4"/>
    <n v="0"/>
    <n v="29"/>
    <x v="3"/>
  </r>
  <r>
    <n v="188"/>
    <s v="عمرو محمد عبدالرحيم محمود خضر"/>
    <n v="28501271703192"/>
    <s v="مساعد مشرف صحى B"/>
    <s v="الالكتروميكانيك"/>
    <n v="410"/>
    <n v="0"/>
    <n v="410"/>
    <x v="20"/>
    <x v="5"/>
    <d v="2025-04-29T00:00:00"/>
    <n v="1"/>
    <n v="47"/>
    <n v="1.5666666666666667"/>
    <n v="0"/>
    <n v="25"/>
    <x v="24"/>
  </r>
  <r>
    <n v="189"/>
    <s v="محمود سلام عباس عبدالجواد"/>
    <n v="29202202104275"/>
    <s v="فنى صحى (منتج) B"/>
    <s v="الالكتروميكانيك"/>
    <n v="340"/>
    <n v="0"/>
    <n v="340"/>
    <x v="20"/>
    <x v="5"/>
    <d v="2025-05-04T00:00:00"/>
    <n v="1"/>
    <n v="42"/>
    <n v="1.4"/>
    <n v="0"/>
    <n v="27"/>
    <x v="4"/>
  </r>
  <r>
    <n v="190"/>
    <s v="ابو رواش سعد ابراهيم  سليمان"/>
    <n v="27103192100912"/>
    <s v="فنى صحى (منتج) B"/>
    <s v="الالكتروميكانيك"/>
    <n v="340"/>
    <n v="0"/>
    <n v="340"/>
    <x v="20"/>
    <x v="5"/>
    <d v="2025-01-19T00:00:00"/>
    <n v="1"/>
    <n v="147"/>
    <n v="4.9000000000000004"/>
    <n v="0"/>
    <n v="27"/>
    <x v="4"/>
  </r>
  <r>
    <n v="191"/>
    <s v="مصطفى محمد السيد بيومى"/>
    <n v="29810011707573"/>
    <s v="مساعد فنى كهرباء C"/>
    <s v="الالكتروميكانيك"/>
    <n v="240"/>
    <n v="0"/>
    <n v="240"/>
    <x v="20"/>
    <x v="5"/>
    <d v="2024-12-22T00:00:00"/>
    <n v="1"/>
    <n v="175"/>
    <n v="5.833333333333333"/>
    <n v="0"/>
    <n v="30"/>
    <x v="11"/>
  </r>
  <r>
    <n v="192"/>
    <s v="كمال احمد السيد محمد"/>
    <n v="30011251701675"/>
    <s v="مساعد فنى كهرباء C"/>
    <s v="الالكتروميكانيك"/>
    <n v="240"/>
    <n v="0"/>
    <n v="240"/>
    <x v="20"/>
    <x v="5"/>
    <d v="2024-11-02T00:00:00"/>
    <n v="1"/>
    <n v="225"/>
    <n v="7.5"/>
    <n v="0"/>
    <n v="30"/>
    <x v="11"/>
  </r>
  <r>
    <n v="193"/>
    <s v="مصطفى عبدالمنعم محمد عبدالمنعم"/>
    <n v="27606222200871"/>
    <s v="فنى صحى (منتج) B"/>
    <s v="الالكتروميكانيك"/>
    <n v="340"/>
    <n v="0"/>
    <n v="340"/>
    <x v="20"/>
    <x v="5"/>
    <d v="2025-05-10T00:00:00"/>
    <n v="1"/>
    <n v="36"/>
    <n v="1.2"/>
    <n v="0"/>
    <n v="27"/>
    <x v="4"/>
  </r>
  <r>
    <n v="194"/>
    <s v="هانى محمد السيد بيومى"/>
    <n v="30007121701978"/>
    <s v="فنى كهرباء (منتج) B"/>
    <s v="الالكتروميكانيك"/>
    <n v="340"/>
    <n v="0"/>
    <n v="340"/>
    <x v="20"/>
    <x v="5"/>
    <d v="2023-02-01T00:00:00"/>
    <n v="1"/>
    <n v="865"/>
    <n v="4.5"/>
    <n v="2"/>
    <n v="29"/>
    <x v="3"/>
  </r>
  <r>
    <n v="195"/>
    <s v="محمود الشحات عبدالمنعم متولى"/>
    <n v="28401011628915"/>
    <s v="فنى صحى (خدمة موقع) D"/>
    <s v="الالكتروميكانيك"/>
    <n v="290"/>
    <n v="0"/>
    <n v="290"/>
    <x v="20"/>
    <x v="5"/>
    <d v="2024-10-10T00:00:00"/>
    <n v="1"/>
    <n v="248"/>
    <n v="8.2666666666666675"/>
    <n v="0"/>
    <n v="27"/>
    <x v="4"/>
  </r>
  <r>
    <n v="196"/>
    <s v="ربيع شعبان حسين عبدالجليل"/>
    <n v="28601012202791"/>
    <s v="نجار مسلح"/>
    <s v="التنفيذ"/>
    <n v="350"/>
    <n v="0"/>
    <n v="350"/>
    <x v="20"/>
    <x v="5"/>
    <d v="2024-03-02T00:00:00"/>
    <n v="1"/>
    <n v="470"/>
    <n v="3.5"/>
    <n v="1"/>
    <n v="14"/>
    <x v="9"/>
  </r>
  <r>
    <n v="197"/>
    <s v="بركه ابراهيم عبدالمجيد عبدالسلام"/>
    <n v="26710312400451"/>
    <s v="رئيس بنايين"/>
    <s v="التنفيذ"/>
    <n v="450"/>
    <n v="0"/>
    <n v="450"/>
    <x v="20"/>
    <x v="5"/>
    <d v="2024-05-04T00:00:00"/>
    <n v="1"/>
    <n v="407"/>
    <n v="1.4"/>
    <n v="1"/>
    <n v="7"/>
    <x v="25"/>
  </r>
  <r>
    <n v="198"/>
    <s v="ابراهيم بهيج احمد محمد"/>
    <n v="26512202701255"/>
    <s v="مساعد بنا"/>
    <s v="التنفيذ"/>
    <n v="300"/>
    <n v="0"/>
    <n v="300"/>
    <x v="20"/>
    <x v="5"/>
    <d v="2024-05-11T00:00:00"/>
    <n v="1"/>
    <n v="400"/>
    <n v="1.1666666666666667"/>
    <n v="1"/>
    <n v="9"/>
    <x v="26"/>
  </r>
  <r>
    <n v="199"/>
    <s v="حسين ابراهيم حسين البرى"/>
    <n v="26803091700577"/>
    <s v="بنا"/>
    <s v="التنفيذ"/>
    <n v="400"/>
    <n v="0"/>
    <n v="400"/>
    <x v="20"/>
    <x v="5"/>
    <d v="2024-05-18T00:00:00"/>
    <n v="1"/>
    <n v="393"/>
    <n v="0.93333333333333335"/>
    <n v="1"/>
    <n v="8"/>
    <x v="27"/>
  </r>
  <r>
    <n v="200"/>
    <s v="شاكر خضرى جيلانى حسين"/>
    <n v="28810042701731"/>
    <s v="نجار مسلح"/>
    <s v="التنفيذ"/>
    <n v="350"/>
    <n v="0"/>
    <n v="350"/>
    <x v="20"/>
    <x v="5"/>
    <d v="2024-05-01T00:00:00"/>
    <n v="1"/>
    <n v="410"/>
    <n v="1.5"/>
    <n v="1"/>
    <n v="14"/>
    <x v="9"/>
  </r>
  <r>
    <n v="201"/>
    <s v="عبدالمحسن محمد حسن عيد برعى"/>
    <n v="27201042101874"/>
    <s v="بنا"/>
    <s v="التنفيذ"/>
    <n v="400"/>
    <n v="0"/>
    <n v="400"/>
    <x v="20"/>
    <x v="5"/>
    <d v="2024-09-04T00:00:00"/>
    <n v="1"/>
    <n v="284"/>
    <n v="9.4666666666666668"/>
    <n v="0"/>
    <n v="8"/>
    <x v="27"/>
  </r>
  <r>
    <n v="202"/>
    <s v="عبدالرحيم ابراهيم يوسف احمد"/>
    <n v="28910032701096"/>
    <s v="نجار مسلح"/>
    <s v="التنفيذ"/>
    <n v="350"/>
    <n v="0"/>
    <n v="350"/>
    <x v="20"/>
    <x v="5"/>
    <d v="2023-08-01T00:00:00"/>
    <n v="1"/>
    <n v="684"/>
    <n v="10.633333333333333"/>
    <n v="1"/>
    <n v="14"/>
    <x v="9"/>
  </r>
  <r>
    <n v="203"/>
    <s v="عماد رزق الله ابراهيم جرجس"/>
    <n v="26905132400912"/>
    <s v="بنا"/>
    <s v="التنفيذ"/>
    <n v="400"/>
    <n v="0"/>
    <n v="400"/>
    <x v="20"/>
    <x v="5"/>
    <d v="2024-10-07T00:00:00"/>
    <n v="1"/>
    <n v="251"/>
    <n v="8.3666666666666671"/>
    <n v="0"/>
    <n v="8"/>
    <x v="27"/>
  </r>
  <r>
    <n v="204"/>
    <s v="حاتم شعبان محمد عبدالنبي"/>
    <n v="27811122300871"/>
    <s v="بنا"/>
    <s v="التنفيذ"/>
    <n v="400"/>
    <n v="0"/>
    <n v="400"/>
    <x v="20"/>
    <x v="5"/>
    <d v="2024-11-02T00:00:00"/>
    <n v="1"/>
    <n v="225"/>
    <n v="7.5"/>
    <n v="0"/>
    <n v="8"/>
    <x v="27"/>
  </r>
  <r>
    <n v="205"/>
    <s v="اشرف محمد حسن محمد"/>
    <n v="27611221401639"/>
    <s v="مساعد بنا"/>
    <s v="التنفيذ"/>
    <n v="300"/>
    <n v="0"/>
    <n v="300"/>
    <x v="20"/>
    <x v="5"/>
    <d v="2024-11-02T00:00:00"/>
    <n v="1"/>
    <n v="225"/>
    <n v="7.5"/>
    <n v="0"/>
    <n v="9"/>
    <x v="26"/>
  </r>
  <r>
    <n v="206"/>
    <s v="صبحي ياقوت عبدالفتاح محمد"/>
    <n v="27108262101395"/>
    <s v="مساعد بنا"/>
    <s v="التنفيذ"/>
    <n v="300"/>
    <n v="0"/>
    <n v="300"/>
    <x v="20"/>
    <x v="5"/>
    <d v="2024-11-11T00:00:00"/>
    <n v="1"/>
    <n v="216"/>
    <n v="7.2"/>
    <n v="0"/>
    <n v="9"/>
    <x v="26"/>
  </r>
  <r>
    <n v="207"/>
    <s v="احمد كامل ابوالعلا علي"/>
    <n v="28003232200191"/>
    <s v="مساعد بنا"/>
    <s v="التنفيذ"/>
    <n v="300"/>
    <n v="0"/>
    <n v="300"/>
    <x v="20"/>
    <x v="5"/>
    <d v="2024-11-17T00:00:00"/>
    <n v="1"/>
    <n v="210"/>
    <n v="7"/>
    <n v="0"/>
    <n v="9"/>
    <x v="26"/>
  </r>
  <r>
    <n v="208"/>
    <s v="زكريا فتحي بشري خله"/>
    <n v="28006101401051"/>
    <s v="بنا"/>
    <s v="التنفيذ"/>
    <n v="400"/>
    <n v="0"/>
    <n v="400"/>
    <x v="20"/>
    <x v="5"/>
    <d v="2024-11-19T00:00:00"/>
    <n v="1"/>
    <n v="208"/>
    <n v="6.9333333333333336"/>
    <n v="0"/>
    <n v="8"/>
    <x v="27"/>
  </r>
  <r>
    <n v="209"/>
    <s v="خالد مبارك جادالكريم حسن"/>
    <n v="27810272700595"/>
    <s v="نجار مسلح"/>
    <s v="التنفيذ"/>
    <n v="350"/>
    <n v="0"/>
    <n v="350"/>
    <x v="20"/>
    <x v="5"/>
    <d v="2024-01-22T00:00:00"/>
    <n v="1"/>
    <n v="510"/>
    <n v="4.833333333333333"/>
    <n v="1"/>
    <n v="14"/>
    <x v="9"/>
  </r>
  <r>
    <n v="210"/>
    <s v="روماني عبيد غالي عبدالمسيح"/>
    <n v="29205012502656"/>
    <s v="بنا"/>
    <s v="التنفيذ"/>
    <n v="400"/>
    <n v="0"/>
    <n v="400"/>
    <x v="20"/>
    <x v="5"/>
    <d v="2024-12-29T00:00:00"/>
    <n v="1"/>
    <n v="168"/>
    <n v="5.6"/>
    <n v="0"/>
    <n v="8"/>
    <x v="27"/>
  </r>
  <r>
    <n v="211"/>
    <s v="عصام عزيز توفيق جرجس"/>
    <n v="29806012601852"/>
    <s v="بنا"/>
    <s v="التنفيذ"/>
    <n v="400"/>
    <n v="0"/>
    <n v="400"/>
    <x v="20"/>
    <x v="5"/>
    <d v="2024-12-05T00:00:00"/>
    <n v="1"/>
    <n v="192"/>
    <n v="6.4"/>
    <n v="0"/>
    <n v="8"/>
    <x v="27"/>
  </r>
  <r>
    <n v="212"/>
    <s v="ميلاد سمير زكي ابراهيم"/>
    <n v="29206152506011"/>
    <s v="بنا"/>
    <s v="التنفيذ"/>
    <n v="400"/>
    <n v="0"/>
    <n v="400"/>
    <x v="20"/>
    <x v="5"/>
    <d v="2024-12-29T00:00:00"/>
    <n v="1"/>
    <n v="168"/>
    <n v="5.6"/>
    <n v="0"/>
    <n v="8"/>
    <x v="27"/>
  </r>
  <r>
    <n v="213"/>
    <s v="جرجس روماني عطا عبدالسيد"/>
    <n v="29009102605914"/>
    <s v="مساعد بنا"/>
    <s v="التنفيذ"/>
    <n v="300"/>
    <n v="0"/>
    <n v="300"/>
    <x v="20"/>
    <x v="5"/>
    <d v="2025-01-15T00:00:00"/>
    <n v="1"/>
    <n v="151"/>
    <n v="5.0333333333333332"/>
    <n v="0"/>
    <n v="9"/>
    <x v="26"/>
  </r>
  <r>
    <n v="214"/>
    <s v="عادل صابر منصور محمد"/>
    <n v="28303012107534"/>
    <s v="بنا"/>
    <s v="التنفيذ"/>
    <n v="400"/>
    <n v="0"/>
    <n v="400"/>
    <x v="20"/>
    <x v="5"/>
    <d v="2024-10-14T00:00:00"/>
    <n v="1"/>
    <n v="244"/>
    <n v="8.1333333333333329"/>
    <n v="0"/>
    <n v="8"/>
    <x v="27"/>
  </r>
  <r>
    <n v="215"/>
    <s v="كمال عبدالنور حنا عبدالنور"/>
    <n v="26911172600639"/>
    <s v="بنا"/>
    <s v="التنفيذ"/>
    <n v="400"/>
    <n v="0"/>
    <n v="400"/>
    <x v="20"/>
    <x v="5"/>
    <d v="2025-01-18T00:00:00"/>
    <n v="1"/>
    <n v="148"/>
    <n v="4.9333333333333336"/>
    <n v="0"/>
    <n v="8"/>
    <x v="27"/>
  </r>
  <r>
    <n v="216"/>
    <s v="كرولس مكرم نعيم رابيل"/>
    <n v="30108222600057"/>
    <s v="مساعد بنا"/>
    <s v="التنفيذ"/>
    <n v="300"/>
    <n v="0"/>
    <n v="300"/>
    <x v="20"/>
    <x v="5"/>
    <d v="2025-01-27T00:00:00"/>
    <n v="1"/>
    <n v="139"/>
    <n v="4.6333333333333337"/>
    <n v="0"/>
    <n v="9"/>
    <x v="26"/>
  </r>
  <r>
    <n v="217"/>
    <s v="رجب كامل ابوالعلا علي"/>
    <n v="28505252200231"/>
    <s v="مساعد بنا"/>
    <s v="التنفيذ"/>
    <n v="300"/>
    <n v="0"/>
    <n v="300"/>
    <x v="20"/>
    <x v="5"/>
    <d v="2025-02-03T00:00:00"/>
    <n v="1"/>
    <n v="132"/>
    <n v="4.4000000000000004"/>
    <n v="0"/>
    <n v="9"/>
    <x v="26"/>
  </r>
  <r>
    <n v="218"/>
    <s v="ماهر سعيد هرني سعيد"/>
    <n v="28609282601851"/>
    <s v="مساعد بنا"/>
    <s v="التنفيذ"/>
    <n v="300"/>
    <n v="0"/>
    <n v="300"/>
    <x v="20"/>
    <x v="5"/>
    <d v="2025-02-20T00:00:00"/>
    <n v="1"/>
    <n v="115"/>
    <n v="3.8333333333333335"/>
    <n v="0"/>
    <n v="9"/>
    <x v="26"/>
  </r>
  <r>
    <n v="219"/>
    <s v="محمود احمد محمد حسن"/>
    <n v="30504092100831"/>
    <s v="مساعد بنا"/>
    <s v="التنفيذ"/>
    <n v="300"/>
    <n v="0"/>
    <n v="300"/>
    <x v="20"/>
    <x v="5"/>
    <d v="2025-02-24T00:00:00"/>
    <n v="1"/>
    <n v="111"/>
    <n v="3.7"/>
    <n v="0"/>
    <n v="9"/>
    <x v="26"/>
  </r>
  <r>
    <n v="220"/>
    <s v="محمد امام فتحي امام"/>
    <n v="29501012114751"/>
    <s v="مساعد بنا"/>
    <s v="التنفيذ"/>
    <n v="300"/>
    <n v="0"/>
    <n v="300"/>
    <x v="20"/>
    <x v="5"/>
    <d v="2025-04-14T00:00:00"/>
    <n v="1"/>
    <n v="62"/>
    <n v="2.0666666666666669"/>
    <n v="0"/>
    <n v="9"/>
    <x v="26"/>
  </r>
  <r>
    <n v="221"/>
    <s v="عمرو مصطفي سيد عليان"/>
    <n v="28202062104616"/>
    <s v="مبيض محارة"/>
    <s v="التنفيذ"/>
    <n v="500"/>
    <n v="0"/>
    <n v="500"/>
    <x v="20"/>
    <x v="5"/>
    <d v="2025-05-04T00:00:00"/>
    <n v="1"/>
    <n v="42"/>
    <n v="1.4"/>
    <n v="0"/>
    <n v="10"/>
    <x v="10"/>
  </r>
  <r>
    <n v="222"/>
    <s v="سعد نادى محمد حسان"/>
    <n v="28204042301051"/>
    <s v="مبيض محارة"/>
    <s v="التنفيذ"/>
    <n v="500"/>
    <n v="0"/>
    <n v="500"/>
    <x v="20"/>
    <x v="5"/>
    <d v="2025-05-04T00:00:00"/>
    <n v="1"/>
    <n v="42"/>
    <n v="1.4"/>
    <n v="0"/>
    <n v="10"/>
    <x v="10"/>
  </r>
  <r>
    <n v="223"/>
    <s v="رجب جمعه سيد ابراهيم"/>
    <n v="26903162600492"/>
    <s v="مبيض محارة"/>
    <s v="التنفيذ"/>
    <n v="500"/>
    <n v="0"/>
    <n v="500"/>
    <x v="20"/>
    <x v="5"/>
    <d v="2025-05-04T00:00:00"/>
    <n v="1"/>
    <n v="42"/>
    <n v="1.4"/>
    <n v="0"/>
    <n v="10"/>
    <x v="10"/>
  </r>
  <r>
    <n v="224"/>
    <s v="تيسير عبدالرحيم عبدالحليم فراج"/>
    <n v="26809280104053"/>
    <s v="مبيض محارة"/>
    <s v="التنفيذ"/>
    <n v="500"/>
    <n v="0"/>
    <n v="500"/>
    <x v="20"/>
    <x v="5"/>
    <d v="2025-05-04T00:00:00"/>
    <n v="1"/>
    <n v="42"/>
    <n v="1.4"/>
    <n v="0"/>
    <n v="10"/>
    <x v="10"/>
  </r>
  <r>
    <n v="225"/>
    <s v="محمد احمد فتحى حسين"/>
    <n v="29308172102852"/>
    <s v="مبيض محارة"/>
    <s v="التنفيذ"/>
    <n v="500"/>
    <n v="0"/>
    <n v="500"/>
    <x v="20"/>
    <x v="5"/>
    <d v="2025-05-04T00:00:00"/>
    <n v="1"/>
    <n v="42"/>
    <n v="1.4"/>
    <n v="0"/>
    <n v="10"/>
    <x v="10"/>
  </r>
  <r>
    <n v="226"/>
    <s v="حسام الدين عباس محمد صنع الله"/>
    <n v="27501270100695"/>
    <s v="مبيض محارة"/>
    <s v="التنفيذ"/>
    <n v="500"/>
    <n v="0"/>
    <n v="500"/>
    <x v="20"/>
    <x v="5"/>
    <d v="2025-05-10T00:00:00"/>
    <n v="1"/>
    <n v="36"/>
    <n v="1.2"/>
    <n v="0"/>
    <n v="10"/>
    <x v="10"/>
  </r>
  <r>
    <n v="227"/>
    <s v="ابراهيم بركه ابراهيم عبدالحميد"/>
    <n v="29512042103616"/>
    <s v="بنا"/>
    <s v="التنفيذ"/>
    <n v="400"/>
    <n v="0"/>
    <n v="400"/>
    <x v="20"/>
    <x v="5"/>
    <d v="2025-04-15T00:00:00"/>
    <n v="1"/>
    <n v="61"/>
    <n v="2.0333333333333332"/>
    <n v="0"/>
    <n v="8"/>
    <x v="27"/>
  </r>
  <r>
    <n v="228"/>
    <s v="هاني محمود السيد علي"/>
    <n v="27506182100997"/>
    <s v="مبيض محارة"/>
    <s v="التنفيذ"/>
    <n v="500"/>
    <n v="0"/>
    <n v="500"/>
    <x v="20"/>
    <x v="5"/>
    <d v="2025-05-11T00:00:00"/>
    <n v="1"/>
    <n v="35"/>
    <n v="1.1666666666666667"/>
    <n v="0"/>
    <n v="10"/>
    <x v="10"/>
  </r>
  <r>
    <n v="229"/>
    <s v="ابراهيم معبد رجب حسان"/>
    <n v="27610270103078"/>
    <s v="مبيض محارة"/>
    <s v="التنفيذ"/>
    <n v="500"/>
    <n v="0"/>
    <n v="500"/>
    <x v="20"/>
    <x v="5"/>
    <d v="2025-05-13T00:00:00"/>
    <n v="1"/>
    <n v="33"/>
    <n v="1.1000000000000001"/>
    <n v="0"/>
    <n v="10"/>
    <x v="10"/>
  </r>
  <r>
    <n v="230"/>
    <s v="احمد رجب عطيه عبدالله"/>
    <n v="27701052301751"/>
    <s v="مساعد مبيض محارة"/>
    <s v="التنفيذ"/>
    <n v="300"/>
    <n v="0"/>
    <n v="300"/>
    <x v="20"/>
    <x v="5"/>
    <d v="2025-05-20T00:00:00"/>
    <n v="1"/>
    <n v="26"/>
    <n v="0.8666666666666667"/>
    <n v="0"/>
    <n v="11"/>
    <x v="28"/>
  </r>
  <r>
    <n v="231"/>
    <s v="جمال السيد خالد اسماعيل"/>
    <n v="26607031401071"/>
    <s v="سائق جرار زراعى B"/>
    <s v="الصيانة والمعدات"/>
    <n v="300"/>
    <n v="0"/>
    <n v="300"/>
    <x v="20"/>
    <x v="5"/>
    <d v="2023-10-01T00:00:00"/>
    <n v="1"/>
    <n v="623"/>
    <n v="8.6"/>
    <n v="1"/>
    <n v="32"/>
    <x v="21"/>
  </r>
  <r>
    <n v="232"/>
    <s v="عبدالرحمن عبدالحكيم سلام"/>
    <n v="28808202700392"/>
    <s v="سائق لودر A"/>
    <s v="الصيانة والمعدات"/>
    <n v="370"/>
    <n v="0"/>
    <n v="370"/>
    <x v="20"/>
    <x v="5"/>
    <d v="2024-07-10T00:00:00"/>
    <n v="1"/>
    <n v="340"/>
    <n v="11.333333333333334"/>
    <n v="0"/>
    <n v="31"/>
    <x v="18"/>
  </r>
  <r>
    <n v="233"/>
    <s v="عبدالرحمن فرج عبدالعزيز عبدالرحمن"/>
    <n v="29810052101639"/>
    <s v="سائق لودر B"/>
    <s v="الصيانة والمعدات"/>
    <n v="350"/>
    <n v="0"/>
    <n v="350"/>
    <x v="20"/>
    <x v="5"/>
    <d v="2024-10-01T00:00:00"/>
    <n v="1"/>
    <n v="257"/>
    <n v="8.5666666666666664"/>
    <n v="0"/>
    <n v="31"/>
    <x v="18"/>
  </r>
  <r>
    <n v="234"/>
    <s v="محمود عبدالله عبداله محمد"/>
    <n v="29411012708016"/>
    <s v="سائق لودر B"/>
    <s v="الصيانة والمعدات"/>
    <n v="350"/>
    <n v="0"/>
    <n v="350"/>
    <x v="20"/>
    <x v="5"/>
    <d v="2024-02-03T00:00:00"/>
    <n v="1"/>
    <n v="498"/>
    <n v="4.4333333333333336"/>
    <n v="1"/>
    <n v="31"/>
    <x v="18"/>
  </r>
  <r>
    <n v="235"/>
    <s v="عبدالتواب على سيد حسين"/>
    <n v="26403262200952"/>
    <s v="سائق لودر C"/>
    <s v="الصيانة والمعدات"/>
    <n v="320"/>
    <n v="0"/>
    <n v="320"/>
    <x v="20"/>
    <x v="5"/>
    <d v="2024-09-10T00:00:00"/>
    <n v="1"/>
    <n v="278"/>
    <n v="9.2666666666666675"/>
    <n v="0"/>
    <n v="31"/>
    <x v="18"/>
  </r>
  <r>
    <n v="236"/>
    <s v="محمد حسن احمد الخولى"/>
    <n v="30204221800191"/>
    <s v="فنى ميكانيكى معدات B"/>
    <s v="الصيانة والمعدات"/>
    <n v="310"/>
    <n v="0"/>
    <n v="310"/>
    <x v="20"/>
    <x v="5"/>
    <d v="2025-01-11T00:00:00"/>
    <n v="1"/>
    <n v="155"/>
    <n v="5.166666666666667"/>
    <n v="0"/>
    <n v="36"/>
    <x v="2"/>
  </r>
  <r>
    <n v="237"/>
    <s v="اسلام احمد احمد عبدالوهاب"/>
    <n v="29801072403837"/>
    <s v="عامل مخزن A"/>
    <s v="المخازن"/>
    <n v="230"/>
    <n v="0"/>
    <n v="230"/>
    <x v="20"/>
    <x v="5"/>
    <d v="2023-10-13T00:00:00"/>
    <n v="1"/>
    <n v="611"/>
    <n v="8.1999999999999993"/>
    <n v="1"/>
    <n v="41"/>
    <x v="6"/>
  </r>
  <r>
    <n v="238"/>
    <s v="احمد محمود حامد قبيصي"/>
    <n v="29305022603391"/>
    <s v="عامل مخزن B"/>
    <s v="المخازن"/>
    <n v="220"/>
    <n v="0"/>
    <n v="220"/>
    <x v="20"/>
    <x v="5"/>
    <d v="2024-08-10T00:00:00"/>
    <n v="1"/>
    <n v="309"/>
    <n v="10.3"/>
    <n v="0"/>
    <n v="41"/>
    <x v="6"/>
  </r>
  <r>
    <n v="239"/>
    <s v="علي عبدالفتاح عبدالحميد شلبي"/>
    <n v="30409031600138"/>
    <s v="مساعد مساح D"/>
    <s v="المساحة"/>
    <n v="200"/>
    <n v="0"/>
    <n v="200"/>
    <x v="20"/>
    <x v="5"/>
    <d v="2024-07-28T00:00:00"/>
    <n v="1"/>
    <n v="322"/>
    <n v="10.733333333333333"/>
    <n v="0"/>
    <n v="23"/>
    <x v="7"/>
  </r>
  <r>
    <n v="240"/>
    <s v="عمر محمد متولى الشحات"/>
    <n v="30104101306652"/>
    <s v="مساعد مساح A"/>
    <s v="المساحة"/>
    <n v="260"/>
    <n v="70"/>
    <n v="330"/>
    <x v="21"/>
    <x v="3"/>
    <d v="2025-04-07T00:00:00"/>
    <n v="1"/>
    <n v="69"/>
    <n v="2.2999999999999998"/>
    <n v="0"/>
    <n v="23"/>
    <x v="7"/>
  </r>
  <r>
    <n v="241"/>
    <s v="عبدالله محمد على  عبدالربه "/>
    <n v="30009118800895"/>
    <s v="مساعد مساح A"/>
    <s v="المساحة"/>
    <n v="260"/>
    <n v="70"/>
    <n v="330"/>
    <x v="21"/>
    <x v="3"/>
    <d v="2025-04-16T00:00:00"/>
    <n v="1"/>
    <n v="60"/>
    <n v="2"/>
    <n v="0"/>
    <n v="23"/>
    <x v="7"/>
  </r>
  <r>
    <n v="242"/>
    <s v="انس عصام قطب محروس "/>
    <n v="30207061700615"/>
    <s v="مساعد مساح A"/>
    <s v="المساحة"/>
    <n v="260"/>
    <n v="70"/>
    <n v="330"/>
    <x v="21"/>
    <x v="3"/>
    <d v="2025-04-19T00:00:00"/>
    <n v="1"/>
    <n v="57"/>
    <n v="1.9"/>
    <n v="0"/>
    <n v="23"/>
    <x v="7"/>
  </r>
  <r>
    <n v="243"/>
    <s v="خالد محمد على محمد "/>
    <n v="29506032400698"/>
    <s v="مساعد مساح A"/>
    <s v="المساحة"/>
    <n v="260"/>
    <n v="70"/>
    <n v="330"/>
    <x v="21"/>
    <x v="3"/>
    <d v="2025-05-05T00:00:00"/>
    <n v="1"/>
    <n v="41"/>
    <n v="1.3666666666666667"/>
    <n v="0"/>
    <n v="23"/>
    <x v="7"/>
  </r>
  <r>
    <n v="244"/>
    <s v="احمد خليفه انصارى "/>
    <n v="30206061600894"/>
    <s v="مساعد مساح A"/>
    <s v="المساحة"/>
    <n v="260"/>
    <n v="70"/>
    <n v="330"/>
    <x v="21"/>
    <x v="3"/>
    <d v="2025-05-05T00:00:00"/>
    <n v="1"/>
    <n v="41"/>
    <n v="1.3666666666666667"/>
    <n v="0"/>
    <n v="23"/>
    <x v="7"/>
  </r>
  <r>
    <n v="245"/>
    <s v="كريم فراج مراد محمد "/>
    <n v="29910082401771"/>
    <s v="عامل بوفيه "/>
    <s v="التنفيذ "/>
    <n v="280"/>
    <n v="70"/>
    <n v="350"/>
    <x v="21"/>
    <x v="3"/>
    <d v="2025-04-27T00:00:00"/>
    <n v="1"/>
    <n v="49"/>
    <n v="1.6333333333333333"/>
    <n v="0"/>
    <n v="21"/>
    <x v="13"/>
  </r>
  <r>
    <n v="246"/>
    <s v="حسن محمد حسن التهامى "/>
    <n v="28310090200211"/>
    <s v="مراقب عمال "/>
    <s v="التنفيذ "/>
    <n v="280"/>
    <n v="70"/>
    <n v="350"/>
    <x v="21"/>
    <x v="3"/>
    <d v="2025-04-27T00:00:00"/>
    <n v="1"/>
    <n v="49"/>
    <n v="1.6333333333333333"/>
    <n v="0"/>
    <n v="5"/>
    <x v="12"/>
  </r>
  <r>
    <n v="247"/>
    <s v="فارس ابراهيم صالح "/>
    <n v="30401012416015"/>
    <s v="عامل مخزن C"/>
    <s v="المخازن "/>
    <n v="210"/>
    <n v="70"/>
    <n v="280"/>
    <x v="21"/>
    <x v="3"/>
    <d v="2025-04-28T00:00:00"/>
    <n v="1"/>
    <n v="48"/>
    <n v="1.6"/>
    <n v="0"/>
    <n v="41"/>
    <x v="6"/>
  </r>
  <r>
    <n v="248"/>
    <s v="يوسف سيد محمد عبد المجيد "/>
    <n v="30507011705873"/>
    <s v="مساعد فنى كهرباء D"/>
    <s v="الالكتروميكانيك"/>
    <n v="230"/>
    <n v="70"/>
    <n v="300"/>
    <x v="21"/>
    <x v="3"/>
    <d v="2025-04-21T00:00:00"/>
    <n v="1"/>
    <n v="55"/>
    <n v="1.8333333333333333"/>
    <n v="0"/>
    <n v="30"/>
    <x v="11"/>
  </r>
  <r>
    <n v="249"/>
    <s v="اشرف وائل بندارى "/>
    <n v="30609201207037"/>
    <s v="فنى ميكانيكى  معدات C"/>
    <s v="الصيانة والمعدات "/>
    <n v="290"/>
    <n v="70"/>
    <n v="360"/>
    <x v="21"/>
    <x v="3"/>
    <d v="2025-05-05T00:00:00"/>
    <n v="1"/>
    <n v="41"/>
    <n v="1.3666666666666667"/>
    <n v="0"/>
    <n v="36"/>
    <x v="2"/>
  </r>
  <r>
    <n v="250"/>
    <s v="عبد المنعم محروس عبد المنعم عبد العال"/>
    <n v="28608052403476"/>
    <s v="فنى شدة معدنية C"/>
    <s v="H.S.E"/>
    <n v="500"/>
    <n v="150"/>
    <n v="650"/>
    <x v="22"/>
    <x v="6"/>
    <d v="2025-04-20T00:00:00"/>
    <n v="1"/>
    <n v="56"/>
    <n v="1.8666666666666667"/>
    <n v="0"/>
    <n v="38"/>
    <x v="0"/>
  </r>
  <r>
    <n v="251"/>
    <s v="اسلام حسين على بخيت "/>
    <n v="29502012607738"/>
    <s v="فنى صحى (خدمة موقع) C"/>
    <s v="الالكتروميكانيك"/>
    <n v="310"/>
    <n v="150"/>
    <n v="460"/>
    <x v="22"/>
    <x v="6"/>
    <d v="2025-05-24T00:00:00"/>
    <n v="1"/>
    <n v="22"/>
    <n v="0.73333333333333328"/>
    <n v="0"/>
    <n v="27"/>
    <x v="4"/>
  </r>
  <r>
    <n v="252"/>
    <s v="حسان عبد الصبور حسان عبدالدائم"/>
    <n v="27007172400155"/>
    <s v="عامل نظافة"/>
    <s v="التنفيذ"/>
    <n v="250"/>
    <n v="150"/>
    <n v="400"/>
    <x v="22"/>
    <x v="6"/>
    <d v="2025-01-15T00:00:00"/>
    <n v="1"/>
    <n v="151"/>
    <n v="5.0333333333333332"/>
    <n v="0"/>
    <n v="22"/>
    <x v="5"/>
  </r>
  <r>
    <n v="253"/>
    <s v="عبدالله عبدالصبور حسان عبدالدائم "/>
    <n v="30308142403519"/>
    <s v="عامل نظافة"/>
    <s v="التنفيذ"/>
    <n v="250"/>
    <n v="150"/>
    <n v="400"/>
    <x v="22"/>
    <x v="6"/>
    <d v="2025-01-15T00:00:00"/>
    <n v="1"/>
    <n v="151"/>
    <n v="5.0333333333333332"/>
    <n v="0"/>
    <n v="22"/>
    <x v="5"/>
  </r>
  <r>
    <n v="254"/>
    <s v="محمود احمد اسامه فؤاد السيد "/>
    <n v="29310213400035"/>
    <s v="مساعد مشرف تنفيذ مدنى"/>
    <s v="التنفيذ"/>
    <n v="280"/>
    <n v="150"/>
    <n v="430"/>
    <x v="22"/>
    <x v="6"/>
    <d v="2025-02-22T00:00:00"/>
    <n v="1"/>
    <n v="113"/>
    <n v="3.7666666666666666"/>
    <n v="0"/>
    <n v="3"/>
    <x v="16"/>
  </r>
  <r>
    <n v="255"/>
    <s v="كمال ماهر محمد الخولى "/>
    <n v="30105151701559"/>
    <s v="مساعد مشرف تنفيذ مدنى"/>
    <s v="التنفيذ"/>
    <n v="350"/>
    <n v="150"/>
    <n v="500"/>
    <x v="22"/>
    <x v="6"/>
    <d v="2025-05-10T00:00:00"/>
    <n v="1"/>
    <n v="36"/>
    <n v="1.2"/>
    <n v="0"/>
    <n v="3"/>
    <x v="16"/>
  </r>
  <r>
    <n v="256"/>
    <s v="احمد اشرف اسماعيل ابو السعود"/>
    <n v="29708291401416"/>
    <s v="مساعد فنى ميكانيكى معدات A"/>
    <s v="الصيانة والمعدات"/>
    <n v="250"/>
    <n v="150"/>
    <n v="400"/>
    <x v="22"/>
    <x v="6"/>
    <d v="2025-05-09T00:00:00"/>
    <n v="1"/>
    <n v="37"/>
    <n v="1.2333333333333334"/>
    <n v="0"/>
    <n v="37"/>
    <x v="29"/>
  </r>
  <r>
    <n v="257"/>
    <s v="بركات سليمان احمد عبدالله "/>
    <n v="30212212600131"/>
    <s v="سائق لودر C"/>
    <s v="الصيانة والمعدات"/>
    <n v="320"/>
    <n v="150"/>
    <n v="470"/>
    <x v="22"/>
    <x v="6"/>
    <d v="2025-05-15T00:00:00"/>
    <n v="1"/>
    <n v="31"/>
    <n v="1.0333333333333334"/>
    <n v="0"/>
    <n v="31"/>
    <x v="18"/>
  </r>
  <r>
    <n v="258"/>
    <s v="احمد سيد محمد موسى"/>
    <n v="28709282700411"/>
    <s v="سائق جرار زراعى B"/>
    <s v="الصيانة والمعدات"/>
    <n v="300"/>
    <n v="150"/>
    <n v="450"/>
    <x v="22"/>
    <x v="6"/>
    <d v="2025-05-15T00:00:00"/>
    <n v="1"/>
    <n v="31"/>
    <n v="1.0333333333333334"/>
    <n v="0"/>
    <n v="32"/>
    <x v="21"/>
  </r>
  <r>
    <n v="259"/>
    <s v="محمد حماده مختار محمود"/>
    <n v="29709152704311"/>
    <s v="مساعد مساح C"/>
    <s v="المساحة"/>
    <n v="220"/>
    <n v="150"/>
    <n v="370"/>
    <x v="22"/>
    <x v="6"/>
    <d v="2025-02-01T00:00:00"/>
    <n v="1"/>
    <n v="134"/>
    <n v="4.4666666666666668"/>
    <n v="0"/>
    <n v="23"/>
    <x v="7"/>
  </r>
  <r>
    <n v="260"/>
    <s v="ادهم ياسر نورالدين احمد"/>
    <n v="30107052403158"/>
    <s v="فنى شدة معدنية C"/>
    <s v="H.S.E"/>
    <n v="350"/>
    <n v="0"/>
    <n v="350"/>
    <x v="23"/>
    <x v="1"/>
    <d v="2024-10-26T00:00:00"/>
    <n v="1"/>
    <n v="232"/>
    <n v="7.7333333333333334"/>
    <n v="0"/>
    <n v="38"/>
    <x v="0"/>
  </r>
  <r>
    <n v="261"/>
    <s v="عبدالرحمن جوده عبدالحميد جوده"/>
    <n v="30002162200752"/>
    <s v="فنى شدة معدنية C"/>
    <s v="H.S.E"/>
    <n v="350"/>
    <n v="0"/>
    <n v="350"/>
    <x v="23"/>
    <x v="1"/>
    <d v="2024-10-26T00:00:00"/>
    <n v="1"/>
    <n v="232"/>
    <n v="7.7333333333333334"/>
    <n v="0"/>
    <n v="38"/>
    <x v="0"/>
  </r>
  <r>
    <n v="262"/>
    <s v="عبدالنبي سيد عبدالحميد جوده"/>
    <n v="28910142200971"/>
    <s v="فنى شدة معدنية C"/>
    <s v="H.S.E"/>
    <n v="350"/>
    <n v="0"/>
    <n v="350"/>
    <x v="23"/>
    <x v="1"/>
    <d v="2024-10-26T00:00:00"/>
    <n v="1"/>
    <n v="232"/>
    <n v="7.7333333333333334"/>
    <n v="0"/>
    <n v="38"/>
    <x v="0"/>
  </r>
  <r>
    <n v="263"/>
    <s v="عبدالله محمود عبدالجواد عبده"/>
    <n v="29904212200919"/>
    <s v="فنى شدة معدنية C"/>
    <s v="H.S.E"/>
    <n v="350"/>
    <n v="0"/>
    <n v="350"/>
    <x v="23"/>
    <x v="1"/>
    <d v="2024-10-26T00:00:00"/>
    <n v="1"/>
    <n v="232"/>
    <n v="7.7333333333333334"/>
    <n v="0"/>
    <n v="38"/>
    <x v="0"/>
  </r>
  <r>
    <n v="264"/>
    <s v="ايمن محمد سليمان عبدالقادر"/>
    <n v="28305270101217"/>
    <s v="فنى شدة معدنية C"/>
    <s v="H.S.E"/>
    <n v="350"/>
    <n v="0"/>
    <n v="350"/>
    <x v="23"/>
    <x v="1"/>
    <d v="2024-12-14T00:00:00"/>
    <n v="1"/>
    <n v="183"/>
    <n v="6.1"/>
    <n v="0"/>
    <n v="38"/>
    <x v="0"/>
  </r>
  <r>
    <n v="265"/>
    <s v="رجب السيد محمد ابو عامر"/>
    <n v="28304171801677"/>
    <s v="فنى صحى (خدمة موقع) B"/>
    <s v="الالكتروميكانيك"/>
    <n v="330"/>
    <n v="0"/>
    <n v="330"/>
    <x v="23"/>
    <x v="1"/>
    <d v="2025-03-03T00:00:00"/>
    <n v="1"/>
    <n v="104"/>
    <n v="3.4666666666666668"/>
    <n v="0"/>
    <n v="27"/>
    <x v="4"/>
  </r>
  <r>
    <n v="266"/>
    <s v="محمود محمد عبدالفتاح نصر"/>
    <n v="29307181701134"/>
    <s v="مساعد فنى كهرباء D"/>
    <s v="الالكتروميكانيك"/>
    <n v="230"/>
    <n v="0"/>
    <n v="230"/>
    <x v="23"/>
    <x v="1"/>
    <d v="2024-08-04T00:00:00"/>
    <n v="1"/>
    <n v="315"/>
    <n v="10.5"/>
    <n v="0"/>
    <n v="30"/>
    <x v="11"/>
  </r>
  <r>
    <n v="267"/>
    <s v="عبدالله محمد موسى عبدالعزيز الجمل"/>
    <n v="27903260202814"/>
    <s v="عامل بوفيه"/>
    <s v="التنفيذ"/>
    <n v="250"/>
    <n v="0"/>
    <n v="250"/>
    <x v="23"/>
    <x v="1"/>
    <d v="2023-07-15T00:00:00"/>
    <n v="1"/>
    <n v="701"/>
    <n v="11.2"/>
    <n v="1"/>
    <n v="21"/>
    <x v="13"/>
  </r>
  <r>
    <n v="268"/>
    <s v="اسلام محمد على عبدالعال"/>
    <n v="30107070105431"/>
    <s v="عامل بوفيه"/>
    <s v="التنفيذ"/>
    <n v="250"/>
    <n v="0"/>
    <n v="250"/>
    <x v="23"/>
    <x v="1"/>
    <d v="2023-10-30T00:00:00"/>
    <n v="1"/>
    <n v="594"/>
    <n v="7.6333333333333337"/>
    <n v="1"/>
    <n v="21"/>
    <x v="13"/>
  </r>
  <r>
    <n v="269"/>
    <s v="على محمد عبداللطيف حسين"/>
    <n v="27702212201215"/>
    <s v="نجار مسلح"/>
    <s v="التنفيذ"/>
    <n v="290"/>
    <n v="0"/>
    <n v="290"/>
    <x v="23"/>
    <x v="1"/>
    <d v="2024-02-17T00:00:00"/>
    <n v="1"/>
    <n v="484"/>
    <n v="3.9666666666666668"/>
    <n v="1"/>
    <n v="14"/>
    <x v="9"/>
  </r>
  <r>
    <n v="270"/>
    <s v="خالد ممدوح راشد احمد عبدالله"/>
    <n v="28901211202117"/>
    <s v="مساعد مشرف تنفيذ مدنى"/>
    <s v="التنفيذ"/>
    <n v="310"/>
    <n v="0"/>
    <n v="310"/>
    <x v="23"/>
    <x v="1"/>
    <d v="2024-10-27T00:00:00"/>
    <n v="1"/>
    <n v="231"/>
    <n v="7.7"/>
    <n v="0"/>
    <n v="3"/>
    <x v="16"/>
  </r>
  <r>
    <n v="271"/>
    <s v="علاء ابراهيم سعيد عطيه محمد بدر"/>
    <n v="30108011305679"/>
    <s v="مساعد مشرف تنفيذ مدنى"/>
    <s v="التنفيذ"/>
    <n v="310"/>
    <n v="0"/>
    <n v="310"/>
    <x v="23"/>
    <x v="1"/>
    <d v="2024-11-13T00:00:00"/>
    <n v="1"/>
    <n v="214"/>
    <n v="7.1333333333333337"/>
    <n v="0"/>
    <n v="3"/>
    <x v="16"/>
  </r>
  <r>
    <n v="272"/>
    <s v="عبدالرحمن محمد حسين غراب"/>
    <n v="30012071700073"/>
    <s v="مساعد مشرف تنفيذ مدنى"/>
    <s v="التنفيذ"/>
    <n v="330"/>
    <n v="0"/>
    <n v="330"/>
    <x v="23"/>
    <x v="1"/>
    <d v="2025-03-09T00:00:00"/>
    <n v="1"/>
    <n v="98"/>
    <n v="3.2666666666666666"/>
    <n v="0"/>
    <n v="3"/>
    <x v="16"/>
  </r>
  <r>
    <n v="273"/>
    <s v="عز فرج محمد كيلاني"/>
    <n v="27611212701832"/>
    <s v="مساعد مشرف تنفيذ مدنى"/>
    <s v="التنفيذ"/>
    <n v="310"/>
    <n v="0"/>
    <n v="310"/>
    <x v="23"/>
    <x v="1"/>
    <d v="2025-05-05T00:00:00"/>
    <n v="1"/>
    <n v="41"/>
    <n v="1.3666666666666667"/>
    <n v="0"/>
    <n v="3"/>
    <x v="16"/>
  </r>
  <r>
    <n v="274"/>
    <s v="محمد رفيق بدير شعير"/>
    <n v="29611201600217"/>
    <s v="مساعد مشرف تنفيذ مدنى"/>
    <s v="التنفيذ"/>
    <n v="310"/>
    <n v="0"/>
    <n v="310"/>
    <x v="23"/>
    <x v="1"/>
    <d v="2025-05-06T00:00:00"/>
    <n v="1"/>
    <n v="40"/>
    <n v="1.3333333333333333"/>
    <n v="0"/>
    <n v="3"/>
    <x v="16"/>
  </r>
  <r>
    <n v="275"/>
    <s v="محمد سامي محمد عبدالعزيز زياده"/>
    <n v="28806251604231"/>
    <s v="مساعد مشرف تنفيذ مدنى"/>
    <s v="التنفيذ"/>
    <n v="310"/>
    <n v="0"/>
    <n v="310"/>
    <x v="23"/>
    <x v="1"/>
    <d v="2025-05-06T00:00:00"/>
    <n v="1"/>
    <n v="40"/>
    <n v="1.3333333333333333"/>
    <n v="0"/>
    <n v="3"/>
    <x v="16"/>
  </r>
  <r>
    <n v="276"/>
    <s v="عبدالله صابر محمد شحاته خضر"/>
    <n v="29903101701556"/>
    <s v="مساعد مشرف تنفيذ مدنى"/>
    <s v="التنفيذ"/>
    <n v="310"/>
    <n v="0"/>
    <n v="310"/>
    <x v="23"/>
    <x v="1"/>
    <d v="2025-05-17T00:00:00"/>
    <n v="1"/>
    <n v="29"/>
    <n v="0.96666666666666667"/>
    <n v="0"/>
    <n v="3"/>
    <x v="16"/>
  </r>
  <r>
    <n v="277"/>
    <s v="احمد ابراهيم طه محمد"/>
    <n v="30403183100035"/>
    <s v="مراقب عمال"/>
    <s v="التنفيذ"/>
    <n v="280"/>
    <n v="0"/>
    <n v="280"/>
    <x v="23"/>
    <x v="1"/>
    <d v="2025-03-08T00:00:00"/>
    <n v="1"/>
    <n v="99"/>
    <n v="3.3"/>
    <n v="0"/>
    <n v="5"/>
    <x v="12"/>
  </r>
  <r>
    <n v="278"/>
    <s v="سعيد عبدالرحمن عباس صديق"/>
    <n v="30501312501019"/>
    <s v="مساعد فنى ميكانيكى معدات B"/>
    <s v="الصيانة والمعدات"/>
    <n v="240"/>
    <n v="0"/>
    <n v="240"/>
    <x v="23"/>
    <x v="1"/>
    <d v="2024-09-10T00:00:00"/>
    <n v="1"/>
    <n v="278"/>
    <n v="9.2666666666666675"/>
    <n v="0"/>
    <n v="37"/>
    <x v="29"/>
  </r>
  <r>
    <n v="279"/>
    <s v="محمد احمد مهران فراج"/>
    <n v="27409150100973"/>
    <s v="صبان بحرية C"/>
    <s v="الصيانة والمعدات"/>
    <n v="310"/>
    <n v="0"/>
    <n v="310"/>
    <x v="23"/>
    <x v="1"/>
    <d v="2024-08-28T00:00:00"/>
    <n v="1"/>
    <n v="291"/>
    <n v="9.6999999999999993"/>
    <n v="0"/>
    <n v="39"/>
    <x v="1"/>
  </r>
  <r>
    <n v="280"/>
    <s v="محمد فرج علي حسن ابوتريكه"/>
    <n v="30502171401712"/>
    <s v="صبان بحرية C"/>
    <s v="الصيانة والمعدات"/>
    <n v="310"/>
    <n v="0"/>
    <n v="310"/>
    <x v="23"/>
    <x v="1"/>
    <d v="2025-01-22T00:00:00"/>
    <n v="1"/>
    <n v="144"/>
    <n v="4.8"/>
    <n v="0"/>
    <n v="39"/>
    <x v="1"/>
  </r>
  <r>
    <n v="281"/>
    <s v="محمد علي جبريل حسين"/>
    <n v="26610040102478"/>
    <s v="صبان بحرية C"/>
    <s v="الصيانة والمعدات"/>
    <n v="310"/>
    <n v="0"/>
    <n v="310"/>
    <x v="23"/>
    <x v="1"/>
    <d v="2023-07-23T00:00:00"/>
    <n v="1"/>
    <n v="693"/>
    <n v="10.933333333333334"/>
    <n v="1"/>
    <n v="39"/>
    <x v="1"/>
  </r>
  <r>
    <n v="282"/>
    <s v="حماده سيد عبدالغني مسعود"/>
    <n v="29410072300133"/>
    <s v="عامل مخزن A"/>
    <s v="المخازن"/>
    <n v="230"/>
    <n v="0"/>
    <n v="230"/>
    <x v="23"/>
    <x v="1"/>
    <d v="2025-01-25T00:00:00"/>
    <n v="1"/>
    <n v="141"/>
    <n v="4.7"/>
    <n v="0"/>
    <n v="41"/>
    <x v="6"/>
  </r>
  <r>
    <n v="283"/>
    <s v="يوسف محمد محمد عبدالسميع"/>
    <n v="30612150103991"/>
    <s v="عامل مخزن C"/>
    <s v="المخازن"/>
    <n v="210"/>
    <n v="35"/>
    <n v="245"/>
    <x v="23"/>
    <x v="1"/>
    <d v="2025-02-15T00:00:00"/>
    <n v="1"/>
    <n v="120"/>
    <n v="4"/>
    <n v="0"/>
    <n v="41"/>
    <x v="6"/>
  </r>
  <r>
    <n v="284"/>
    <s v="محمد احمد كامل عبدالرسول بدر"/>
    <n v="30210061802117"/>
    <s v="عامل مخزن A"/>
    <s v="المخازن"/>
    <n v="230"/>
    <n v="0"/>
    <n v="230"/>
    <x v="23"/>
    <x v="1"/>
    <d v="2025-05-03T00:00:00"/>
    <n v="1"/>
    <n v="43"/>
    <n v="1.4333333333333333"/>
    <n v="0"/>
    <n v="41"/>
    <x v="6"/>
  </r>
  <r>
    <n v="285"/>
    <s v="محمد رزق محمود محمد"/>
    <n v="30305131201613"/>
    <s v="مساعد مساح C"/>
    <s v="المساحة"/>
    <n v="220"/>
    <n v="0"/>
    <n v="220"/>
    <x v="23"/>
    <x v="1"/>
    <d v="2025-04-19T00:00:00"/>
    <n v="1"/>
    <n v="57"/>
    <n v="1.9"/>
    <n v="0"/>
    <n v="23"/>
    <x v="7"/>
  </r>
  <r>
    <n v="286"/>
    <s v="حسين جمال سيد احمد عبدالفتاح"/>
    <n v="30106181602535"/>
    <s v="مساعد مساح A"/>
    <s v="المساحة"/>
    <n v="260"/>
    <n v="0"/>
    <n v="260"/>
    <x v="23"/>
    <x v="1"/>
    <d v="2025-05-24T00:00:00"/>
    <n v="1"/>
    <n v="22"/>
    <n v="0.73333333333333328"/>
    <n v="0"/>
    <n v="23"/>
    <x v="7"/>
  </r>
  <r>
    <n v="287"/>
    <s v="احمد علي قاسم علي "/>
    <n v="29201012500992"/>
    <s v="فنى شدة معدنية C"/>
    <s v="H.S.E"/>
    <n v="350"/>
    <n v="0"/>
    <n v="350"/>
    <x v="24"/>
    <x v="1"/>
    <d v="2024-11-24T00:00:00"/>
    <n v="1"/>
    <n v="203"/>
    <n v="6.7666666666666666"/>
    <n v="0"/>
    <n v="38"/>
    <x v="0"/>
  </r>
  <r>
    <n v="288"/>
    <s v="نصحي مسعود عبيد حنا "/>
    <n v="29109242502079"/>
    <s v="فنى شدة معدنية C"/>
    <s v="H.S.E"/>
    <n v="350"/>
    <n v="0"/>
    <n v="350"/>
    <x v="24"/>
    <x v="1"/>
    <d v="2025-05-27T00:00:00"/>
    <n v="1"/>
    <n v="19"/>
    <n v="0.6333333333333333"/>
    <n v="0"/>
    <n v="38"/>
    <x v="0"/>
  </r>
  <r>
    <n v="289"/>
    <s v="عبدالغني زيدان ابراهيم "/>
    <n v="27103062401333"/>
    <s v="فنى كهرباء (خدمة موقع) D"/>
    <s v="الالكتروميكانيك"/>
    <n v="290"/>
    <n v="0"/>
    <n v="290"/>
    <x v="24"/>
    <x v="1"/>
    <d v="2024-10-21T00:00:00"/>
    <n v="1"/>
    <n v="237"/>
    <n v="7.9"/>
    <n v="0"/>
    <n v="29"/>
    <x v="3"/>
  </r>
  <r>
    <n v="290"/>
    <s v="محمد ابوالعلا محمد عبدالمقصود "/>
    <n v="30306232502572"/>
    <s v="عامل بوفيه"/>
    <s v="التنفيذ"/>
    <n v="210"/>
    <n v="0"/>
    <n v="210"/>
    <x v="24"/>
    <x v="1"/>
    <d v="2025-03-04T00:00:00"/>
    <n v="1"/>
    <n v="103"/>
    <n v="3.4333333333333331"/>
    <n v="0"/>
    <n v="21"/>
    <x v="13"/>
  </r>
  <r>
    <n v="291"/>
    <s v="عبدالله عمر عبدالله اسماعيل "/>
    <n v="30502022402315"/>
    <s v="عامل بوفيه"/>
    <s v="التنفيذ"/>
    <n v="210"/>
    <n v="0"/>
    <n v="210"/>
    <x v="24"/>
    <x v="1"/>
    <d v="2023-07-17T00:00:00"/>
    <n v="1"/>
    <n v="699"/>
    <n v="11.133333333333333"/>
    <n v="1"/>
    <n v="21"/>
    <x v="13"/>
  </r>
  <r>
    <n v="292"/>
    <s v="محمود عوض يوسف ابراهيم "/>
    <n v="30509211300595"/>
    <s v="فنى اول زراعة "/>
    <s v="التنفيذ"/>
    <n v="290"/>
    <n v="0"/>
    <n v="290"/>
    <x v="24"/>
    <x v="1"/>
    <d v="2024-10-05T00:00:00"/>
    <n v="1"/>
    <n v="253"/>
    <n v="8.4333333333333336"/>
    <n v="0"/>
    <n v="12"/>
    <x v="17"/>
  </r>
  <r>
    <n v="293"/>
    <s v="عبدالعظيم عبدالمنعم ابراهيم القرملاوي "/>
    <n v="27402111301614"/>
    <s v="فنى زراعة"/>
    <s v="التنفيذ"/>
    <n v="280"/>
    <n v="0"/>
    <n v="280"/>
    <x v="24"/>
    <x v="1"/>
    <d v="2025-04-22T00:00:00"/>
    <n v="1"/>
    <n v="54"/>
    <n v="1.8"/>
    <n v="0"/>
    <n v="13"/>
    <x v="8"/>
  </r>
  <r>
    <n v="294"/>
    <s v="صلاح كمال ابوضيف ربيع"/>
    <n v="29708112400216"/>
    <s v="فنى زراعة"/>
    <s v="التنفيذ"/>
    <n v="280"/>
    <n v="0"/>
    <n v="280"/>
    <x v="24"/>
    <x v="1"/>
    <d v="2024-03-03T00:00:00"/>
    <n v="1"/>
    <n v="469"/>
    <n v="3.4666666666666668"/>
    <n v="1"/>
    <n v="13"/>
    <x v="8"/>
  </r>
  <r>
    <n v="295"/>
    <s v="محمد قاسم عبد الرشيد عبدالعزيز "/>
    <n v="28902202401332"/>
    <s v="مبيض محارة"/>
    <s v="التنفيذ"/>
    <n v="290"/>
    <n v="0"/>
    <n v="290"/>
    <x v="24"/>
    <x v="1"/>
    <d v="2023-11-14T00:00:00"/>
    <n v="1"/>
    <n v="579"/>
    <n v="7.1333333333333337"/>
    <n v="1"/>
    <n v="10"/>
    <x v="10"/>
  </r>
  <r>
    <n v="296"/>
    <s v="محمود عبد التواب عبد الرازق عبد اللطيف"/>
    <n v="27312152102252"/>
    <s v="مبيض محارة"/>
    <s v="التنفيذ"/>
    <n v="290"/>
    <n v="0"/>
    <n v="290"/>
    <x v="24"/>
    <x v="1"/>
    <d v="2023-05-15T00:00:00"/>
    <n v="1"/>
    <n v="762"/>
    <n v="1.0666666666666667"/>
    <n v="2"/>
    <n v="10"/>
    <x v="10"/>
  </r>
  <r>
    <n v="297"/>
    <s v="مجدي احمد محمد جالس "/>
    <n v="27303152602191"/>
    <s v="مبيض محارة"/>
    <s v="التنفيذ"/>
    <n v="290"/>
    <n v="0"/>
    <n v="290"/>
    <x v="24"/>
    <x v="1"/>
    <d v="2023-12-30T00:00:00"/>
    <n v="1"/>
    <n v="533"/>
    <n v="5.6"/>
    <n v="1"/>
    <n v="10"/>
    <x v="10"/>
  </r>
  <r>
    <n v="298"/>
    <s v="محمد احمد قرنى على"/>
    <n v="30108252302093"/>
    <s v="نجار مسلح"/>
    <s v="التنفيذ"/>
    <n v="290"/>
    <n v="0"/>
    <n v="290"/>
    <x v="24"/>
    <x v="1"/>
    <d v="2023-02-26T00:00:00"/>
    <n v="1"/>
    <n v="840"/>
    <n v="3.6666666666666665"/>
    <n v="2"/>
    <n v="14"/>
    <x v="9"/>
  </r>
  <r>
    <n v="299"/>
    <s v="ابو زيد سلامه علام"/>
    <n v="29210182102192"/>
    <s v="نجار مسلح"/>
    <s v="التنفيذ"/>
    <n v="290"/>
    <n v="0"/>
    <n v="290"/>
    <x v="24"/>
    <x v="1"/>
    <d v="2025-01-22T00:00:00"/>
    <n v="1"/>
    <n v="144"/>
    <n v="4.8"/>
    <n v="0"/>
    <n v="14"/>
    <x v="9"/>
  </r>
  <r>
    <n v="300"/>
    <s v="محمد مسعود احمد محمد  "/>
    <n v="28509022701059"/>
    <s v="سائق لودر B"/>
    <s v="الصيانة والمعدات"/>
    <n v="350"/>
    <n v="0"/>
    <n v="350"/>
    <x v="24"/>
    <x v="1"/>
    <d v="2024-05-01T00:00:00"/>
    <n v="1"/>
    <n v="410"/>
    <n v="1.5"/>
    <n v="1"/>
    <n v="31"/>
    <x v="18"/>
  </r>
  <r>
    <n v="301"/>
    <s v="عمر حامد احمد عبدالله "/>
    <n v="30503262402971"/>
    <s v="مساعد فنى ميكانيكى معدات C"/>
    <s v="الصيانة والمعدات"/>
    <n v="230"/>
    <n v="0"/>
    <n v="230"/>
    <x v="24"/>
    <x v="1"/>
    <d v="2025-03-05T00:00:00"/>
    <n v="1"/>
    <n v="102"/>
    <n v="3.4"/>
    <n v="0"/>
    <n v="37"/>
    <x v="29"/>
  </r>
  <r>
    <n v="302"/>
    <s v="جبريل محمد نشأت حسين"/>
    <n v="28805312701476"/>
    <s v="فنى شدة معدنية C"/>
    <s v="H.S.E"/>
    <n v="320"/>
    <n v="0"/>
    <n v="320"/>
    <x v="25"/>
    <x v="1"/>
    <d v="2025-04-15T00:00:00"/>
    <n v="1"/>
    <n v="61"/>
    <n v="2.0333333333333332"/>
    <n v="0"/>
    <n v="38"/>
    <x v="0"/>
  </r>
  <r>
    <n v="303"/>
    <s v="مصطفي شريف محمد عبدالعزيز"/>
    <n v="30101172503018"/>
    <s v="فنى كهرباء (خدمة موقع) B"/>
    <s v="الالكتروميكانيك"/>
    <n v="330"/>
    <n v="0"/>
    <n v="330"/>
    <x v="25"/>
    <x v="1"/>
    <d v="2025-05-08T00:00:00"/>
    <n v="1"/>
    <n v="38"/>
    <n v="1.2666666666666666"/>
    <n v="0"/>
    <n v="29"/>
    <x v="3"/>
  </r>
  <r>
    <n v="304"/>
    <s v="رفعت عطيه مجاهد حجازي الديك"/>
    <n v="25906231400471"/>
    <s v="مبيض محارة"/>
    <s v="التنفيذ"/>
    <n v="265"/>
    <n v="0"/>
    <n v="265"/>
    <x v="25"/>
    <x v="1"/>
    <d v="2023-03-07T00:00:00"/>
    <n v="1"/>
    <n v="831"/>
    <n v="3.3666666666666667"/>
    <n v="2"/>
    <n v="10"/>
    <x v="10"/>
  </r>
  <r>
    <n v="305"/>
    <s v="محمود حسين عبدالراضى على"/>
    <n v="26605172701091"/>
    <s v="عامل بوفيه"/>
    <s v="التنفيذ"/>
    <n v="250"/>
    <n v="0"/>
    <n v="250"/>
    <x v="25"/>
    <x v="1"/>
    <d v="2022-08-08T00:00:00"/>
    <n v="1"/>
    <n v="1042"/>
    <n v="10.4"/>
    <n v="2"/>
    <n v="21"/>
    <x v="13"/>
  </r>
  <r>
    <n v="306"/>
    <s v="شهاب عبدالنبي محمد عرفه"/>
    <n v="30201011333877"/>
    <s v="مساعد مشرف تنفيذ مدنى"/>
    <s v="التنفيذ"/>
    <n v="280"/>
    <n v="0"/>
    <n v="280"/>
    <x v="25"/>
    <x v="1"/>
    <d v="2024-10-15T00:00:00"/>
    <n v="1"/>
    <n v="243"/>
    <n v="8.1"/>
    <n v="0"/>
    <n v="3"/>
    <x v="16"/>
  </r>
  <r>
    <n v="307"/>
    <s v="محمد عبدالنبي حسن ابراهيم"/>
    <n v="2910120104754"/>
    <s v="نقاش "/>
    <s v="التنفيذ"/>
    <n v="265"/>
    <n v="0"/>
    <n v="265"/>
    <x v="25"/>
    <x v="1"/>
    <d v="2025-01-04T00:00:00"/>
    <n v="1"/>
    <n v="162"/>
    <n v="5.4"/>
    <n v="0"/>
    <n v="17"/>
    <x v="15"/>
  </r>
  <r>
    <n v="308"/>
    <s v="طه احمد عبدالفتاح محمد"/>
    <n v="27002092200633"/>
    <s v="مبيض محارة"/>
    <s v="التنفيذ"/>
    <n v="265"/>
    <n v="0"/>
    <n v="265"/>
    <x v="25"/>
    <x v="1"/>
    <d v="2022-08-08T00:00:00"/>
    <n v="1"/>
    <n v="1042"/>
    <n v="10.4"/>
    <n v="2"/>
    <n v="10"/>
    <x v="10"/>
  </r>
  <r>
    <n v="309"/>
    <s v="حسن عبدالنبي حسن ابراهيم"/>
    <n v="26401160103518"/>
    <s v="نقاش "/>
    <s v="التنفيذ"/>
    <n v="265"/>
    <n v="0"/>
    <n v="265"/>
    <x v="25"/>
    <x v="1"/>
    <d v="2024-06-25T00:00:00"/>
    <n v="1"/>
    <n v="355"/>
    <n v="11.833333333333334"/>
    <n v="0"/>
    <n v="17"/>
    <x v="15"/>
  </r>
  <r>
    <n v="310"/>
    <s v="خالد صابر عبدالفتاح احمد"/>
    <n v="27005231401478"/>
    <s v="فنى زراعة"/>
    <s v="التنفيذ"/>
    <n v="240"/>
    <n v="0"/>
    <n v="240"/>
    <x v="25"/>
    <x v="1"/>
    <d v="2023-08-08T00:00:00"/>
    <n v="1"/>
    <n v="677"/>
    <n v="10.4"/>
    <n v="1"/>
    <n v="13"/>
    <x v="8"/>
  </r>
  <r>
    <n v="311"/>
    <s v="يسين عبدالباسط يسين عبدالخالق"/>
    <n v="29507082500398"/>
    <s v="عامل نظافة"/>
    <s v="التنفيذ"/>
    <n v="210"/>
    <n v="0"/>
    <n v="210"/>
    <x v="25"/>
    <x v="1"/>
    <d v="2025-05-01T00:00:00"/>
    <n v="1"/>
    <n v="45"/>
    <n v="1.5"/>
    <n v="0"/>
    <n v="22"/>
    <x v="5"/>
  </r>
  <r>
    <n v="312"/>
    <s v="هشام احمد رمضان ابراهيم "/>
    <n v="30008122201274"/>
    <s v="فنى شدة معدنية C"/>
    <s v="H.S.E"/>
    <n v="350"/>
    <n v="0"/>
    <n v="350"/>
    <x v="26"/>
    <x v="1"/>
    <d v="2025-05-17T00:00:00"/>
    <n v="1"/>
    <n v="29"/>
    <n v="0.96666666666666667"/>
    <n v="0"/>
    <n v="38"/>
    <x v="0"/>
  </r>
  <r>
    <n v="313"/>
    <s v="محمد صابر فؤاد بيومي "/>
    <n v="29908112200933"/>
    <s v="فنى شدة معدنية C"/>
    <s v="H.S.E"/>
    <n v="350"/>
    <n v="0"/>
    <n v="350"/>
    <x v="26"/>
    <x v="1"/>
    <d v="2025-05-27T00:00:00"/>
    <n v="1"/>
    <n v="19"/>
    <n v="0.6333333333333333"/>
    <n v="0"/>
    <n v="38"/>
    <x v="0"/>
  </r>
  <r>
    <n v="314"/>
    <s v="زين العابدين فتحي محمد "/>
    <n v="27910212201217"/>
    <s v="فنى شدة معدنية C"/>
    <s v="H.S.E"/>
    <n v="350"/>
    <n v="0"/>
    <n v="350"/>
    <x v="26"/>
    <x v="1"/>
    <d v="2025-05-17T00:00:00"/>
    <n v="1"/>
    <n v="29"/>
    <n v="0.96666666666666667"/>
    <n v="0"/>
    <n v="38"/>
    <x v="0"/>
  </r>
  <r>
    <n v="315"/>
    <s v="محمد احمد عوض الله خلف "/>
    <n v="30001272702056"/>
    <s v="فنى شدة معدنية C"/>
    <s v="H.S.E"/>
    <n v="350"/>
    <n v="0"/>
    <n v="350"/>
    <x v="26"/>
    <x v="1"/>
    <d v="2025-05-15T00:00:00"/>
    <n v="1"/>
    <n v="31"/>
    <n v="1.0333333333333334"/>
    <n v="0"/>
    <n v="38"/>
    <x v="0"/>
  </r>
  <r>
    <n v="316"/>
    <s v="محمود عصام محمد سيد عربي "/>
    <n v="29108190100655"/>
    <s v="فنى شدة معدنية C"/>
    <s v="H.S.E"/>
    <n v="350"/>
    <n v="0"/>
    <n v="350"/>
    <x v="26"/>
    <x v="1"/>
    <d v="2025-05-11T00:00:00"/>
    <n v="1"/>
    <n v="35"/>
    <n v="1.1666666666666667"/>
    <n v="0"/>
    <n v="38"/>
    <x v="0"/>
  </r>
  <r>
    <n v="317"/>
    <s v="عماد الدين عبدالحميد عويس عبدالحميد "/>
    <n v="28811190102631"/>
    <s v="فنى شدة معدنية C"/>
    <s v="H.S.E"/>
    <n v="350"/>
    <n v="0"/>
    <n v="350"/>
    <x v="26"/>
    <x v="1"/>
    <d v="2025-02-20T00:00:00"/>
    <n v="1"/>
    <n v="115"/>
    <n v="3.8333333333333335"/>
    <n v="0"/>
    <n v="38"/>
    <x v="0"/>
  </r>
  <r>
    <n v="318"/>
    <s v="عبدالرحمن رضوان عبده ابوالدهب "/>
    <n v="30402201700111"/>
    <s v="مساعد فنى صحى D"/>
    <s v="الالكتروميكانيك"/>
    <n v="230"/>
    <n v="0"/>
    <n v="230"/>
    <x v="26"/>
    <x v="1"/>
    <d v="2024-10-22T00:00:00"/>
    <n v="1"/>
    <n v="236"/>
    <n v="7.8666666666666663"/>
    <n v="0"/>
    <n v="28"/>
    <x v="19"/>
  </r>
  <r>
    <n v="319"/>
    <s v="عبدالوهاب سالم عبدالوهاب سالم"/>
    <n v="29009302100591"/>
    <s v="فنى كهرباء (خدمة موقع) B"/>
    <s v="الالكتروميكانيك"/>
    <n v="330"/>
    <n v="0"/>
    <n v="330"/>
    <x v="26"/>
    <x v="1"/>
    <d v="2024-11-06T00:00:00"/>
    <n v="1"/>
    <n v="221"/>
    <n v="7.3666666666666663"/>
    <n v="0"/>
    <n v="29"/>
    <x v="3"/>
  </r>
  <r>
    <n v="320"/>
    <s v="منتصر حلمي عابدين عبدالله "/>
    <n v="26712072700676"/>
    <s v="نجار مسلح"/>
    <s v="التنفيذ"/>
    <n v="290"/>
    <n v="0"/>
    <n v="290"/>
    <x v="26"/>
    <x v="1"/>
    <d v="2024-01-20T00:00:00"/>
    <n v="1"/>
    <n v="512"/>
    <n v="4.9000000000000004"/>
    <n v="1"/>
    <n v="14"/>
    <x v="9"/>
  </r>
  <r>
    <n v="321"/>
    <s v="كامل حسن سيد احمد "/>
    <n v="27105152101099"/>
    <s v="نجار مسلح"/>
    <s v="التنفيذ"/>
    <n v="290"/>
    <n v="0"/>
    <n v="290"/>
    <x v="26"/>
    <x v="1"/>
    <d v="2024-08-04T00:00:00"/>
    <n v="1"/>
    <n v="315"/>
    <n v="10.5"/>
    <n v="0"/>
    <n v="14"/>
    <x v="9"/>
  </r>
  <r>
    <n v="322"/>
    <s v="عاطف محمد احمد عبدالعال "/>
    <n v="26707172700734"/>
    <s v="نجار مسلح"/>
    <s v="التنفيذ"/>
    <n v="290"/>
    <n v="0"/>
    <n v="290"/>
    <x v="26"/>
    <x v="1"/>
    <d v="2024-03-07T00:00:00"/>
    <n v="1"/>
    <n v="465"/>
    <n v="3.3333333333333335"/>
    <n v="1"/>
    <n v="14"/>
    <x v="9"/>
  </r>
  <r>
    <n v="323"/>
    <s v="رمضان محمود سلامه"/>
    <n v="29402142101556"/>
    <s v="نحات"/>
    <s v="التنفيذ"/>
    <n v="240"/>
    <n v="0"/>
    <n v="240"/>
    <x v="26"/>
    <x v="1"/>
    <d v="2024-09-03T00:00:00"/>
    <n v="1"/>
    <n v="285"/>
    <n v="9.5"/>
    <n v="0"/>
    <n v="16"/>
    <x v="20"/>
  </r>
  <r>
    <n v="324"/>
    <s v="عبدالفضيل حسن حميده علي "/>
    <n v="26312072200837"/>
    <s v="نجار مسلح"/>
    <s v="التنفيذ"/>
    <n v="290"/>
    <n v="0"/>
    <n v="290"/>
    <x v="26"/>
    <x v="1"/>
    <d v="2024-09-29T00:00:00"/>
    <n v="1"/>
    <n v="259"/>
    <n v="8.6333333333333329"/>
    <n v="0"/>
    <n v="14"/>
    <x v="9"/>
  </r>
  <r>
    <n v="325"/>
    <s v="شريف عبدالمنعم دسوقي عبدالجواد"/>
    <n v="28410282402938"/>
    <s v="مبيض محارة"/>
    <s v="التنفيذ"/>
    <n v="290"/>
    <n v="0"/>
    <n v="290"/>
    <x v="26"/>
    <x v="1"/>
    <d v="2025-05-17T00:00:00"/>
    <n v="1"/>
    <n v="29"/>
    <n v="0.96666666666666667"/>
    <n v="0"/>
    <n v="10"/>
    <x v="10"/>
  </r>
  <r>
    <n v="326"/>
    <s v="محمود السيد حسن "/>
    <n v="27102022501053"/>
    <s v="مبيض محارة"/>
    <s v="التنفيذ"/>
    <n v="290"/>
    <n v="0"/>
    <n v="290"/>
    <x v="26"/>
    <x v="1"/>
    <d v="2024-12-01T00:00:00"/>
    <n v="1"/>
    <n v="196"/>
    <n v="6.5333333333333332"/>
    <n v="0"/>
    <n v="10"/>
    <x v="10"/>
  </r>
  <r>
    <n v="327"/>
    <s v="محمد عبدالمطلب محمد "/>
    <n v="27505201300777"/>
    <s v="مبيض محارة"/>
    <s v="التنفيذ"/>
    <n v="290"/>
    <n v="0"/>
    <n v="290"/>
    <x v="26"/>
    <x v="1"/>
    <d v="2024-09-29T00:00:00"/>
    <n v="1"/>
    <n v="259"/>
    <n v="8.6333333333333329"/>
    <n v="0"/>
    <n v="10"/>
    <x v="10"/>
  </r>
  <r>
    <n v="328"/>
    <s v="صالح محمد امين اسماعيل"/>
    <n v="26902012601575"/>
    <s v="عامل بوفيه"/>
    <s v="التنفيذ"/>
    <n v="210"/>
    <n v="0"/>
    <n v="210"/>
    <x v="26"/>
    <x v="1"/>
    <d v="2024-09-29T00:00:00"/>
    <n v="1"/>
    <n v="259"/>
    <n v="8.6333333333333329"/>
    <n v="0"/>
    <n v="21"/>
    <x v="13"/>
  </r>
  <r>
    <n v="329"/>
    <s v="حسنى محمد عباس ابو الحسن"/>
    <n v="28202202400733"/>
    <s v="مبيض محارة"/>
    <s v="التنفيذ"/>
    <n v="290"/>
    <n v="0"/>
    <n v="290"/>
    <x v="26"/>
    <x v="1"/>
    <d v="2024-09-29T00:00:00"/>
    <n v="1"/>
    <n v="259"/>
    <n v="8.6333333333333329"/>
    <n v="0"/>
    <n v="10"/>
    <x v="10"/>
  </r>
  <r>
    <n v="330"/>
    <s v="عبدالقادر محمد فؤاد عبدالقادر دياب"/>
    <n v="27709050100571"/>
    <s v="مشرف تنفيذ مدنى"/>
    <s v="التنفيذ"/>
    <n v="370"/>
    <n v="0"/>
    <n v="370"/>
    <x v="26"/>
    <x v="1"/>
    <d v="2025-01-07T00:00:00"/>
    <n v="1"/>
    <n v="159"/>
    <n v="5.3"/>
    <n v="0"/>
    <n v="1"/>
    <x v="30"/>
  </r>
  <r>
    <n v="331"/>
    <s v="محمد سامي رجب عبدالحميد "/>
    <n v="30409111700672"/>
    <s v="مساعد مساح C"/>
    <s v="المساحة"/>
    <n v="220"/>
    <n v="0"/>
    <n v="220"/>
    <x v="26"/>
    <x v="1"/>
    <d v="2025-04-15T00:00:00"/>
    <n v="1"/>
    <n v="61"/>
    <n v="2.0333333333333332"/>
    <n v="0"/>
    <n v="23"/>
    <x v="7"/>
  </r>
  <r>
    <n v="332"/>
    <s v="عاطف ابراهيم مصطفي شعبان"/>
    <n v="30111071701094"/>
    <s v="مساعد مساح C"/>
    <s v="المساحة"/>
    <n v="220"/>
    <n v="0"/>
    <n v="220"/>
    <x v="26"/>
    <x v="1"/>
    <d v="2025-04-20T00:00:00"/>
    <n v="1"/>
    <n v="56"/>
    <n v="1.8666666666666667"/>
    <n v="0"/>
    <n v="23"/>
    <x v="7"/>
  </r>
  <r>
    <n v="333"/>
    <s v="محمد مجدي عبدالشكور محمد "/>
    <n v="3009163400598"/>
    <s v="مساعد مساح A"/>
    <s v="المساحة"/>
    <n v="260"/>
    <n v="0"/>
    <n v="260"/>
    <x v="26"/>
    <x v="1"/>
    <d v="2025-05-24T00:00:00"/>
    <n v="1"/>
    <n v="22"/>
    <n v="0.73333333333333328"/>
    <n v="0"/>
    <n v="23"/>
    <x v="7"/>
  </r>
  <r>
    <n v="334"/>
    <s v="محمد فتحي عيد عبدالمقصود"/>
    <n v="30109162201294"/>
    <s v="فنى شدة معدنية C"/>
    <s v="H.S.E"/>
    <n v="350"/>
    <n v="0"/>
    <n v="350"/>
    <x v="27"/>
    <x v="5"/>
    <d v="2024-10-08T00:00:00"/>
    <n v="1"/>
    <n v="250"/>
    <n v="8.3333333333333339"/>
    <n v="0"/>
    <n v="38"/>
    <x v="0"/>
  </r>
  <r>
    <n v="335"/>
    <s v="رمضان على مبروك احمد"/>
    <n v="27610122100353"/>
    <s v="مبيض محارة"/>
    <s v="التنفيذ"/>
    <n v="290"/>
    <n v="0"/>
    <n v="290"/>
    <x v="27"/>
    <x v="5"/>
    <d v="2025-04-27T00:00:00"/>
    <n v="1"/>
    <n v="49"/>
    <n v="1.6333333333333333"/>
    <n v="0"/>
    <n v="10"/>
    <x v="10"/>
  </r>
  <r>
    <n v="336"/>
    <s v="محمود على محمد على"/>
    <n v="30010252702075"/>
    <s v="فنى شدة معدنية C"/>
    <s v="H.S.E"/>
    <n v="350"/>
    <n v="0"/>
    <n v="350"/>
    <x v="28"/>
    <x v="5"/>
    <d v="2024-07-24T00:00:00"/>
    <n v="1"/>
    <n v="326"/>
    <n v="10.866666666666667"/>
    <n v="0"/>
    <n v="38"/>
    <x v="0"/>
  </r>
  <r>
    <n v="337"/>
    <s v="محمود شعبان محمد بركات"/>
    <n v="29910112200032"/>
    <s v="فنى شدة معدنية C"/>
    <s v="H.S.E"/>
    <n v="350"/>
    <n v="0"/>
    <n v="350"/>
    <x v="28"/>
    <x v="5"/>
    <d v="2024-07-29T00:00:00"/>
    <n v="1"/>
    <n v="321"/>
    <n v="10.7"/>
    <n v="0"/>
    <n v="38"/>
    <x v="0"/>
  </r>
  <r>
    <n v="338"/>
    <s v="علاء خلف عبدالحافظ حسن"/>
    <n v="28808202504658"/>
    <s v="فنى شدة معدنية C"/>
    <s v="H.S.E"/>
    <n v="350"/>
    <n v="0"/>
    <n v="350"/>
    <x v="28"/>
    <x v="5"/>
    <d v="2024-07-30T00:00:00"/>
    <n v="1"/>
    <n v="320"/>
    <n v="10.666666666666666"/>
    <n v="0"/>
    <n v="38"/>
    <x v="0"/>
  </r>
  <r>
    <n v="339"/>
    <s v="احمد خلف عبدالحافظ حسن"/>
    <n v="28203032502397"/>
    <s v="فنى شدة معدنية C"/>
    <s v="H.S.E"/>
    <n v="350"/>
    <n v="0"/>
    <n v="350"/>
    <x v="28"/>
    <x v="5"/>
    <d v="2024-07-30T00:00:00"/>
    <n v="1"/>
    <n v="320"/>
    <n v="10.666666666666666"/>
    <n v="0"/>
    <n v="38"/>
    <x v="0"/>
  </r>
  <r>
    <n v="340"/>
    <s v="احمد سعد شعبان عبدالمجيد"/>
    <n v="30307050104853"/>
    <s v="فنى شدة معدنية C"/>
    <s v="H.S.E"/>
    <n v="350"/>
    <n v="0"/>
    <n v="350"/>
    <x v="28"/>
    <x v="5"/>
    <d v="2025-04-12T00:00:00"/>
    <n v="1"/>
    <n v="64"/>
    <n v="2.1333333333333333"/>
    <n v="0"/>
    <n v="38"/>
    <x v="0"/>
  </r>
  <r>
    <n v="341"/>
    <s v="احمد ايمن مرعي حسن"/>
    <n v="29406062201814"/>
    <s v="فنى شدة معدنية C"/>
    <s v="H.S.E"/>
    <n v="350"/>
    <n v="0"/>
    <n v="350"/>
    <x v="28"/>
    <x v="5"/>
    <d v="2025-04-12T00:00:00"/>
    <n v="1"/>
    <n v="64"/>
    <n v="2.1333333333333333"/>
    <n v="0"/>
    <n v="38"/>
    <x v="0"/>
  </r>
  <r>
    <n v="342"/>
    <s v="صابر زين العابدين حنفى"/>
    <n v="30205052502751"/>
    <s v="فنى شدة معدنية C"/>
    <s v="H.S.E"/>
    <n v="350"/>
    <n v="0"/>
    <n v="350"/>
    <x v="28"/>
    <x v="5"/>
    <d v="2025-04-12T00:00:00"/>
    <n v="1"/>
    <n v="64"/>
    <n v="2.1333333333333333"/>
    <n v="0"/>
    <n v="38"/>
    <x v="0"/>
  </r>
  <r>
    <n v="343"/>
    <s v="محمد عبدالشكور محمد احمد"/>
    <n v="28805152700435"/>
    <s v="فنى شدة معدنية C"/>
    <s v="H.S.E"/>
    <n v="350"/>
    <n v="0"/>
    <n v="350"/>
    <x v="28"/>
    <x v="5"/>
    <d v="2025-04-23T00:00:00"/>
    <n v="1"/>
    <n v="53"/>
    <n v="1.7666666666666666"/>
    <n v="0"/>
    <n v="38"/>
    <x v="0"/>
  </r>
  <r>
    <n v="344"/>
    <s v="عيد فتحى عيد عبدالمقصود"/>
    <n v="29309252202692"/>
    <s v="فنى شدة معدنية C"/>
    <s v="H.S.E"/>
    <n v="350"/>
    <n v="0"/>
    <n v="350"/>
    <x v="28"/>
    <x v="5"/>
    <d v="2024-10-22T00:00:00"/>
    <n v="1"/>
    <n v="236"/>
    <n v="7.8666666666666663"/>
    <n v="0"/>
    <n v="38"/>
    <x v="0"/>
  </r>
  <r>
    <n v="345"/>
    <s v="مصطفي محمد رضا محمد"/>
    <n v="29112081401031"/>
    <s v="مساعد مشرف صحى D"/>
    <s v="الالكتروميكانيك"/>
    <n v="370"/>
    <n v="0"/>
    <n v="370"/>
    <x v="28"/>
    <x v="5"/>
    <d v="2023-12-26T00:00:00"/>
    <n v="1"/>
    <n v="537"/>
    <n v="5.7333333333333334"/>
    <n v="1"/>
    <n v="25"/>
    <x v="24"/>
  </r>
  <r>
    <n v="346"/>
    <s v="احمد عبدالعزيز عبدالجليل وهبه"/>
    <n v="30003301400393"/>
    <s v="فنى كهرباء (خدمة موقع) B"/>
    <s v="الالكتروميكانيك"/>
    <n v="330"/>
    <n v="0"/>
    <n v="330"/>
    <x v="28"/>
    <x v="5"/>
    <d v="2023-12-26T00:00:00"/>
    <n v="1"/>
    <n v="537"/>
    <n v="5.7333333333333334"/>
    <n v="1"/>
    <n v="29"/>
    <x v="3"/>
  </r>
  <r>
    <n v="347"/>
    <s v="احمد وليد خليل سعد الدين"/>
    <n v="30305221401174"/>
    <s v="فنى كهرباء (خدمة موقع) D"/>
    <s v="الالكتروميكانيك"/>
    <n v="290"/>
    <n v="0"/>
    <n v="290"/>
    <x v="28"/>
    <x v="5"/>
    <d v="2024-07-24T00:00:00"/>
    <n v="1"/>
    <n v="326"/>
    <n v="10.866666666666667"/>
    <n v="0"/>
    <n v="29"/>
    <x v="3"/>
  </r>
  <r>
    <n v="348"/>
    <s v="عبده كامل سعيد سربانه"/>
    <n v="27903092400176"/>
    <s v="فنى صحى (خدمة موقع) D"/>
    <s v="الالكتروميكانيك"/>
    <n v="290"/>
    <n v="0"/>
    <n v="290"/>
    <x v="28"/>
    <x v="5"/>
    <d v="2024-11-05T00:00:00"/>
    <n v="1"/>
    <n v="222"/>
    <n v="7.4"/>
    <n v="0"/>
    <n v="27"/>
    <x v="4"/>
  </r>
  <r>
    <n v="349"/>
    <s v="خالد ابراهيم عنتر ابراهيم عبدالمنعم"/>
    <n v="30511061400493"/>
    <s v="فنى كهرباء (منتج) C"/>
    <s v="الالكتروميكانيك"/>
    <n v="320"/>
    <n v="0"/>
    <n v="320"/>
    <x v="28"/>
    <x v="5"/>
    <d v="2024-12-01T00:00:00"/>
    <n v="1"/>
    <n v="196"/>
    <n v="6.5333333333333332"/>
    <n v="0"/>
    <n v="29"/>
    <x v="3"/>
  </r>
  <r>
    <n v="350"/>
    <s v="احمد رزق محمد رزق وهبة"/>
    <n v="29400211400735"/>
    <s v="فنى كهرباء (خدمة موقع) B"/>
    <s v="الالكتروميكانيك"/>
    <n v="330"/>
    <n v="0"/>
    <n v="330"/>
    <x v="28"/>
    <x v="5"/>
    <d v="2025-01-25T00:00:00"/>
    <n v="1"/>
    <n v="141"/>
    <n v="4.7"/>
    <n v="0"/>
    <n v="29"/>
    <x v="3"/>
  </r>
  <r>
    <n v="351"/>
    <s v="ابراهيم سيد جودة عبدالرحمن"/>
    <n v="28408130103451"/>
    <s v="فنى كهرباء (خدمة موقع) B"/>
    <s v="الالكتروميكانيك"/>
    <n v="330"/>
    <n v="0"/>
    <n v="330"/>
    <x v="28"/>
    <x v="5"/>
    <d v="2025-03-18T00:00:00"/>
    <n v="1"/>
    <n v="89"/>
    <n v="2.9666666666666668"/>
    <n v="0"/>
    <n v="29"/>
    <x v="3"/>
  </r>
  <r>
    <n v="352"/>
    <s v="عزت فاروق محمد سلام"/>
    <n v="27601202600455"/>
    <s v="عامل بوفيه"/>
    <s v="التنفيذ"/>
    <n v="200"/>
    <n v="0"/>
    <n v="200"/>
    <x v="28"/>
    <x v="5"/>
    <d v="2024-09-21T00:00:00"/>
    <n v="1"/>
    <n v="267"/>
    <n v="8.9"/>
    <n v="0"/>
    <n v="21"/>
    <x v="13"/>
  </r>
  <r>
    <n v="353"/>
    <s v="محروس عاطف احمد مصطفي ادريس"/>
    <n v="27702011503175"/>
    <s v="عامل بوفيه"/>
    <s v="التنفيذ"/>
    <n v="200"/>
    <n v="0"/>
    <n v="200"/>
    <x v="28"/>
    <x v="5"/>
    <d v="2025-04-16T00:00:00"/>
    <n v="1"/>
    <n v="60"/>
    <n v="2"/>
    <n v="0"/>
    <n v="21"/>
    <x v="13"/>
  </r>
  <r>
    <n v="354"/>
    <s v="سعد رزق ابوالنصر الفار"/>
    <n v="29410011519078"/>
    <s v="بنا"/>
    <s v="التنفيذ"/>
    <n v="450"/>
    <n v="0"/>
    <n v="450"/>
    <x v="28"/>
    <x v="5"/>
    <d v="2025-06-14T00:00:00"/>
    <n v="1"/>
    <n v="1"/>
    <n v="3.3333333333333333E-2"/>
    <n v="0"/>
    <n v="8"/>
    <x v="27"/>
  </r>
  <r>
    <n v="355"/>
    <s v="رمضان ابراهيم عمر يوسف"/>
    <n v="27010300103518"/>
    <s v="مساعد بنا"/>
    <s v="التنفيذ"/>
    <n v="350"/>
    <n v="0"/>
    <n v="350"/>
    <x v="28"/>
    <x v="5"/>
    <d v="2025-06-14T00:00:00"/>
    <n v="1"/>
    <n v="1"/>
    <n v="3.3333333333333333E-2"/>
    <n v="0"/>
    <n v="9"/>
    <x v="26"/>
  </r>
  <r>
    <n v="356"/>
    <s v="الضبع عبدالرحمن محمد عثمان"/>
    <n v="29308042700235"/>
    <s v="فنى ميكانيكى معدات C"/>
    <s v="الصيانة والمعدات"/>
    <n v="290"/>
    <n v="0"/>
    <n v="290"/>
    <x v="28"/>
    <x v="5"/>
    <d v="2023-12-26T00:00:00"/>
    <n v="1"/>
    <n v="537"/>
    <n v="5.7333333333333334"/>
    <n v="1"/>
    <n v="36"/>
    <x v="2"/>
  </r>
  <r>
    <n v="357"/>
    <s v="احمد سعيد عبده ابراهيم"/>
    <n v="29112031701114"/>
    <s v="فنى ميكانيكى معدات C"/>
    <s v="الصيانة والمعدات"/>
    <n v="290"/>
    <n v="0"/>
    <n v="290"/>
    <x v="28"/>
    <x v="5"/>
    <d v="2024-04-29T00:00:00"/>
    <n v="1"/>
    <n v="412"/>
    <n v="1.5666666666666667"/>
    <n v="1"/>
    <n v="36"/>
    <x v="2"/>
  </r>
  <r>
    <n v="358"/>
    <s v="عبدالرحمن مجدى محمود عبدالفتاح"/>
    <n v="30507302101711"/>
    <s v="صبان بحرية B"/>
    <s v="الصيانة والمعدات"/>
    <n v="340"/>
    <n v="0"/>
    <n v="340"/>
    <x v="28"/>
    <x v="5"/>
    <d v="2024-08-03T00:00:00"/>
    <n v="1"/>
    <n v="316"/>
    <n v="10.533333333333333"/>
    <n v="0"/>
    <n v="39"/>
    <x v="1"/>
  </r>
  <r>
    <n v="359"/>
    <s v="هانى فتحى ابراهيم سالم"/>
    <n v="26810031302293"/>
    <s v="صبان بحرية B"/>
    <s v="الصيانة والمعدات"/>
    <n v="340"/>
    <n v="0"/>
    <n v="340"/>
    <x v="28"/>
    <x v="5"/>
    <d v="2024-09-14T00:00:00"/>
    <n v="1"/>
    <n v="274"/>
    <n v="9.1333333333333329"/>
    <n v="0"/>
    <n v="39"/>
    <x v="1"/>
  </r>
  <r>
    <n v="360"/>
    <s v="حسن انور على فضل"/>
    <n v="28605122501871"/>
    <s v="صبان بحرية B"/>
    <s v="الصيانة والمعدات"/>
    <n v="340"/>
    <n v="0"/>
    <n v="340"/>
    <x v="28"/>
    <x v="5"/>
    <d v="2024-06-08T00:00:00"/>
    <n v="1"/>
    <n v="372"/>
    <n v="0.23333333333333334"/>
    <n v="1"/>
    <n v="39"/>
    <x v="1"/>
  </r>
  <r>
    <n v="361"/>
    <s v="عمرو محمد احمد عبدالعال"/>
    <n v="29006162600653"/>
    <s v="صبان بحرية B"/>
    <s v="الصيانة والمعدات"/>
    <n v="340"/>
    <n v="0"/>
    <n v="340"/>
    <x v="28"/>
    <x v="5"/>
    <d v="2024-12-10T00:00:00"/>
    <n v="1"/>
    <n v="187"/>
    <n v="6.2333333333333334"/>
    <n v="0"/>
    <n v="39"/>
    <x v="1"/>
  </r>
  <r>
    <n v="362"/>
    <s v="محمود قرقار محمد عبدالنعيم"/>
    <n v="27910172700053"/>
    <s v="صبان بحرية B"/>
    <s v="الصيانة والمعدات"/>
    <n v="340"/>
    <n v="0"/>
    <n v="340"/>
    <x v="28"/>
    <x v="5"/>
    <d v="2025-01-19T00:00:00"/>
    <n v="1"/>
    <n v="147"/>
    <n v="4.9000000000000004"/>
    <n v="0"/>
    <n v="39"/>
    <x v="1"/>
  </r>
  <r>
    <n v="363"/>
    <s v="محمد خيري عبدالمطلب مليجي"/>
    <n v="29902031701336"/>
    <s v="مساعد فنى ميكانيكى معدات B"/>
    <s v="الصيانة والمعدات"/>
    <n v="240"/>
    <n v="0"/>
    <n v="240"/>
    <x v="28"/>
    <x v="5"/>
    <d v="2025-02-24T00:00:00"/>
    <n v="1"/>
    <n v="111"/>
    <n v="3.7"/>
    <n v="0"/>
    <n v="37"/>
    <x v="29"/>
  </r>
  <r>
    <n v="364"/>
    <s v="بلال حسين خالد ابراهيم"/>
    <n v="29605082201678"/>
    <s v="صبان بحرية C"/>
    <s v="الصيانة والمعدات"/>
    <n v="310"/>
    <n v="0"/>
    <n v="310"/>
    <x v="28"/>
    <x v="5"/>
    <d v="2025-03-18T00:00:00"/>
    <n v="1"/>
    <n v="89"/>
    <n v="2.9666666666666668"/>
    <n v="0"/>
    <n v="39"/>
    <x v="1"/>
  </r>
  <r>
    <n v="365"/>
    <s v="اسلام ابراهيم ابراهيم السيد"/>
    <n v="29011200100639"/>
    <s v="صبان بحرية C"/>
    <s v="الصيانة والمعدات"/>
    <n v="310"/>
    <n v="0"/>
    <n v="310"/>
    <x v="28"/>
    <x v="5"/>
    <d v="2025-04-16T00:00:00"/>
    <n v="1"/>
    <n v="60"/>
    <n v="2"/>
    <n v="0"/>
    <n v="39"/>
    <x v="1"/>
  </r>
  <r>
    <n v="366"/>
    <s v="فريد شوقي محمد الغزالي"/>
    <n v="28603031701394"/>
    <s v="صبان بحرية C"/>
    <s v="الصيانة والمعدات"/>
    <n v="310"/>
    <n v="0"/>
    <n v="310"/>
    <x v="28"/>
    <x v="5"/>
    <d v="2025-05-07T00:00:00"/>
    <n v="1"/>
    <n v="39"/>
    <n v="1.3"/>
    <n v="0"/>
    <n v="39"/>
    <x v="1"/>
  </r>
  <r>
    <n v="367"/>
    <s v="محمد ابراهيم علي ابراهيم حوه"/>
    <n v="30509161500415"/>
    <s v="عامل مخزن A"/>
    <s v="المخازن"/>
    <n v="230"/>
    <n v="0"/>
    <n v="230"/>
    <x v="28"/>
    <x v="5"/>
    <d v="2024-10-05T00:00:00"/>
    <n v="1"/>
    <n v="253"/>
    <n v="8.4333333333333336"/>
    <n v="0"/>
    <n v="41"/>
    <x v="6"/>
  </r>
  <r>
    <n v="368"/>
    <s v="محمد جمال صابر محمد"/>
    <n v="30412211400731"/>
    <s v="عامل مخزن C"/>
    <s v="المخازن"/>
    <n v="210"/>
    <n v="0"/>
    <n v="210"/>
    <x v="28"/>
    <x v="5"/>
    <d v="2025-01-16T00:00:00"/>
    <n v="1"/>
    <n v="150"/>
    <n v="5"/>
    <n v="0"/>
    <n v="41"/>
    <x v="6"/>
  </r>
  <r>
    <n v="369"/>
    <s v="عبدالله هاشم سيد سليمان"/>
    <n v="30205072200212"/>
    <s v="مساعد مساح C"/>
    <s v="المساحة"/>
    <n v="220"/>
    <n v="0"/>
    <n v="220"/>
    <x v="28"/>
    <x v="5"/>
    <d v="2025-01-26T00:00:00"/>
    <n v="1"/>
    <n v="140"/>
    <n v="4.666666666666667"/>
    <n v="0"/>
    <n v="23"/>
    <x v="7"/>
  </r>
  <r>
    <n v="370"/>
    <s v="احمد سعيد حسين بهلول"/>
    <n v="30306201700112"/>
    <s v="مساعد مساح D"/>
    <s v="المساحة"/>
    <n v="200"/>
    <n v="0"/>
    <n v="200"/>
    <x v="28"/>
    <x v="5"/>
    <d v="2025-02-18T00:00:00"/>
    <n v="1"/>
    <n v="117"/>
    <n v="3.9"/>
    <n v="0"/>
    <n v="23"/>
    <x v="7"/>
  </r>
  <r>
    <n v="371"/>
    <s v="حسين عويس حجازي عويس"/>
    <n v="30006102200716"/>
    <s v="مساعد مساح C"/>
    <s v="المساحة"/>
    <n v="220"/>
    <n v="0"/>
    <n v="220"/>
    <x v="28"/>
    <x v="5"/>
    <d v="2025-04-19T00:00:00"/>
    <n v="1"/>
    <n v="57"/>
    <n v="1.9"/>
    <n v="0"/>
    <n v="23"/>
    <x v="7"/>
  </r>
  <r>
    <n v="372"/>
    <s v="محمد عبدالله احمد خطاب عمار "/>
    <n v="30001202107932"/>
    <s v="فنى شدة معدنية A"/>
    <s v="H.S.E"/>
    <n v="400"/>
    <n v="0"/>
    <n v="400"/>
    <x v="29"/>
    <x v="5"/>
    <d v="2024-12-08T00:00:00"/>
    <n v="1"/>
    <n v="189"/>
    <n v="6.3"/>
    <n v="0"/>
    <n v="38"/>
    <x v="0"/>
  </r>
  <r>
    <n v="373"/>
    <s v="عبدالله احمد خطاب عمار "/>
    <n v="27010152101217"/>
    <s v="فنى شدة معدنية A"/>
    <s v="H.S.E"/>
    <n v="400"/>
    <n v="0"/>
    <n v="400"/>
    <x v="29"/>
    <x v="5"/>
    <d v="2025-04-21T00:00:00"/>
    <n v="1"/>
    <n v="55"/>
    <n v="1.8333333333333333"/>
    <n v="0"/>
    <n v="38"/>
    <x v="0"/>
  </r>
  <r>
    <n v="374"/>
    <s v="محمود ثابت عنتر عبد الوهاب "/>
    <n v="30107302500294"/>
    <s v="فنى شدة معدنية A"/>
    <s v="H.S.E"/>
    <n v="400"/>
    <n v="0"/>
    <n v="400"/>
    <x v="29"/>
    <x v="5"/>
    <d v="2025-05-13T00:00:00"/>
    <n v="1"/>
    <n v="33"/>
    <n v="1.1000000000000001"/>
    <n v="0"/>
    <n v="38"/>
    <x v="0"/>
  </r>
  <r>
    <n v="375"/>
    <s v="احمد حربى حامد محمود "/>
    <n v="28704082102593"/>
    <s v="فنى شدة معدنية A"/>
    <s v="H.S.E"/>
    <n v="400"/>
    <n v="0"/>
    <n v="400"/>
    <x v="29"/>
    <x v="5"/>
    <d v="2025-05-12T00:00:00"/>
    <n v="1"/>
    <n v="34"/>
    <n v="1.1333333333333333"/>
    <n v="0"/>
    <n v="38"/>
    <x v="0"/>
  </r>
  <r>
    <n v="376"/>
    <s v="محمد عطية مبروك ابو شنب "/>
    <n v="28407031701731"/>
    <s v="فنى كهرباء (خدمة موقع) C"/>
    <s v="الالكتروميكانيك"/>
    <n v="310"/>
    <n v="0"/>
    <n v="310"/>
    <x v="29"/>
    <x v="5"/>
    <d v="2025-02-05T00:00:00"/>
    <n v="1"/>
    <n v="130"/>
    <n v="4.333333333333333"/>
    <n v="0"/>
    <n v="29"/>
    <x v="3"/>
  </r>
  <r>
    <n v="377"/>
    <s v="على عويس محمود على"/>
    <n v="26710280103395"/>
    <s v="فنى كهرباء (خدمة موقع) C"/>
    <s v="الالكتروميكانيك"/>
    <n v="310"/>
    <n v="0"/>
    <n v="310"/>
    <x v="29"/>
    <x v="5"/>
    <d v="2024-12-09T00:00:00"/>
    <n v="1"/>
    <n v="188"/>
    <n v="6.2666666666666666"/>
    <n v="0"/>
    <n v="29"/>
    <x v="3"/>
  </r>
  <r>
    <n v="378"/>
    <s v="رمضان خليل فايق خليل"/>
    <n v="29801252401174"/>
    <s v="عامل بوفيه"/>
    <s v="التنفيذ"/>
    <n v="200"/>
    <n v="0"/>
    <n v="200"/>
    <x v="29"/>
    <x v="5"/>
    <d v="2024-08-21T00:00:00"/>
    <n v="1"/>
    <n v="298"/>
    <n v="9.9333333333333336"/>
    <n v="0"/>
    <n v="21"/>
    <x v="13"/>
  </r>
  <r>
    <n v="379"/>
    <s v="سمير عبد الهادى عبدالله "/>
    <n v="28112301500317"/>
    <s v="مبيض محارة"/>
    <s v="التنفيذ"/>
    <n v="300"/>
    <n v="0"/>
    <n v="300"/>
    <x v="29"/>
    <x v="5"/>
    <d v="2025-01-19T00:00:00"/>
    <n v="1"/>
    <n v="147"/>
    <n v="4.9000000000000004"/>
    <n v="0"/>
    <n v="10"/>
    <x v="10"/>
  </r>
  <r>
    <n v="380"/>
    <s v="محمود حمادة عرفان ميصر "/>
    <n v="30702072403117"/>
    <s v="عامل بوفيه"/>
    <s v="التنفيذ"/>
    <n v="200"/>
    <n v="0"/>
    <n v="200"/>
    <x v="29"/>
    <x v="5"/>
    <d v="2025-04-28T00:00:00"/>
    <n v="1"/>
    <n v="48"/>
    <n v="1.6"/>
    <n v="0"/>
    <n v="21"/>
    <x v="13"/>
  </r>
  <r>
    <n v="381"/>
    <s v="عبد الرحمن سيد محمد السيد "/>
    <n v="30202020102094"/>
    <s v="مساعد مشرف تنفيذ مدنى"/>
    <s v="التنفيذ "/>
    <n v="300"/>
    <n v="0"/>
    <n v="300"/>
    <x v="29"/>
    <x v="5"/>
    <d v="2025-04-19T00:00:00"/>
    <n v="1"/>
    <n v="57"/>
    <n v="1.9"/>
    <n v="0"/>
    <n v="3"/>
    <x v="16"/>
  </r>
  <r>
    <n v="382"/>
    <s v="محمد سعيد محمد عيسي"/>
    <n v="27504151402194"/>
    <s v="فنى ميكانيكى معدات C"/>
    <s v="الصيانة والمعدات"/>
    <n v="290"/>
    <n v="0"/>
    <n v="290"/>
    <x v="29"/>
    <x v="5"/>
    <d v="2024-09-23T00:00:00"/>
    <n v="1"/>
    <n v="265"/>
    <n v="8.8333333333333339"/>
    <n v="0"/>
    <n v="36"/>
    <x v="2"/>
  </r>
  <r>
    <n v="383"/>
    <s v="عبد البر صبحى عبد البر الصعيدى "/>
    <n v="28507141601655"/>
    <s v="فنى ميكانيكى معدات B"/>
    <s v="الصيانة والمعدات"/>
    <n v="310"/>
    <n v="0"/>
    <n v="310"/>
    <x v="29"/>
    <x v="5"/>
    <d v="2025-02-16T00:00:00"/>
    <n v="1"/>
    <n v="119"/>
    <n v="3.9666666666666668"/>
    <n v="0"/>
    <n v="36"/>
    <x v="2"/>
  </r>
  <r>
    <n v="384"/>
    <s v="طارق جمال شعبان على "/>
    <n v="30108202304532"/>
    <s v="سائق جرار زراعى B"/>
    <s v="الصيانة والمعدات"/>
    <n v="300"/>
    <n v="0"/>
    <n v="300"/>
    <x v="29"/>
    <x v="5"/>
    <d v="2025-03-22T00:00:00"/>
    <n v="1"/>
    <n v="85"/>
    <n v="2.8333333333333335"/>
    <n v="0"/>
    <n v="32"/>
    <x v="21"/>
  </r>
  <r>
    <n v="385"/>
    <s v="مصطفى ممدوح جابر "/>
    <n v="29409052501339"/>
    <s v="عامل مخزن B"/>
    <s v="المخازن"/>
    <n v="220"/>
    <n v="0"/>
    <n v="220"/>
    <x v="29"/>
    <x v="5"/>
    <d v="2024-07-10T00:00:00"/>
    <n v="1"/>
    <n v="340"/>
    <n v="11.333333333333334"/>
    <n v="0"/>
    <n v="41"/>
    <x v="6"/>
  </r>
  <r>
    <n v="386"/>
    <s v="عزت محمد يحى يوسف "/>
    <n v="29701250105832"/>
    <s v="مندوب تسليمات "/>
    <s v="المخازن "/>
    <n v="240"/>
    <n v="0"/>
    <n v="240"/>
    <x v="29"/>
    <x v="5"/>
    <d v="2025-05-17T00:00:00"/>
    <n v="1"/>
    <n v="29"/>
    <n v="0.96666666666666667"/>
    <n v="0"/>
    <n v="42"/>
    <x v="14"/>
  </r>
  <r>
    <n v="387"/>
    <s v="احمد اسامة احمد على "/>
    <n v="30311180104054"/>
    <s v="عامل مخزن A"/>
    <s v="المخازن "/>
    <n v="230"/>
    <n v="0"/>
    <n v="230"/>
    <x v="29"/>
    <x v="5"/>
    <d v="2025-03-05T00:00:00"/>
    <n v="1"/>
    <n v="102"/>
    <n v="3.4"/>
    <n v="0"/>
    <n v="41"/>
    <x v="6"/>
  </r>
  <r>
    <n v="388"/>
    <s v="محمد ابراهيم محمد  الخولى "/>
    <n v="29609141600978"/>
    <s v="مساعد مساح B"/>
    <s v="المساحة "/>
    <n v="240"/>
    <n v="0"/>
    <n v="240"/>
    <x v="29"/>
    <x v="5"/>
    <d v="2025-04-08T00:00:00"/>
    <n v="1"/>
    <n v="68"/>
    <n v="2.2666666666666666"/>
    <n v="0"/>
    <n v="23"/>
    <x v="7"/>
  </r>
  <r>
    <n v="389"/>
    <s v="احمد محمد على ابو الفتوح"/>
    <n v="30201112600396"/>
    <s v="مساعد مساح C"/>
    <s v="المساحة "/>
    <n v="220"/>
    <n v="0"/>
    <n v="220"/>
    <x v="29"/>
    <x v="5"/>
    <d v="2025-02-16T00:00:00"/>
    <n v="1"/>
    <n v="119"/>
    <n v="3.9666666666666668"/>
    <n v="0"/>
    <n v="23"/>
    <x v="7"/>
  </r>
  <r>
    <n v="390"/>
    <s v="احمد صابر احمد عبد الحميد "/>
    <n v="30111012613173"/>
    <s v="مساعد مساح C"/>
    <s v="المساحة "/>
    <n v="220"/>
    <n v="0"/>
    <n v="220"/>
    <x v="29"/>
    <x v="5"/>
    <d v="2025-04-19T00:00:00"/>
    <n v="1"/>
    <n v="57"/>
    <n v="1.9"/>
    <n v="0"/>
    <n v="23"/>
    <x v="7"/>
  </r>
  <r>
    <n v="391"/>
    <s v="ناجح محمد مصطفى محمد "/>
    <n v="30107302201254"/>
    <s v="مساعد مساح C"/>
    <s v="المساحة "/>
    <n v="220"/>
    <n v="0"/>
    <n v="220"/>
    <x v="29"/>
    <x v="5"/>
    <d v="2025-04-19T00:00:00"/>
    <n v="1"/>
    <n v="57"/>
    <n v="1.9"/>
    <n v="0"/>
    <n v="23"/>
    <x v="7"/>
  </r>
  <r>
    <n v="392"/>
    <s v="السيد رفعت محمد السيد عوض"/>
    <n v="29209011806096"/>
    <s v="مساعد فنى كهرباء D"/>
    <s v="الالكتروميكانيك"/>
    <n v="230"/>
    <n v="0"/>
    <n v="230"/>
    <x v="30"/>
    <x v="1"/>
    <d v="2023-05-17T00:00:00"/>
    <n v="1"/>
    <n v="760"/>
    <n v="1"/>
    <n v="2"/>
    <n v="30"/>
    <x v="11"/>
  </r>
  <r>
    <n v="393"/>
    <s v="عاطف عبدالحافظ محمد عبدالحافظ"/>
    <n v="27003312600219"/>
    <s v="نجار مسلح"/>
    <s v="التنفيذ"/>
    <n v="290"/>
    <n v="0"/>
    <n v="290"/>
    <x v="30"/>
    <x v="1"/>
    <d v="2023-07-29T00:00:00"/>
    <n v="1"/>
    <n v="687"/>
    <n v="10.733333333333333"/>
    <n v="1"/>
    <n v="14"/>
    <x v="9"/>
  </r>
  <r>
    <n v="394"/>
    <s v="محمد فتحى على عبدالحافظ"/>
    <n v="30408162501813"/>
    <s v="مبيض محارة"/>
    <s v="التنفيذ"/>
    <n v="290"/>
    <n v="0"/>
    <n v="290"/>
    <x v="30"/>
    <x v="1"/>
    <d v="2023-08-19T00:00:00"/>
    <n v="1"/>
    <n v="666"/>
    <n v="10.033333333333333"/>
    <n v="1"/>
    <n v="10"/>
    <x v="10"/>
  </r>
  <r>
    <n v="395"/>
    <s v="احمد محمود عبدالحافظ سليم"/>
    <n v="28806102501373"/>
    <s v="مبيض محارة"/>
    <s v="التنفيذ"/>
    <n v="290"/>
    <n v="0"/>
    <n v="290"/>
    <x v="30"/>
    <x v="1"/>
    <d v="2023-09-09T00:00:00"/>
    <n v="1"/>
    <n v="645"/>
    <n v="9.3333333333333339"/>
    <n v="1"/>
    <n v="10"/>
    <x v="10"/>
  </r>
  <r>
    <n v="396"/>
    <s v="مصطفي رجب عبد الحميد حسن "/>
    <n v="30101012421619"/>
    <s v="فنى زراعة"/>
    <s v="التنفيذ"/>
    <n v="280"/>
    <n v="0"/>
    <n v="280"/>
    <x v="30"/>
    <x v="1"/>
    <d v="2024-08-01T00:00:00"/>
    <n v="1"/>
    <n v="318"/>
    <n v="10.6"/>
    <n v="0"/>
    <n v="13"/>
    <x v="8"/>
  </r>
  <r>
    <n v="397"/>
    <s v="أحمد عبدالنبى احمد حسين"/>
    <n v="28805112701277"/>
    <s v="مبيض محارة"/>
    <s v="التنفيذ"/>
    <n v="290"/>
    <n v="0"/>
    <n v="290"/>
    <x v="30"/>
    <x v="1"/>
    <d v="2024-09-09T00:00:00"/>
    <n v="1"/>
    <n v="279"/>
    <n v="9.3000000000000007"/>
    <n v="0"/>
    <n v="10"/>
    <x v="10"/>
  </r>
  <r>
    <n v="398"/>
    <s v="محمد فاروق جعفر"/>
    <n v="27206032400956"/>
    <s v="عامل مخزن A"/>
    <s v="المخازن"/>
    <n v="230"/>
    <n v="0"/>
    <n v="230"/>
    <x v="30"/>
    <x v="1"/>
    <d v="2022-02-17T00:00:00"/>
    <n v="1"/>
    <n v="1214"/>
    <n v="3.9666666666666668"/>
    <n v="3"/>
    <n v="41"/>
    <x v="6"/>
  </r>
  <r>
    <n v="399"/>
    <s v="جمال عبدالتواب احمد محمد"/>
    <n v="29212262200333"/>
    <s v="عامل مخزن A"/>
    <s v="المخازن"/>
    <n v="230"/>
    <n v="0"/>
    <n v="230"/>
    <x v="30"/>
    <x v="1"/>
    <d v="2023-05-11T00:00:00"/>
    <n v="1"/>
    <n v="766"/>
    <n v="1.2"/>
    <n v="2"/>
    <n v="41"/>
    <x v="6"/>
  </r>
  <r>
    <n v="400"/>
    <s v="اسلام فيصل برهم حسام"/>
    <n v="29306153400033"/>
    <s v="فنى كهرباء (منتج) B"/>
    <s v="الالكتروميكانيك"/>
    <n v="340"/>
    <n v="70"/>
    <n v="410"/>
    <x v="31"/>
    <x v="6"/>
    <d v="2025-05-17T00:00:00"/>
    <n v="1"/>
    <n v="29"/>
    <n v="0.96666666666666667"/>
    <n v="0"/>
    <n v="29"/>
    <x v="3"/>
  </r>
  <r>
    <n v="401"/>
    <s v="احمد سامى محمد رشاد السيد"/>
    <n v="29401012305374"/>
    <s v="عامل بوفيه"/>
    <s v="التنفيذ"/>
    <n v="220"/>
    <n v="70"/>
    <n v="290"/>
    <x v="31"/>
    <x v="6"/>
    <d v="2023-12-19T00:00:00"/>
    <n v="1"/>
    <n v="544"/>
    <n v="5.9666666666666668"/>
    <n v="1"/>
    <n v="21"/>
    <x v="13"/>
  </r>
  <r>
    <n v="402"/>
    <s v="عادل قاسم محمد محمود"/>
    <n v="29901112702071"/>
    <s v="فنى ميكانيكى معدات A"/>
    <s v="الصيانة والمعدات"/>
    <n v="330"/>
    <n v="70"/>
    <n v="400"/>
    <x v="31"/>
    <x v="6"/>
    <d v="2021-09-06T00:00:00"/>
    <n v="1"/>
    <n v="1378"/>
    <n v="9.4333333333333336"/>
    <n v="3"/>
    <n v="36"/>
    <x v="2"/>
  </r>
  <r>
    <n v="403"/>
    <s v="صبحى عبداللطيف محمد الجدع"/>
    <n v="27504081700099"/>
    <s v="سائق لودر A"/>
    <s v="الصيانة والمعدات"/>
    <n v="370"/>
    <n v="70"/>
    <n v="440"/>
    <x v="31"/>
    <x v="6"/>
    <d v="2023-01-14T00:00:00"/>
    <n v="1"/>
    <n v="883"/>
    <n v="5.0999999999999996"/>
    <n v="2"/>
    <n v="31"/>
    <x v="18"/>
  </r>
  <r>
    <n v="404"/>
    <s v="عاطف زكريا عبدالفتاح فواز"/>
    <n v="29609142500497"/>
    <s v="سائق لودر C"/>
    <s v="الصيانة والمعدات"/>
    <n v="320"/>
    <n v="70"/>
    <n v="390"/>
    <x v="31"/>
    <x v="6"/>
    <d v="2025-04-07T00:00:00"/>
    <n v="1"/>
    <n v="69"/>
    <n v="2.2999999999999998"/>
    <n v="0"/>
    <n v="31"/>
    <x v="18"/>
  </r>
  <r>
    <n v="405"/>
    <s v="محمد شحته ابراهيم الشحات"/>
    <n v="30105081301418"/>
    <s v="مساعد مشرف تنفيذ مدنى"/>
    <s v="التنفيذ"/>
    <n v="280"/>
    <n v="20"/>
    <n v="300"/>
    <x v="32"/>
    <x v="6"/>
    <d v="2024-09-21T00:00:00"/>
    <n v="1"/>
    <n v="267"/>
    <n v="8.9"/>
    <n v="0"/>
    <n v="3"/>
    <x v="16"/>
  </r>
  <r>
    <n v="406"/>
    <s v="حماده على منتصر عبدالله"/>
    <n v="29311122400179"/>
    <s v="فنى زراعة"/>
    <s v="التنفيذ"/>
    <n v="260"/>
    <n v="0"/>
    <n v="260"/>
    <x v="33"/>
    <x v="3"/>
    <d v="2022-11-03T00:00:00"/>
    <n v="1"/>
    <n v="955"/>
    <n v="7.5"/>
    <n v="2"/>
    <n v="13"/>
    <x v="8"/>
  </r>
  <r>
    <n v="407"/>
    <s v="أحمد طه محمد محمد"/>
    <n v="27611222100071"/>
    <s v="فنى لحام C"/>
    <s v="الصيانة والمعدات"/>
    <n v="310"/>
    <n v="0"/>
    <n v="310"/>
    <x v="34"/>
    <x v="4"/>
    <d v="2022-07-17T00:00:00"/>
    <n v="1"/>
    <n v="1064"/>
    <n v="11.133333333333333"/>
    <n v="2"/>
    <n v="35"/>
    <x v="31"/>
  </r>
  <r>
    <n v="408"/>
    <s v="محمد عادل عبدالهادي رزق"/>
    <n v="28803161701158"/>
    <s v="فنى عمرات A"/>
    <s v="الصيانة والمعدات"/>
    <n v="380"/>
    <n v="0"/>
    <n v="380"/>
    <x v="34"/>
    <x v="4"/>
    <d v="2024-10-10T00:00:00"/>
    <n v="1"/>
    <n v="248"/>
    <n v="8.2666666666666675"/>
    <n v="0"/>
    <n v="33"/>
    <x v="32"/>
  </r>
  <r>
    <n v="409"/>
    <s v="محمود الحسيني الحسيني زايد"/>
    <n v="30002201700911"/>
    <s v="فنى كهرباء معدات C"/>
    <s v="الصيانة والمعدات"/>
    <n v="290"/>
    <n v="0"/>
    <n v="290"/>
    <x v="34"/>
    <x v="4"/>
    <d v="2023-08-15T00:00:00"/>
    <n v="1"/>
    <n v="670"/>
    <n v="10.166666666666666"/>
    <n v="1"/>
    <n v="34"/>
    <x v="33"/>
  </r>
  <r>
    <n v="410"/>
    <s v="حسام حمودة ابوالقاسم اسماعيل"/>
    <n v="29804232102471"/>
    <s v="مساعد فنى ميكانيكى معدات C"/>
    <s v="الصيانة والمعدات"/>
    <n v="230"/>
    <n v="0"/>
    <n v="230"/>
    <x v="34"/>
    <x v="4"/>
    <d v="2025-04-26T00:00:00"/>
    <n v="1"/>
    <n v="50"/>
    <n v="1.6666666666666667"/>
    <n v="0"/>
    <n v="37"/>
    <x v="29"/>
  </r>
  <r>
    <n v="411"/>
    <s v="علاء ذكى سيد احمد"/>
    <n v="26506150103397"/>
    <s v="مساعد مشرف عمرات"/>
    <s v="الصيانة والمعدات"/>
    <n v="550"/>
    <n v="0"/>
    <n v="550"/>
    <x v="34"/>
    <x v="4"/>
    <d v="2022-07-17T00:00:00"/>
    <n v="1"/>
    <n v="1064"/>
    <n v="11.133333333333333"/>
    <n v="2"/>
    <n v="33"/>
    <x v="32"/>
  </r>
  <r>
    <n v="412"/>
    <s v="محمد رمضان رمضان محمود"/>
    <n v="29407252302354"/>
    <s v="عامل مخزن A"/>
    <s v="المخازن"/>
    <n v="230"/>
    <n v="0"/>
    <n v="230"/>
    <x v="34"/>
    <x v="4"/>
    <d v="2022-07-17T00:00:00"/>
    <n v="1"/>
    <n v="1064"/>
    <n v="11.133333333333333"/>
    <n v="2"/>
    <n v="41"/>
    <x v="6"/>
  </r>
  <r>
    <n v="413"/>
    <s v="محمد حسن احمد حسن"/>
    <n v="29007152402019"/>
    <s v="عامل مخزن A"/>
    <s v="المخازن"/>
    <n v="230"/>
    <n v="0"/>
    <n v="230"/>
    <x v="34"/>
    <x v="4"/>
    <d v="2022-07-17T00:00:00"/>
    <n v="1"/>
    <n v="1064"/>
    <n v="11.133333333333333"/>
    <n v="2"/>
    <n v="41"/>
    <x v="6"/>
  </r>
  <r>
    <n v="414"/>
    <s v="محمد سامي رمضان محمد"/>
    <n v="30511221700073"/>
    <s v="عامل مخزن A"/>
    <s v="المخازن"/>
    <n v="230"/>
    <n v="0"/>
    <n v="230"/>
    <x v="34"/>
    <x v="4"/>
    <d v="2023-09-09T00:00:00"/>
    <n v="1"/>
    <n v="645"/>
    <n v="9.3333333333333339"/>
    <n v="1"/>
    <n v="41"/>
    <x v="6"/>
  </r>
  <r>
    <n v="415"/>
    <s v="رياض سمير حسن سلامة"/>
    <n v="29911012110156"/>
    <s v="عامل مخزن A"/>
    <s v="المخازن"/>
    <n v="230"/>
    <n v="0"/>
    <n v="230"/>
    <x v="34"/>
    <x v="4"/>
    <d v="2024-08-04T00:00:00"/>
    <n v="1"/>
    <n v="315"/>
    <n v="10.5"/>
    <n v="0"/>
    <n v="41"/>
    <x v="6"/>
  </r>
  <r>
    <n v="416"/>
    <s v="سلمان احمد محمد بركات"/>
    <n v="30610012137092"/>
    <s v="عامل مخزن C"/>
    <s v="المخازن"/>
    <n v="210"/>
    <n v="0"/>
    <n v="210"/>
    <x v="34"/>
    <x v="4"/>
    <d v="2025-02-01T00:00:00"/>
    <n v="1"/>
    <n v="134"/>
    <n v="4.4666666666666668"/>
    <n v="0"/>
    <n v="41"/>
    <x v="6"/>
  </r>
  <r>
    <n v="417"/>
    <s v="ابراهيم كمال ذكي كامل"/>
    <n v="30305061301577"/>
    <s v="عامل مخزن A"/>
    <s v="المخازن"/>
    <n v="230"/>
    <n v="0"/>
    <n v="230"/>
    <x v="34"/>
    <x v="4"/>
    <d v="2025-02-18T00:00:00"/>
    <n v="1"/>
    <n v="117"/>
    <n v="3.9"/>
    <n v="0"/>
    <n v="41"/>
    <x v="6"/>
  </r>
  <r>
    <n v="418"/>
    <s v="شريف محمد حمودة جودة"/>
    <n v="30007012203097"/>
    <s v="عامل مخزن A"/>
    <s v="المخازن"/>
    <n v="230"/>
    <n v="0"/>
    <n v="230"/>
    <x v="34"/>
    <x v="4"/>
    <d v="2025-04-22T00:00:00"/>
    <n v="1"/>
    <n v="54"/>
    <n v="1.8"/>
    <n v="0"/>
    <n v="41"/>
    <x v="6"/>
  </r>
  <r>
    <n v="419"/>
    <s v="مؤمن عبدالقادرمصطفى عبدالجليل"/>
    <n v="29208242401491"/>
    <s v="عامل مخزن A"/>
    <s v="المخازن"/>
    <n v="230"/>
    <n v="0"/>
    <n v="230"/>
    <x v="34"/>
    <x v="4"/>
    <d v="2022-07-17T00:00:00"/>
    <n v="1"/>
    <n v="1064"/>
    <n v="11.133333333333333"/>
    <n v="2"/>
    <n v="41"/>
    <x v="6"/>
  </r>
  <r>
    <n v="420"/>
    <s v="محمد فتحى عبدالعليم عاشور"/>
    <n v="26703032300935"/>
    <s v="عامل مخزن A"/>
    <s v="المخازن"/>
    <n v="230"/>
    <n v="0"/>
    <n v="230"/>
    <x v="34"/>
    <x v="4"/>
    <d v="2022-07-17T00:00:00"/>
    <n v="1"/>
    <n v="1064"/>
    <n v="11.133333333333333"/>
    <n v="2"/>
    <n v="41"/>
    <x v="6"/>
  </r>
  <r>
    <n v="421"/>
    <s v="عبدالله عبدالمقصود مصطفى دياب"/>
    <n v="26808021201419"/>
    <s v="مبيض محارة"/>
    <s v="التنفيذ"/>
    <n v="300"/>
    <n v="20"/>
    <n v="320"/>
    <x v="35"/>
    <x v="2"/>
    <d v="2024-03-03T00:00:00"/>
    <n v="1"/>
    <n v="469"/>
    <n v="3.4666666666666668"/>
    <n v="1"/>
    <n v="10"/>
    <x v="10"/>
  </r>
  <r>
    <n v="422"/>
    <s v="محمد عوض محمد العدل"/>
    <n v="27303011202017"/>
    <s v="نجار مسلح"/>
    <s v="التنفيذ"/>
    <n v="300"/>
    <n v="20"/>
    <n v="320"/>
    <x v="35"/>
    <x v="2"/>
    <d v="2023-09-12T00:00:00"/>
    <n v="1"/>
    <n v="642"/>
    <n v="9.2333333333333325"/>
    <n v="1"/>
    <n v="14"/>
    <x v="9"/>
  </r>
  <r>
    <n v="423"/>
    <s v="محمود خالد عبدالواحد عبدالمعطى"/>
    <n v="30510011236858"/>
    <s v="عامل بوفيه"/>
    <s v="التنفيذ"/>
    <n v="210"/>
    <n v="20"/>
    <n v="230"/>
    <x v="35"/>
    <x v="2"/>
    <d v="2023-10-07T00:00:00"/>
    <n v="1"/>
    <n v="617"/>
    <n v="8.4"/>
    <n v="1"/>
    <n v="21"/>
    <x v="13"/>
  </r>
  <r>
    <n v="424"/>
    <s v="محمود عوض محمد السيد"/>
    <n v="30304171200214"/>
    <s v="عامل نظافة"/>
    <s v="التنفيذ"/>
    <n v="210"/>
    <n v="20"/>
    <n v="230"/>
    <x v="35"/>
    <x v="2"/>
    <d v="2025-02-22T00:00:00"/>
    <n v="1"/>
    <n v="113"/>
    <n v="3.7666666666666666"/>
    <n v="0"/>
    <n v="22"/>
    <x v="5"/>
  </r>
  <r>
    <n v="425"/>
    <s v="رفيع السيد العربى السيد رمضان"/>
    <n v="29905221201452"/>
    <s v="عامل نظافة"/>
    <s v="التنفيذ"/>
    <n v="210"/>
    <n v="20"/>
    <n v="230"/>
    <x v="35"/>
    <x v="2"/>
    <d v="2025-04-16T00:00:00"/>
    <n v="1"/>
    <n v="60"/>
    <n v="2"/>
    <n v="0"/>
    <n v="22"/>
    <x v="5"/>
  </r>
  <r>
    <n v="426"/>
    <s v="كريم محمد توفيق حلمى بكر"/>
    <n v="30006131500834"/>
    <s v="مساعد مساح C"/>
    <s v="المساحة"/>
    <n v="220"/>
    <n v="20"/>
    <n v="240"/>
    <x v="17"/>
    <x v="2"/>
    <d v="2025-02-03T00:00:00"/>
    <n v="1"/>
    <n v="132"/>
    <n v="4.4000000000000004"/>
    <n v="0"/>
    <n v="23"/>
    <x v="7"/>
  </r>
  <r>
    <n v="427"/>
    <s v="امير ماجد ابراهيم محمد"/>
    <n v="30509291605812"/>
    <s v="نجار مسلح"/>
    <s v="H.S.E"/>
    <n v="300"/>
    <n v="0"/>
    <n v="300"/>
    <x v="17"/>
    <x v="2"/>
    <d v="2025-02-17T00:00:00"/>
    <n v="1"/>
    <n v="118"/>
    <n v="3.9333333333333331"/>
    <n v="0"/>
    <n v="14"/>
    <x v="9"/>
  </r>
  <r>
    <n v="428"/>
    <s v="بيومى ابراهيم محمد حسن"/>
    <n v="29310271400274"/>
    <s v="فنى صحى (خدمة موقع) C"/>
    <s v="الالكتروميكانيك"/>
    <n v="310"/>
    <n v="20"/>
    <n v="330"/>
    <x v="17"/>
    <x v="2"/>
    <d v="2023-01-16T00:00:00"/>
    <n v="1"/>
    <n v="881"/>
    <n v="5.0333333333333332"/>
    <n v="2"/>
    <n v="27"/>
    <x v="4"/>
  </r>
  <r>
    <n v="429"/>
    <s v="حسن محمود حسن رفاعى دسوقى"/>
    <n v="29407091402493"/>
    <s v="فنى كهرباء (خدمة موقع) C"/>
    <s v="الالكتروميكانيك"/>
    <n v="310"/>
    <n v="20"/>
    <n v="330"/>
    <x v="17"/>
    <x v="2"/>
    <d v="2023-05-10T00:00:00"/>
    <n v="1"/>
    <n v="767"/>
    <n v="1.2333333333333334"/>
    <n v="2"/>
    <n v="29"/>
    <x v="3"/>
  </r>
  <r>
    <n v="430"/>
    <s v="عمرو محمد يونس احمد"/>
    <n v="28707071401253"/>
    <s v="مساعد مشرف صاج D"/>
    <s v="الالكتروميكانيك"/>
    <n v="370"/>
    <n v="20"/>
    <n v="390"/>
    <x v="17"/>
    <x v="2"/>
    <d v="2024-01-22T00:00:00"/>
    <n v="1"/>
    <n v="510"/>
    <n v="4.833333333333333"/>
    <n v="1"/>
    <n v="26"/>
    <x v="34"/>
  </r>
  <r>
    <n v="431"/>
    <s v="حسن عبدالسلام على سليمان الوكيل"/>
    <n v="29303241401211"/>
    <s v="فنى كهرباء (خدمة موقع) C"/>
    <s v="الالكتروميكانيك"/>
    <n v="310"/>
    <n v="20"/>
    <n v="330"/>
    <x v="17"/>
    <x v="2"/>
    <d v="2024-09-15T00:00:00"/>
    <n v="1"/>
    <n v="273"/>
    <n v="9.1"/>
    <n v="0"/>
    <n v="29"/>
    <x v="3"/>
  </r>
  <r>
    <n v="432"/>
    <s v="مصطفى محمود حسن رفاعى"/>
    <n v="29607281401611"/>
    <s v="فنى كهرباء (خدمة موقع) C"/>
    <s v="الالكتروميكانيك"/>
    <n v="310"/>
    <n v="20"/>
    <n v="330"/>
    <x v="17"/>
    <x v="2"/>
    <d v="2025-02-25T00:00:00"/>
    <n v="1"/>
    <n v="110"/>
    <n v="3.6666666666666665"/>
    <n v="0"/>
    <n v="29"/>
    <x v="3"/>
  </r>
  <r>
    <n v="433"/>
    <s v="سعيد على السيد على كشك"/>
    <n v="26512211402716"/>
    <s v="نجار مسلح"/>
    <s v="التنفيذ"/>
    <n v="300"/>
    <n v="0"/>
    <n v="300"/>
    <x v="17"/>
    <x v="2"/>
    <d v="2023-07-05T00:00:00"/>
    <n v="1"/>
    <n v="711"/>
    <n v="11.533333333333333"/>
    <n v="1"/>
    <n v="14"/>
    <x v="9"/>
  </r>
  <r>
    <n v="434"/>
    <s v="ناصر السيد على السيد"/>
    <n v="27611161401871"/>
    <s v="نجار مسلح"/>
    <s v="التنفيذ"/>
    <n v="300"/>
    <n v="0"/>
    <n v="300"/>
    <x v="17"/>
    <x v="2"/>
    <d v="2023-12-31T00:00:00"/>
    <n v="1"/>
    <n v="532"/>
    <n v="5.5666666666666664"/>
    <n v="1"/>
    <n v="14"/>
    <x v="9"/>
  </r>
  <r>
    <n v="435"/>
    <s v="محمد مصطفى محمود عبدالرحمن"/>
    <n v="29208131400712"/>
    <s v="مساعد اول مشرف تنفيذ مدنى"/>
    <s v="التنفيذ"/>
    <n v="350"/>
    <n v="20"/>
    <n v="370"/>
    <x v="17"/>
    <x v="2"/>
    <d v="2024-01-24T00:00:00"/>
    <n v="1"/>
    <n v="508"/>
    <n v="4.7666666666666666"/>
    <n v="1"/>
    <n v="2"/>
    <x v="35"/>
  </r>
  <r>
    <n v="436"/>
    <s v="اسلام احمد صلاح عبدالرازق الجعلص"/>
    <n v="29311061401215"/>
    <s v="عامل بوفيه"/>
    <s v="التنفيذ"/>
    <n v="220"/>
    <n v="0"/>
    <n v="220"/>
    <x v="17"/>
    <x v="2"/>
    <d v="2023-06-06T00:00:00"/>
    <n v="1"/>
    <n v="740"/>
    <n v="0.33333333333333331"/>
    <n v="2"/>
    <n v="21"/>
    <x v="13"/>
  </r>
  <r>
    <n v="437"/>
    <s v="ناجى ابراهيم محمد حامد"/>
    <n v="27111061402193"/>
    <s v="مبيض محارة"/>
    <s v="التنفيذ"/>
    <n v="300"/>
    <n v="0"/>
    <n v="300"/>
    <x v="17"/>
    <x v="2"/>
    <d v="2023-11-07T00:00:00"/>
    <n v="1"/>
    <n v="586"/>
    <n v="7.3666666666666663"/>
    <n v="1"/>
    <n v="10"/>
    <x v="10"/>
  </r>
  <r>
    <n v="438"/>
    <s v="محمود حلمى على المخرط"/>
    <n v="29306211701219"/>
    <s v="مساعد مشرف تنفيذ مدنى"/>
    <s v="التنفيذ"/>
    <n v="300"/>
    <n v="20"/>
    <n v="320"/>
    <x v="17"/>
    <x v="2"/>
    <d v="2024-05-15T00:00:00"/>
    <n v="1"/>
    <n v="396"/>
    <n v="1.0333333333333334"/>
    <n v="1"/>
    <n v="3"/>
    <x v="16"/>
  </r>
  <r>
    <n v="439"/>
    <s v="احمد عبدالمنعم محمود موسى بدوى"/>
    <n v="29907231203014"/>
    <s v="مشرف تنفيذ مدنى"/>
    <s v="التنفيذ"/>
    <n v="370"/>
    <n v="20"/>
    <n v="390"/>
    <x v="17"/>
    <x v="2"/>
    <d v="2024-06-24T00:00:00"/>
    <n v="1"/>
    <n v="356"/>
    <n v="11.866666666666667"/>
    <n v="0"/>
    <n v="1"/>
    <x v="30"/>
  </r>
  <r>
    <n v="440"/>
    <s v="احمد سمير عبدالرحمن محمد سليم"/>
    <n v="29412211700896"/>
    <s v="مساعد اول مشرف تنفيذ مدنى"/>
    <s v="التنفيذ"/>
    <n v="350"/>
    <n v="20"/>
    <n v="370"/>
    <x v="17"/>
    <x v="2"/>
    <d v="2024-01-10T00:00:00"/>
    <n v="1"/>
    <n v="522"/>
    <n v="5.2333333333333334"/>
    <n v="1"/>
    <n v="2"/>
    <x v="35"/>
  </r>
  <r>
    <n v="441"/>
    <s v="محمد عبدالهادى محمد أحمد حجاج"/>
    <n v="30212211402611"/>
    <s v="مساعد مشرف تنفيذ مدنى"/>
    <s v="التنفيذ"/>
    <n v="300"/>
    <n v="20"/>
    <n v="320"/>
    <x v="17"/>
    <x v="2"/>
    <d v="2024-10-19T00:00:00"/>
    <n v="1"/>
    <n v="239"/>
    <n v="7.9666666666666668"/>
    <n v="0"/>
    <n v="3"/>
    <x v="16"/>
  </r>
  <r>
    <n v="442"/>
    <s v="مصطفى سيد محمد عبدالمنعم"/>
    <n v="30008152704157"/>
    <s v="مساعد مشرف تنفيذ مدنى"/>
    <s v="التنفيذ"/>
    <n v="300"/>
    <n v="20"/>
    <n v="320"/>
    <x v="17"/>
    <x v="2"/>
    <d v="2024-11-10T00:00:00"/>
    <n v="1"/>
    <n v="217"/>
    <n v="7.2333333333333334"/>
    <n v="0"/>
    <n v="3"/>
    <x v="16"/>
  </r>
  <r>
    <n v="443"/>
    <s v="عمر عيد احمد على زينه"/>
    <n v="29202191401353"/>
    <s v="عامل بوفيه"/>
    <s v="التنفيذ"/>
    <n v="220"/>
    <n v="0"/>
    <n v="220"/>
    <x v="17"/>
    <x v="2"/>
    <d v="2025-01-12T00:00:00"/>
    <n v="1"/>
    <n v="154"/>
    <n v="5.1333333333333337"/>
    <n v="0"/>
    <n v="21"/>
    <x v="13"/>
  </r>
  <r>
    <n v="444"/>
    <s v="كريم السيد محمد رزق"/>
    <n v="29409011702494"/>
    <s v="مساعد اول مشرف تنفيذ مدنى"/>
    <s v="التنفيذ"/>
    <n v="350"/>
    <n v="20"/>
    <n v="370"/>
    <x v="17"/>
    <x v="2"/>
    <d v="2025-04-26T00:00:00"/>
    <n v="1"/>
    <n v="50"/>
    <n v="1.6666666666666667"/>
    <n v="0"/>
    <n v="2"/>
    <x v="35"/>
  </r>
  <r>
    <n v="445"/>
    <s v="ياسر عبده حسانين مصطفى "/>
    <n v="27405221202491"/>
    <s v="نجار مسلح"/>
    <s v="التنفيذ"/>
    <n v="300"/>
    <n v="0"/>
    <n v="300"/>
    <x v="17"/>
    <x v="2"/>
    <d v="2025-04-28T00:00:00"/>
    <n v="1"/>
    <n v="48"/>
    <n v="1.6"/>
    <n v="0"/>
    <n v="14"/>
    <x v="9"/>
  </r>
  <r>
    <n v="446"/>
    <s v="حسن محمد محمود حسين"/>
    <n v="29508021400117"/>
    <s v="نجار مسلح"/>
    <s v="التنفيذ"/>
    <n v="300"/>
    <n v="0"/>
    <n v="300"/>
    <x v="17"/>
    <x v="2"/>
    <d v="2025-05-17T00:00:00"/>
    <n v="1"/>
    <n v="29"/>
    <n v="0.96666666666666667"/>
    <n v="0"/>
    <n v="14"/>
    <x v="9"/>
  </r>
  <r>
    <n v="447"/>
    <s v="اسماعيل عطيه احمد الطنوبى"/>
    <n v="27304101701957"/>
    <s v="نجار مسلح"/>
    <s v="التنفيذ"/>
    <n v="240"/>
    <n v="0"/>
    <n v="240"/>
    <x v="36"/>
    <x v="1"/>
    <d v="2024-10-07T00:00:00"/>
    <n v="1"/>
    <n v="251"/>
    <n v="8.3666666666666671"/>
    <n v="0"/>
    <n v="14"/>
    <x v="9"/>
  </r>
  <r>
    <n v="448"/>
    <s v="احمد خالد احمد سليمان"/>
    <n v="29203221701515"/>
    <s v="فنى ميكانيكى معدات C"/>
    <s v="الصيانة والمعدات"/>
    <n v="290"/>
    <n v="20"/>
    <n v="310"/>
    <x v="17"/>
    <x v="2"/>
    <d v="2023-09-21T00:00:00"/>
    <n v="1"/>
    <n v="633"/>
    <n v="8.9333333333333336"/>
    <n v="1"/>
    <n v="36"/>
    <x v="2"/>
  </r>
  <r>
    <n v="449"/>
    <s v="سيد احمد قرنى احمد"/>
    <n v="29007102202019"/>
    <s v="صبان بحرية B"/>
    <s v="الصيانة والمعدات"/>
    <n v="340"/>
    <n v="20"/>
    <n v="360"/>
    <x v="17"/>
    <x v="2"/>
    <d v="2023-12-09T00:00:00"/>
    <n v="1"/>
    <n v="554"/>
    <n v="6.3"/>
    <n v="1"/>
    <n v="39"/>
    <x v="1"/>
  </r>
  <r>
    <n v="450"/>
    <s v="مصطفى محمد شعبان احمد"/>
    <n v="29401012308012"/>
    <s v="صبان بحرية B"/>
    <s v="الصيانة والمعدات"/>
    <n v="340"/>
    <n v="20"/>
    <n v="360"/>
    <x v="17"/>
    <x v="2"/>
    <d v="2023-12-09T00:00:00"/>
    <n v="1"/>
    <n v="554"/>
    <n v="6.3"/>
    <n v="1"/>
    <n v="39"/>
    <x v="1"/>
  </r>
  <r>
    <n v="451"/>
    <s v="معتز محمد عبدالحميد حجاج"/>
    <n v="30508011700053"/>
    <s v="مساعد فنى ميكانيكى معدات C"/>
    <s v="الصيانة والمعدات"/>
    <n v="230"/>
    <n v="20"/>
    <n v="250"/>
    <x v="17"/>
    <x v="2"/>
    <d v="2023-08-12T00:00:00"/>
    <n v="1"/>
    <n v="673"/>
    <n v="10.266666666666667"/>
    <n v="1"/>
    <n v="37"/>
    <x v="29"/>
  </r>
  <r>
    <n v="452"/>
    <s v="اسلام ايمن سعيد عبدالغنى ابراهيم"/>
    <n v="30402111401832"/>
    <s v="عامل مخزن A"/>
    <s v="المخازن"/>
    <n v="230"/>
    <n v="20"/>
    <n v="250"/>
    <x v="17"/>
    <x v="2"/>
    <d v="2025-01-25T00:00:00"/>
    <n v="1"/>
    <n v="141"/>
    <n v="4.7"/>
    <n v="0"/>
    <n v="41"/>
    <x v="6"/>
  </r>
  <r>
    <n v="453"/>
    <s v="عبد الله محمود مصطفى فرج"/>
    <n v="28108132701432"/>
    <s v="فنى كهرباء (خدمة موقع) B"/>
    <s v="الالكتروميكانيك"/>
    <n v="330"/>
    <n v="0"/>
    <n v="330"/>
    <x v="37"/>
    <x v="3"/>
    <d v="2025-05-27T00:00:00"/>
    <n v="1"/>
    <n v="19"/>
    <n v="0.6333333333333333"/>
    <n v="0"/>
    <n v="29"/>
    <x v="3"/>
  </r>
  <r>
    <n v="454"/>
    <s v="محمد شوقى عبدالحميد عبدالدايم"/>
    <n v="26110201600071"/>
    <s v="استورجى"/>
    <s v="التنفيذ"/>
    <n v="330"/>
    <n v="0"/>
    <n v="330"/>
    <x v="37"/>
    <x v="3"/>
    <d v="2021-01-25T00:00:00"/>
    <n v="1"/>
    <n v="1602"/>
    <n v="4.7333333333333334"/>
    <n v="4"/>
    <n v="20"/>
    <x v="36"/>
  </r>
  <r>
    <n v="455"/>
    <s v="محمود عربي عبدالعزيز محمد"/>
    <n v="27710002270149"/>
    <s v="نقاش"/>
    <s v="التنفيذ"/>
    <n v="330"/>
    <n v="0"/>
    <n v="330"/>
    <x v="37"/>
    <x v="3"/>
    <d v="2024-07-06T00:00:00"/>
    <n v="1"/>
    <n v="344"/>
    <n v="11.466666666666667"/>
    <n v="0"/>
    <n v="17"/>
    <x v="15"/>
  </r>
  <r>
    <n v="456"/>
    <s v="محمد سيد عبدالظاهر ابوالحسن"/>
    <n v="30108012705093"/>
    <s v="نقاش"/>
    <s v="التنفيذ"/>
    <n v="330"/>
    <n v="0"/>
    <n v="330"/>
    <x v="37"/>
    <x v="3"/>
    <d v="2024-07-06T00:00:00"/>
    <n v="1"/>
    <n v="344"/>
    <n v="11.466666666666667"/>
    <n v="0"/>
    <n v="17"/>
    <x v="15"/>
  </r>
  <r>
    <n v="457"/>
    <s v="عبدالناصر احمد مدنى احمد"/>
    <n v="27806262700638"/>
    <s v="نقاش"/>
    <s v="التنفيذ"/>
    <n v="330"/>
    <n v="0"/>
    <n v="330"/>
    <x v="37"/>
    <x v="3"/>
    <d v="2025-01-26T00:00:00"/>
    <n v="1"/>
    <n v="140"/>
    <n v="4.666666666666667"/>
    <n v="0"/>
    <n v="17"/>
    <x v="15"/>
  </r>
  <r>
    <n v="458"/>
    <s v="ناجى رضوان ابو بكر حسان"/>
    <n v="26611161301873"/>
    <s v="نجار باب و شباك"/>
    <s v="التنفيذ"/>
    <n v="330"/>
    <n v="0"/>
    <n v="330"/>
    <x v="37"/>
    <x v="3"/>
    <d v="2024-10-14T00:00:00"/>
    <n v="1"/>
    <n v="244"/>
    <n v="8.1333333333333329"/>
    <n v="0"/>
    <n v="18"/>
    <x v="37"/>
  </r>
  <r>
    <n v="459"/>
    <s v="محمود فؤاد محمد حبيب"/>
    <n v="29001052301853"/>
    <s v="فنى زراعة"/>
    <s v="التنفيذ"/>
    <n v="300"/>
    <n v="0"/>
    <n v="300"/>
    <x v="37"/>
    <x v="3"/>
    <d v="2023-07-17T00:00:00"/>
    <n v="1"/>
    <n v="699"/>
    <n v="11.133333333333333"/>
    <n v="1"/>
    <n v="13"/>
    <x v="8"/>
  </r>
  <r>
    <n v="460"/>
    <s v="عبد الله سمير عبد الله الجمل"/>
    <n v="28509151604051"/>
    <s v="فنى شدة معدنية C"/>
    <s v="H.S.E"/>
    <n v="350"/>
    <n v="0"/>
    <n v="350"/>
    <x v="38"/>
    <x v="1"/>
    <d v="2023-01-26T00:00:00"/>
    <n v="1"/>
    <n v="871"/>
    <n v="4.7"/>
    <n v="2"/>
    <n v="38"/>
    <x v="0"/>
  </r>
  <r>
    <n v="461"/>
    <s v="طارق توفيق عبد العزيز محمود"/>
    <n v="27007060101015"/>
    <s v="فنى شدة معدنية C"/>
    <s v="H.S.E"/>
    <n v="350"/>
    <n v="0"/>
    <n v="350"/>
    <x v="38"/>
    <x v="1"/>
    <d v="2024-05-13T00:00:00"/>
    <n v="1"/>
    <n v="398"/>
    <n v="1.1000000000000001"/>
    <n v="1"/>
    <n v="38"/>
    <x v="0"/>
  </r>
  <r>
    <n v="462"/>
    <s v="عمر احمد محمد حسانين"/>
    <n v="27005272100458"/>
    <s v="فنى شدة معدنية C"/>
    <s v="H.S.E"/>
    <n v="350"/>
    <n v="0"/>
    <n v="350"/>
    <x v="38"/>
    <x v="1"/>
    <d v="2024-07-04T00:00:00"/>
    <n v="1"/>
    <n v="346"/>
    <n v="11.533333333333333"/>
    <n v="0"/>
    <n v="38"/>
    <x v="0"/>
  </r>
  <r>
    <n v="463"/>
    <s v="ابراهيم رمضان عبد السلام عرقوب"/>
    <n v="28809251801931"/>
    <s v="فنى شدة معدنية C"/>
    <s v="H.S.E"/>
    <n v="350"/>
    <n v="0"/>
    <n v="350"/>
    <x v="38"/>
    <x v="1"/>
    <d v="2024-08-10T00:00:00"/>
    <n v="1"/>
    <n v="309"/>
    <n v="10.3"/>
    <n v="0"/>
    <n v="38"/>
    <x v="0"/>
  </r>
  <r>
    <n v="464"/>
    <s v="محمد ربيع عبد الجواد ابو قرين"/>
    <n v="28612071802052"/>
    <s v="فنى شدة معدنية C"/>
    <s v="H.S.E"/>
    <n v="350"/>
    <n v="0"/>
    <n v="350"/>
    <x v="38"/>
    <x v="1"/>
    <d v="2024-08-10T00:00:00"/>
    <n v="1"/>
    <n v="309"/>
    <n v="10.3"/>
    <n v="0"/>
    <n v="38"/>
    <x v="0"/>
  </r>
  <r>
    <n v="465"/>
    <s v="احمد فتحى هلال عادلى على"/>
    <n v="29706051702092"/>
    <s v="فنى كهرباء (خدمة موقع) C"/>
    <s v="الالكتروميكانيك"/>
    <n v="310"/>
    <n v="0"/>
    <n v="310"/>
    <x v="38"/>
    <x v="1"/>
    <d v="2024-02-04T00:00:00"/>
    <n v="1"/>
    <n v="497"/>
    <n v="4.4000000000000004"/>
    <n v="1"/>
    <n v="29"/>
    <x v="3"/>
  </r>
  <r>
    <n v="466"/>
    <s v="احمد سامى شرف موسى شرف الدين"/>
    <n v="30106191401279"/>
    <s v="فنى صحى (خدمة موقع) C"/>
    <s v="الالكتروميكانيك"/>
    <n v="310"/>
    <n v="0"/>
    <n v="310"/>
    <x v="38"/>
    <x v="1"/>
    <d v="2024-05-11T00:00:00"/>
    <n v="1"/>
    <n v="400"/>
    <n v="1.1666666666666667"/>
    <n v="1"/>
    <n v="27"/>
    <x v="4"/>
  </r>
  <r>
    <n v="467"/>
    <s v="احمد شكرى ابو السعود"/>
    <n v="27310200100477"/>
    <s v="فنى صحى (خدمة موقع) B"/>
    <s v="الالكتروميكانيك"/>
    <n v="330"/>
    <n v="0"/>
    <n v="330"/>
    <x v="38"/>
    <x v="1"/>
    <d v="2025-05-13T00:00:00"/>
    <n v="1"/>
    <n v="33"/>
    <n v="1.1000000000000001"/>
    <n v="0"/>
    <n v="27"/>
    <x v="4"/>
  </r>
  <r>
    <n v="468"/>
    <s v="زاهى محمد شحاته زاهى"/>
    <n v="26207231400658"/>
    <s v="عامل بوفيه"/>
    <s v="التنفيذ"/>
    <n v="250"/>
    <n v="0"/>
    <n v="250"/>
    <x v="38"/>
    <x v="1"/>
    <d v="2022-08-07T00:00:00"/>
    <n v="1"/>
    <n v="1043"/>
    <n v="10.433333333333334"/>
    <n v="2"/>
    <n v="21"/>
    <x v="13"/>
  </r>
  <r>
    <n v="469"/>
    <s v="صبرى محمود احمد عمار"/>
    <n v="28901072403439"/>
    <s v="نجار مسلح"/>
    <s v="التنفيذ"/>
    <n v="290"/>
    <n v="0"/>
    <n v="290"/>
    <x v="38"/>
    <x v="1"/>
    <d v="2022-12-04T00:00:00"/>
    <n v="1"/>
    <n v="924"/>
    <n v="6.4666666666666668"/>
    <n v="2"/>
    <n v="14"/>
    <x v="9"/>
  </r>
  <r>
    <n v="470"/>
    <s v="ياسر رشدى نظير محمود"/>
    <n v="27607072700817"/>
    <s v="مبيض محارة"/>
    <s v="التنفيذ"/>
    <n v="290"/>
    <n v="0"/>
    <n v="290"/>
    <x v="38"/>
    <x v="1"/>
    <d v="2023-05-07T00:00:00"/>
    <n v="1"/>
    <n v="770"/>
    <n v="1.3333333333333333"/>
    <n v="2"/>
    <n v="10"/>
    <x v="10"/>
  </r>
  <r>
    <n v="471"/>
    <s v="محمد ابو الوفا احمد على"/>
    <n v="26503022700871"/>
    <s v="مبيض محارة"/>
    <s v="التنفيذ"/>
    <n v="290"/>
    <n v="0"/>
    <n v="290"/>
    <x v="38"/>
    <x v="1"/>
    <d v="2023-10-14T00:00:00"/>
    <n v="1"/>
    <n v="610"/>
    <n v="8.1666666666666661"/>
    <n v="1"/>
    <n v="10"/>
    <x v="10"/>
  </r>
  <r>
    <n v="472"/>
    <s v="خالد على محمود عوض"/>
    <n v="26305200104572"/>
    <s v="مبيض محارة"/>
    <s v="التنفيذ"/>
    <n v="290"/>
    <n v="0"/>
    <n v="290"/>
    <x v="38"/>
    <x v="1"/>
    <d v="2023-12-02T00:00:00"/>
    <n v="1"/>
    <n v="561"/>
    <n v="6.5333333333333332"/>
    <n v="1"/>
    <n v="10"/>
    <x v="10"/>
  </r>
  <r>
    <n v="473"/>
    <s v="احمد سيد ابراهيم الشيمى"/>
    <n v="26208010103914"/>
    <s v="نجار مسلح"/>
    <s v="التنفيذ"/>
    <n v="290"/>
    <n v="0"/>
    <n v="290"/>
    <x v="38"/>
    <x v="1"/>
    <d v="2024-03-11T00:00:00"/>
    <n v="1"/>
    <n v="461"/>
    <n v="3.2"/>
    <n v="1"/>
    <n v="14"/>
    <x v="9"/>
  </r>
  <r>
    <n v="474"/>
    <s v="سيد صابر الليثى الجمل"/>
    <n v="26608182101831"/>
    <s v="مبيض محارة"/>
    <s v="التنفيذ"/>
    <n v="290"/>
    <n v="0"/>
    <n v="290"/>
    <x v="38"/>
    <x v="1"/>
    <d v="2024-04-30T00:00:00"/>
    <n v="1"/>
    <n v="411"/>
    <n v="1.5333333333333334"/>
    <n v="1"/>
    <n v="10"/>
    <x v="10"/>
  </r>
  <r>
    <n v="475"/>
    <s v="احمد ايهاب احمد كمال عبد الحميد"/>
    <n v="30506151700212"/>
    <s v="عامل بوفيه"/>
    <s v="التنفيذ"/>
    <n v="250"/>
    <n v="0"/>
    <n v="250"/>
    <x v="38"/>
    <x v="1"/>
    <d v="2024-05-07T00:00:00"/>
    <n v="1"/>
    <n v="404"/>
    <n v="1.3"/>
    <n v="1"/>
    <n v="21"/>
    <x v="13"/>
  </r>
  <r>
    <n v="476"/>
    <s v="محمد مصطفى حنفى محمد"/>
    <n v="26602070104332"/>
    <s v="مبيض محارة"/>
    <s v="التنفيذ"/>
    <n v="290"/>
    <n v="0"/>
    <n v="290"/>
    <x v="38"/>
    <x v="1"/>
    <d v="2024-07-20T00:00:00"/>
    <n v="1"/>
    <n v="330"/>
    <n v="11"/>
    <n v="0"/>
    <n v="10"/>
    <x v="10"/>
  </r>
  <r>
    <n v="477"/>
    <s v="محمد منصور على امير"/>
    <n v="29210032701039"/>
    <s v="مبيض محارة"/>
    <s v="التنفيذ"/>
    <n v="290"/>
    <n v="0"/>
    <n v="290"/>
    <x v="38"/>
    <x v="1"/>
    <d v="2024-07-24T00:00:00"/>
    <n v="1"/>
    <n v="326"/>
    <n v="10.866666666666667"/>
    <n v="0"/>
    <n v="10"/>
    <x v="10"/>
  </r>
  <r>
    <n v="478"/>
    <s v="عبد النبى محمد عرفه مصطفى"/>
    <n v="27601171302256"/>
    <s v="فنى زراعة"/>
    <s v="التنفيذ"/>
    <n v="280"/>
    <n v="0"/>
    <n v="280"/>
    <x v="38"/>
    <x v="1"/>
    <d v="2024-08-03T00:00:00"/>
    <n v="1"/>
    <n v="316"/>
    <n v="10.533333333333333"/>
    <n v="0"/>
    <n v="13"/>
    <x v="8"/>
  </r>
  <r>
    <n v="479"/>
    <s v="ياسر احمد حفنى احمد"/>
    <n v="27905100100538"/>
    <s v="مبيض محارة"/>
    <s v="التنفيذ"/>
    <n v="290"/>
    <n v="0"/>
    <n v="290"/>
    <x v="38"/>
    <x v="1"/>
    <d v="2024-08-27T00:00:00"/>
    <n v="1"/>
    <n v="292"/>
    <n v="9.7333333333333325"/>
    <n v="0"/>
    <n v="10"/>
    <x v="10"/>
  </r>
  <r>
    <n v="480"/>
    <s v="هشام يحيى محمد يحيى"/>
    <n v="26102230400216"/>
    <s v="نقاش"/>
    <s v="التنفيذ"/>
    <n v="290"/>
    <n v="0"/>
    <n v="290"/>
    <x v="38"/>
    <x v="1"/>
    <d v="2024-08-28T00:00:00"/>
    <n v="1"/>
    <n v="291"/>
    <n v="9.6999999999999993"/>
    <n v="0"/>
    <n v="17"/>
    <x v="15"/>
  </r>
  <r>
    <n v="481"/>
    <s v="مصطفى محمد مصطفى جمعه"/>
    <n v="28104231300291"/>
    <s v="فنى اول زراعة"/>
    <s v="التنفيذ"/>
    <n v="290"/>
    <n v="0"/>
    <n v="290"/>
    <x v="38"/>
    <x v="1"/>
    <d v="2024-10-06T00:00:00"/>
    <n v="1"/>
    <n v="252"/>
    <n v="8.4"/>
    <n v="0"/>
    <n v="12"/>
    <x v="17"/>
  </r>
  <r>
    <n v="482"/>
    <s v="ممدوح عقل عبد الرحيم عبد العال"/>
    <n v="26109210103856"/>
    <s v="نجار مسلح"/>
    <s v="التنفيذ"/>
    <n v="290"/>
    <n v="0"/>
    <n v="290"/>
    <x v="38"/>
    <x v="1"/>
    <d v="2024-09-22T00:00:00"/>
    <n v="1"/>
    <n v="266"/>
    <n v="8.8666666666666671"/>
    <n v="0"/>
    <n v="14"/>
    <x v="9"/>
  </r>
  <r>
    <n v="483"/>
    <s v="ابراهيم احمد ابراهيم عبد السلام"/>
    <n v="30312261800515"/>
    <s v="مساعد مشرف تنفيذ مدنى"/>
    <s v="التنفيذ"/>
    <n v="310"/>
    <n v="0"/>
    <n v="310"/>
    <x v="38"/>
    <x v="1"/>
    <d v="2024-11-13T00:00:00"/>
    <n v="1"/>
    <n v="214"/>
    <n v="7.1333333333333337"/>
    <n v="0"/>
    <n v="3"/>
    <x v="16"/>
  </r>
  <r>
    <n v="484"/>
    <s v="احمد السيد عبد العزيز شاهين"/>
    <n v="30206061702476"/>
    <s v="مساعد مشرف تنفيذ مدنى"/>
    <s v="التنفيذ"/>
    <n v="330"/>
    <n v="0"/>
    <n v="330"/>
    <x v="38"/>
    <x v="1"/>
    <d v="2024-12-28T00:00:00"/>
    <n v="1"/>
    <n v="169"/>
    <n v="5.6333333333333337"/>
    <n v="0"/>
    <n v="3"/>
    <x v="16"/>
  </r>
  <r>
    <n v="485"/>
    <s v="ضياء اسامه حسن سليمان المخرط"/>
    <n v="29911061700899"/>
    <s v="مساعد مشرف تنفيذ مدنى"/>
    <s v="التنفيذ"/>
    <n v="330"/>
    <n v="0"/>
    <n v="330"/>
    <x v="38"/>
    <x v="1"/>
    <d v="2024-12-28T00:00:00"/>
    <n v="1"/>
    <n v="169"/>
    <n v="5.6333333333333337"/>
    <n v="0"/>
    <n v="3"/>
    <x v="16"/>
  </r>
  <r>
    <n v="486"/>
    <s v="احمد رجب عبد العزيز حسن"/>
    <n v="29510022400298"/>
    <s v="مساعد مشرف رى و زراعة"/>
    <s v="التنفيذ"/>
    <n v="310"/>
    <n v="0"/>
    <n v="310"/>
    <x v="38"/>
    <x v="1"/>
    <d v="2025-05-05T00:00:00"/>
    <n v="1"/>
    <n v="41"/>
    <n v="1.3666666666666667"/>
    <n v="0"/>
    <n v="6"/>
    <x v="38"/>
  </r>
  <r>
    <n v="487"/>
    <s v="عبدالرحمن رشاد محمد"/>
    <n v="27505242600611"/>
    <s v="فنى زراعة"/>
    <s v="التنفيذ"/>
    <n v="280"/>
    <n v="0"/>
    <n v="280"/>
    <x v="38"/>
    <x v="1"/>
    <d v="2025-02-10T00:00:00"/>
    <n v="1"/>
    <n v="125"/>
    <n v="4.166666666666667"/>
    <n v="0"/>
    <n v="13"/>
    <x v="8"/>
  </r>
  <r>
    <n v="488"/>
    <s v="محمد فكرى محمد حنفى"/>
    <n v="30009131302438"/>
    <s v="فنى اول زراعة"/>
    <s v="التنفيذ"/>
    <n v="290"/>
    <n v="0"/>
    <n v="290"/>
    <x v="38"/>
    <x v="1"/>
    <d v="2025-03-04T00:00:00"/>
    <n v="1"/>
    <n v="103"/>
    <n v="3.4333333333333331"/>
    <n v="0"/>
    <n v="12"/>
    <x v="17"/>
  </r>
  <r>
    <n v="489"/>
    <s v="محمود احمد سيد الشيمى"/>
    <n v="29812020101591"/>
    <s v="عامل بوفيه"/>
    <s v="التنفيذ"/>
    <n v="250"/>
    <n v="0"/>
    <n v="250"/>
    <x v="38"/>
    <x v="1"/>
    <d v="2025-04-08T00:00:00"/>
    <n v="1"/>
    <n v="68"/>
    <n v="2.2666666666666666"/>
    <n v="0"/>
    <n v="21"/>
    <x v="13"/>
  </r>
  <r>
    <n v="490"/>
    <s v="مصطفى حسان السيد حسان"/>
    <n v="28104220102276"/>
    <s v="نقاش"/>
    <s v="التنفيذ"/>
    <n v="290"/>
    <n v="0"/>
    <n v="290"/>
    <x v="38"/>
    <x v="1"/>
    <d v="2025-04-09T00:00:00"/>
    <n v="1"/>
    <n v="67"/>
    <n v="2.2333333333333334"/>
    <n v="0"/>
    <n v="17"/>
    <x v="15"/>
  </r>
  <r>
    <n v="491"/>
    <s v="سعيد سعد على السيد"/>
    <n v="25103140103231"/>
    <s v="نقاش"/>
    <s v="التنفيذ"/>
    <n v="290"/>
    <n v="0"/>
    <n v="290"/>
    <x v="38"/>
    <x v="1"/>
    <d v="2025-04-09T00:00:00"/>
    <n v="1"/>
    <n v="67"/>
    <n v="2.2333333333333334"/>
    <n v="0"/>
    <n v="17"/>
    <x v="15"/>
  </r>
  <r>
    <n v="492"/>
    <s v="محمد نادى فضل"/>
    <n v="30401090100113"/>
    <s v="فنى زراعة"/>
    <s v="التنفيذ"/>
    <n v="280"/>
    <n v="0"/>
    <n v="280"/>
    <x v="38"/>
    <x v="1"/>
    <d v="2025-04-29T00:00:00"/>
    <n v="1"/>
    <n v="47"/>
    <n v="1.5666666666666667"/>
    <n v="0"/>
    <n v="13"/>
    <x v="8"/>
  </r>
  <r>
    <n v="493"/>
    <s v="محمد عويس محمود عويس محمود"/>
    <n v="29503012102276"/>
    <s v="سائق لودر B"/>
    <s v="الصيانة والمعدات"/>
    <n v="350"/>
    <n v="0"/>
    <n v="350"/>
    <x v="38"/>
    <x v="1"/>
    <d v="2024-07-17T00:00:00"/>
    <n v="1"/>
    <n v="333"/>
    <n v="11.1"/>
    <n v="0"/>
    <n v="31"/>
    <x v="18"/>
  </r>
  <r>
    <n v="494"/>
    <s v="محمد احمد احمد عبد الوهاب"/>
    <n v="29111222401394"/>
    <s v="عامل مخزن A"/>
    <s v="المخازن"/>
    <n v="230"/>
    <n v="0"/>
    <n v="230"/>
    <x v="38"/>
    <x v="1"/>
    <d v="2023-02-12T00:00:00"/>
    <n v="1"/>
    <n v="854"/>
    <n v="4.1333333333333337"/>
    <n v="2"/>
    <n v="41"/>
    <x v="6"/>
  </r>
  <r>
    <n v="495"/>
    <s v="احمد شريف محمد صادق"/>
    <n v="30405290103155"/>
    <s v="مندوب تسليمات"/>
    <s v="المخازن"/>
    <n v="230"/>
    <n v="0"/>
    <n v="230"/>
    <x v="38"/>
    <x v="1"/>
    <d v="2024-06-09T00:00:00"/>
    <n v="1"/>
    <n v="371"/>
    <n v="0.2"/>
    <n v="1"/>
    <n v="42"/>
    <x v="14"/>
  </r>
  <r>
    <n v="496"/>
    <s v="محمد رمضان عبد الكريم سمكه"/>
    <n v="30507031700711"/>
    <s v="عامل مخزن B"/>
    <s v="المخازن"/>
    <n v="220"/>
    <n v="0"/>
    <n v="220"/>
    <x v="38"/>
    <x v="1"/>
    <d v="2025-02-01T00:00:00"/>
    <n v="1"/>
    <n v="134"/>
    <n v="4.4666666666666668"/>
    <n v="0"/>
    <n v="41"/>
    <x v="6"/>
  </r>
  <r>
    <n v="497"/>
    <s v="يوسف ابراهيم محمد ابراهيم"/>
    <n v="30112140100312"/>
    <s v="مندوب تسليمات"/>
    <s v="المخازن"/>
    <n v="240"/>
    <n v="0"/>
    <n v="240"/>
    <x v="38"/>
    <x v="1"/>
    <d v="2025-04-28T00:00:00"/>
    <n v="1"/>
    <n v="48"/>
    <n v="1.6"/>
    <n v="0"/>
    <n v="42"/>
    <x v="14"/>
  </r>
  <r>
    <n v="498"/>
    <s v="عبدالرحمن سيد ثابت حسانين"/>
    <n v="30202252503591"/>
    <s v="مساعد مساح C"/>
    <s v="المساحة"/>
    <n v="220"/>
    <n v="0"/>
    <n v="220"/>
    <x v="38"/>
    <x v="1"/>
    <d v="2025-04-16T00:00:00"/>
    <n v="1"/>
    <n v="60"/>
    <n v="2"/>
    <n v="0"/>
    <n v="23"/>
    <x v="7"/>
  </r>
  <r>
    <n v="499"/>
    <s v="كريم عبدالسلام ابوسمره عبدالمجيد"/>
    <n v="30610122401038"/>
    <s v="عامل مخزن C"/>
    <s v="المخازن"/>
    <n v="210"/>
    <n v="20"/>
    <n v="230"/>
    <x v="39"/>
    <x v="6"/>
    <d v="2025-02-16T00:00:00"/>
    <n v="1"/>
    <n v="119"/>
    <n v="3.9666666666666668"/>
    <n v="0"/>
    <n v="41"/>
    <x v="6"/>
  </r>
  <r>
    <n v="500"/>
    <s v="احمد مصطفي مصطفي محجوب"/>
    <n v="26008241200735"/>
    <s v="فنى ميكانيكى معدات C"/>
    <s v="الصيانة والمعدات"/>
    <n v="290"/>
    <n v="20"/>
    <n v="310"/>
    <x v="39"/>
    <x v="6"/>
    <d v="2025-02-22T00:00:00"/>
    <n v="1"/>
    <n v="113"/>
    <n v="3.7666666666666666"/>
    <n v="0"/>
    <n v="36"/>
    <x v="2"/>
  </r>
  <r>
    <n v="501"/>
    <s v="محمد حامد عبدالسلام حامد"/>
    <n v="28912012100331"/>
    <s v="مساعد مشرف تنفيذ مدنى"/>
    <s v="التنفيذ"/>
    <n v="280"/>
    <n v="20"/>
    <n v="300"/>
    <x v="39"/>
    <x v="6"/>
    <d v="2025-02-19T00:00:00"/>
    <n v="1"/>
    <n v="116"/>
    <n v="3.8666666666666667"/>
    <n v="0"/>
    <n v="3"/>
    <x v="16"/>
  </r>
  <r>
    <n v="502"/>
    <s v="جمال محمود علي حسن"/>
    <n v="29507173400116"/>
    <s v="مساعد مشرف تنفيذ مدنى"/>
    <s v="التنفيذ"/>
    <n v="280"/>
    <n v="20"/>
    <n v="300"/>
    <x v="39"/>
    <x v="6"/>
    <d v="2025-05-24T00:00:00"/>
    <n v="1"/>
    <n v="22"/>
    <n v="0.73333333333333328"/>
    <n v="0"/>
    <n v="3"/>
    <x v="16"/>
  </r>
  <r>
    <n v="503"/>
    <s v="محمود على عثمان بيومى احمد"/>
    <n v="29803102100098"/>
    <s v="مساعد فنى ميكانيكى معدات B"/>
    <s v="الصيانة والمعدات"/>
    <n v="240"/>
    <n v="20"/>
    <n v="260"/>
    <x v="40"/>
    <x v="6"/>
    <d v="2024-08-13T00:00:00"/>
    <n v="1"/>
    <n v="306"/>
    <n v="10.199999999999999"/>
    <n v="0"/>
    <n v="37"/>
    <x v="29"/>
  </r>
  <r>
    <n v="504"/>
    <s v="أشرف أحمد العرباوى الحصافى أبوزيد"/>
    <n v="29511151201711"/>
    <s v="مساعد مشرف كهرباء D"/>
    <s v="الالكتروميكانيك"/>
    <n v="370"/>
    <n v="20"/>
    <n v="390"/>
    <x v="40"/>
    <x v="6"/>
    <d v="2024-11-24T00:00:00"/>
    <n v="1"/>
    <n v="203"/>
    <n v="6.7666666666666666"/>
    <n v="0"/>
    <n v="24"/>
    <x v="39"/>
  </r>
  <r>
    <n v="505"/>
    <s v="سامح امين همام السيد"/>
    <n v="28912201702296"/>
    <s v="مساعد فنى ميكانيكى معدات B"/>
    <s v="الصيانة والمعدات"/>
    <n v="240"/>
    <n v="0"/>
    <n v="240"/>
    <x v="41"/>
    <x v="2"/>
    <d v="2025-01-15T00:00:00"/>
    <n v="1"/>
    <n v="151"/>
    <n v="5.0333333333333332"/>
    <n v="0"/>
    <n v="37"/>
    <x v="29"/>
  </r>
  <r>
    <n v="506"/>
    <s v="ابراهيم السيد محمد محمد"/>
    <n v="28606151305831"/>
    <s v="فنى صحى (منتج) B"/>
    <s v="الالكتروميكانيك"/>
    <n v="340"/>
    <n v="0"/>
    <n v="340"/>
    <x v="42"/>
    <x v="1"/>
    <d v="2025-02-06T00:00:00"/>
    <n v="1"/>
    <n v="129"/>
    <n v="4.3"/>
    <n v="0"/>
    <n v="27"/>
    <x v="4"/>
  </r>
  <r>
    <n v="507"/>
    <s v="عبدالرحمن سالم محمد عبدالغني"/>
    <n v="30007030104551"/>
    <s v="فنى كهرباء (خدمة موقع) D"/>
    <s v="الالكتروميكانيك"/>
    <n v="290"/>
    <n v="0"/>
    <n v="290"/>
    <x v="42"/>
    <x v="1"/>
    <d v="2025-04-23T00:00:00"/>
    <n v="1"/>
    <n v="53"/>
    <n v="1.7666666666666666"/>
    <n v="0"/>
    <n v="29"/>
    <x v="3"/>
  </r>
  <r>
    <n v="508"/>
    <s v="ايمن محمود احمد الموجي"/>
    <n v="29409061301016"/>
    <s v="فنى صحى (خدمة موقع) B"/>
    <s v="الالكتروميكانيك"/>
    <n v="330"/>
    <n v="0"/>
    <n v="330"/>
    <x v="42"/>
    <x v="1"/>
    <d v="2025-04-12T00:00:00"/>
    <n v="1"/>
    <n v="64"/>
    <n v="2.1333333333333333"/>
    <n v="0"/>
    <n v="27"/>
    <x v="4"/>
  </r>
  <r>
    <n v="509"/>
    <s v="ابراهيم مدحت ابراهيم محمد"/>
    <n v="30206201302317"/>
    <s v=" مساعد مساح C"/>
    <s v="المساحة"/>
    <n v="220"/>
    <n v="150"/>
    <n v="370"/>
    <x v="16"/>
    <x v="2"/>
    <d v="2025-01-26T00:00:00"/>
    <n v="1"/>
    <n v="140"/>
    <n v="4.666666666666667"/>
    <n v="0"/>
    <n v="23"/>
    <x v="7"/>
  </r>
  <r>
    <n v="510"/>
    <s v="مجدي سليمان  فرحات سليمان"/>
    <n v="28610192502878"/>
    <s v="فنى شدة معدنية C"/>
    <s v="H.S.E"/>
    <n v="350"/>
    <n v="0"/>
    <n v="350"/>
    <x v="43"/>
    <x v="1"/>
    <d v="2025-05-17T00:00:00"/>
    <n v="1"/>
    <n v="29"/>
    <n v="0.96666666666666667"/>
    <n v="0"/>
    <n v="38"/>
    <x v="0"/>
  </r>
  <r>
    <n v="511"/>
    <s v="حسن محمد ابو القاسم ابراهيم"/>
    <n v="27312142800571"/>
    <s v="فنى شدة معدنية C"/>
    <s v="H.S.E"/>
    <n v="350"/>
    <n v="0"/>
    <n v="350"/>
    <x v="43"/>
    <x v="1"/>
    <d v="2025-05-24T00:00:00"/>
    <n v="1"/>
    <n v="22"/>
    <n v="0.73333333333333328"/>
    <n v="0"/>
    <n v="38"/>
    <x v="0"/>
  </r>
  <r>
    <n v="512"/>
    <s v="شريف عباس احمد جادالله"/>
    <n v="26807012600576"/>
    <s v="نجار مسلح"/>
    <s v="التنفيذ"/>
    <n v="275"/>
    <n v="0"/>
    <n v="275"/>
    <x v="43"/>
    <x v="1"/>
    <d v="2025-03-24T00:00:00"/>
    <n v="1"/>
    <n v="83"/>
    <n v="2.7666666666666666"/>
    <n v="0"/>
    <n v="14"/>
    <x v="9"/>
  </r>
  <r>
    <n v="513"/>
    <s v="صبري محمد علي اجمد "/>
    <n v="29803022702275"/>
    <s v="نجار مسلح"/>
    <s v="التنفيذ"/>
    <n v="275"/>
    <n v="0"/>
    <n v="275"/>
    <x v="43"/>
    <x v="1"/>
    <d v="2025-03-24T00:00:00"/>
    <n v="1"/>
    <n v="83"/>
    <n v="2.7666666666666666"/>
    <n v="0"/>
    <n v="14"/>
    <x v="9"/>
  </r>
  <r>
    <n v="514"/>
    <s v="عبدالرحمن بهاء راضي "/>
    <n v="30410012400797"/>
    <s v="عامل بوفيه"/>
    <s v="التنفيذ"/>
    <n v="200"/>
    <n v="0"/>
    <n v="200"/>
    <x v="43"/>
    <x v="1"/>
    <d v="2025-04-12T00:00:00"/>
    <n v="1"/>
    <n v="64"/>
    <n v="2.1333333333333333"/>
    <n v="0"/>
    <n v="21"/>
    <x v="13"/>
  </r>
  <r>
    <n v="515"/>
    <s v="احمد سيد معوض محمد"/>
    <n v="29603252201357"/>
    <s v="عامل بوفيه"/>
    <s v="التنفيذ"/>
    <n v="200"/>
    <n v="0"/>
    <n v="200"/>
    <x v="43"/>
    <x v="1"/>
    <d v="2025-05-07T00:00:00"/>
    <n v="1"/>
    <n v="39"/>
    <n v="1.3"/>
    <n v="0"/>
    <n v="21"/>
    <x v="13"/>
  </r>
  <r>
    <n v="516"/>
    <s v="جودة ابراهيم حبيب ابراهيم"/>
    <n v="30007101304255"/>
    <s v="مساعد مشرف تنفيذ مدنى"/>
    <s v="التنفيذ"/>
    <n v="320"/>
    <n v="0"/>
    <n v="320"/>
    <x v="43"/>
    <x v="1"/>
    <d v="2025-05-14T00:00:00"/>
    <n v="1"/>
    <n v="32"/>
    <n v="1.0666666666666667"/>
    <n v="0"/>
    <n v="3"/>
    <x v="16"/>
  </r>
  <r>
    <n v="517"/>
    <s v="مؤمن اسامه حسين فرغلي"/>
    <n v="30302051400551"/>
    <s v="مراقب عمال "/>
    <s v="التنفيذ"/>
    <n v="270"/>
    <n v="0"/>
    <n v="270"/>
    <x v="43"/>
    <x v="1"/>
    <d v="2025-05-20T00:00:00"/>
    <n v="1"/>
    <n v="26"/>
    <n v="0.8666666666666667"/>
    <n v="0"/>
    <n v="5"/>
    <x v="12"/>
  </r>
  <r>
    <n v="518"/>
    <s v="عمار عبدالرؤف عبدالمعطي "/>
    <n v="30608061301677"/>
    <s v="مساعد فنى ميكانيكى معدات B"/>
    <s v="الصيانة والمعدات"/>
    <n v="240"/>
    <n v="0"/>
    <n v="240"/>
    <x v="43"/>
    <x v="1"/>
    <d v="2025-04-19T00:00:00"/>
    <n v="1"/>
    <n v="57"/>
    <n v="1.9"/>
    <n v="0"/>
    <n v="37"/>
    <x v="29"/>
  </r>
  <r>
    <n v="519"/>
    <s v="عمر صلاح راشد علي"/>
    <n v="28508172501493"/>
    <s v="عامل مخزن A"/>
    <s v="المخازن"/>
    <n v="230"/>
    <n v="0"/>
    <n v="230"/>
    <x v="43"/>
    <x v="1"/>
    <d v="2025-05-20T00:00:00"/>
    <n v="1"/>
    <n v="26"/>
    <n v="0.8666666666666667"/>
    <n v="0"/>
    <n v="41"/>
    <x v="6"/>
  </r>
  <r>
    <n v="520"/>
    <s v="حمدي فتحي امين "/>
    <n v="30008162104417"/>
    <s v="مساعد مساح A"/>
    <s v="المساحة"/>
    <n v="260"/>
    <n v="0"/>
    <n v="260"/>
    <x v="43"/>
    <x v="1"/>
    <d v="2025-04-24T00:00:00"/>
    <n v="1"/>
    <n v="52"/>
    <n v="1.7333333333333334"/>
    <n v="0"/>
    <n v="23"/>
    <x v="7"/>
  </r>
  <r>
    <n v="521"/>
    <s v="يوسف احمد محمد ابراهيم"/>
    <n v="30407281700038"/>
    <s v="مساعد مساح D"/>
    <s v="المساحة"/>
    <n v="200"/>
    <n v="0"/>
    <n v="200"/>
    <x v="43"/>
    <x v="1"/>
    <d v="2025-04-24T00:00:00"/>
    <n v="1"/>
    <n v="52"/>
    <n v="1.7333333333333334"/>
    <n v="0"/>
    <n v="23"/>
    <x v="7"/>
  </r>
  <r>
    <n v="522"/>
    <s v="بسام محمد محمد منصور "/>
    <n v="30511221600419"/>
    <s v="مساعد مساح D"/>
    <s v="المساحة"/>
    <n v="200"/>
    <n v="0"/>
    <n v="200"/>
    <x v="43"/>
    <x v="1"/>
    <d v="2025-04-24T00:00:00"/>
    <n v="1"/>
    <n v="52"/>
    <n v="1.7333333333333334"/>
    <n v="0"/>
    <n v="23"/>
    <x v="7"/>
  </r>
  <r>
    <n v="523"/>
    <s v="محمود احمد طه عبدالهادى"/>
    <n v="28111082201451"/>
    <s v="فنى كهرباء (خدمة موقع) B"/>
    <s v="الالكتروميكانيك"/>
    <n v="330"/>
    <n v="0"/>
    <n v="330"/>
    <x v="44"/>
    <x v="0"/>
    <d v="2025-05-06T00:00:00"/>
    <n v="1"/>
    <n v="40"/>
    <n v="1.3333333333333333"/>
    <n v="0"/>
    <n v="29"/>
    <x v="3"/>
  </r>
  <r>
    <n v="524"/>
    <s v="اسلام سمحى محمد حسين"/>
    <n v="30005092300559"/>
    <s v="فنى صحى (خدمة موقع) C"/>
    <s v="الالكتروميكانيك"/>
    <n v="310"/>
    <n v="0"/>
    <n v="310"/>
    <x v="44"/>
    <x v="0"/>
    <d v="2023-08-18T00:00:00"/>
    <n v="1"/>
    <n v="667"/>
    <n v="10.066666666666666"/>
    <n v="1"/>
    <n v="27"/>
    <x v="4"/>
  </r>
  <r>
    <n v="525"/>
    <s v="احمد مجدي احمد محمد"/>
    <n v="30408152604533"/>
    <s v="فنى صحى (منتج) B"/>
    <s v="الالكتروميكانيك"/>
    <n v="340"/>
    <n v="0"/>
    <n v="340"/>
    <x v="44"/>
    <x v="0"/>
    <d v="2023-12-12T00:00:00"/>
    <n v="1"/>
    <n v="551"/>
    <n v="6.2"/>
    <n v="1"/>
    <n v="27"/>
    <x v="4"/>
  </r>
  <r>
    <n v="526"/>
    <s v="كريم حسن عبدالرحيم عبدالراضي"/>
    <n v="30212012615177"/>
    <s v="فنى صحى (منتج) B"/>
    <s v="الالكتروميكانيك"/>
    <n v="340"/>
    <n v="0"/>
    <n v="340"/>
    <x v="44"/>
    <x v="0"/>
    <d v="2025-01-07T00:00:00"/>
    <n v="1"/>
    <n v="159"/>
    <n v="5.3"/>
    <n v="0"/>
    <n v="27"/>
    <x v="4"/>
  </r>
  <r>
    <n v="527"/>
    <s v="محمد طلعت حربى حسين"/>
    <n v="30604202702055"/>
    <s v="فنى صحى (خدمة موقع) B"/>
    <s v="الالكتروميكانيك"/>
    <n v="330"/>
    <n v="0"/>
    <n v="330"/>
    <x v="44"/>
    <x v="0"/>
    <d v="2025-04-17T00:00:00"/>
    <n v="1"/>
    <n v="59"/>
    <n v="1.9666666666666666"/>
    <n v="0"/>
    <n v="27"/>
    <x v="4"/>
  </r>
  <r>
    <n v="528"/>
    <s v="عمرو حسنى محمود عيسوى"/>
    <n v="28412011404296"/>
    <s v="فنى كهرباء (منتج) C"/>
    <s v="الالكتروميكانيك"/>
    <n v="320"/>
    <n v="0"/>
    <n v="320"/>
    <x v="44"/>
    <x v="0"/>
    <d v="2024-12-09T00:00:00"/>
    <n v="1"/>
    <n v="188"/>
    <n v="6.2666666666666666"/>
    <n v="0"/>
    <n v="29"/>
    <x v="3"/>
  </r>
  <r>
    <n v="529"/>
    <s v="محمد نبيل توفيق عبدالمقصود"/>
    <n v="30208021701771"/>
    <s v="فنى كهرباء (منتج) C"/>
    <s v="الالكتروميكانيك"/>
    <n v="320"/>
    <n v="0"/>
    <n v="320"/>
    <x v="44"/>
    <x v="0"/>
    <d v="2023-07-16T00:00:00"/>
    <n v="1"/>
    <n v="700"/>
    <n v="11.166666666666666"/>
    <n v="1"/>
    <n v="29"/>
    <x v="3"/>
  </r>
  <r>
    <n v="530"/>
    <s v="احمد رمضان عبد السلام احمد"/>
    <n v="30403070100977"/>
    <s v="فنى كهرباء (منتج) C"/>
    <s v="الالكتروميكانيك"/>
    <n v="320"/>
    <n v="0"/>
    <n v="320"/>
    <x v="44"/>
    <x v="0"/>
    <d v="2024-11-13T00:00:00"/>
    <n v="1"/>
    <n v="214"/>
    <n v="7.1333333333333337"/>
    <n v="0"/>
    <n v="29"/>
    <x v="3"/>
  </r>
  <r>
    <n v="531"/>
    <s v="اسماعيل عبدالعزيز اسماعيل مراد"/>
    <n v="27511102100539"/>
    <s v="نجار مسلح"/>
    <s v="التنفيذ"/>
    <n v="400"/>
    <n v="0"/>
    <n v="400"/>
    <x v="44"/>
    <x v="0"/>
    <d v="2022-08-03T00:00:00"/>
    <n v="1"/>
    <n v="1047"/>
    <n v="10.566666666666666"/>
    <n v="2"/>
    <n v="14"/>
    <x v="9"/>
  </r>
  <r>
    <n v="532"/>
    <s v="عمر همام محمود امين"/>
    <n v="28302012101297"/>
    <s v="نجار مسلح"/>
    <s v="التنفيذ"/>
    <n v="400"/>
    <n v="0"/>
    <n v="400"/>
    <x v="44"/>
    <x v="0"/>
    <d v="2022-05-14T00:00:00"/>
    <n v="1"/>
    <n v="1128"/>
    <n v="1.1000000000000001"/>
    <n v="3"/>
    <n v="14"/>
    <x v="9"/>
  </r>
  <r>
    <n v="533"/>
    <s v="اشرف همام محمود امين"/>
    <n v="27310102100256"/>
    <s v="نجار مسلح"/>
    <s v="التنفيذ"/>
    <n v="400"/>
    <n v="0"/>
    <n v="400"/>
    <x v="44"/>
    <x v="0"/>
    <d v="2023-09-30T00:00:00"/>
    <n v="1"/>
    <n v="624"/>
    <n v="8.6333333333333329"/>
    <n v="1"/>
    <n v="14"/>
    <x v="9"/>
  </r>
  <r>
    <n v="534"/>
    <s v="ضاحي همام محمود امين"/>
    <n v="27712122100636"/>
    <s v="نجار مسلح"/>
    <s v="التنفيذ"/>
    <n v="400"/>
    <n v="0"/>
    <n v="400"/>
    <x v="44"/>
    <x v="0"/>
    <d v="2023-11-26T00:00:00"/>
    <n v="1"/>
    <n v="567"/>
    <n v="6.7333333333333334"/>
    <n v="1"/>
    <n v="14"/>
    <x v="9"/>
  </r>
  <r>
    <n v="535"/>
    <s v="وليد سيد عبد الله حسين"/>
    <n v="28408112100576"/>
    <s v="نجار مسلح"/>
    <s v="التنفيذ"/>
    <n v="400"/>
    <n v="0"/>
    <n v="400"/>
    <x v="44"/>
    <x v="0"/>
    <d v="2023-12-16T00:00:00"/>
    <n v="1"/>
    <n v="547"/>
    <n v="6.0666666666666664"/>
    <n v="1"/>
    <n v="14"/>
    <x v="9"/>
  </r>
  <r>
    <n v="536"/>
    <s v="جمال سلامة حميدة الشيمي"/>
    <n v="29107302102251"/>
    <s v="نجار مسلح"/>
    <s v="التنفيذ"/>
    <n v="400"/>
    <n v="0"/>
    <n v="400"/>
    <x v="44"/>
    <x v="0"/>
    <d v="2023-12-16T00:00:00"/>
    <n v="1"/>
    <n v="547"/>
    <n v="6.0666666666666664"/>
    <n v="1"/>
    <n v="14"/>
    <x v="9"/>
  </r>
  <r>
    <n v="537"/>
    <s v="وضاح صلاح محمود امين"/>
    <n v="28209102101032"/>
    <s v="نجار مسلح"/>
    <s v="التنفيذ"/>
    <n v="400"/>
    <n v="0"/>
    <n v="400"/>
    <x v="44"/>
    <x v="0"/>
    <d v="2024-03-12T00:00:00"/>
    <n v="1"/>
    <n v="460"/>
    <n v="3.1666666666666665"/>
    <n v="1"/>
    <n v="14"/>
    <x v="9"/>
  </r>
  <r>
    <n v="538"/>
    <s v="احمد حمدان ثابت سيد"/>
    <n v="30109132102453"/>
    <s v="حداد مسلح"/>
    <s v="التنفيذ"/>
    <n v="400"/>
    <n v="0"/>
    <n v="400"/>
    <x v="44"/>
    <x v="0"/>
    <d v="2024-01-01T00:00:00"/>
    <n v="1"/>
    <n v="531"/>
    <n v="5.5333333333333332"/>
    <n v="1"/>
    <n v="15"/>
    <x v="40"/>
  </r>
  <r>
    <n v="539"/>
    <s v="جمعة عبدالحافظ محمود عبدالحافظ"/>
    <n v="27611022100336"/>
    <s v="حداد مسلح"/>
    <s v="التنفيذ"/>
    <n v="400"/>
    <n v="0"/>
    <n v="400"/>
    <x v="44"/>
    <x v="0"/>
    <d v="2024-01-01T00:00:00"/>
    <n v="1"/>
    <n v="531"/>
    <n v="5.5333333333333332"/>
    <n v="1"/>
    <n v="15"/>
    <x v="40"/>
  </r>
  <r>
    <n v="540"/>
    <s v="ايمن سيد سيد احمد عيسوي"/>
    <n v="28109032100314"/>
    <s v="حداد مسلح"/>
    <s v="التنفيذ"/>
    <n v="400"/>
    <n v="0"/>
    <n v="400"/>
    <x v="44"/>
    <x v="0"/>
    <d v="2024-01-01T00:00:00"/>
    <n v="1"/>
    <n v="531"/>
    <n v="5.5333333333333332"/>
    <n v="1"/>
    <n v="15"/>
    <x v="40"/>
  </r>
  <r>
    <n v="541"/>
    <s v="مرعي رجب مرعي علي"/>
    <n v="27704242100297"/>
    <s v="حداد مسلح"/>
    <s v="التنفيذ"/>
    <n v="400"/>
    <n v="0"/>
    <n v="400"/>
    <x v="44"/>
    <x v="0"/>
    <d v="2024-02-05T00:00:00"/>
    <n v="1"/>
    <n v="496"/>
    <n v="4.3666666666666663"/>
    <n v="1"/>
    <n v="15"/>
    <x v="40"/>
  </r>
  <r>
    <n v="542"/>
    <s v="محمد حسين جمعه عيد"/>
    <n v="30108172101496"/>
    <s v="مساعد مشرف رى و زراعة"/>
    <s v="التنفيذ"/>
    <n v="400"/>
    <n v="0"/>
    <n v="400"/>
    <x v="44"/>
    <x v="0"/>
    <d v="2025-02-24T00:00:00"/>
    <n v="1"/>
    <n v="111"/>
    <n v="3.7"/>
    <n v="0"/>
    <n v="6"/>
    <x v="38"/>
  </r>
  <r>
    <n v="543"/>
    <s v="اسلام حسن حسن عجاج"/>
    <n v="29707122100079"/>
    <s v="مساعد فنى ميكانيكى معدات B"/>
    <s v="الصيانة والمعدات"/>
    <n v="240"/>
    <n v="0"/>
    <n v="240"/>
    <x v="44"/>
    <x v="0"/>
    <d v="2025-05-20T00:00:00"/>
    <n v="1"/>
    <n v="26"/>
    <n v="0.8666666666666667"/>
    <n v="0"/>
    <n v="37"/>
    <x v="29"/>
  </r>
  <r>
    <n v="544"/>
    <s v="محروس عز عمر محمد"/>
    <n v="26503072700694"/>
    <s v="سائق لودر C"/>
    <s v="الصيانة والمعدات"/>
    <n v="320"/>
    <n v="0"/>
    <n v="320"/>
    <x v="44"/>
    <x v="0"/>
    <d v="2024-08-12T00:00:00"/>
    <n v="1"/>
    <n v="307"/>
    <n v="10.233333333333333"/>
    <n v="0"/>
    <n v="31"/>
    <x v="18"/>
  </r>
  <r>
    <n v="545"/>
    <s v="اندراوس عطيتو اديب سمعان"/>
    <n v="29511192602118"/>
    <s v="سائق لودر B"/>
    <s v="الصيانة والمعدات"/>
    <n v="350"/>
    <n v="0"/>
    <n v="350"/>
    <x v="44"/>
    <x v="0"/>
    <d v="2022-12-29T00:00:00"/>
    <n v="1"/>
    <n v="899"/>
    <n v="5.6333333333333337"/>
    <n v="2"/>
    <n v="31"/>
    <x v="18"/>
  </r>
  <r>
    <n v="546"/>
    <s v="محمد رمضان عبدالعزيز محمد"/>
    <n v="28901012419476"/>
    <s v="سائق لودر C"/>
    <s v="الصيانة والمعدات"/>
    <n v="320"/>
    <n v="0"/>
    <n v="320"/>
    <x v="44"/>
    <x v="0"/>
    <d v="2025-01-04T00:00:00"/>
    <n v="1"/>
    <n v="162"/>
    <n v="5.4"/>
    <n v="0"/>
    <n v="31"/>
    <x v="18"/>
  </r>
  <r>
    <n v="547"/>
    <s v="محمود جابر محمد اصبح"/>
    <n v="27006072401417"/>
    <s v="فنى ميكانيكى معدات C"/>
    <s v="الصيانة والمعدات"/>
    <n v="290"/>
    <n v="0"/>
    <n v="290"/>
    <x v="44"/>
    <x v="0"/>
    <d v="2024-09-26T00:00:00"/>
    <n v="1"/>
    <n v="262"/>
    <n v="8.7333333333333325"/>
    <n v="0"/>
    <n v="36"/>
    <x v="2"/>
  </r>
  <r>
    <n v="548"/>
    <s v="محمد فوزى عبد الحميد ابراهيم"/>
    <n v="28908201603096"/>
    <s v="سائق لودر A"/>
    <s v="الصيانة والمعدات"/>
    <n v="370"/>
    <n v="0"/>
    <n v="370"/>
    <x v="44"/>
    <x v="0"/>
    <d v="2025-05-10T00:00:00"/>
    <n v="1"/>
    <n v="36"/>
    <n v="1.2"/>
    <n v="0"/>
    <n v="31"/>
    <x v="18"/>
  </r>
  <r>
    <n v="549"/>
    <s v="شحات محمد قرنى عبدالمحسن"/>
    <n v="27008242100754"/>
    <s v="نحات"/>
    <s v="التنفيذ"/>
    <n v="285"/>
    <n v="0"/>
    <n v="285"/>
    <x v="45"/>
    <x v="3"/>
    <d v="2020-11-22T00:00:00"/>
    <n v="1"/>
    <n v="1666"/>
    <n v="6.8666666666666663"/>
    <n v="4"/>
    <n v="16"/>
    <x v="20"/>
  </r>
  <r>
    <n v="550"/>
    <s v="صلاح احمد فؤاد عثمان"/>
    <n v="28210242701551"/>
    <s v="مبيض محارة"/>
    <s v="التنفيذ"/>
    <n v="320"/>
    <n v="0"/>
    <n v="320"/>
    <x v="45"/>
    <x v="3"/>
    <d v="2023-03-19T00:00:00"/>
    <n v="1"/>
    <n v="819"/>
    <n v="2.9666666666666668"/>
    <n v="2"/>
    <n v="10"/>
    <x v="10"/>
  </r>
  <r>
    <n v="551"/>
    <s v="محمد أحمد محمد محمد"/>
    <n v="30310011415559"/>
    <s v="مساعد فنى كهرباء B"/>
    <s v="الالكتروميكانيك"/>
    <n v="250"/>
    <n v="20"/>
    <n v="270"/>
    <x v="46"/>
    <x v="4"/>
    <d v="2025-05-17T00:00:00"/>
    <n v="1"/>
    <n v="29"/>
    <n v="0.96666666666666667"/>
    <n v="0"/>
    <n v="30"/>
    <x v="11"/>
  </r>
  <r>
    <n v="552"/>
    <s v="عبدالاحد على ابوزيد ابوزيد"/>
    <n v="27111271603191"/>
    <s v="عامل نظافة"/>
    <s v="التنفيذ"/>
    <n v="205"/>
    <n v="20"/>
    <n v="225"/>
    <x v="46"/>
    <x v="4"/>
    <d v="2022-12-31T00:00:00"/>
    <n v="1"/>
    <n v="897"/>
    <n v="5.5666666666666664"/>
    <n v="2"/>
    <n v="22"/>
    <x v="5"/>
  </r>
  <r>
    <n v="553"/>
    <s v="جوده ابراهيم جوده احمد"/>
    <n v="30508221603131"/>
    <s v="عامل نظافة"/>
    <s v="التنفيذ"/>
    <n v="205"/>
    <n v="20"/>
    <n v="225"/>
    <x v="46"/>
    <x v="4"/>
    <d v="2023-09-18T00:00:00"/>
    <n v="1"/>
    <n v="636"/>
    <n v="9.0333333333333332"/>
    <n v="1"/>
    <n v="22"/>
    <x v="5"/>
  </r>
  <r>
    <n v="554"/>
    <s v="خالد عيد سيد احمد سيداحمد"/>
    <n v="27209271201433"/>
    <s v="عامل نظافة"/>
    <s v="التنفيذ"/>
    <n v="205"/>
    <n v="20"/>
    <n v="225"/>
    <x v="46"/>
    <x v="4"/>
    <d v="2023-08-13T00:00:00"/>
    <n v="1"/>
    <n v="672"/>
    <n v="10.233333333333333"/>
    <n v="1"/>
    <n v="22"/>
    <x v="5"/>
  </r>
  <r>
    <n v="555"/>
    <s v="محمد احمد محمد العدوى"/>
    <n v="26811111601336"/>
    <s v="عامل نظافة"/>
    <s v="التنفيذ"/>
    <n v="205"/>
    <n v="20"/>
    <n v="225"/>
    <x v="46"/>
    <x v="4"/>
    <d v="2024-09-03T00:00:00"/>
    <n v="1"/>
    <n v="285"/>
    <n v="9.5"/>
    <n v="0"/>
    <n v="22"/>
    <x v="5"/>
  </r>
  <r>
    <n v="556"/>
    <s v="فريد هشام عبدالجيد محمد"/>
    <n v="30503181600957"/>
    <s v="عامل نظافة"/>
    <s v="التنفيذ"/>
    <n v="205"/>
    <n v="20"/>
    <n v="225"/>
    <x v="46"/>
    <x v="4"/>
    <d v="2024-09-22T00:00:00"/>
    <n v="1"/>
    <n v="266"/>
    <n v="8.8666666666666671"/>
    <n v="0"/>
    <n v="22"/>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0">
  <r>
    <n v="0"/>
    <n v="19010014"/>
    <s v="ياسر نورالدين احمد عبدالغفور "/>
    <n v="27612202401934"/>
    <s v="نجار مسلح"/>
    <x v="0"/>
    <n v="530"/>
    <n v="0"/>
    <n v="530"/>
    <s v="SouthMED"/>
    <x v="0"/>
    <d v="2025-05-26T00:00:00"/>
    <n v="1"/>
    <n v="435"/>
    <n v="2.3333333333333335"/>
    <n v="1"/>
    <n v="15"/>
    <s v="نجار مسلح"/>
    <m/>
    <m/>
    <n v="28114"/>
    <s v="2"/>
    <s v="19"/>
    <s v="76"/>
    <s v="1976"/>
    <s v="12"/>
    <s v="20"/>
    <n v="49"/>
    <n v="7"/>
    <n v="15"/>
  </r>
  <r>
    <n v="0"/>
    <n v="19010019"/>
    <s v="نصحى مسعود عبيد حنا"/>
    <n v="29109242502079"/>
    <s v="فنى شدة معدنية "/>
    <x v="0"/>
    <n v="500"/>
    <n v="90"/>
    <n v="590"/>
    <s v="SouthMED"/>
    <x v="0"/>
    <d v="2025-06-26T00:00:00"/>
    <n v="1"/>
    <n v="404"/>
    <n v="1.3"/>
    <n v="1"/>
    <n v="46"/>
    <s v="فنى شدة معدنية"/>
    <m/>
    <m/>
    <n v="33505"/>
    <s v="2"/>
    <s v="19"/>
    <s v="91"/>
    <s v="1991"/>
    <s v="09"/>
    <s v="24"/>
    <n v="34"/>
    <n v="10"/>
    <n v="11"/>
  </r>
  <r>
    <n v="0"/>
    <n v="19010038"/>
    <s v="محمد عبد الله احمد خطاب عمار"/>
    <n v="30001202107932"/>
    <s v="فنى شدة معدنية "/>
    <x v="0"/>
    <n v="500"/>
    <n v="90"/>
    <n v="590"/>
    <s v="SouthMED"/>
    <x v="0"/>
    <d v="2025-07-29T00:00:00"/>
    <n v="1"/>
    <n v="371"/>
    <n v="0.2"/>
    <n v="1"/>
    <n v="46"/>
    <s v="فنى شدة معدنية"/>
    <m/>
    <m/>
    <n v="36545"/>
    <s v="3"/>
    <s v="20"/>
    <s v="00"/>
    <s v="2000"/>
    <s v="01"/>
    <s v="20"/>
    <n v="26"/>
    <n v="6"/>
    <n v="15"/>
  </r>
  <r>
    <n v="0"/>
    <n v="19010062"/>
    <s v="طارق محمد عبد الصمد الخرادلي"/>
    <n v="28810280201674"/>
    <s v="فنى شدة معدنية "/>
    <x v="0"/>
    <n v="500"/>
    <n v="90"/>
    <n v="590"/>
    <s v="SouthMED"/>
    <x v="0"/>
    <d v="2025-10-29T00:00:00"/>
    <n v="1"/>
    <n v="279"/>
    <n v="9.3000000000000007"/>
    <n v="0"/>
    <n v="46"/>
    <s v="فنى شدة معدنية"/>
    <m/>
    <m/>
    <n v="32444"/>
    <s v="2"/>
    <s v="19"/>
    <s v="88"/>
    <s v="1988"/>
    <s v="10"/>
    <s v="28"/>
    <n v="37"/>
    <n v="9"/>
    <n v="7"/>
  </r>
  <r>
    <n v="0"/>
    <n v="19010065"/>
    <s v="عصام محمد اسماعيل الرحال"/>
    <n v="27707021800218"/>
    <s v="فنى شدة معدنية "/>
    <x v="0"/>
    <n v="500"/>
    <n v="90"/>
    <n v="590"/>
    <s v="SouthMED"/>
    <x v="0"/>
    <d v="2025-10-29T00:00:00"/>
    <n v="1"/>
    <n v="279"/>
    <n v="9.3000000000000007"/>
    <n v="0"/>
    <n v="46"/>
    <s v="فنى شدة معدنية"/>
    <m/>
    <m/>
    <n v="28308"/>
    <s v="2"/>
    <s v="19"/>
    <s v="77"/>
    <s v="1977"/>
    <s v="07"/>
    <s v="02"/>
    <n v="49"/>
    <n v="1"/>
    <n v="2"/>
  </r>
  <r>
    <n v="0"/>
    <n v="19010105"/>
    <s v="محمود خلف فرغلي محمد"/>
    <n v="30006042602119"/>
    <s v="فنى شدة معدنية "/>
    <x v="0"/>
    <n v="500"/>
    <n v="90"/>
    <n v="590"/>
    <s v="SouthMED"/>
    <x v="0"/>
    <d v="2026-04-04T00:00:00"/>
    <n v="1"/>
    <n v="122"/>
    <n v="4.0666666666666664"/>
    <n v="0"/>
    <n v="46"/>
    <s v="فنى شدة معدنية"/>
    <m/>
    <m/>
    <d v="2000-06-04T00:00:00"/>
    <s v="3"/>
    <s v="20"/>
    <s v="00"/>
    <s v="2000"/>
    <s v="06"/>
    <s v="04"/>
    <n v="26"/>
    <n v="2"/>
    <n v="0"/>
  </r>
  <r>
    <n v="0"/>
    <n v="19010147"/>
    <s v="يوسف زكريا بكر زكريا ابوالعنين"/>
    <n v="30609031502976"/>
    <s v="فنى شدة معدنية "/>
    <x v="0"/>
    <n v="500"/>
    <n v="90"/>
    <n v="590"/>
    <s v="SouthMED"/>
    <x v="0"/>
    <d v="2026-06-25T00:00:00"/>
    <n v="1"/>
    <n v="40"/>
    <n v="1.3333333333333333"/>
    <n v="0"/>
    <n v="46"/>
    <s v="فنى شدة معدنية"/>
    <m/>
    <m/>
    <n v="38963"/>
    <s v="3"/>
    <s v="20"/>
    <s v="06"/>
    <s v="2006"/>
    <s v="09"/>
    <s v="03"/>
    <n v="19"/>
    <n v="11"/>
    <n v="1"/>
  </r>
  <r>
    <n v="0"/>
    <n v="19010029"/>
    <s v="السيد رفعت محمد السيد عوض"/>
    <n v="29209011806096"/>
    <s v="فنى كهرباء (خدمة موقع) B"/>
    <x v="1"/>
    <n v="470"/>
    <n v="90"/>
    <n v="560"/>
    <s v="SouthMED"/>
    <x v="0"/>
    <d v="2025-07-08T00:00:00"/>
    <n v="1"/>
    <n v="392"/>
    <n v="0.9"/>
    <n v="1"/>
    <n v="36"/>
    <s v="فنى كهرباء"/>
    <m/>
    <m/>
    <n v="33848"/>
    <s v="2"/>
    <s v="19"/>
    <s v="92"/>
    <s v="1992"/>
    <s v="09"/>
    <s v="01"/>
    <n v="33"/>
    <n v="11"/>
    <n v="3"/>
  </r>
  <r>
    <n v="0"/>
    <n v="19010041"/>
    <s v="محمد عبد المرضي عبد الونيس عمر"/>
    <n v="30609151702979"/>
    <s v="مساعد فنى كهرباء C"/>
    <x v="1"/>
    <n v="340"/>
    <n v="90"/>
    <n v="430"/>
    <s v="SouthMED"/>
    <x v="0"/>
    <d v="2025-08-09T00:00:00"/>
    <n v="1"/>
    <n v="360"/>
    <n v="12"/>
    <n v="0"/>
    <n v="37"/>
    <s v="مساعد فنى كهرباء"/>
    <m/>
    <m/>
    <n v="38975"/>
    <s v="3"/>
    <s v="20"/>
    <s v="06"/>
    <s v="2006"/>
    <s v="09"/>
    <s v="15"/>
    <n v="19"/>
    <n v="10"/>
    <n v="20"/>
  </r>
  <r>
    <n v="0"/>
    <n v="19010061"/>
    <s v="محمد أحمد محمود أحمد"/>
    <n v="30301202605898"/>
    <s v="فنى صحى (خدمة موقع) A"/>
    <x v="1"/>
    <n v="490"/>
    <n v="90"/>
    <n v="580"/>
    <s v="SouthMED"/>
    <x v="0"/>
    <d v="2025-10-25T00:00:00"/>
    <n v="1"/>
    <n v="283"/>
    <n v="9.4333333333333336"/>
    <n v="0"/>
    <n v="34"/>
    <s v="فنى صحى"/>
    <m/>
    <m/>
    <d v="2003-01-20T00:00:00"/>
    <s v="3"/>
    <s v="20"/>
    <s v="03"/>
    <s v="2003"/>
    <s v="01"/>
    <s v="20"/>
    <n v="23"/>
    <n v="6"/>
    <n v="15"/>
  </r>
  <r>
    <n v="0"/>
    <n v="19010070"/>
    <s v="سعد يحيى سعد مصطفى الخيوطى"/>
    <n v="29909201804431"/>
    <s v="مساعد فنى صحى A"/>
    <x v="1"/>
    <n v="360"/>
    <n v="90"/>
    <n v="450"/>
    <s v="SouthMED"/>
    <x v="0"/>
    <d v="2025-11-08T00:00:00"/>
    <n v="1"/>
    <n v="269"/>
    <n v="8.9666666666666668"/>
    <n v="0"/>
    <n v="35"/>
    <s v="مساعد فنى صحى"/>
    <m/>
    <m/>
    <n v="36423"/>
    <s v="2"/>
    <s v="19"/>
    <s v="99"/>
    <s v="1999"/>
    <s v="09"/>
    <s v="20"/>
    <n v="26"/>
    <n v="10"/>
    <n v="15"/>
  </r>
  <r>
    <n v="0"/>
    <n v="19010075"/>
    <s v="أحمد صبحى أحمد صابر إبراهيم"/>
    <n v="30612011808158"/>
    <s v="مساعد فنى صحى A"/>
    <x v="1"/>
    <n v="360"/>
    <n v="90"/>
    <n v="450"/>
    <s v="SouthMED"/>
    <x v="0"/>
    <d v="2025-11-17T00:00:00"/>
    <n v="1"/>
    <n v="260"/>
    <n v="8.6666666666666661"/>
    <n v="0"/>
    <n v="35"/>
    <s v="مساعد فنى صحى"/>
    <m/>
    <m/>
    <n v="39052"/>
    <s v="3"/>
    <s v="20"/>
    <s v="06"/>
    <s v="2006"/>
    <s v="12"/>
    <s v="01"/>
    <n v="19"/>
    <n v="8"/>
    <n v="3"/>
  </r>
  <r>
    <n v="0"/>
    <n v="19010086"/>
    <s v="محمد لبيب مراد الدرف"/>
    <n v="27905061601991"/>
    <s v="فنى كهرباء (منتج) B"/>
    <x v="1"/>
    <n v="490"/>
    <n v="90"/>
    <n v="580"/>
    <s v="SouthMED"/>
    <x v="0"/>
    <d v="2025-12-08T00:00:00"/>
    <n v="1"/>
    <n v="239"/>
    <n v="7.9666666666666668"/>
    <n v="0"/>
    <n v="36"/>
    <s v="فنى كهرباء"/>
    <m/>
    <m/>
    <n v="28981"/>
    <s v="2"/>
    <s v="19"/>
    <s v="79"/>
    <s v="1979"/>
    <s v="05"/>
    <s v="06"/>
    <n v="47"/>
    <n v="2"/>
    <n v="29"/>
  </r>
  <r>
    <n v="0"/>
    <n v="19010107"/>
    <s v="عبدالمنعم عبدالباقي عبداللطيف عبدالباقي"/>
    <n v="28512282202715"/>
    <s v="فنى كهرباء (منتج) B"/>
    <x v="1"/>
    <n v="490"/>
    <n v="90"/>
    <n v="580"/>
    <s v="SouthMED"/>
    <x v="0"/>
    <d v="2026-04-04T00:00:00"/>
    <n v="1"/>
    <n v="122"/>
    <n v="4.0666666666666664"/>
    <n v="0"/>
    <n v="36"/>
    <s v="فنى كهرباء"/>
    <m/>
    <m/>
    <n v="31409"/>
    <s v="2"/>
    <s v="19"/>
    <s v="85"/>
    <s v="1985"/>
    <s v="12"/>
    <s v="28"/>
    <n v="40"/>
    <n v="7"/>
    <n v="7"/>
  </r>
  <r>
    <n v="0"/>
    <n v="19010112"/>
    <s v="احمد رمضان بخيت محمد علي"/>
    <n v="30701012706491"/>
    <s v="مساعد فنى صحى C"/>
    <x v="1"/>
    <n v="340"/>
    <n v="90"/>
    <n v="430"/>
    <s v="SouthMED"/>
    <x v="0"/>
    <d v="2026-04-08T00:00:00"/>
    <n v="1"/>
    <n v="118"/>
    <n v="3.9333333333333331"/>
    <n v="0"/>
    <n v="35"/>
    <s v="مساعد فنى صحى"/>
    <m/>
    <m/>
    <n v="39083"/>
    <s v="3"/>
    <s v="20"/>
    <s v="07"/>
    <s v="2007"/>
    <s v="01"/>
    <s v="01"/>
    <n v="19"/>
    <n v="7"/>
    <n v="3"/>
  </r>
  <r>
    <n v="0"/>
    <n v="19010119"/>
    <s v="عبداللطيف عبدالوهاب رضوان عبداللطيف"/>
    <n v="30501022401312"/>
    <s v="مساعد فنى صحى D"/>
    <x v="1"/>
    <n v="330"/>
    <n v="90"/>
    <n v="420"/>
    <s v="SouthMED"/>
    <x v="0"/>
    <d v="2026-04-17T00:00:00"/>
    <n v="1"/>
    <n v="109"/>
    <n v="3.6333333333333333"/>
    <n v="0"/>
    <n v="35"/>
    <s v="مساعد فنى صحى"/>
    <m/>
    <m/>
    <n v="38354"/>
    <s v="3"/>
    <s v="20"/>
    <s v="05"/>
    <s v="2005"/>
    <s v="01"/>
    <s v="02"/>
    <n v="21"/>
    <n v="7"/>
    <n v="2"/>
  </r>
  <r>
    <n v="0"/>
    <n v="19010121"/>
    <s v="عماد حمدى عبدالغنى سالم "/>
    <n v="29912011812772"/>
    <s v="مساعد مشرف صحى B"/>
    <x v="1"/>
    <n v="560"/>
    <n v="90"/>
    <n v="650"/>
    <s v="SouthMED"/>
    <x v="0"/>
    <d v="2026-04-18T00:00:00"/>
    <n v="1"/>
    <n v="108"/>
    <n v="3.6"/>
    <n v="0"/>
    <n v="32"/>
    <s v="مساعد مشرف صحى"/>
    <m/>
    <m/>
    <d v="1999-12-01T00:00:00"/>
    <s v="2"/>
    <s v="19"/>
    <s v="99"/>
    <s v="1999"/>
    <s v="12"/>
    <s v="01"/>
    <n v="26"/>
    <n v="8"/>
    <n v="3"/>
  </r>
  <r>
    <n v="0"/>
    <n v="19010125"/>
    <s v="ياسين محمد راضى قطب"/>
    <n v="30505142400579"/>
    <s v="مساعد فنى كهرباء C"/>
    <x v="1"/>
    <n v="340"/>
    <n v="90"/>
    <n v="430"/>
    <s v="SouthMED"/>
    <x v="0"/>
    <d v="2026-05-02T00:00:00"/>
    <n v="1"/>
    <n v="94"/>
    <n v="3.1333333333333333"/>
    <n v="0"/>
    <n v="37"/>
    <s v="مساعد فنى كهرباء"/>
    <m/>
    <m/>
    <n v="38486"/>
    <s v="3"/>
    <s v="20"/>
    <s v="05"/>
    <s v="2005"/>
    <s v="05"/>
    <s v="14"/>
    <n v="21"/>
    <n v="2"/>
    <n v="21"/>
  </r>
  <r>
    <n v="0"/>
    <n v="19010130"/>
    <s v="عرفان حسنى عرفان الدرف"/>
    <n v="28511041601973"/>
    <s v="فنى كهرباء (منتج) B"/>
    <x v="1"/>
    <n v="490"/>
    <n v="90"/>
    <n v="580"/>
    <s v="SouthMED"/>
    <x v="0"/>
    <d v="2026-06-07T00:00:00"/>
    <n v="1"/>
    <n v="58"/>
    <n v="1.9333333333333333"/>
    <n v="0"/>
    <n v="36"/>
    <s v="فنى كهرباء"/>
    <m/>
    <m/>
    <n v="31355"/>
    <s v="2"/>
    <s v="19"/>
    <s v="85"/>
    <s v="1985"/>
    <s v="11"/>
    <s v="04"/>
    <n v="40"/>
    <n v="9"/>
    <n v="0"/>
  </r>
  <r>
    <n v="0"/>
    <n v="19010143"/>
    <s v="مينا كمال ابواليمين دريس"/>
    <n v="29503142502276"/>
    <s v="مساعد فنى صحى C"/>
    <x v="1"/>
    <n v="340"/>
    <n v="90"/>
    <n v="430"/>
    <s v="SouthMED"/>
    <x v="0"/>
    <d v="2026-06-22T00:00:00"/>
    <n v="1"/>
    <n v="43"/>
    <n v="1.4333333333333333"/>
    <n v="0"/>
    <n v="35"/>
    <s v="مساعد فنى صحى"/>
    <m/>
    <m/>
    <n v="34772"/>
    <s v="2"/>
    <s v="19"/>
    <s v="95"/>
    <s v="1995"/>
    <s v="03"/>
    <s v="14"/>
    <n v="31"/>
    <n v="4"/>
    <n v="21"/>
  </r>
  <r>
    <n v="0"/>
    <n v="19010146"/>
    <s v="أحمد شحاته معتمد السيد"/>
    <n v="30511222400375"/>
    <s v="مساعد فنى كهرباء C"/>
    <x v="1"/>
    <n v="340"/>
    <n v="90"/>
    <n v="430"/>
    <s v="SouthMED"/>
    <x v="0"/>
    <d v="2026-06-25T00:00:00"/>
    <n v="1"/>
    <n v="40"/>
    <n v="1.3333333333333333"/>
    <n v="0"/>
    <n v="37"/>
    <s v="مساعد فنى كهرباء"/>
    <m/>
    <m/>
    <n v="38678"/>
    <s v="3"/>
    <s v="20"/>
    <s v="05"/>
    <s v="2005"/>
    <s v="11"/>
    <s v="22"/>
    <n v="20"/>
    <n v="8"/>
    <n v="13"/>
  </r>
  <r>
    <n v="0"/>
    <n v="19010157"/>
    <s v="محمود عطية عثمان حنفي"/>
    <n v="27403312102217"/>
    <s v="مساعد مشرف صحى C"/>
    <x v="1"/>
    <n v="540"/>
    <n v="90"/>
    <n v="630"/>
    <s v="SouthMED"/>
    <x v="0"/>
    <d v="2026-07-07T00:00:00"/>
    <n v="1"/>
    <n v="28"/>
    <n v="0.93333333333333335"/>
    <n v="0"/>
    <n v="32"/>
    <s v="مساعد مشرف صحى"/>
    <m/>
    <m/>
    <n v="27119"/>
    <s v="2"/>
    <s v="19"/>
    <s v="74"/>
    <s v="1974"/>
    <s v="03"/>
    <s v="31"/>
    <n v="52"/>
    <n v="4"/>
    <n v="4"/>
  </r>
  <r>
    <n v="0"/>
    <n v="19010158"/>
    <s v="عماد محمد احمد نصر"/>
    <n v="27706041200211"/>
    <s v="مساعد مشرف صحى C"/>
    <x v="1"/>
    <n v="540"/>
    <n v="90"/>
    <n v="630"/>
    <s v="SouthMED"/>
    <x v="0"/>
    <d v="2026-07-11T00:00:00"/>
    <n v="1"/>
    <n v="24"/>
    <n v="0.8"/>
    <n v="0"/>
    <n v="32"/>
    <s v="مساعد مشرف صحى"/>
    <m/>
    <m/>
    <n v="28280"/>
    <s v="2"/>
    <s v="19"/>
    <s v="77"/>
    <s v="1977"/>
    <s v="06"/>
    <s v="04"/>
    <n v="49"/>
    <n v="2"/>
    <n v="0"/>
  </r>
  <r>
    <n v="0"/>
    <n v="19010163"/>
    <s v="عمرو محمد لطفي محمد دياب"/>
    <n v="28702092102491"/>
    <s v="فنى كهرباء (منتج) C"/>
    <x v="1"/>
    <n v="470"/>
    <n v="90"/>
    <n v="560"/>
    <s v="SouthMED"/>
    <x v="0"/>
    <d v="2026-07-15T00:00:00"/>
    <n v="1"/>
    <n v="20"/>
    <n v="0.66666666666666663"/>
    <n v="0"/>
    <n v="36"/>
    <s v="فنى كهرباء"/>
    <m/>
    <m/>
    <n v="31817"/>
    <s v="2"/>
    <s v="19"/>
    <s v="87"/>
    <s v="1987"/>
    <s v="02"/>
    <s v="09"/>
    <n v="39"/>
    <n v="5"/>
    <n v="26"/>
  </r>
  <r>
    <n v="0"/>
    <n v="19010164"/>
    <s v="بلال محمد سعيد محمد"/>
    <n v="29404302700217"/>
    <s v="مساعد فنى كهرباء B"/>
    <x v="1"/>
    <n v="350"/>
    <n v="90"/>
    <n v="440"/>
    <s v="SouthMED"/>
    <x v="0"/>
    <d v="2026-07-18T00:00:00"/>
    <n v="1"/>
    <n v="17"/>
    <n v="0.56666666666666665"/>
    <n v="0"/>
    <n v="37"/>
    <s v="مساعد فنى كهرباء"/>
    <m/>
    <m/>
    <n v="34454"/>
    <s v="2"/>
    <s v="19"/>
    <s v="94"/>
    <s v="1994"/>
    <s v="04"/>
    <s v="30"/>
    <n v="32"/>
    <n v="3"/>
    <n v="5"/>
  </r>
  <r>
    <n v="0"/>
    <n v="19010081"/>
    <s v="محمود عادل حنفى عبدالحميد"/>
    <n v="29601032202473"/>
    <s v="فرد امن"/>
    <x v="2"/>
    <n v="330"/>
    <n v="90"/>
    <n v="420"/>
    <s v="SouthMED"/>
    <x v="0"/>
    <d v="2025-12-04T00:00:00"/>
    <n v="1"/>
    <n v="243"/>
    <n v="8.1"/>
    <n v="0"/>
    <n v="51"/>
    <s v="فرد امن"/>
    <m/>
    <m/>
    <n v="35067"/>
    <s v="2"/>
    <s v="19"/>
    <s v="96"/>
    <s v="1996"/>
    <s v="01"/>
    <s v="03"/>
    <n v="30"/>
    <n v="7"/>
    <n v="1"/>
  </r>
  <r>
    <n v="0"/>
    <n v="19010091"/>
    <s v="عبدالعزيز محمد عبدالعزيز محمد عبدالعزيز "/>
    <n v="30312011208815"/>
    <s v="فرد امن"/>
    <x v="2"/>
    <n v="330"/>
    <n v="90"/>
    <n v="420"/>
    <s v="SouthMED"/>
    <x v="0"/>
    <d v="2026-01-05T00:00:00"/>
    <n v="1"/>
    <n v="211"/>
    <n v="7.0333333333333332"/>
    <n v="0"/>
    <n v="51"/>
    <s v="فرد امن"/>
    <m/>
    <m/>
    <n v="37956"/>
    <s v="3"/>
    <s v="20"/>
    <s v="03"/>
    <s v="2003"/>
    <s v="12"/>
    <s v="01"/>
    <n v="22"/>
    <n v="8"/>
    <n v="3"/>
  </r>
  <r>
    <n v="0"/>
    <n v="19010102"/>
    <s v="كمال علي خليفه ابراهيم"/>
    <n v="29003012407015"/>
    <s v="فرد امن"/>
    <x v="2"/>
    <n v="330"/>
    <n v="90"/>
    <n v="420"/>
    <s v="SouthMED"/>
    <x v="0"/>
    <d v="2026-03-12T00:00:00"/>
    <n v="1"/>
    <n v="145"/>
    <n v="4.833333333333333"/>
    <n v="0"/>
    <n v="51"/>
    <s v="فرد امن"/>
    <m/>
    <m/>
    <n v="32933"/>
    <s v="2"/>
    <s v="19"/>
    <s v="90"/>
    <s v="1990"/>
    <s v="03"/>
    <s v="01"/>
    <n v="36"/>
    <n v="5"/>
    <n v="3"/>
  </r>
  <r>
    <n v="0"/>
    <n v="19010103"/>
    <s v="ياسر انور عبدالله  عبد الخالق"/>
    <n v="27606161802252"/>
    <s v="فرد امن"/>
    <x v="2"/>
    <n v="330"/>
    <n v="90"/>
    <n v="420"/>
    <s v="SouthMED"/>
    <x v="0"/>
    <d v="2026-03-16T00:00:00"/>
    <n v="1"/>
    <n v="141"/>
    <n v="4.7"/>
    <n v="0"/>
    <n v="51"/>
    <s v="فرد امن"/>
    <m/>
    <m/>
    <n v="27927"/>
    <s v="2"/>
    <s v="19"/>
    <s v="76"/>
    <s v="1976"/>
    <s v="06"/>
    <s v="16"/>
    <n v="50"/>
    <n v="1"/>
    <n v="19"/>
  </r>
  <r>
    <n v="0"/>
    <n v="19010109"/>
    <s v="حسام رجب عبدالحميد سليمان"/>
    <n v="29907202201851"/>
    <s v="فرد امن"/>
    <x v="2"/>
    <n v="330"/>
    <n v="90"/>
    <n v="420"/>
    <s v="SouthMED"/>
    <x v="0"/>
    <d v="2026-04-07T00:00:00"/>
    <n v="1"/>
    <n v="119"/>
    <n v="3.9666666666666668"/>
    <n v="0"/>
    <n v="51"/>
    <s v="فرد امن"/>
    <m/>
    <m/>
    <n v="36361"/>
    <s v="2"/>
    <s v="19"/>
    <s v="99"/>
    <s v="1999"/>
    <s v="07"/>
    <s v="20"/>
    <n v="27"/>
    <n v="0"/>
    <n v="15"/>
  </r>
  <r>
    <n v="0"/>
    <n v="19010132"/>
    <s v="أحمد كمال حسن عبدالحميد"/>
    <n v="30007252201415"/>
    <s v="فرد امن"/>
    <x v="2"/>
    <n v="330"/>
    <n v="90"/>
    <n v="420"/>
    <s v="SouthMED"/>
    <x v="0"/>
    <d v="2026-06-07T00:00:00"/>
    <n v="1"/>
    <n v="58"/>
    <n v="1.9333333333333333"/>
    <n v="0"/>
    <n v="51"/>
    <s v="فرد امن"/>
    <m/>
    <m/>
    <n v="36732"/>
    <s v="3"/>
    <s v="20"/>
    <s v="00"/>
    <s v="2000"/>
    <s v="07"/>
    <s v="25"/>
    <n v="26"/>
    <n v="0"/>
    <n v="10"/>
  </r>
  <r>
    <n v="0"/>
    <n v="19010139"/>
    <s v="محمود جمال محمود ايوب"/>
    <n v="28612281801334"/>
    <s v="فرد امن"/>
    <x v="2"/>
    <n v="330"/>
    <n v="90"/>
    <n v="420"/>
    <s v="SouthMED"/>
    <x v="0"/>
    <d v="2026-06-21T00:00:00"/>
    <n v="1"/>
    <n v="44"/>
    <n v="1.4666666666666666"/>
    <n v="0"/>
    <n v="51"/>
    <s v="فرد امن"/>
    <m/>
    <m/>
    <d v="1986-12-28T00:00:00"/>
    <s v="2"/>
    <s v="19"/>
    <s v="86"/>
    <s v="1986"/>
    <s v="12"/>
    <s v="28"/>
    <n v="39"/>
    <n v="7"/>
    <n v="7"/>
  </r>
  <r>
    <n v="0"/>
    <n v="19010140"/>
    <s v="محمد مصطفي محمد عبده "/>
    <n v="29712162200096"/>
    <s v="فرد امن"/>
    <x v="2"/>
    <n v="330"/>
    <n v="90"/>
    <n v="420"/>
    <s v="SouthMED"/>
    <x v="0"/>
    <d v="2026-06-21T00:00:00"/>
    <n v="1"/>
    <n v="44"/>
    <n v="1.4666666666666666"/>
    <n v="0"/>
    <n v="51"/>
    <s v="فرد امن"/>
    <m/>
    <m/>
    <n v="35780"/>
    <s v="2"/>
    <s v="19"/>
    <s v="97"/>
    <s v="1997"/>
    <s v="12"/>
    <s v="16"/>
    <n v="28"/>
    <n v="7"/>
    <n v="19"/>
  </r>
  <r>
    <n v="0"/>
    <n v="19010144"/>
    <s v="حسني مجاهد حسني مجاهد"/>
    <n v="29901012504779"/>
    <s v="فرد امن"/>
    <x v="2"/>
    <n v="330"/>
    <n v="90"/>
    <n v="420"/>
    <s v="SouthMED"/>
    <x v="0"/>
    <d v="2026-06-22T00:00:00"/>
    <n v="1"/>
    <n v="43"/>
    <n v="1.4333333333333333"/>
    <n v="0"/>
    <n v="51"/>
    <s v="فرد امن"/>
    <m/>
    <m/>
    <n v="36161"/>
    <s v="2"/>
    <s v="19"/>
    <s v="99"/>
    <s v="1999"/>
    <s v="01"/>
    <s v="01"/>
    <n v="27"/>
    <n v="7"/>
    <n v="3"/>
  </r>
  <r>
    <n v="0"/>
    <n v="19010145"/>
    <s v=" محمود سيد امام سيد"/>
    <n v="28708082200655"/>
    <s v="فرد امن"/>
    <x v="2"/>
    <n v="330"/>
    <n v="90"/>
    <n v="420"/>
    <s v="SouthMED"/>
    <x v="0"/>
    <d v="2026-06-23T00:00:00"/>
    <n v="1"/>
    <n v="42"/>
    <n v="1.4"/>
    <n v="0"/>
    <n v="51"/>
    <s v="فرد امن"/>
    <m/>
    <m/>
    <n v="31997"/>
    <s v="2"/>
    <s v="19"/>
    <s v="87"/>
    <s v="1987"/>
    <s v="08"/>
    <s v="08"/>
    <n v="38"/>
    <n v="11"/>
    <n v="27"/>
  </r>
  <r>
    <n v="0"/>
    <n v="19010155"/>
    <s v="محمد طارق حصاوي محمود"/>
    <n v="29909292703632"/>
    <s v="فرد امن"/>
    <x v="2"/>
    <n v="330"/>
    <n v="90"/>
    <n v="420"/>
    <s v="SouthMED"/>
    <x v="0"/>
    <d v="2026-07-07T00:00:00"/>
    <n v="1"/>
    <n v="28"/>
    <n v="0.93333333333333335"/>
    <n v="0"/>
    <n v="51"/>
    <s v="فرد امن"/>
    <m/>
    <m/>
    <n v="36432"/>
    <s v="2"/>
    <s v="19"/>
    <s v="99"/>
    <s v="1999"/>
    <s v="09"/>
    <s v="29"/>
    <n v="26"/>
    <n v="10"/>
    <n v="6"/>
  </r>
  <r>
    <n v="0"/>
    <n v="19010024"/>
    <s v="أحمد إيهاب أحمد كمال عبدالحليم "/>
    <n v="30506151700212"/>
    <s v="عامل بوفيه "/>
    <x v="3"/>
    <n v="340"/>
    <n v="0"/>
    <n v="340"/>
    <s v="SouthMED"/>
    <x v="0"/>
    <d v="2025-07-06T00:00:00"/>
    <n v="1"/>
    <n v="394"/>
    <n v="0.96666666666666667"/>
    <n v="1"/>
    <n v="26"/>
    <s v="عامل بوفيه"/>
    <m/>
    <m/>
    <n v="38518"/>
    <s v="3"/>
    <s v="20"/>
    <s v="05"/>
    <s v="2005"/>
    <s v="06"/>
    <s v="15"/>
    <n v="21"/>
    <n v="1"/>
    <n v="20"/>
  </r>
  <r>
    <n v="0"/>
    <n v="19010034"/>
    <s v="كامل حسن سيد احمد محمد"/>
    <n v="27105152101099"/>
    <s v="نجار مسلح"/>
    <x v="3"/>
    <n v="530"/>
    <n v="0"/>
    <n v="530"/>
    <s v="SouthMED"/>
    <x v="0"/>
    <d v="2025-07-21T00:00:00"/>
    <n v="1"/>
    <n v="379"/>
    <n v="0.46666666666666667"/>
    <n v="1"/>
    <n v="15"/>
    <s v="نجار مسلح"/>
    <m/>
    <m/>
    <n v="26068"/>
    <s v="2"/>
    <s v="19"/>
    <s v="71"/>
    <s v="1971"/>
    <s v="05"/>
    <s v="15"/>
    <n v="55"/>
    <n v="2"/>
    <n v="20"/>
  </r>
  <r>
    <n v="0"/>
    <n v="19010035"/>
    <s v="عاطف محمد احمد عبد العال"/>
    <n v="26707172700734"/>
    <s v="نجار مسلح"/>
    <x v="3"/>
    <n v="530"/>
    <n v="0"/>
    <n v="530"/>
    <s v="SouthMED"/>
    <x v="0"/>
    <d v="2025-07-21T00:00:00"/>
    <n v="1"/>
    <n v="379"/>
    <n v="0.46666666666666667"/>
    <n v="1"/>
    <n v="15"/>
    <s v="نجار مسلح"/>
    <m/>
    <m/>
    <n v="24670"/>
    <s v="2"/>
    <s v="19"/>
    <s v="67"/>
    <s v="1967"/>
    <s v="07"/>
    <s v="17"/>
    <n v="59"/>
    <n v="0"/>
    <n v="18"/>
  </r>
  <r>
    <n v="0"/>
    <n v="19010036"/>
    <s v="عزت رجب سيد ابراهيم"/>
    <n v="27809112100976"/>
    <s v="نجار مسلح"/>
    <x v="3"/>
    <n v="530"/>
    <n v="0"/>
    <n v="530"/>
    <s v="SouthMED"/>
    <x v="0"/>
    <d v="2025-07-21T00:00:00"/>
    <n v="1"/>
    <n v="379"/>
    <n v="0.46666666666666667"/>
    <n v="1"/>
    <n v="15"/>
    <s v="نجار مسلح"/>
    <m/>
    <m/>
    <n v="28744"/>
    <s v="2"/>
    <s v="19"/>
    <s v="78"/>
    <s v="1978"/>
    <s v="09"/>
    <s v="11"/>
    <n v="47"/>
    <n v="10"/>
    <n v="24"/>
  </r>
  <r>
    <n v="0"/>
    <n v="19010037"/>
    <s v="منتصر حلمي عابدين عبدالله"/>
    <n v="26712072700676"/>
    <s v="نجار مسلح"/>
    <x v="3"/>
    <n v="530"/>
    <n v="0"/>
    <n v="530"/>
    <s v="SouthMED"/>
    <x v="0"/>
    <d v="2025-07-21T00:00:00"/>
    <n v="1"/>
    <n v="379"/>
    <n v="0.46666666666666667"/>
    <n v="1"/>
    <n v="15"/>
    <s v="نجار مسلح"/>
    <m/>
    <m/>
    <n v="24813"/>
    <s v="2"/>
    <s v="19"/>
    <s v="67"/>
    <s v="1967"/>
    <s v="12"/>
    <s v="07"/>
    <n v="58"/>
    <n v="7"/>
    <n v="28"/>
  </r>
  <r>
    <n v="0"/>
    <n v="19010052"/>
    <s v="علي السيد عبد المنعم  خليف"/>
    <n v="27612220101379"/>
    <s v="مساعد مشرف تنفيذ مدنى"/>
    <x v="3"/>
    <n v="450"/>
    <n v="90"/>
    <n v="540"/>
    <s v="SouthMED"/>
    <x v="0"/>
    <d v="2025-10-18T00:00:00"/>
    <n v="1"/>
    <n v="290"/>
    <n v="9.6666666666666661"/>
    <n v="0"/>
    <n v="4"/>
    <s v="مساعد مشرف تنفيذ مدنى"/>
    <m/>
    <m/>
    <n v="28116"/>
    <s v="2"/>
    <s v="19"/>
    <s v="76"/>
    <s v="1976"/>
    <s v="12"/>
    <s v="22"/>
    <n v="49"/>
    <n v="7"/>
    <n v="13"/>
  </r>
  <r>
    <n v="0"/>
    <n v="19010073"/>
    <s v="محمد عزت لبيب ابراهيم"/>
    <n v="27606091401191"/>
    <s v="مساعد أول مشرف تنفيذ مدنى "/>
    <x v="3"/>
    <n v="500"/>
    <n v="90"/>
    <n v="590"/>
    <s v="SouthMED"/>
    <x v="0"/>
    <d v="2025-11-13T00:00:00"/>
    <n v="1"/>
    <n v="264"/>
    <n v="8.8000000000000007"/>
    <n v="0"/>
    <n v="3"/>
    <s v="مساعد اول مشرف تنفيذ مدنى"/>
    <m/>
    <m/>
    <n v="27920"/>
    <s v="2"/>
    <s v="19"/>
    <s v="76"/>
    <s v="1976"/>
    <s v="06"/>
    <s v="09"/>
    <n v="50"/>
    <n v="1"/>
    <n v="26"/>
  </r>
  <r>
    <n v="0"/>
    <n v="19010078"/>
    <s v="محمود محمد حسن محمد"/>
    <n v="29011182501779"/>
    <s v="مبيض محارة"/>
    <x v="3"/>
    <n v="530"/>
    <n v="0"/>
    <n v="530"/>
    <s v="SouthMED"/>
    <x v="0"/>
    <d v="2025-11-26T00:00:00"/>
    <n v="1"/>
    <n v="251"/>
    <n v="8.3666666666666671"/>
    <n v="0"/>
    <n v="11"/>
    <s v="مبيض محارة"/>
    <m/>
    <m/>
    <n v="33195"/>
    <s v="2"/>
    <s v="19"/>
    <s v="90"/>
    <s v="1990"/>
    <s v="11"/>
    <s v="18"/>
    <n v="35"/>
    <n v="8"/>
    <n v="17"/>
  </r>
  <r>
    <n v="0"/>
    <n v="19010080"/>
    <s v="شريف عبدالرشيد سليمان حجازى"/>
    <n v="28101121403478"/>
    <s v="مساعد مشرف تنفيذ مدنى "/>
    <x v="3"/>
    <n v="450"/>
    <n v="90"/>
    <n v="540"/>
    <s v="SouthMED"/>
    <x v="0"/>
    <d v="2025-12-04T00:00:00"/>
    <n v="1"/>
    <n v="243"/>
    <n v="8.1"/>
    <n v="0"/>
    <n v="4"/>
    <s v="مساعد مشرف تنفيذ مدنى"/>
    <m/>
    <m/>
    <n v="29598"/>
    <s v="2"/>
    <s v="19"/>
    <s v="81"/>
    <s v="1981"/>
    <s v="01"/>
    <s v="12"/>
    <n v="45"/>
    <n v="6"/>
    <n v="23"/>
  </r>
  <r>
    <n v="0"/>
    <n v="19010087"/>
    <s v="شريف عبد المنعم دسوقي"/>
    <n v="28410282402938"/>
    <s v="مبيض محارة"/>
    <x v="3"/>
    <n v="530"/>
    <n v="0"/>
    <n v="530"/>
    <s v="SouthMED"/>
    <x v="0"/>
    <d v="2025-12-10T00:00:00"/>
    <n v="1"/>
    <n v="237"/>
    <n v="7.9"/>
    <n v="0"/>
    <n v="11"/>
    <s v="مبيض محارة"/>
    <m/>
    <m/>
    <n v="30983"/>
    <s v="2"/>
    <s v="19"/>
    <s v="84"/>
    <s v="1984"/>
    <s v="10"/>
    <s v="28"/>
    <n v="41"/>
    <n v="9"/>
    <n v="7"/>
  </r>
  <r>
    <n v="0"/>
    <n v="19010090"/>
    <s v="كريم محى محمد محمد"/>
    <n v="29709022403956"/>
    <s v="مبيض محارة"/>
    <x v="3"/>
    <n v="530"/>
    <n v="0"/>
    <n v="530"/>
    <s v="SouthMED"/>
    <x v="0"/>
    <d v="2025-12-29T00:00:00"/>
    <n v="1"/>
    <n v="218"/>
    <n v="7.2666666666666666"/>
    <n v="0"/>
    <n v="11"/>
    <s v="مبيض محارة"/>
    <m/>
    <m/>
    <n v="35675"/>
    <s v="2"/>
    <s v="19"/>
    <s v="97"/>
    <s v="1997"/>
    <s v="09"/>
    <s v="02"/>
    <n v="28"/>
    <n v="11"/>
    <n v="2"/>
  </r>
  <r>
    <n v="0"/>
    <n v="19010096"/>
    <s v="أحمد مجدى عبدالحليم عوض"/>
    <n v="30310181700959"/>
    <s v="عامل بوفيه "/>
    <x v="3"/>
    <n v="340"/>
    <n v="0"/>
    <n v="340"/>
    <s v="SouthMED"/>
    <x v="0"/>
    <d v="2026-01-28T00:00:00"/>
    <n v="1"/>
    <n v="188"/>
    <n v="6.2666666666666666"/>
    <n v="0"/>
    <n v="26"/>
    <s v="عامل بوفيه"/>
    <m/>
    <m/>
    <n v="37912"/>
    <s v="3"/>
    <s v="20"/>
    <s v="03"/>
    <s v="2003"/>
    <s v="10"/>
    <s v="18"/>
    <n v="22"/>
    <n v="9"/>
    <n v="17"/>
  </r>
  <r>
    <n v="0"/>
    <n v="19010099"/>
    <s v="محمود محمد على على شعبان"/>
    <n v="30305171500931"/>
    <s v="مساعد مشرف تنفيذ مدنى "/>
    <x v="3"/>
    <n v="420"/>
    <n v="90"/>
    <n v="510"/>
    <s v="SouthMED"/>
    <x v="0"/>
    <d v="2026-02-21T00:00:00"/>
    <n v="1"/>
    <n v="164"/>
    <n v="5.4666666666666668"/>
    <n v="0"/>
    <n v="4"/>
    <s v="مساعد مشرف تنفيذ مدنى"/>
    <m/>
    <m/>
    <n v="37758"/>
    <s v="3"/>
    <s v="20"/>
    <s v="03"/>
    <s v="2003"/>
    <s v="05"/>
    <s v="17"/>
    <n v="23"/>
    <n v="2"/>
    <n v="18"/>
  </r>
  <r>
    <n v="0"/>
    <n v="19010113"/>
    <s v="يوسف محمد راضي قطب"/>
    <n v="30207152402471"/>
    <s v="مساعد مشرف تنفيذ مدنى "/>
    <x v="3"/>
    <n v="400"/>
    <n v="90"/>
    <n v="490"/>
    <s v="SouthMED"/>
    <x v="0"/>
    <d v="2026-04-08T00:00:00"/>
    <n v="1"/>
    <n v="118"/>
    <n v="3.9333333333333331"/>
    <n v="0"/>
    <n v="4"/>
    <s v="مساعد مشرف تنفيذ مدنى"/>
    <m/>
    <m/>
    <n v="37452"/>
    <s v="3"/>
    <s v="20"/>
    <s v="02"/>
    <s v="2002"/>
    <s v="07"/>
    <s v="15"/>
    <n v="24"/>
    <n v="0"/>
    <n v="20"/>
  </r>
  <r>
    <n v="0"/>
    <n v="19010115"/>
    <s v="جابر سعيد محمد قاسم"/>
    <n v="26903070200277"/>
    <s v="نجار مسلح"/>
    <x v="3"/>
    <n v="530"/>
    <n v="0"/>
    <n v="530"/>
    <s v="SouthMED"/>
    <x v="0"/>
    <d v="2026-04-11T00:00:00"/>
    <n v="1"/>
    <n v="115"/>
    <n v="3.8333333333333335"/>
    <n v="0"/>
    <n v="15"/>
    <s v="نجار مسلح"/>
    <m/>
    <m/>
    <n v="25269"/>
    <s v="2"/>
    <s v="19"/>
    <s v="69"/>
    <s v="1969"/>
    <s v="03"/>
    <s v="07"/>
    <n v="57"/>
    <n v="4"/>
    <n v="28"/>
  </r>
  <r>
    <n v="0"/>
    <n v="19010126"/>
    <s v="اسلام السعيد علي ابراهيم"/>
    <n v="30401271501039"/>
    <s v="مساعد مشرف تنفيذ مدنى "/>
    <x v="3"/>
    <n v="400"/>
    <n v="90"/>
    <n v="490"/>
    <s v="SouthMED"/>
    <x v="0"/>
    <d v="2026-05-09T00:00:00"/>
    <n v="1"/>
    <n v="87"/>
    <n v="2.9"/>
    <n v="0"/>
    <n v="4"/>
    <s v="مساعد مشرف تنفيذ مدنى"/>
    <m/>
    <m/>
    <n v="38013"/>
    <s v="3"/>
    <s v="20"/>
    <s v="04"/>
    <s v="2004"/>
    <s v="01"/>
    <s v="27"/>
    <n v="22"/>
    <n v="6"/>
    <n v="8"/>
  </r>
  <r>
    <n v="0"/>
    <n v="19010133"/>
    <s v="اسامه محمد ابو الحسن فاوي"/>
    <n v="28909012703591"/>
    <s v="مساعد مشرف تنفيذ مدنى "/>
    <x v="3"/>
    <n v="420"/>
    <n v="90"/>
    <n v="510"/>
    <s v="SouthMED"/>
    <x v="0"/>
    <d v="2026-06-09T00:00:00"/>
    <n v="1"/>
    <n v="56"/>
    <n v="1.8666666666666667"/>
    <n v="0"/>
    <n v="4"/>
    <s v="مساعد مشرف تنفيذ مدنى"/>
    <m/>
    <m/>
    <n v="32752"/>
    <s v="2"/>
    <s v="19"/>
    <s v="89"/>
    <s v="1989"/>
    <s v="09"/>
    <s v="01"/>
    <n v="36"/>
    <n v="11"/>
    <n v="3"/>
  </r>
  <r>
    <n v="0"/>
    <n v="19010135"/>
    <s v="احمد صابر رمضان احمد"/>
    <n v="30606041701757"/>
    <s v="مساعد مشرف تنفيذ مدنى "/>
    <x v="3"/>
    <n v="380"/>
    <n v="90"/>
    <n v="470"/>
    <s v="SouthMED"/>
    <x v="0"/>
    <d v="2026-06-09T00:00:00"/>
    <n v="1"/>
    <n v="56"/>
    <n v="1.8666666666666667"/>
    <n v="0"/>
    <n v="4"/>
    <s v="مساعد مشرف تنفيذ مدنى"/>
    <m/>
    <m/>
    <n v="38872"/>
    <s v="3"/>
    <s v="20"/>
    <s v="06"/>
    <s v="2006"/>
    <s v="06"/>
    <s v="04"/>
    <n v="20"/>
    <n v="2"/>
    <n v="0"/>
  </r>
  <r>
    <n v="0"/>
    <n v="19010136"/>
    <s v="شعيب محمد عدلي يوسف"/>
    <n v="30101011348535"/>
    <s v="مساعد مشرف تنفيذ مدنى "/>
    <x v="3"/>
    <n v="420"/>
    <n v="90"/>
    <n v="510"/>
    <s v="SouthMED"/>
    <x v="0"/>
    <d v="2026-06-11T00:00:00"/>
    <n v="1"/>
    <n v="54"/>
    <n v="1.8"/>
    <n v="0"/>
    <n v="4"/>
    <s v="مساعد مشرف تنفيذ مدنى"/>
    <m/>
    <m/>
    <d v="2001-01-01T00:00:00"/>
    <s v="3"/>
    <s v="20"/>
    <s v="01"/>
    <s v="2001"/>
    <s v="01"/>
    <s v="01"/>
    <n v="25"/>
    <n v="7"/>
    <n v="3"/>
  </r>
  <r>
    <n v="0"/>
    <n v="19010151"/>
    <s v="محمد سمير محمد زهران"/>
    <n v="28305131701072"/>
    <s v="مساعد مشرف تنفيذ مدنى "/>
    <x v="3"/>
    <n v="380"/>
    <n v="90"/>
    <n v="470"/>
    <s v="SouthMED"/>
    <x v="0"/>
    <d v="2026-06-28T00:00:00"/>
    <n v="1"/>
    <n v="37"/>
    <n v="1.2333333333333334"/>
    <n v="0"/>
    <n v="4"/>
    <s v="مساعد مشرف تنفيذ مدنى"/>
    <m/>
    <m/>
    <n v="30449"/>
    <s v="2"/>
    <s v="19"/>
    <s v="83"/>
    <s v="1983"/>
    <s v="05"/>
    <s v="13"/>
    <n v="43"/>
    <n v="2"/>
    <n v="22"/>
  </r>
  <r>
    <n v="0"/>
    <n v="19010153"/>
    <s v="محمود هاني محمود الكورني"/>
    <n v="27909081701997"/>
    <s v="مساعد مشرف تنفيذ مدنى "/>
    <x v="3"/>
    <n v="400"/>
    <n v="90"/>
    <n v="490"/>
    <s v="SouthMED"/>
    <x v="0"/>
    <d v="2026-07-02T00:00:00"/>
    <n v="1"/>
    <n v="33"/>
    <n v="1.1000000000000001"/>
    <n v="0"/>
    <n v="4"/>
    <s v="مساعد مشرف تنفيذ مدنى"/>
    <m/>
    <m/>
    <n v="29106"/>
    <s v="2"/>
    <s v="19"/>
    <s v="79"/>
    <s v="1979"/>
    <s v="09"/>
    <s v="08"/>
    <n v="46"/>
    <n v="10"/>
    <n v="27"/>
  </r>
  <r>
    <n v="0"/>
    <n v="19010160"/>
    <s v="احمد السعيد ابراهيم حسيني حجازي"/>
    <n v="30406091500931"/>
    <s v="مساعد مشرف تنفيذ مدنى "/>
    <x v="3"/>
    <n v="400"/>
    <n v="90"/>
    <n v="490"/>
    <s v="SouthMED"/>
    <x v="0"/>
    <d v="2026-07-15T00:00:00"/>
    <n v="1"/>
    <n v="20"/>
    <n v="0.66666666666666663"/>
    <n v="0"/>
    <n v="4"/>
    <s v="مساعد مشرف تنفيذ مدنى"/>
    <m/>
    <m/>
    <n v="38147"/>
    <s v="3"/>
    <s v="20"/>
    <s v="04"/>
    <s v="2004"/>
    <s v="06"/>
    <s v="09"/>
    <n v="22"/>
    <n v="1"/>
    <n v="26"/>
  </r>
  <r>
    <n v="0"/>
    <n v="19010161"/>
    <s v="مروان حاتم عبدالمنعم محمد سعدون"/>
    <n v="30409211500034"/>
    <s v="مساعد مشرف تنفيذ مدنى "/>
    <x v="3"/>
    <n v="400"/>
    <n v="90"/>
    <n v="490"/>
    <s v="SouthMED"/>
    <x v="0"/>
    <d v="2026-07-15T00:00:00"/>
    <n v="1"/>
    <n v="20"/>
    <n v="0.66666666666666663"/>
    <n v="0"/>
    <n v="4"/>
    <s v="مساعد مشرف تنفيذ مدنى"/>
    <m/>
    <m/>
    <n v="38251"/>
    <s v="3"/>
    <s v="20"/>
    <s v="04"/>
    <s v="2004"/>
    <s v="09"/>
    <s v="21"/>
    <n v="21"/>
    <n v="10"/>
    <n v="14"/>
  </r>
  <r>
    <n v="0"/>
    <n v="19010165"/>
    <s v="عبدالهادى السيد بهجت عبدالهادى حسانين"/>
    <n v="29110021500071"/>
    <s v="مساعد مشرف تنفيذ مدنى "/>
    <x v="3"/>
    <n v="400"/>
    <n v="90"/>
    <n v="490"/>
    <s v="SouthMED"/>
    <x v="0"/>
    <d v="2026-07-18T00:00:00"/>
    <n v="1"/>
    <n v="17"/>
    <n v="0.56666666666666665"/>
    <n v="0"/>
    <n v="4"/>
    <s v="مساعد مشرف تنفيذ مدنى"/>
    <m/>
    <m/>
    <n v="33513"/>
    <s v="2"/>
    <s v="19"/>
    <s v="91"/>
    <s v="1991"/>
    <s v="10"/>
    <s v="02"/>
    <n v="34"/>
    <n v="10"/>
    <n v="2"/>
  </r>
  <r>
    <n v="0"/>
    <n v="19010166"/>
    <s v="محمد عاطف رشاد الربيعى"/>
    <n v="29702251700111"/>
    <s v="مساعد مشرف تنفيذ مدنى "/>
    <x v="3"/>
    <n v="420"/>
    <n v="90"/>
    <n v="510"/>
    <s v="SouthMED"/>
    <x v="0"/>
    <d v="2026-07-21T00:00:00"/>
    <n v="1"/>
    <n v="14"/>
    <n v="0.46666666666666667"/>
    <n v="0"/>
    <n v="4"/>
    <s v="مساعد مشرف تنفيذ مدنى"/>
    <m/>
    <m/>
    <n v="35486"/>
    <s v="2"/>
    <s v="19"/>
    <s v="97"/>
    <s v="1997"/>
    <s v="02"/>
    <s v="25"/>
    <n v="29"/>
    <n v="5"/>
    <n v="10"/>
  </r>
  <r>
    <n v="0"/>
    <n v="19010167"/>
    <s v="عبدالرحمن محمد رمضان عبدالرحمن عبدالحميد"/>
    <n v="30709251300791"/>
    <s v="مساعد مشرف تنفيذ مدنى "/>
    <x v="3"/>
    <n v="450"/>
    <n v="90"/>
    <n v="540"/>
    <s v="SouthMED"/>
    <x v="0"/>
    <d v="2026-07-22T00:00:00"/>
    <n v="1"/>
    <n v="13"/>
    <n v="0.43333333333333335"/>
    <n v="0"/>
    <n v="4"/>
    <s v="مساعد مشرف تنفيذ مدنى"/>
    <m/>
    <m/>
    <n v="39350"/>
    <s v="3"/>
    <s v="20"/>
    <s v="07"/>
    <s v="2007"/>
    <s v="09"/>
    <s v="25"/>
    <n v="18"/>
    <n v="10"/>
    <n v="10"/>
  </r>
  <r>
    <n v="1"/>
    <n v="19010012"/>
    <s v="عبد الحكيم عبدالواحد مفتاح حسن"/>
    <n v="26411112300552"/>
    <s v="سائق جرار زراعى B"/>
    <x v="4"/>
    <n v="380"/>
    <n v="90"/>
    <n v="470"/>
    <s v="SouthMED"/>
    <x v="0"/>
    <d v="2025-06-15T00:00:00"/>
    <n v="1"/>
    <n v="415"/>
    <n v="1.6666666666666667"/>
    <n v="1"/>
    <n v="40"/>
    <s v="سائق جرار زراعى"/>
    <m/>
    <m/>
    <n v="23692"/>
    <s v="2"/>
    <s v="19"/>
    <s v="64"/>
    <s v="1964"/>
    <s v="11"/>
    <s v="11"/>
    <n v="61"/>
    <n v="8"/>
    <n v="24"/>
  </r>
  <r>
    <n v="2"/>
    <n v="19010028"/>
    <s v="عمرو حامد أحمد عبدالله "/>
    <n v="30503262402971"/>
    <s v="مساعد فنى ميكانيكى معدات A"/>
    <x v="4"/>
    <n v="320"/>
    <n v="90"/>
    <n v="410"/>
    <s v="SouthMED"/>
    <x v="0"/>
    <d v="2025-07-08T00:00:00"/>
    <n v="1"/>
    <n v="392"/>
    <n v="0.9"/>
    <n v="1"/>
    <n v="45"/>
    <s v="مساعد فنى ميكانيكى معدات"/>
    <m/>
    <m/>
    <n v="38437"/>
    <s v="3"/>
    <s v="20"/>
    <s v="05"/>
    <s v="2005"/>
    <s v="03"/>
    <s v="26"/>
    <n v="21"/>
    <n v="4"/>
    <n v="9"/>
  </r>
  <r>
    <n v="3"/>
    <n v="19010120"/>
    <s v="محمد عثمان السيد عيسى السيد "/>
    <n v="30612211300256"/>
    <s v="مساعد فنى ميكانيكى معدات C"/>
    <x v="4"/>
    <n v="300"/>
    <n v="90"/>
    <n v="390"/>
    <s v="SouthMED"/>
    <x v="0"/>
    <d v="2026-04-18T00:00:00"/>
    <n v="1"/>
    <n v="108"/>
    <n v="3.6"/>
    <n v="0"/>
    <n v="45"/>
    <s v="مساعد فنى ميكانيكى معدات"/>
    <m/>
    <m/>
    <d v="2006-12-21T00:00:00"/>
    <s v="3"/>
    <s v="20"/>
    <s v="06"/>
    <s v="2006"/>
    <s v="12"/>
    <s v="21"/>
    <n v="19"/>
    <n v="7"/>
    <n v="14"/>
  </r>
  <r>
    <n v="4"/>
    <n v="19010127"/>
    <s v="السيد جنيدي السيد جنيدي"/>
    <n v="30212052303577"/>
    <s v="سائق جرار زراعى C"/>
    <x v="4"/>
    <n v="350"/>
    <n v="90"/>
    <n v="440"/>
    <s v="SouthMED"/>
    <x v="0"/>
    <d v="2026-05-11T00:00:00"/>
    <n v="1"/>
    <n v="85"/>
    <n v="2.8333333333333335"/>
    <n v="0"/>
    <n v="40"/>
    <s v="سائق جرار زراعى"/>
    <m/>
    <m/>
    <n v="37595"/>
    <s v="3"/>
    <s v="20"/>
    <s v="02"/>
    <s v="2002"/>
    <s v="12"/>
    <s v="05"/>
    <n v="23"/>
    <n v="7"/>
    <n v="30"/>
  </r>
  <r>
    <n v="5"/>
    <n v="19010128"/>
    <s v="خالد عبداللاه احمد محمود"/>
    <n v="28908292602313"/>
    <s v="مساعد فنى ميكانيكى معدات C"/>
    <x v="4"/>
    <n v="300"/>
    <n v="90"/>
    <n v="390"/>
    <s v="SouthMED"/>
    <x v="0"/>
    <d v="2026-06-04T00:00:00"/>
    <n v="1"/>
    <n v="61"/>
    <n v="2.0333333333333332"/>
    <n v="0"/>
    <n v="45"/>
    <s v="مساعد فنى ميكانيكى معدات"/>
    <m/>
    <m/>
    <n v="32749"/>
    <s v="2"/>
    <s v="19"/>
    <s v="89"/>
    <s v="1989"/>
    <s v="08"/>
    <s v="29"/>
    <n v="36"/>
    <n v="11"/>
    <n v="6"/>
  </r>
  <r>
    <n v="6"/>
    <n v="19010150"/>
    <s v="عثمان محمد على محمد عثمان"/>
    <n v="30401232401175"/>
    <s v="مساعد فنى ميكانيكى معدات C"/>
    <x v="4"/>
    <n v="300"/>
    <n v="90"/>
    <n v="390"/>
    <s v="SouthMED"/>
    <x v="0"/>
    <d v="2026-06-27T00:00:00"/>
    <n v="1"/>
    <n v="38"/>
    <n v="1.2666666666666666"/>
    <n v="0"/>
    <n v="45"/>
    <s v="مساعد فنى ميكانيكى معدات"/>
    <m/>
    <m/>
    <n v="38009"/>
    <s v="3"/>
    <s v="20"/>
    <s v="04"/>
    <s v="2004"/>
    <s v="01"/>
    <s v="23"/>
    <n v="22"/>
    <n v="6"/>
    <n v="12"/>
  </r>
  <r>
    <n v="7"/>
    <n v="19010154"/>
    <s v="مصطفي عادل محمد احمد"/>
    <n v="28708010102152"/>
    <s v="فنى ميكانيكى معدات C"/>
    <x v="4"/>
    <n v="380"/>
    <n v="90"/>
    <n v="470"/>
    <s v="SouthMED"/>
    <x v="0"/>
    <d v="2026-07-04T00:00:00"/>
    <n v="1"/>
    <n v="31"/>
    <n v="1.0333333333333334"/>
    <n v="0"/>
    <n v="44"/>
    <s v="فنى ميكانيكى معدات"/>
    <m/>
    <m/>
    <n v="31990"/>
    <s v="2"/>
    <s v="19"/>
    <s v="87"/>
    <s v="1987"/>
    <s v="08"/>
    <s v="01"/>
    <n v="39"/>
    <n v="0"/>
    <n v="3"/>
  </r>
  <r>
    <n v="8"/>
    <n v="19010168"/>
    <s v="حسن اسماعيل محمد حسن"/>
    <n v="30301070201172"/>
    <s v="مساعد فنى ميكانيكى معدات C"/>
    <x v="4"/>
    <n v="300"/>
    <n v="90"/>
    <n v="390"/>
    <s v="SouthMED"/>
    <x v="0"/>
    <d v="2026-07-27T00:00:00"/>
    <n v="1"/>
    <n v="8"/>
    <n v="0.26666666666666666"/>
    <n v="0"/>
    <n v="45"/>
    <s v="مساعد فنى ميكانيكى معدات"/>
    <m/>
    <m/>
    <n v="37628"/>
    <s v="3"/>
    <s v="20"/>
    <s v="03"/>
    <s v="2003"/>
    <s v="01"/>
    <s v="07"/>
    <n v="23"/>
    <n v="6"/>
    <n v="28"/>
  </r>
  <r>
    <n v="8"/>
    <n v="19010043"/>
    <s v="عمرو جابر شحاته محمد سلامه"/>
    <n v="30207231501914"/>
    <s v="عامل مخزن D"/>
    <x v="5"/>
    <n v="270"/>
    <n v="90"/>
    <n v="360"/>
    <s v="SouthMED"/>
    <x v="0"/>
    <d v="2025-08-19T00:00:00"/>
    <n v="1"/>
    <n v="350"/>
    <n v="11.666666666666666"/>
    <n v="0"/>
    <n v="49"/>
    <s v="عامل مخزن"/>
    <m/>
    <m/>
    <n v="37460"/>
    <s v="3"/>
    <s v="20"/>
    <s v="02"/>
    <s v="2002"/>
    <s v="07"/>
    <s v="23"/>
    <n v="24"/>
    <n v="0"/>
    <n v="12"/>
  </r>
  <r>
    <n v="8"/>
    <n v="19010044"/>
    <s v="جمعه عبدالحميد عباس على"/>
    <n v="29503152201576"/>
    <s v="عامل مخزن D"/>
    <x v="5"/>
    <n v="270"/>
    <n v="90"/>
    <n v="360"/>
    <s v="SouthMED"/>
    <x v="0"/>
    <d v="2025-08-25T00:00:00"/>
    <n v="1"/>
    <n v="344"/>
    <n v="11.466666666666667"/>
    <n v="0"/>
    <n v="49"/>
    <s v="عامل مخزن"/>
    <m/>
    <m/>
    <n v="34773"/>
    <s v="2"/>
    <s v="19"/>
    <s v="95"/>
    <s v="1995"/>
    <s v="03"/>
    <s v="15"/>
    <n v="31"/>
    <n v="4"/>
    <n v="20"/>
  </r>
  <r>
    <n v="8"/>
    <n v="19010077"/>
    <s v="مصطفى محمود فتحى عبداللطيف"/>
    <n v="29209122402997"/>
    <s v="عامل مخزن B"/>
    <x v="5"/>
    <n v="290"/>
    <n v="90"/>
    <n v="380"/>
    <s v="SouthMED"/>
    <x v="0"/>
    <d v="2025-11-19T00:00:00"/>
    <n v="1"/>
    <n v="258"/>
    <n v="8.6"/>
    <n v="0"/>
    <n v="49"/>
    <s v="عامل مخزن"/>
    <m/>
    <m/>
    <n v="33859"/>
    <s v="2"/>
    <s v="19"/>
    <s v="92"/>
    <s v="1992"/>
    <s v="09"/>
    <s v="12"/>
    <n v="33"/>
    <n v="10"/>
    <n v="23"/>
  </r>
  <r>
    <n v="8"/>
    <n v="19010137"/>
    <s v="احمد محمد السعيد بيومي"/>
    <n v="30804291500397"/>
    <s v="عامل مخزن C"/>
    <x v="5"/>
    <n v="280"/>
    <n v="90"/>
    <n v="370"/>
    <s v="SouthMED"/>
    <x v="0"/>
    <d v="2026-06-18T00:00:00"/>
    <n v="1"/>
    <n v="47"/>
    <n v="1.5666666666666667"/>
    <n v="0"/>
    <n v="49"/>
    <s v="عامل مخزن"/>
    <m/>
    <m/>
    <n v="39567"/>
    <s v="3"/>
    <s v="20"/>
    <s v="08"/>
    <s v="2008"/>
    <s v="04"/>
    <s v="29"/>
    <n v="18"/>
    <n v="3"/>
    <n v="6"/>
  </r>
  <r>
    <n v="8"/>
    <n v="19010156"/>
    <s v="محمد جمعه احمد محمد خليفه"/>
    <n v="30802231500956"/>
    <s v="عامل مخزن D"/>
    <x v="5"/>
    <n v="270"/>
    <n v="90"/>
    <n v="360"/>
    <s v="SouthMED"/>
    <x v="0"/>
    <d v="2026-07-07T00:00:00"/>
    <n v="1"/>
    <n v="28"/>
    <n v="0.93333333333333335"/>
    <n v="0"/>
    <n v="49"/>
    <s v="عامل مخزن"/>
    <m/>
    <m/>
    <n v="39501"/>
    <s v="3"/>
    <s v="20"/>
    <s v="08"/>
    <s v="2008"/>
    <s v="02"/>
    <s v="23"/>
    <n v="18"/>
    <n v="5"/>
    <n v="12"/>
  </r>
  <r>
    <n v="8"/>
    <n v="19010054"/>
    <s v="حسين جمال سيد احمد عبد الفتاح"/>
    <n v="30106181602535"/>
    <s v="مساعد مساح A"/>
    <x v="6"/>
    <n v="350"/>
    <n v="90"/>
    <n v="440"/>
    <s v="SouthMED"/>
    <x v="0"/>
    <d v="2025-10-20T00:00:00"/>
    <n v="1"/>
    <n v="288"/>
    <n v="9.6"/>
    <n v="0"/>
    <n v="29"/>
    <s v="مساعد مساح"/>
    <m/>
    <m/>
    <n v="37060"/>
    <s v="3"/>
    <s v="20"/>
    <s v="01"/>
    <s v="2001"/>
    <s v="06"/>
    <s v="18"/>
    <n v="25"/>
    <n v="1"/>
    <n v="17"/>
  </r>
  <r>
    <n v="8"/>
    <n v="19010059"/>
    <s v="أحمد عبدالعزيز محمد القصبى"/>
    <n v="30202241601958"/>
    <s v="مساعد مساح B"/>
    <x v="6"/>
    <n v="330"/>
    <n v="90"/>
    <n v="420"/>
    <s v="SouthMED"/>
    <x v="0"/>
    <d v="2025-10-23T00:00:00"/>
    <n v="1"/>
    <n v="285"/>
    <n v="9.5"/>
    <n v="0"/>
    <n v="29"/>
    <s v="مساعد مساح"/>
    <m/>
    <m/>
    <n v="37311"/>
    <s v="3"/>
    <s v="20"/>
    <s v="02"/>
    <s v="2002"/>
    <s v="02"/>
    <s v="24"/>
    <n v="24"/>
    <n v="5"/>
    <n v="11"/>
  </r>
  <r>
    <n v="8"/>
    <n v="19010159"/>
    <s v="محمود رمضان محمد مصطفي"/>
    <n v="30609201605759"/>
    <s v="مساعد مساح A"/>
    <x v="6"/>
    <n v="350"/>
    <n v="90"/>
    <n v="440"/>
    <s v="SouthMED"/>
    <x v="0"/>
    <d v="2026-07-11T00:00:00"/>
    <n v="1"/>
    <n v="24"/>
    <n v="0.8"/>
    <n v="0"/>
    <n v="29"/>
    <s v="مساعد مساح"/>
    <m/>
    <m/>
    <n v="38980"/>
    <s v="3"/>
    <s v="20"/>
    <s v="06"/>
    <s v="2006"/>
    <s v="09"/>
    <s v="20"/>
    <n v="19"/>
    <n v="10"/>
    <n v="15"/>
  </r>
  <r>
    <n v="8"/>
    <n v="10710225"/>
    <s v="وحيد عبدالفتاح خليل حسن"/>
    <n v="28711282502975"/>
    <s v="فنى زراعة"/>
    <x v="3"/>
    <n v="350"/>
    <n v="0"/>
    <n v="350"/>
    <s v="ابوالدرج"/>
    <x v="1"/>
    <d v="2024-05-13T00:00:00"/>
    <n v="1"/>
    <n v="813"/>
    <n v="2.7666666666666666"/>
    <n v="2"/>
    <n v="14"/>
    <s v="فنى زراعة"/>
    <m/>
    <m/>
    <n v="32109"/>
    <s v="2"/>
    <s v="19"/>
    <s v="87"/>
    <s v="1987"/>
    <s v="11"/>
    <s v="28"/>
    <n v="38"/>
    <n v="8"/>
    <n v="7"/>
  </r>
  <r>
    <n v="8"/>
    <n v="11110152"/>
    <s v="عرفات محمد عثمان سيد"/>
    <n v="29001132502418"/>
    <s v="نحات"/>
    <x v="3"/>
    <n v="350"/>
    <n v="0"/>
    <n v="350"/>
    <s v="اسكان الكيان "/>
    <x v="0"/>
    <d v="2020-09-23T00:00:00"/>
    <n v="1"/>
    <n v="2141"/>
    <n v="10.533333333333333"/>
    <n v="5"/>
    <n v="19"/>
    <s v="نحات"/>
    <m/>
    <m/>
    <n v="32886"/>
    <s v="2"/>
    <s v="19"/>
    <s v="90"/>
    <s v="1990"/>
    <s v="01"/>
    <s v="13"/>
    <n v="36"/>
    <n v="6"/>
    <n v="22"/>
  </r>
  <r>
    <n v="8"/>
    <n v="11110427"/>
    <s v="محمود عبدالصبور محمد"/>
    <n v="26001230201735"/>
    <s v="بنا"/>
    <x v="3"/>
    <n v="380"/>
    <n v="0"/>
    <n v="380"/>
    <s v="اسكان الكيان "/>
    <x v="0"/>
    <d v="2023-08-15T00:00:00"/>
    <n v="1"/>
    <n v="1085"/>
    <n v="11.833333333333334"/>
    <n v="2"/>
    <n v="9"/>
    <s v="بنا"/>
    <m/>
    <m/>
    <n v="21938"/>
    <s v="2"/>
    <s v="19"/>
    <s v="60"/>
    <s v="1960"/>
    <s v="01"/>
    <s v="23"/>
    <n v="66"/>
    <n v="6"/>
    <n v="12"/>
  </r>
  <r>
    <n v="8"/>
    <n v="11110034"/>
    <s v="علاء محمد عثمان سيد"/>
    <n v="29208182502854"/>
    <s v="نجار مسلح"/>
    <x v="3"/>
    <n v="380"/>
    <n v="0"/>
    <n v="380"/>
    <s v="اسكان الكيان "/>
    <x v="0"/>
    <d v="2020-07-08T00:00:00"/>
    <n v="1"/>
    <n v="2218"/>
    <n v="0.93333333333333335"/>
    <n v="6"/>
    <n v="15"/>
    <s v="نجار مسلح"/>
    <m/>
    <m/>
    <n v="33834"/>
    <s v="2"/>
    <s v="19"/>
    <s v="92"/>
    <s v="1992"/>
    <s v="08"/>
    <s v="18"/>
    <n v="33"/>
    <n v="11"/>
    <n v="17"/>
  </r>
  <r>
    <n v="8"/>
    <n v="12110053"/>
    <s v="محمد سعد فولى محمد"/>
    <n v="29109052702535"/>
    <s v="فنى كهرباء (خدمة موقع) B"/>
    <x v="1"/>
    <n v="470"/>
    <n v="30"/>
    <n v="500"/>
    <s v="اسكان قنا"/>
    <x v="0"/>
    <d v="2025-12-28T00:00:00"/>
    <n v="1"/>
    <n v="219"/>
    <n v="7.3"/>
    <n v="0"/>
    <n v="36"/>
    <s v="فنى كهرباء"/>
    <m/>
    <m/>
    <n v="33486"/>
    <s v="2"/>
    <s v="19"/>
    <s v="91"/>
    <s v="1991"/>
    <s v="09"/>
    <s v="05"/>
    <n v="34"/>
    <n v="10"/>
    <n v="30"/>
  </r>
  <r>
    <n v="8"/>
    <n v="12110020"/>
    <s v="رمضان محمد عبد الراضي حسن"/>
    <n v="28008252703434"/>
    <s v="عامل مخزن D"/>
    <x v="5"/>
    <n v="250"/>
    <n v="30"/>
    <n v="280"/>
    <s v="اسكان قنا"/>
    <x v="0"/>
    <d v="2023-10-20T00:00:00"/>
    <n v="1"/>
    <n v="1019"/>
    <n v="9.6333333333333329"/>
    <n v="2"/>
    <n v="49"/>
    <s v="عامل مخزن"/>
    <m/>
    <m/>
    <n v="29458"/>
    <s v="2"/>
    <s v="19"/>
    <s v="80"/>
    <s v="1980"/>
    <s v="08"/>
    <s v="25"/>
    <n v="45"/>
    <n v="11"/>
    <n v="10"/>
  </r>
  <r>
    <n v="8"/>
    <n v="13610093"/>
    <s v="هشام محمود محجوب محمد"/>
    <n v="28301131701034"/>
    <s v="فنى كهرباء (منتج) C"/>
    <x v="1"/>
    <n v="470"/>
    <n v="60"/>
    <n v="530"/>
    <s v="الادارة"/>
    <x v="2"/>
    <d v="2023-09-24T00:00:00"/>
    <n v="1"/>
    <n v="1045"/>
    <n v="10.5"/>
    <n v="2"/>
    <n v="36"/>
    <s v="فنى كهرباء"/>
    <m/>
    <m/>
    <n v="30329"/>
    <s v="2"/>
    <s v="19"/>
    <s v="83"/>
    <s v="1983"/>
    <s v="01"/>
    <s v="13"/>
    <n v="43"/>
    <n v="6"/>
    <n v="22"/>
  </r>
  <r>
    <n v="8"/>
    <n v="13610119"/>
    <s v="عبدالرحمن احمد عبدالعزيز مصطفي"/>
    <n v="30211012104494"/>
    <s v="فنى كهرباء (خدمة موقع) D"/>
    <x v="1"/>
    <n v="430"/>
    <n v="60"/>
    <n v="490"/>
    <s v="الادارة"/>
    <x v="2"/>
    <d v="2025-04-10T00:00:00"/>
    <n v="1"/>
    <n v="481"/>
    <n v="3.8666666666666667"/>
    <n v="1"/>
    <n v="36"/>
    <s v="فنى كهرباء"/>
    <m/>
    <m/>
    <n v="37561"/>
    <s v="3"/>
    <s v="20"/>
    <s v="02"/>
    <s v="2002"/>
    <s v="11"/>
    <s v="01"/>
    <n v="23"/>
    <n v="9"/>
    <n v="3"/>
  </r>
  <r>
    <n v="8"/>
    <n v="13610085"/>
    <s v="احمد رشدان بخيت بيومي"/>
    <n v="30004014204875"/>
    <s v="عامل نظافة A"/>
    <x v="7"/>
    <n v="310"/>
    <n v="0"/>
    <n v="310"/>
    <s v="الادارة"/>
    <x v="2"/>
    <d v="2024-01-03T00:00:00"/>
    <n v="1"/>
    <n v="944"/>
    <n v="7.1333333333333337"/>
    <n v="2"/>
    <n v="27"/>
    <s v="عامل نظافة"/>
    <m/>
    <m/>
    <n v="36617"/>
    <s v="3"/>
    <s v="20"/>
    <s v="00"/>
    <s v="2000"/>
    <s v="04"/>
    <s v="01"/>
    <n v="26"/>
    <n v="4"/>
    <n v="3"/>
  </r>
  <r>
    <n v="8"/>
    <n v="13610151"/>
    <s v="محمود محمد احمد الحاكم"/>
    <n v="29301161401659"/>
    <s v="عامل بوفيه"/>
    <x v="7"/>
    <n v="300"/>
    <n v="45"/>
    <n v="345"/>
    <s v="الادارة"/>
    <x v="2"/>
    <d v="2025-10-29T00:00:00"/>
    <n v="1"/>
    <n v="279"/>
    <n v="9.3000000000000007"/>
    <n v="0"/>
    <n v="26"/>
    <s v="عامل بوفيه"/>
    <m/>
    <m/>
    <n v="33985"/>
    <s v="2"/>
    <s v="19"/>
    <s v="93"/>
    <s v="1993"/>
    <s v="01"/>
    <s v="16"/>
    <n v="33"/>
    <n v="6"/>
    <n v="19"/>
  </r>
  <r>
    <n v="8"/>
    <n v="13610034"/>
    <s v="ابراهيم جلال محمد توغان"/>
    <n v="30303012413812"/>
    <s v="عامل نظافة B"/>
    <x v="7"/>
    <n v="300"/>
    <n v="0"/>
    <n v="300"/>
    <s v="الادارة"/>
    <x v="2"/>
    <d v="2021-12-25T00:00:00"/>
    <n v="1"/>
    <n v="1683"/>
    <n v="7.4333333333333336"/>
    <n v="4"/>
    <n v="27"/>
    <s v="عامل نظافة"/>
    <m/>
    <m/>
    <d v="2003-03-01T00:00:00"/>
    <s v="3"/>
    <s v="20"/>
    <s v="03"/>
    <s v="2003"/>
    <s v="03"/>
    <s v="01"/>
    <n v="23"/>
    <n v="5"/>
    <n v="3"/>
  </r>
  <r>
    <n v="8"/>
    <n v="13610143"/>
    <s v="خالد احمد حسانين محمود"/>
    <n v="29709182408615"/>
    <s v="عامل نظافة B"/>
    <x v="7"/>
    <n v="300"/>
    <n v="0"/>
    <n v="300"/>
    <s v="الادارة"/>
    <x v="2"/>
    <d v="2026-04-24T00:00:00"/>
    <n v="1"/>
    <n v="102"/>
    <n v="3.4"/>
    <n v="0"/>
    <n v="27"/>
    <s v="عامل نظافة"/>
    <m/>
    <m/>
    <n v="35691"/>
    <s v="2"/>
    <s v="19"/>
    <s v="97"/>
    <s v="1997"/>
    <s v="09"/>
    <s v="18"/>
    <n v="28"/>
    <n v="10"/>
    <n v="17"/>
  </r>
  <r>
    <n v="8"/>
    <n v="13610175"/>
    <s v="احمد ماهر محمود  عبدالفتاح"/>
    <n v="30005122102218"/>
    <s v="عامل بوفيه"/>
    <x v="7"/>
    <n v="300"/>
    <n v="0"/>
    <n v="300"/>
    <s v="الادارة"/>
    <x v="2"/>
    <d v="2026-05-11T00:00:00"/>
    <n v="1"/>
    <n v="85"/>
    <n v="2.8333333333333335"/>
    <n v="0"/>
    <n v="26"/>
    <s v="عامل بوفيه"/>
    <m/>
    <m/>
    <n v="36658"/>
    <s v="3"/>
    <s v="20"/>
    <s v="00"/>
    <s v="2000"/>
    <s v="05"/>
    <s v="12"/>
    <n v="26"/>
    <n v="2"/>
    <n v="23"/>
  </r>
  <r>
    <n v="8"/>
    <n v="13610177"/>
    <s v="ساهر صفوت عيد احمد"/>
    <n v="29709072402098"/>
    <s v="عامل نظافة C"/>
    <x v="7"/>
    <n v="290"/>
    <n v="0"/>
    <n v="290"/>
    <s v="الادارة"/>
    <x v="2"/>
    <d v="2026-06-11T00:00:00"/>
    <n v="1"/>
    <n v="54"/>
    <n v="1.8"/>
    <n v="0"/>
    <n v="27"/>
    <s v="عامل نظافة"/>
    <m/>
    <m/>
    <n v="35680"/>
    <s v="2"/>
    <s v="19"/>
    <s v="97"/>
    <s v="1997"/>
    <s v="09"/>
    <s v="07"/>
    <n v="28"/>
    <n v="10"/>
    <n v="28"/>
  </r>
  <r>
    <n v="8"/>
    <n v="13610180"/>
    <s v="مروان طارق صابر على البسطويسى"/>
    <n v="30807010111957"/>
    <s v="عامل نظافة C"/>
    <x v="7"/>
    <n v="290"/>
    <n v="0"/>
    <n v="290"/>
    <s v="الادارة"/>
    <x v="2"/>
    <d v="2026-06-15T00:00:00"/>
    <n v="1"/>
    <n v="50"/>
    <n v="1.6666666666666667"/>
    <n v="0"/>
    <n v="27"/>
    <s v="عامل نظافة"/>
    <m/>
    <m/>
    <n v="39630"/>
    <s v="3"/>
    <s v="20"/>
    <s v="08"/>
    <s v="2008"/>
    <s v="07"/>
    <s v="01"/>
    <n v="18"/>
    <n v="1"/>
    <n v="3"/>
  </r>
  <r>
    <n v="8"/>
    <n v="13610181"/>
    <s v="محمد احمد عمر عبدالواحد احمد"/>
    <n v="30801210100471"/>
    <s v="عامل نظافة C"/>
    <x v="7"/>
    <n v="290"/>
    <n v="0"/>
    <n v="290"/>
    <s v="الادارة"/>
    <x v="2"/>
    <d v="2026-06-15T00:00:00"/>
    <n v="1"/>
    <n v="50"/>
    <n v="1.6666666666666667"/>
    <n v="0"/>
    <n v="27"/>
    <s v="عامل نظافة"/>
    <m/>
    <m/>
    <n v="39468"/>
    <s v="3"/>
    <s v="20"/>
    <s v="08"/>
    <s v="2008"/>
    <s v="01"/>
    <s v="21"/>
    <n v="18"/>
    <n v="6"/>
    <n v="14"/>
  </r>
  <r>
    <n v="8"/>
    <n v="13610184"/>
    <s v="بدرى  ابواليسر زين على"/>
    <n v="29811212503611"/>
    <s v="عامل نظافة C"/>
    <x v="7"/>
    <n v="290"/>
    <n v="0"/>
    <n v="290"/>
    <s v="الادارة"/>
    <x v="2"/>
    <d v="2026-06-23T00:00:00"/>
    <n v="1"/>
    <n v="42"/>
    <n v="1.4"/>
    <n v="0"/>
    <n v="27"/>
    <s v="عامل نظافة"/>
    <m/>
    <m/>
    <n v="36120"/>
    <s v="2"/>
    <s v="19"/>
    <s v="98"/>
    <s v="1998"/>
    <s v="11"/>
    <s v="21"/>
    <n v="27"/>
    <n v="8"/>
    <n v="14"/>
  </r>
  <r>
    <n v="8"/>
    <n v="13610185"/>
    <s v="على ابراهيم على ابراهيم"/>
    <n v="30512182600419"/>
    <s v="عامل نظافة C"/>
    <x v="7"/>
    <n v="290"/>
    <n v="0"/>
    <n v="290"/>
    <s v="الادارة"/>
    <x v="2"/>
    <d v="2026-07-14T00:00:00"/>
    <n v="1"/>
    <n v="21"/>
    <n v="0.7"/>
    <n v="0"/>
    <n v="27"/>
    <s v="عامل نظافة"/>
    <m/>
    <m/>
    <n v="38704"/>
    <s v="3"/>
    <s v="20"/>
    <s v="05"/>
    <s v="2005"/>
    <s v="12"/>
    <s v="18"/>
    <n v="20"/>
    <n v="7"/>
    <n v="17"/>
  </r>
  <r>
    <n v="8"/>
    <n v="13610028"/>
    <s v="محمود محمد عبدالتواب رشوان"/>
    <n v="30209022501136"/>
    <s v="عامل مخزن A"/>
    <x v="5"/>
    <n v="300"/>
    <n v="0"/>
    <n v="300"/>
    <s v="الادارة"/>
    <x v="2"/>
    <d v="2021-12-16T00:00:00"/>
    <n v="1"/>
    <n v="1692"/>
    <n v="7.7333333333333334"/>
    <n v="4"/>
    <n v="49"/>
    <s v="عامل مخزن"/>
    <m/>
    <m/>
    <n v="37501"/>
    <s v="3"/>
    <s v="20"/>
    <s v="02"/>
    <s v="2002"/>
    <s v="09"/>
    <s v="02"/>
    <n v="23"/>
    <n v="11"/>
    <n v="2"/>
  </r>
  <r>
    <n v="8"/>
    <n v="13610092"/>
    <s v="احمد محمد صابر محمد"/>
    <n v="30503292502571"/>
    <s v="عامل مخزن A"/>
    <x v="5"/>
    <n v="300"/>
    <n v="0"/>
    <n v="300"/>
    <s v="الادارة"/>
    <x v="2"/>
    <d v="2024-08-22T00:00:00"/>
    <n v="1"/>
    <n v="712"/>
    <n v="11.566666666666666"/>
    <n v="1"/>
    <n v="49"/>
    <s v="عامل مخزن"/>
    <m/>
    <m/>
    <n v="38440"/>
    <s v="3"/>
    <s v="20"/>
    <s v="05"/>
    <s v="2005"/>
    <s v="03"/>
    <s v="29"/>
    <n v="21"/>
    <n v="4"/>
    <n v="6"/>
  </r>
  <r>
    <n v="8"/>
    <n v="13610007"/>
    <s v="حسام صفوت عيد احمد"/>
    <n v="29909102404111"/>
    <s v="عامل مخزن A"/>
    <x v="5"/>
    <n v="300"/>
    <n v="0"/>
    <n v="300"/>
    <s v="الادارة"/>
    <x v="2"/>
    <d v="2026-04-18T00:00:00"/>
    <n v="1"/>
    <n v="108"/>
    <n v="3.6"/>
    <n v="0"/>
    <n v="49"/>
    <s v="عامل مخزن"/>
    <m/>
    <m/>
    <n v="36413"/>
    <s v="2"/>
    <s v="19"/>
    <s v="99"/>
    <s v="1999"/>
    <s v="09"/>
    <s v="10"/>
    <n v="26"/>
    <n v="10"/>
    <n v="25"/>
  </r>
  <r>
    <n v="8"/>
    <n v="13610183"/>
    <s v="مصطفى مخلف على فهمى حسن"/>
    <n v="30703232402216"/>
    <s v="عامل مخزن A"/>
    <x v="5"/>
    <n v="300"/>
    <n v="0"/>
    <n v="300"/>
    <s v="الادارة"/>
    <x v="2"/>
    <d v="2026-06-23T00:00:00"/>
    <n v="1"/>
    <n v="42"/>
    <n v="1.4"/>
    <n v="0"/>
    <n v="49"/>
    <s v="عامل مخزن"/>
    <m/>
    <m/>
    <n v="39164"/>
    <s v="3"/>
    <s v="20"/>
    <s v="07"/>
    <s v="2007"/>
    <s v="03"/>
    <s v="23"/>
    <n v="19"/>
    <n v="4"/>
    <n v="12"/>
  </r>
  <r>
    <n v="8"/>
    <n v="13610187"/>
    <s v="محمد عبدالعليم راجح احمد"/>
    <n v="30403272402916"/>
    <s v="عامل مخزن A"/>
    <x v="5"/>
    <n v="300"/>
    <n v="0"/>
    <n v="300"/>
    <s v="الادارة"/>
    <x v="2"/>
    <d v="2026-07-22T00:00:00"/>
    <n v="1"/>
    <n v="13"/>
    <n v="0.43333333333333335"/>
    <n v="0"/>
    <n v="49"/>
    <s v="عامل مخزن"/>
    <m/>
    <m/>
    <n v="38073"/>
    <s v="3"/>
    <s v="20"/>
    <s v="04"/>
    <s v="2004"/>
    <s v="03"/>
    <s v="27"/>
    <n v="22"/>
    <n v="4"/>
    <n v="8"/>
  </r>
  <r>
    <n v="8"/>
    <n v="19110025"/>
    <s v="ابوبكر  الصديق محمد محمد احمد"/>
    <n v="27509120100159"/>
    <s v="فنى شدة معدنية D"/>
    <x v="0"/>
    <n v="380"/>
    <n v="20"/>
    <n v="400"/>
    <s v="المسار "/>
    <x v="1"/>
    <d v="2026-02-04T00:00:00"/>
    <n v="1"/>
    <n v="181"/>
    <n v="6.0333333333333332"/>
    <n v="0"/>
    <n v="46"/>
    <s v="فنى شدة معدنية"/>
    <m/>
    <m/>
    <n v="27649"/>
    <s v="2"/>
    <s v="19"/>
    <s v="75"/>
    <s v="1975"/>
    <s v="09"/>
    <s v="12"/>
    <n v="50"/>
    <n v="10"/>
    <n v="23"/>
  </r>
  <r>
    <n v="8"/>
    <n v="19110037"/>
    <s v="مدحت منصور حيدر مهنى"/>
    <n v="29401052402577"/>
    <s v="فنى شدة معدنية C"/>
    <x v="0"/>
    <n v="410"/>
    <n v="20"/>
    <n v="430"/>
    <s v="المسار "/>
    <x v="1"/>
    <d v="2026-05-12T00:00:00"/>
    <n v="1"/>
    <n v="84"/>
    <n v="2.8"/>
    <n v="0"/>
    <n v="46"/>
    <s v="فنى شدة معدنية"/>
    <m/>
    <m/>
    <n v="34339"/>
    <s v="2"/>
    <s v="19"/>
    <s v="94"/>
    <s v="1994"/>
    <s v="01"/>
    <s v="05"/>
    <n v="32"/>
    <n v="6"/>
    <n v="30"/>
  </r>
  <r>
    <n v="8"/>
    <n v="19110015"/>
    <s v="يحي حسن سيد احمد "/>
    <n v="28004101403492"/>
    <s v="فنى كهرباء (خدمة موقع) B"/>
    <x v="1"/>
    <n v="470"/>
    <n v="20"/>
    <n v="490"/>
    <s v="المسار "/>
    <x v="1"/>
    <d v="2025-10-04T00:00:00"/>
    <n v="1"/>
    <n v="304"/>
    <n v="10.133333333333333"/>
    <n v="0"/>
    <n v="36"/>
    <s v="فنى كهرباء"/>
    <m/>
    <m/>
    <n v="29321"/>
    <s v="2"/>
    <s v="19"/>
    <s v="80"/>
    <s v="1980"/>
    <s v="04"/>
    <s v="10"/>
    <n v="46"/>
    <n v="3"/>
    <n v="25"/>
  </r>
  <r>
    <n v="8"/>
    <n v="19110019"/>
    <s v="يوسف عبدالمرضى عبدالونيس عمر"/>
    <n v="30504151702271"/>
    <s v="فنى كهرباء (خدمة موقع) D"/>
    <x v="1"/>
    <n v="430"/>
    <n v="20"/>
    <n v="450"/>
    <s v="المسار "/>
    <x v="1"/>
    <d v="2025-12-29T00:00:00"/>
    <n v="1"/>
    <n v="218"/>
    <n v="7.2666666666666666"/>
    <n v="0"/>
    <n v="36"/>
    <s v="فنى كهرباء"/>
    <m/>
    <m/>
    <n v="38457"/>
    <s v="3"/>
    <s v="20"/>
    <s v="05"/>
    <s v="2005"/>
    <s v="04"/>
    <s v="15"/>
    <n v="21"/>
    <n v="3"/>
    <n v="20"/>
  </r>
  <r>
    <n v="8"/>
    <n v="19110034"/>
    <s v="جمال محمد عبد الغنى محمد"/>
    <n v="28902202100874"/>
    <s v="فنى كهرباء (خدمة موقع) B"/>
    <x v="1"/>
    <n v="450"/>
    <n v="20"/>
    <n v="470"/>
    <s v="المسار "/>
    <x v="1"/>
    <d v="2026-04-27T00:00:00"/>
    <n v="1"/>
    <n v="99"/>
    <n v="3.3"/>
    <n v="0"/>
    <n v="36"/>
    <s v="فنى كهرباء"/>
    <m/>
    <m/>
    <n v="32559"/>
    <s v="2"/>
    <s v="19"/>
    <s v="89"/>
    <s v="1989"/>
    <s v="02"/>
    <s v="20"/>
    <n v="37"/>
    <n v="5"/>
    <n v="15"/>
  </r>
  <r>
    <n v="8"/>
    <n v="19110036"/>
    <s v="محمود سلام عباس عبدالجواد"/>
    <n v="29202202104275"/>
    <s v="فنى صحى (خدمة موقع) C"/>
    <x v="1"/>
    <n v="450"/>
    <n v="20"/>
    <n v="470"/>
    <s v="المسار "/>
    <x v="1"/>
    <d v="2026-05-02T00:00:00"/>
    <n v="1"/>
    <n v="94"/>
    <n v="3.1333333333333333"/>
    <n v="0"/>
    <n v="34"/>
    <s v="فنى صحى"/>
    <m/>
    <m/>
    <n v="33654"/>
    <s v="2"/>
    <s v="19"/>
    <s v="92"/>
    <s v="1992"/>
    <s v="02"/>
    <s v="20"/>
    <n v="34"/>
    <n v="5"/>
    <n v="15"/>
  </r>
  <r>
    <n v="8"/>
    <n v="19110005"/>
    <s v="عبدالمقصود مصطفي عبدالمقصود الكفراوي"/>
    <n v="29607061700839"/>
    <s v="مساعد مشرف تنفيذ مدنى"/>
    <x v="3"/>
    <n v="420"/>
    <n v="0"/>
    <n v="420"/>
    <s v="المسار "/>
    <x v="1"/>
    <d v="2025-08-26T00:00:00"/>
    <n v="1"/>
    <n v="343"/>
    <n v="11.433333333333334"/>
    <n v="0"/>
    <n v="4"/>
    <s v="مساعد مشرف تنفيذ مدنى"/>
    <m/>
    <m/>
    <n v="35252"/>
    <s v="2"/>
    <s v="19"/>
    <s v="96"/>
    <s v="1996"/>
    <s v="07"/>
    <s v="06"/>
    <n v="30"/>
    <n v="0"/>
    <n v="29"/>
  </r>
  <r>
    <n v="8"/>
    <n v="19110018"/>
    <s v="فرج عبدالرحمن محمود ايوب"/>
    <n v="26109181401273"/>
    <s v="عامل بوفيه"/>
    <x v="3"/>
    <n v="300"/>
    <n v="0"/>
    <n v="300"/>
    <s v="المسار "/>
    <x v="1"/>
    <d v="2025-12-06T00:00:00"/>
    <n v="1"/>
    <n v="241"/>
    <n v="8.0333333333333332"/>
    <n v="0"/>
    <n v="26"/>
    <s v="عامل بوفيه"/>
    <m/>
    <m/>
    <n v="22542"/>
    <s v="2"/>
    <s v="19"/>
    <s v="61"/>
    <s v="1961"/>
    <s v="09"/>
    <s v="18"/>
    <n v="64"/>
    <n v="10"/>
    <n v="17"/>
  </r>
  <r>
    <n v="8"/>
    <n v="19110024"/>
    <s v="محمد كمال سلامه على"/>
    <n v="28009222502295"/>
    <s v="مساعد مشرف تنفيذ مدنى"/>
    <x v="3"/>
    <n v="370"/>
    <n v="0"/>
    <n v="370"/>
    <s v="المسار "/>
    <x v="1"/>
    <d v="2026-01-19T00:00:00"/>
    <n v="1"/>
    <n v="197"/>
    <n v="6.5666666666666664"/>
    <n v="0"/>
    <n v="4"/>
    <s v="مساعد مشرف تنفيذ مدنى"/>
    <m/>
    <m/>
    <n v="29486"/>
    <s v="2"/>
    <s v="19"/>
    <s v="80"/>
    <s v="1980"/>
    <s v="09"/>
    <s v="22"/>
    <n v="45"/>
    <n v="10"/>
    <n v="13"/>
  </r>
  <r>
    <n v="8"/>
    <n v="19110031"/>
    <s v="اشرف بهجات على محمد ابو طالب"/>
    <n v="26904020100936"/>
    <s v="مشرف تشطيبات"/>
    <x v="3"/>
    <n v="530"/>
    <n v="0"/>
    <n v="530"/>
    <s v="المسار "/>
    <x v="1"/>
    <d v="2026-02-14T00:00:00"/>
    <n v="1"/>
    <n v="171"/>
    <n v="5.7"/>
    <n v="0"/>
    <n v="2"/>
    <s v="مشرف تشطيبات"/>
    <m/>
    <m/>
    <n v="25295"/>
    <s v="2"/>
    <s v="19"/>
    <s v="69"/>
    <s v="1969"/>
    <s v="04"/>
    <s v="02"/>
    <n v="57"/>
    <n v="4"/>
    <n v="2"/>
  </r>
  <r>
    <n v="9"/>
    <n v="19110010"/>
    <s v="امير محروس سند حنا"/>
    <n v="29405012404475"/>
    <s v="فنى ميكانيكى معدات A"/>
    <x v="4"/>
    <n v="420"/>
    <n v="20"/>
    <n v="440"/>
    <s v="المسار "/>
    <x v="1"/>
    <d v="2025-09-06T00:00:00"/>
    <n v="1"/>
    <n v="332"/>
    <n v="11.066666666666666"/>
    <n v="0"/>
    <n v="44"/>
    <s v="فنى ميكانيكى معدات"/>
    <m/>
    <m/>
    <n v="34455"/>
    <s v="2"/>
    <s v="19"/>
    <s v="94"/>
    <s v="1994"/>
    <s v="05"/>
    <s v="01"/>
    <n v="32"/>
    <n v="3"/>
    <n v="3"/>
  </r>
  <r>
    <n v="10"/>
    <n v="19110011"/>
    <s v="محمد صابر عبدالرازق علي"/>
    <n v="29111202300257"/>
    <s v="فنى ميكانيكى معدات B"/>
    <x v="4"/>
    <n v="400"/>
    <n v="20"/>
    <n v="420"/>
    <s v="المسار "/>
    <x v="1"/>
    <d v="2025-09-08T00:00:00"/>
    <n v="1"/>
    <n v="330"/>
    <n v="11"/>
    <n v="0"/>
    <n v="44"/>
    <s v="فنى ميكانيكى معدات"/>
    <m/>
    <m/>
    <n v="33562"/>
    <s v="2"/>
    <s v="19"/>
    <s v="91"/>
    <s v="1991"/>
    <s v="11"/>
    <s v="20"/>
    <n v="34"/>
    <n v="8"/>
    <n v="15"/>
  </r>
  <r>
    <n v="10"/>
    <n v="19110039"/>
    <s v="عبدالجليل مكى محمد محمد  مكى"/>
    <n v="28902020104618"/>
    <s v="مندوب تسليمات C"/>
    <x v="5"/>
    <n v="310"/>
    <n v="20"/>
    <n v="330"/>
    <s v="المسار "/>
    <x v="1"/>
    <d v="2026-06-02T00:00:00"/>
    <n v="1"/>
    <n v="63"/>
    <n v="2.1"/>
    <n v="0"/>
    <n v="50"/>
    <s v="مندوب تسليمات"/>
    <m/>
    <m/>
    <n v="32541"/>
    <s v="2"/>
    <s v="19"/>
    <s v="89"/>
    <s v="1989"/>
    <s v="02"/>
    <s v="02"/>
    <n v="37"/>
    <n v="6"/>
    <n v="2"/>
  </r>
  <r>
    <n v="10"/>
    <n v="19110002"/>
    <s v="معاذ محمد صابر محمد علي"/>
    <n v="30704141303114"/>
    <s v="مساعد مساح C"/>
    <x v="6"/>
    <n v="300"/>
    <n v="20"/>
    <n v="320"/>
    <s v="المسار "/>
    <x v="1"/>
    <d v="2025-07-29T00:00:00"/>
    <n v="1"/>
    <n v="371"/>
    <n v="0.2"/>
    <n v="1"/>
    <n v="29"/>
    <s v="مساعد مساح"/>
    <m/>
    <m/>
    <n v="39186"/>
    <s v="3"/>
    <s v="20"/>
    <s v="07"/>
    <s v="2007"/>
    <s v="04"/>
    <s v="14"/>
    <n v="19"/>
    <n v="3"/>
    <n v="21"/>
  </r>
  <r>
    <n v="10"/>
    <n v="10110098"/>
    <s v="بكر حسين شاكر ابراهيم"/>
    <n v="27710152503159"/>
    <s v="فنى زراعة"/>
    <x v="3"/>
    <n v="320"/>
    <n v="0"/>
    <n v="320"/>
    <s v="المصرف العربى"/>
    <x v="0"/>
    <d v="2025-04-13T00:00:00"/>
    <n v="1"/>
    <n v="478"/>
    <n v="3.7666666666666666"/>
    <n v="1"/>
    <n v="14"/>
    <s v="فنى زراعة"/>
    <m/>
    <m/>
    <d v="1977-10-15T00:00:00"/>
    <s v="2"/>
    <s v="19"/>
    <s v="77"/>
    <s v="1977"/>
    <s v="10"/>
    <s v="15"/>
    <n v="48"/>
    <n v="9"/>
    <n v="20"/>
  </r>
  <r>
    <n v="10"/>
    <n v="10110089"/>
    <s v="حافظ عبدالعليم حماد عبداللطيف"/>
    <n v="26701192400739"/>
    <s v="فنى زراعة"/>
    <x v="3"/>
    <n v="320"/>
    <n v="0"/>
    <n v="320"/>
    <s v="المصرف العربى"/>
    <x v="0"/>
    <d v="2024-08-26T00:00:00"/>
    <n v="1"/>
    <n v="708"/>
    <n v="11.433333333333334"/>
    <n v="1"/>
    <n v="14"/>
    <s v="فنى زراعة"/>
    <m/>
    <m/>
    <d v="1967-01-19T00:00:00"/>
    <s v="2"/>
    <s v="19"/>
    <s v="67"/>
    <s v="1967"/>
    <s v="01"/>
    <s v="19"/>
    <n v="59"/>
    <n v="6"/>
    <n v="16"/>
  </r>
  <r>
    <n v="10"/>
    <n v="10110081"/>
    <s v="محمد رجب مصطفي يوسف"/>
    <n v="28709121402917"/>
    <s v="فنى زراعة"/>
    <x v="3"/>
    <n v="320"/>
    <n v="0"/>
    <n v="320"/>
    <s v="المصرف العربى"/>
    <x v="0"/>
    <d v="2024-07-16T00:00:00"/>
    <n v="1"/>
    <n v="749"/>
    <n v="0.6333333333333333"/>
    <n v="2"/>
    <n v="14"/>
    <s v="فنى زراعة"/>
    <m/>
    <m/>
    <n v="32032"/>
    <s v="2"/>
    <s v="19"/>
    <s v="87"/>
    <s v="1987"/>
    <s v="09"/>
    <s v="12"/>
    <n v="38"/>
    <n v="10"/>
    <n v="23"/>
  </r>
  <r>
    <n v="10"/>
    <n v="12910108"/>
    <s v="صابر زين الدين حنفى محمد"/>
    <n v="30205052502751"/>
    <s v="فنى شدة معدنية C"/>
    <x v="0"/>
    <n v="410"/>
    <n v="45"/>
    <n v="455"/>
    <s v="المقر الادارى الجديد "/>
    <x v="2"/>
    <d v="2026-05-11T00:00:00"/>
    <n v="1"/>
    <n v="85"/>
    <n v="2.8333333333333335"/>
    <n v="0"/>
    <n v="46"/>
    <s v="فنى شدة معدنية"/>
    <m/>
    <m/>
    <n v="37381"/>
    <s v="3"/>
    <s v="20"/>
    <s v="02"/>
    <s v="2002"/>
    <s v="05"/>
    <s v="05"/>
    <n v="24"/>
    <n v="2"/>
    <n v="30"/>
  </r>
  <r>
    <n v="10"/>
    <n v="12910117"/>
    <s v="صبرى محمد على احمد"/>
    <n v="29803022702275"/>
    <s v="فنى شدة معدنية C"/>
    <x v="0"/>
    <n v="410"/>
    <n v="0"/>
    <n v="410"/>
    <s v="المقر الادارى الجديد "/>
    <x v="2"/>
    <d v="2026-07-27T00:00:00"/>
    <n v="1"/>
    <n v="8"/>
    <n v="0.26666666666666666"/>
    <n v="0"/>
    <n v="46"/>
    <s v="فنى شدة معدنية"/>
    <m/>
    <m/>
    <n v="35856"/>
    <s v="2"/>
    <s v="19"/>
    <s v="98"/>
    <s v="1998"/>
    <s v="03"/>
    <s v="02"/>
    <n v="28"/>
    <n v="5"/>
    <n v="2"/>
  </r>
  <r>
    <n v="10"/>
    <n v="12910111"/>
    <s v="احمد على احمد مسعود"/>
    <n v="29911232501733"/>
    <s v="فرد امن"/>
    <x v="2"/>
    <n v="330"/>
    <n v="0"/>
    <n v="330"/>
    <s v="المقر الادارى الجديد "/>
    <x v="2"/>
    <d v="2026-06-25T00:00:00"/>
    <n v="1"/>
    <n v="40"/>
    <n v="1.3333333333333333"/>
    <n v="0"/>
    <n v="51"/>
    <s v="فرد امن"/>
    <m/>
    <m/>
    <n v="36487"/>
    <s v="2"/>
    <s v="19"/>
    <s v="99"/>
    <s v="1999"/>
    <s v="11"/>
    <s v="23"/>
    <n v="26"/>
    <n v="8"/>
    <n v="12"/>
  </r>
  <r>
    <n v="10"/>
    <n v="12910112"/>
    <s v="محمد خلف طراف امين"/>
    <n v="29409012413071"/>
    <s v="نحات"/>
    <x v="3"/>
    <n v="400"/>
    <n v="0"/>
    <n v="400"/>
    <s v="المقر الادارى الجديد "/>
    <x v="2"/>
    <d v="2026-01-07T00:00:00"/>
    <n v="1"/>
    <n v="209"/>
    <n v="6.9666666666666668"/>
    <n v="0"/>
    <n v="19"/>
    <s v="نحات"/>
    <m/>
    <m/>
    <n v="34578"/>
    <s v="2"/>
    <s v="19"/>
    <s v="94"/>
    <s v="1994"/>
    <s v="09"/>
    <s v="01"/>
    <n v="31"/>
    <n v="11"/>
    <n v="3"/>
  </r>
  <r>
    <n v="10"/>
    <n v="12910113"/>
    <s v="محمد حمدى السيد حامد"/>
    <n v="30512291700638"/>
    <s v="فنى جبس بورد"/>
    <x v="3"/>
    <n v="450"/>
    <n v="0"/>
    <n v="450"/>
    <s v="المقر الادارى الجديد "/>
    <x v="2"/>
    <d v="2026-07-01T00:00:00"/>
    <n v="1"/>
    <n v="34"/>
    <n v="1.1333333333333333"/>
    <n v="0"/>
    <n v="24"/>
    <s v="فنى جبس بورد"/>
    <m/>
    <m/>
    <d v="2005-12-29T00:00:00"/>
    <s v="3"/>
    <s v="20"/>
    <s v="05"/>
    <s v="2005"/>
    <s v="12"/>
    <s v="29"/>
    <n v="20"/>
    <n v="7"/>
    <n v="6"/>
  </r>
  <r>
    <n v="10"/>
    <n v="12910114"/>
    <s v="محمد ابراهيم السيد شهاب الدين"/>
    <n v="26007250103118"/>
    <s v="نقاش"/>
    <x v="3"/>
    <n v="450"/>
    <n v="0"/>
    <n v="450"/>
    <s v="المقر الادارى الجديد "/>
    <x v="2"/>
    <d v="2026-07-07T00:00:00"/>
    <n v="1"/>
    <n v="28"/>
    <n v="0.93333333333333335"/>
    <n v="0"/>
    <n v="20"/>
    <s v="نقاش"/>
    <m/>
    <m/>
    <n v="22122"/>
    <s v="2"/>
    <s v="19"/>
    <s v="60"/>
    <s v="1960"/>
    <s v="07"/>
    <s v="25"/>
    <n v="66"/>
    <n v="0"/>
    <n v="10"/>
  </r>
  <r>
    <n v="10"/>
    <n v="12910115"/>
    <s v="عصام حسن حسان عبداللطيف"/>
    <n v="27010032200076"/>
    <s v="نقاش"/>
    <x v="3"/>
    <n v="450"/>
    <n v="0"/>
    <n v="450"/>
    <s v="المقر الادارى الجديد "/>
    <x v="2"/>
    <d v="2026-07-08T00:00:00"/>
    <n v="1"/>
    <n v="27"/>
    <n v="0.9"/>
    <n v="0"/>
    <n v="20"/>
    <s v="نقاش"/>
    <m/>
    <m/>
    <n v="25844"/>
    <s v="2"/>
    <s v="19"/>
    <s v="70"/>
    <s v="1970"/>
    <s v="10"/>
    <s v="03"/>
    <n v="55"/>
    <n v="10"/>
    <n v="1"/>
  </r>
  <r>
    <n v="10"/>
    <n v="19410052"/>
    <s v="محمد السيد شعبان السيد عماره"/>
    <n v="29702100104397"/>
    <s v="صبان بحرية B"/>
    <x v="0"/>
    <n v="410"/>
    <n v="0"/>
    <n v="410"/>
    <s v="ايلان"/>
    <x v="3"/>
    <d v="2026-07-16T00:00:00"/>
    <n v="1"/>
    <n v="19"/>
    <n v="0.6333333333333333"/>
    <n v="0"/>
    <n v="47"/>
    <s v="صبان بحرية"/>
    <m/>
    <m/>
    <d v="1997-02-10T00:00:00"/>
    <s v="2"/>
    <s v="19"/>
    <s v="97"/>
    <s v="1997"/>
    <s v="02"/>
    <s v="10"/>
    <n v="29"/>
    <n v="5"/>
    <n v="25"/>
  </r>
  <r>
    <n v="10"/>
    <n v="19410056"/>
    <s v="بدر محمد خميس عبدالواحد"/>
    <n v="30304012303495"/>
    <s v="فنى شدة معدنية C"/>
    <x v="0"/>
    <n v="410"/>
    <n v="0"/>
    <n v="410"/>
    <s v="ايلان"/>
    <x v="3"/>
    <d v="2026-07-26T00:00:00"/>
    <n v="1"/>
    <n v="9"/>
    <n v="0.3"/>
    <n v="0"/>
    <n v="46"/>
    <s v="فنى شدة معدنية"/>
    <m/>
    <m/>
    <n v="37712"/>
    <s v="3"/>
    <s v="20"/>
    <s v="03"/>
    <s v="2003"/>
    <s v="04"/>
    <s v="01"/>
    <n v="23"/>
    <n v="4"/>
    <n v="3"/>
  </r>
  <r>
    <n v="10"/>
    <n v="19410059"/>
    <s v="عمرو حسن احمد حسن"/>
    <n v="27911242300453"/>
    <s v="فنى شدة معدنية C"/>
    <x v="0"/>
    <n v="410"/>
    <n v="0"/>
    <n v="410"/>
    <s v="ايلان"/>
    <x v="3"/>
    <d v="2026-07-27T00:00:00"/>
    <n v="1"/>
    <n v="8"/>
    <n v="0.26666666666666666"/>
    <n v="0"/>
    <n v="46"/>
    <s v="فنى شدة معدنية"/>
    <m/>
    <m/>
    <n v="29183"/>
    <s v="2"/>
    <s v="19"/>
    <s v="79"/>
    <s v="1979"/>
    <s v="11"/>
    <s v="24"/>
    <n v="46"/>
    <n v="8"/>
    <n v="11"/>
  </r>
  <r>
    <n v="10"/>
    <n v="19110014"/>
    <s v="محمود عبدالقادر عبدالمقصود سيد"/>
    <n v="28802022100658"/>
    <s v="فنى كهرباء (خدمة موقع) B"/>
    <x v="1"/>
    <n v="470"/>
    <n v="20"/>
    <n v="490"/>
    <s v="ايلان"/>
    <x v="3"/>
    <d v="2025-09-21T00:00:00"/>
    <n v="1"/>
    <n v="317"/>
    <n v="10.566666666666666"/>
    <n v="0"/>
    <n v="36"/>
    <s v="فنى كهرباء"/>
    <m/>
    <m/>
    <n v="32175"/>
    <s v="2"/>
    <s v="19"/>
    <s v="88"/>
    <s v="1988"/>
    <s v="02"/>
    <s v="02"/>
    <n v="38"/>
    <n v="6"/>
    <n v="2"/>
  </r>
  <r>
    <n v="10"/>
    <n v="19410010"/>
    <s v="عبدالله ابراهيم السيد ابراهيم السماحي"/>
    <n v="28501031802231"/>
    <s v="فنى كهرباء (خدمة موقع) B"/>
    <x v="1"/>
    <n v="470"/>
    <n v="0"/>
    <n v="470"/>
    <s v="ايلان"/>
    <x v="3"/>
    <d v="2026-02-07T00:00:00"/>
    <n v="1"/>
    <n v="178"/>
    <n v="5.9333333333333336"/>
    <n v="0"/>
    <n v="36"/>
    <s v="فنى كهرباء"/>
    <m/>
    <m/>
    <d v="1985-01-03T00:00:00"/>
    <s v="2"/>
    <s v="19"/>
    <s v="85"/>
    <s v="1985"/>
    <s v="01"/>
    <s v="03"/>
    <n v="41"/>
    <n v="7"/>
    <n v="1"/>
  </r>
  <r>
    <n v="10"/>
    <n v="19410046"/>
    <s v="خالد ابراهيم عنتر ابراهيم عبدالمنعم"/>
    <n v="30511061400493"/>
    <s v="فنى كهرباء (خدمة موقع) C"/>
    <x v="1"/>
    <n v="450"/>
    <n v="0"/>
    <n v="450"/>
    <s v="ايلان"/>
    <x v="3"/>
    <d v="2026-07-07T00:00:00"/>
    <n v="1"/>
    <n v="28"/>
    <n v="0.93333333333333335"/>
    <n v="0"/>
    <n v="36"/>
    <s v="فنى كهرباء"/>
    <m/>
    <m/>
    <n v="38662"/>
    <s v="3"/>
    <s v="20"/>
    <s v="05"/>
    <s v="2005"/>
    <s v="11"/>
    <s v="06"/>
    <n v="20"/>
    <n v="8"/>
    <n v="29"/>
  </r>
  <r>
    <n v="10"/>
    <n v="19410051"/>
    <s v="محمود احمد محمد عوض"/>
    <n v="29501011818658"/>
    <s v="فنى كهرباء (خدمة موقع) D"/>
    <x v="1"/>
    <n v="430"/>
    <n v="0"/>
    <n v="430"/>
    <s v="ايلان"/>
    <x v="3"/>
    <d v="2026-07-14T00:00:00"/>
    <n v="1"/>
    <n v="21"/>
    <n v="0.7"/>
    <n v="0"/>
    <n v="36"/>
    <s v="فنى كهرباء"/>
    <m/>
    <m/>
    <n v="34700"/>
    <s v="2"/>
    <s v="19"/>
    <s v="95"/>
    <s v="1995"/>
    <s v="01"/>
    <s v="01"/>
    <n v="31"/>
    <n v="7"/>
    <n v="3"/>
  </r>
  <r>
    <n v="10"/>
    <n v="19410062"/>
    <s v="محمود شوقى سعد محمد حسان"/>
    <n v="29609161801139"/>
    <s v="فنى صحى (خدمة موقع) B"/>
    <x v="1"/>
    <n v="470"/>
    <n v="0"/>
    <n v="470"/>
    <s v="ايلان"/>
    <x v="3"/>
    <d v="2026-08-01T00:00:00"/>
    <n v="1"/>
    <n v="3"/>
    <n v="0.1"/>
    <n v="0"/>
    <n v="34"/>
    <s v="فنى صحى"/>
    <m/>
    <m/>
    <n v="35324"/>
    <s v="2"/>
    <s v="19"/>
    <s v="96"/>
    <s v="1996"/>
    <s v="09"/>
    <s v="16"/>
    <n v="29"/>
    <n v="10"/>
    <n v="19"/>
  </r>
  <r>
    <n v="10"/>
    <n v="19410042"/>
    <s v="احمد فتحى احمد خلف"/>
    <n v="28808152402972"/>
    <s v="فرد امن"/>
    <x v="2"/>
    <n v="330"/>
    <n v="0"/>
    <n v="330"/>
    <s v="ايلان"/>
    <x v="3"/>
    <d v="2026-07-04T00:00:00"/>
    <n v="1"/>
    <n v="31"/>
    <n v="1.0333333333333334"/>
    <n v="0"/>
    <n v="51"/>
    <s v="فرد امن"/>
    <m/>
    <m/>
    <n v="32370"/>
    <s v="2"/>
    <s v="19"/>
    <s v="88"/>
    <s v="1988"/>
    <s v="08"/>
    <s v="15"/>
    <n v="37"/>
    <n v="11"/>
    <n v="20"/>
  </r>
  <r>
    <n v="10"/>
    <n v="19410047"/>
    <s v="احمد ممدوح محمد فهمى الحلوجى"/>
    <n v="28507011209699"/>
    <s v="فرد امن"/>
    <x v="2"/>
    <n v="330"/>
    <n v="0"/>
    <n v="330"/>
    <s v="ايلان"/>
    <x v="3"/>
    <d v="2026-07-07T00:00:00"/>
    <n v="1"/>
    <n v="28"/>
    <n v="0.93333333333333335"/>
    <n v="0"/>
    <n v="51"/>
    <s v="فرد امن"/>
    <m/>
    <m/>
    <n v="31229"/>
    <s v="2"/>
    <s v="19"/>
    <s v="85"/>
    <s v="1985"/>
    <s v="07"/>
    <s v="01"/>
    <n v="41"/>
    <n v="1"/>
    <n v="3"/>
  </r>
  <r>
    <n v="10"/>
    <n v="19410054"/>
    <s v="احمد عبدالحليم جبر شرشيره"/>
    <n v="26512100104074"/>
    <s v="فرد امن"/>
    <x v="2"/>
    <n v="330"/>
    <n v="0"/>
    <n v="330"/>
    <s v="ايلان"/>
    <x v="3"/>
    <d v="2026-07-22T00:00:00"/>
    <n v="1"/>
    <n v="13"/>
    <n v="0.43333333333333335"/>
    <n v="0"/>
    <n v="51"/>
    <s v="فرد امن"/>
    <m/>
    <m/>
    <n v="24086"/>
    <s v="2"/>
    <s v="19"/>
    <s v="65"/>
    <s v="1965"/>
    <s v="12"/>
    <s v="10"/>
    <n v="60"/>
    <n v="7"/>
    <n v="25"/>
  </r>
  <r>
    <n v="10"/>
    <n v="19410018"/>
    <s v="فايز عبد العاطى عبد العزيز حمدان"/>
    <n v="27803242600671"/>
    <s v="نجار مسلح"/>
    <x v="3"/>
    <n v="450"/>
    <n v="0"/>
    <n v="450"/>
    <s v="ايلان"/>
    <x v="3"/>
    <d v="2026-07-27T00:00:00"/>
    <n v="1"/>
    <n v="8"/>
    <n v="0.26666666666666666"/>
    <n v="0"/>
    <n v="15"/>
    <s v="نجار مسلح"/>
    <m/>
    <m/>
    <n v="28573"/>
    <s v="2"/>
    <s v="19"/>
    <s v="78"/>
    <s v="1978"/>
    <s v="03"/>
    <s v="24"/>
    <n v="48"/>
    <n v="4"/>
    <n v="11"/>
  </r>
  <r>
    <n v="10"/>
    <n v="19410031"/>
    <s v="احمد خالد عبد العاطي الجندي"/>
    <n v="30110241700555"/>
    <s v="D.C"/>
    <x v="3"/>
    <n v="320"/>
    <n v="0"/>
    <n v="320"/>
    <s v="ايلان"/>
    <x v="3"/>
    <d v="2026-04-22T00:00:00"/>
    <n v="1"/>
    <n v="104"/>
    <n v="3.4666666666666668"/>
    <n v="0"/>
    <n v="52"/>
    <s v="مساعد منسق مستندات"/>
    <m/>
    <m/>
    <n v="37188"/>
    <s v="3"/>
    <s v="20"/>
    <s v="01"/>
    <s v="2001"/>
    <s v="10"/>
    <s v="24"/>
    <n v="24"/>
    <n v="9"/>
    <n v="11"/>
  </r>
  <r>
    <n v="10"/>
    <n v="19410057"/>
    <s v="جمال محمد محمود احمد"/>
    <n v="26511302702392"/>
    <s v="نجار مسلح"/>
    <x v="3"/>
    <n v="450"/>
    <n v="0"/>
    <n v="450"/>
    <s v="ايلان"/>
    <x v="3"/>
    <d v="2026-07-26T00:00:00"/>
    <n v="1"/>
    <n v="9"/>
    <n v="0.3"/>
    <n v="0"/>
    <n v="15"/>
    <s v="نجار مسلح"/>
    <m/>
    <m/>
    <n v="24076"/>
    <s v="2"/>
    <s v="19"/>
    <s v="65"/>
    <s v="1965"/>
    <s v="11"/>
    <s v="30"/>
    <n v="60"/>
    <n v="8"/>
    <n v="5"/>
  </r>
  <r>
    <n v="11"/>
    <n v="19410049"/>
    <s v="اشرف فتوح مكين مصطفى"/>
    <n v="28311022701275"/>
    <s v="سائق جرار زراعى B"/>
    <x v="4"/>
    <n v="380"/>
    <n v="0"/>
    <n v="380"/>
    <s v="ايلان"/>
    <x v="3"/>
    <d v="2026-07-13T00:00:00"/>
    <n v="1"/>
    <n v="22"/>
    <n v="0.73333333333333328"/>
    <n v="0"/>
    <n v="40"/>
    <s v="سائق جرار زراعى"/>
    <m/>
    <m/>
    <n v="30622"/>
    <s v="2"/>
    <s v="19"/>
    <s v="83"/>
    <s v="1983"/>
    <s v="11"/>
    <s v="02"/>
    <n v="42"/>
    <n v="9"/>
    <n v="2"/>
  </r>
  <r>
    <n v="11"/>
    <n v="19410008"/>
    <s v="عبد الرحمن محمد نبوي محمد الفقي"/>
    <n v="30708121701712"/>
    <s v="عامل مخزن A"/>
    <x v="5"/>
    <n v="300"/>
    <n v="0"/>
    <n v="300"/>
    <s v="ايلان"/>
    <x v="3"/>
    <d v="2026-01-31T00:00:00"/>
    <n v="1"/>
    <n v="185"/>
    <n v="6.166666666666667"/>
    <n v="0"/>
    <n v="49"/>
    <s v="عامل مخزن"/>
    <m/>
    <m/>
    <n v="39306"/>
    <s v="3"/>
    <s v="20"/>
    <s v="07"/>
    <s v="2007"/>
    <s v="08"/>
    <s v="12"/>
    <n v="18"/>
    <n v="11"/>
    <n v="23"/>
  </r>
  <r>
    <n v="11"/>
    <n v="19410015"/>
    <s v="عبدالله ابراهيم توفيق ابراهيم عبد العاطي"/>
    <n v="30712061402491"/>
    <s v="عامل مخزن A"/>
    <x v="5"/>
    <n v="300"/>
    <n v="0"/>
    <n v="300"/>
    <s v="ايلان"/>
    <x v="3"/>
    <d v="2026-02-17T00:00:00"/>
    <n v="1"/>
    <n v="168"/>
    <n v="5.6"/>
    <n v="0"/>
    <n v="49"/>
    <s v="عامل مخزن"/>
    <m/>
    <m/>
    <n v="39422"/>
    <s v="3"/>
    <s v="20"/>
    <s v="07"/>
    <s v="2007"/>
    <s v="12"/>
    <s v="06"/>
    <n v="18"/>
    <n v="7"/>
    <n v="29"/>
  </r>
  <r>
    <n v="11"/>
    <n v="19410016"/>
    <s v="ياسير محمود محمد ابراهيم"/>
    <n v="28903012405311"/>
    <s v="مندوب تسليمات C"/>
    <x v="5"/>
    <n v="320"/>
    <n v="0"/>
    <n v="320"/>
    <s v="ايلان"/>
    <x v="3"/>
    <d v="2026-02-25T00:00:00"/>
    <n v="1"/>
    <n v="160"/>
    <n v="5.333333333333333"/>
    <n v="0"/>
    <n v="50"/>
    <s v="مندوب تسليمات"/>
    <m/>
    <m/>
    <n v="32568"/>
    <s v="2"/>
    <s v="19"/>
    <s v="89"/>
    <s v="1989"/>
    <s v="03"/>
    <s v="01"/>
    <n v="37"/>
    <n v="5"/>
    <n v="3"/>
  </r>
  <r>
    <n v="11"/>
    <n v="19410038"/>
    <s v="محمد سعيد سعيد دندن"/>
    <n v="29604011700651"/>
    <s v="مندوب تسليمات D"/>
    <x v="5"/>
    <n v="310"/>
    <n v="0"/>
    <n v="310"/>
    <s v="ايلان"/>
    <x v="3"/>
    <d v="2026-06-03T00:00:00"/>
    <n v="1"/>
    <n v="62"/>
    <n v="2.0666666666666669"/>
    <n v="0"/>
    <n v="50"/>
    <s v="مندوب تسليمات"/>
    <m/>
    <m/>
    <n v="35156"/>
    <s v="2"/>
    <s v="19"/>
    <s v="96"/>
    <s v="1996"/>
    <s v="04"/>
    <s v="01"/>
    <n v="30"/>
    <n v="4"/>
    <n v="3"/>
  </r>
  <r>
    <n v="11"/>
    <n v="19410041"/>
    <s v="عاطف ايمن رمضان عبد العاطي محمد"/>
    <n v="30808141500398"/>
    <s v="عامل مخزن A"/>
    <x v="5"/>
    <n v="300"/>
    <n v="0"/>
    <n v="300"/>
    <s v="ايلان"/>
    <x v="3"/>
    <d v="2026-06-10T00:00:00"/>
    <n v="1"/>
    <n v="55"/>
    <n v="1.8333333333333333"/>
    <n v="0"/>
    <n v="49"/>
    <s v="عامل مخزن"/>
    <m/>
    <m/>
    <n v="39674"/>
    <s v="3"/>
    <s v="20"/>
    <s v="08"/>
    <s v="2008"/>
    <s v="08"/>
    <s v="14"/>
    <n v="17"/>
    <n v="11"/>
    <n v="21"/>
  </r>
  <r>
    <n v="11"/>
    <n v="19410045"/>
    <s v="عبدالله عصام امين عبدالله البرلسى"/>
    <n v="30701011705939"/>
    <s v="عامل مخزن A"/>
    <x v="5"/>
    <n v="300"/>
    <n v="0"/>
    <n v="300"/>
    <s v="ايلان"/>
    <x v="3"/>
    <d v="2026-07-06T00:00:00"/>
    <n v="1"/>
    <n v="29"/>
    <n v="0.96666666666666667"/>
    <n v="0"/>
    <n v="49"/>
    <s v="عامل مخزن"/>
    <m/>
    <m/>
    <n v="39083"/>
    <s v="3"/>
    <s v="20"/>
    <s v="07"/>
    <s v="2007"/>
    <s v="01"/>
    <s v="01"/>
    <n v="19"/>
    <n v="7"/>
    <n v="3"/>
  </r>
  <r>
    <n v="11"/>
    <n v="19410053"/>
    <s v="صلاح الدين محمد صلاح عبدالسلام حسن"/>
    <n v="30506272100395"/>
    <s v="عامل مخزن A"/>
    <x v="5"/>
    <n v="300"/>
    <n v="0"/>
    <n v="300"/>
    <s v="ايلان"/>
    <x v="3"/>
    <d v="2026-07-22T00:00:00"/>
    <n v="1"/>
    <n v="13"/>
    <n v="0.43333333333333335"/>
    <n v="0"/>
    <n v="49"/>
    <s v="عامل مخزن"/>
    <m/>
    <m/>
    <n v="38530"/>
    <s v="3"/>
    <s v="20"/>
    <s v="05"/>
    <s v="2005"/>
    <s v="06"/>
    <s v="27"/>
    <n v="21"/>
    <n v="1"/>
    <n v="8"/>
  </r>
  <r>
    <n v="11"/>
    <n v="19410001"/>
    <s v="هشام رجب عبد القادر عبيد"/>
    <n v="30207101603936"/>
    <s v="مساعد مساح B"/>
    <x v="6"/>
    <n v="330"/>
    <n v="0"/>
    <n v="330"/>
    <s v="ايلان"/>
    <x v="3"/>
    <d v="2026-01-22T00:00:00"/>
    <n v="1"/>
    <n v="194"/>
    <n v="6.4666666666666668"/>
    <n v="0"/>
    <n v="29"/>
    <s v="مساعد مساح"/>
    <m/>
    <m/>
    <n v="37447"/>
    <s v="3"/>
    <s v="20"/>
    <s v="02"/>
    <s v="2002"/>
    <s v="07"/>
    <s v="10"/>
    <n v="24"/>
    <n v="0"/>
    <n v="25"/>
  </r>
  <r>
    <n v="11"/>
    <n v="19410025"/>
    <s v="يوسف عيد امام محمد مصطفي"/>
    <n v="30306172301294"/>
    <s v="مساعد مساح A"/>
    <x v="6"/>
    <n v="350"/>
    <n v="0"/>
    <n v="350"/>
    <s v="ايلان"/>
    <x v="3"/>
    <d v="2026-04-11T00:00:00"/>
    <n v="1"/>
    <n v="115"/>
    <n v="3.8333333333333335"/>
    <n v="0"/>
    <n v="29"/>
    <s v="مساعد مساح"/>
    <m/>
    <m/>
    <n v="37789"/>
    <s v="3"/>
    <s v="20"/>
    <s v="03"/>
    <s v="2003"/>
    <s v="06"/>
    <s v="17"/>
    <n v="23"/>
    <n v="1"/>
    <n v="18"/>
  </r>
  <r>
    <n v="11"/>
    <n v="19410026"/>
    <s v="محمد احمد توفيق علي محمد عطا"/>
    <n v="30107061700912"/>
    <s v="مساعد مساح A"/>
    <x v="6"/>
    <n v="350"/>
    <n v="0"/>
    <n v="350"/>
    <s v="ايلان"/>
    <x v="3"/>
    <d v="2026-04-11T00:00:00"/>
    <n v="1"/>
    <n v="115"/>
    <n v="3.8333333333333335"/>
    <n v="0"/>
    <n v="29"/>
    <s v="مساعد مساح"/>
    <m/>
    <m/>
    <n v="37078"/>
    <s v="3"/>
    <s v="20"/>
    <s v="01"/>
    <s v="2001"/>
    <s v="07"/>
    <s v="06"/>
    <n v="25"/>
    <n v="0"/>
    <n v="29"/>
  </r>
  <r>
    <n v="11"/>
    <n v="19410032"/>
    <s v="محمد خالد محمد مصطفي اسماعيل"/>
    <n v="30303150102356"/>
    <s v="مساعد مساح A"/>
    <x v="6"/>
    <n v="350"/>
    <n v="0"/>
    <n v="350"/>
    <s v="ايلان"/>
    <x v="3"/>
    <d v="2026-04-27T00:00:00"/>
    <n v="1"/>
    <n v="99"/>
    <n v="3.3"/>
    <n v="0"/>
    <n v="29"/>
    <s v="مساعد مساح"/>
    <m/>
    <m/>
    <n v="37695"/>
    <s v="3"/>
    <s v="20"/>
    <s v="03"/>
    <s v="2003"/>
    <s v="03"/>
    <s v="15"/>
    <n v="23"/>
    <n v="4"/>
    <n v="20"/>
  </r>
  <r>
    <n v="11"/>
    <n v="19410037"/>
    <s v="مروان  عبد الله السيد مصباح"/>
    <n v="30507121700451"/>
    <s v="مساعد مساح C"/>
    <x v="6"/>
    <n v="300"/>
    <n v="0"/>
    <n v="300"/>
    <s v="ايلان"/>
    <x v="3"/>
    <d v="2026-05-19T00:00:00"/>
    <n v="1"/>
    <n v="77"/>
    <n v="2.5666666666666669"/>
    <n v="0"/>
    <n v="29"/>
    <s v="مساعد مساح"/>
    <m/>
    <m/>
    <n v="38545"/>
    <s v="3"/>
    <s v="20"/>
    <s v="05"/>
    <s v="2005"/>
    <s v="07"/>
    <s v="12"/>
    <n v="21"/>
    <n v="0"/>
    <n v="23"/>
  </r>
  <r>
    <n v="11"/>
    <n v="19410039"/>
    <s v="هشام محمد مصطفي غانم"/>
    <n v="30306151700035"/>
    <s v="مساعد مساح B"/>
    <x v="6"/>
    <n v="330"/>
    <n v="0"/>
    <n v="330"/>
    <s v="ايلان"/>
    <x v="3"/>
    <d v="2026-06-06T00:00:00"/>
    <n v="1"/>
    <n v="59"/>
    <n v="1.9666666666666666"/>
    <n v="0"/>
    <n v="29"/>
    <s v="مساعد مساح"/>
    <m/>
    <m/>
    <n v="37787"/>
    <s v="3"/>
    <s v="20"/>
    <s v="03"/>
    <s v="2003"/>
    <s v="06"/>
    <s v="15"/>
    <n v="23"/>
    <n v="1"/>
    <n v="20"/>
  </r>
  <r>
    <n v="11"/>
    <n v="19410043"/>
    <s v="عبدالله هاشم سيد سليمان "/>
    <n v="30205072200212"/>
    <s v="مساعد مساح C"/>
    <x v="6"/>
    <n v="300"/>
    <n v="0"/>
    <n v="300"/>
    <s v="ايلان"/>
    <x v="3"/>
    <d v="2026-07-05T00:00:00"/>
    <n v="1"/>
    <n v="30"/>
    <n v="1"/>
    <n v="0"/>
    <n v="29"/>
    <s v="مساعد مساح"/>
    <m/>
    <m/>
    <n v="37383"/>
    <s v="3"/>
    <s v="20"/>
    <s v="02"/>
    <s v="2002"/>
    <s v="05"/>
    <s v="07"/>
    <n v="24"/>
    <n v="2"/>
    <n v="28"/>
  </r>
  <r>
    <n v="11"/>
    <n v="19410044"/>
    <s v="يوسف سعيد محمد شرهاوى"/>
    <n v="30602162201454"/>
    <s v="مساعد مساح C"/>
    <x v="6"/>
    <n v="300"/>
    <n v="0"/>
    <n v="300"/>
    <s v="ايلان"/>
    <x v="3"/>
    <d v="2026-07-06T00:00:00"/>
    <n v="1"/>
    <n v="29"/>
    <n v="0.96666666666666667"/>
    <n v="0"/>
    <n v="29"/>
    <s v="مساعد مساح"/>
    <m/>
    <m/>
    <n v="38764"/>
    <s v="3"/>
    <s v="20"/>
    <s v="06"/>
    <s v="2006"/>
    <s v="02"/>
    <s v="16"/>
    <n v="20"/>
    <n v="5"/>
    <n v="19"/>
  </r>
  <r>
    <n v="11"/>
    <n v="19410058"/>
    <s v="احمد حمدى ناجى محمد"/>
    <n v="30403032202057"/>
    <s v="مساعد مساح C"/>
    <x v="6"/>
    <n v="300"/>
    <n v="0"/>
    <n v="300"/>
    <s v="ايلان"/>
    <x v="3"/>
    <d v="2026-07-26T00:00:00"/>
    <n v="1"/>
    <n v="9"/>
    <n v="0.3"/>
    <n v="0"/>
    <n v="29"/>
    <s v="مساعد مساح"/>
    <m/>
    <m/>
    <n v="38049"/>
    <s v="3"/>
    <s v="20"/>
    <s v="04"/>
    <s v="2004"/>
    <s v="03"/>
    <s v="03"/>
    <n v="22"/>
    <n v="5"/>
    <n v="1"/>
  </r>
  <r>
    <n v="11"/>
    <n v="19410060"/>
    <s v="زياد مدحت انور محمد حسن"/>
    <n v="30302201700079"/>
    <s v="مساعد مساح B"/>
    <x v="6"/>
    <n v="330"/>
    <n v="0"/>
    <n v="330"/>
    <s v="ايلان"/>
    <x v="3"/>
    <d v="2026-07-30T00:00:00"/>
    <n v="1"/>
    <n v="5"/>
    <n v="0.16666666666666666"/>
    <n v="0"/>
    <n v="29"/>
    <s v="مساعد مساح"/>
    <m/>
    <m/>
    <n v="37672"/>
    <s v="3"/>
    <s v="20"/>
    <s v="03"/>
    <s v="2003"/>
    <s v="02"/>
    <s v="20"/>
    <n v="23"/>
    <n v="5"/>
    <n v="15"/>
  </r>
  <r>
    <n v="11"/>
    <n v="19410061"/>
    <s v="محمد سامى رجب عبدالحميد"/>
    <n v="30409111700672"/>
    <s v="مساعد مساح B"/>
    <x v="6"/>
    <n v="330"/>
    <n v="0"/>
    <n v="330"/>
    <s v="ايلان"/>
    <x v="3"/>
    <d v="2026-08-01T00:00:00"/>
    <n v="1"/>
    <n v="3"/>
    <n v="0.1"/>
    <n v="0"/>
    <n v="29"/>
    <s v="مساعد مساح"/>
    <m/>
    <m/>
    <n v="38241"/>
    <s v="3"/>
    <s v="20"/>
    <s v="04"/>
    <s v="2004"/>
    <s v="09"/>
    <s v="11"/>
    <n v="21"/>
    <n v="10"/>
    <n v="24"/>
  </r>
  <r>
    <n v="11"/>
    <n v="18610011"/>
    <s v="جمال احمد احمد محمد"/>
    <n v="28901052201112"/>
    <s v="فنى شدة معدنية C"/>
    <x v="0"/>
    <n v="410"/>
    <n v="0"/>
    <n v="410"/>
    <s v="بادية"/>
    <x v="3"/>
    <d v="2025-07-05T00:00:00"/>
    <n v="1"/>
    <n v="395"/>
    <n v="1"/>
    <n v="1"/>
    <n v="46"/>
    <s v="فنى شدة معدنية"/>
    <m/>
    <m/>
    <n v="32513"/>
    <s v="2"/>
    <s v="19"/>
    <s v="89"/>
    <s v="1989"/>
    <s v="01"/>
    <s v="05"/>
    <n v="37"/>
    <n v="6"/>
    <n v="30"/>
  </r>
  <r>
    <n v="11"/>
    <n v="18610016"/>
    <s v="محمد فتحى عيد عبدالمقصود"/>
    <n v="30109162201294"/>
    <s v="فنى شدة معدنية C"/>
    <x v="0"/>
    <n v="410"/>
    <n v="0"/>
    <n v="410"/>
    <s v="بادية"/>
    <x v="3"/>
    <d v="2025-07-29T00:00:00"/>
    <n v="1"/>
    <n v="371"/>
    <n v="0.2"/>
    <n v="1"/>
    <n v="46"/>
    <s v="فنى شدة معدنية"/>
    <m/>
    <m/>
    <n v="37150"/>
    <s v="3"/>
    <s v="20"/>
    <s v="01"/>
    <s v="2001"/>
    <s v="09"/>
    <s v="16"/>
    <n v="24"/>
    <n v="10"/>
    <n v="19"/>
  </r>
  <r>
    <n v="11"/>
    <n v="18610023"/>
    <s v="احمد محمود محمود مجد"/>
    <n v="29108041700917"/>
    <s v="صبان بحرية B"/>
    <x v="0"/>
    <n v="410"/>
    <n v="0"/>
    <n v="410"/>
    <s v="بادية"/>
    <x v="3"/>
    <d v="2025-09-28T00:00:00"/>
    <n v="1"/>
    <n v="310"/>
    <n v="10.333333333333334"/>
    <n v="0"/>
    <n v="47"/>
    <s v="صبان بحرية"/>
    <m/>
    <m/>
    <n v="33454"/>
    <s v="2"/>
    <s v="19"/>
    <s v="91"/>
    <s v="1991"/>
    <s v="08"/>
    <s v="04"/>
    <n v="35"/>
    <n v="0"/>
    <n v="0"/>
  </r>
  <r>
    <n v="11"/>
    <n v="18610036"/>
    <s v="محمود اسماعيل محمد محمود"/>
    <n v="30103042200334"/>
    <s v="فنى شدة معدنية C"/>
    <x v="0"/>
    <n v="410"/>
    <n v="0"/>
    <n v="410"/>
    <s v="بادية"/>
    <x v="3"/>
    <d v="2025-12-20T00:00:00"/>
    <n v="1"/>
    <n v="227"/>
    <n v="7.5666666666666664"/>
    <n v="0"/>
    <n v="46"/>
    <s v="فنى شدة معدنية"/>
    <m/>
    <m/>
    <n v="36954"/>
    <s v="3"/>
    <s v="20"/>
    <s v="01"/>
    <s v="2001"/>
    <s v="03"/>
    <s v="04"/>
    <n v="25"/>
    <n v="5"/>
    <n v="0"/>
  </r>
  <r>
    <n v="11"/>
    <n v="18610037"/>
    <s v="طارق محمد عبدالعظيم على ابراهيم"/>
    <n v="26907250102732"/>
    <s v="صبان بحرية B"/>
    <x v="0"/>
    <n v="410"/>
    <n v="0"/>
    <n v="410"/>
    <s v="بادية"/>
    <x v="3"/>
    <d v="2025-12-20T00:00:00"/>
    <n v="1"/>
    <n v="227"/>
    <n v="7.5666666666666664"/>
    <n v="0"/>
    <n v="47"/>
    <s v="صبان بحرية"/>
    <m/>
    <m/>
    <n v="25409"/>
    <s v="2"/>
    <s v="19"/>
    <s v="69"/>
    <s v="1969"/>
    <s v="07"/>
    <s v="25"/>
    <n v="57"/>
    <n v="0"/>
    <n v="10"/>
  </r>
  <r>
    <n v="11"/>
    <n v="18610053"/>
    <s v="ايمن عبدالتواب عبدالصمد موسى"/>
    <n v="26906032200653"/>
    <s v="صبان بحرية B"/>
    <x v="0"/>
    <n v="410"/>
    <n v="0"/>
    <n v="410"/>
    <s v="بادية"/>
    <x v="3"/>
    <d v="2026-04-11T00:00:00"/>
    <n v="1"/>
    <n v="115"/>
    <n v="3.8333333333333335"/>
    <n v="0"/>
    <n v="47"/>
    <s v="صبان بحرية"/>
    <m/>
    <m/>
    <n v="25357"/>
    <s v="2"/>
    <s v="19"/>
    <s v="69"/>
    <s v="1969"/>
    <s v="06"/>
    <s v="03"/>
    <n v="57"/>
    <n v="2"/>
    <n v="1"/>
  </r>
  <r>
    <n v="11"/>
    <n v="18610058"/>
    <s v="يوسف محمود عبدالعال السهولى"/>
    <n v="30412162600916"/>
    <s v="فنى شدة معدنية C"/>
    <x v="0"/>
    <n v="410"/>
    <n v="0"/>
    <n v="410"/>
    <s v="بادية"/>
    <x v="3"/>
    <d v="2026-05-12T00:00:00"/>
    <n v="1"/>
    <n v="84"/>
    <n v="2.8"/>
    <n v="0"/>
    <n v="46"/>
    <s v="فنى شدة معدنية"/>
    <m/>
    <m/>
    <n v="38337"/>
    <s v="3"/>
    <s v="20"/>
    <s v="04"/>
    <s v="2004"/>
    <s v="12"/>
    <s v="16"/>
    <n v="21"/>
    <n v="7"/>
    <n v="19"/>
  </r>
  <r>
    <n v="11"/>
    <n v="18610061"/>
    <s v="شريف محمد عبدالهادي السحلى"/>
    <n v="27907011304599"/>
    <s v="صبان بحرية B"/>
    <x v="0"/>
    <n v="410"/>
    <n v="0"/>
    <n v="410"/>
    <s v="بادية"/>
    <x v="3"/>
    <d v="2026-05-17T00:00:00"/>
    <n v="1"/>
    <n v="79"/>
    <n v="2.6333333333333333"/>
    <n v="0"/>
    <n v="47"/>
    <s v="صبان بحرية"/>
    <m/>
    <m/>
    <n v="29037"/>
    <s v="2"/>
    <s v="19"/>
    <s v="79"/>
    <s v="1979"/>
    <s v="07"/>
    <s v="01"/>
    <n v="47"/>
    <n v="1"/>
    <n v="3"/>
  </r>
  <r>
    <n v="11"/>
    <n v="18610062"/>
    <s v="خالد الغريب صابر السيد"/>
    <n v="28511271301677"/>
    <s v="صبان بحرية B"/>
    <x v="0"/>
    <n v="410"/>
    <n v="0"/>
    <n v="410"/>
    <s v="بادية"/>
    <x v="3"/>
    <d v="2026-05-17T00:00:00"/>
    <n v="1"/>
    <n v="79"/>
    <n v="2.6333333333333333"/>
    <n v="0"/>
    <n v="47"/>
    <s v="صبان بحرية"/>
    <m/>
    <m/>
    <n v="31378"/>
    <s v="2"/>
    <s v="19"/>
    <s v="85"/>
    <s v="1985"/>
    <s v="11"/>
    <s v="27"/>
    <n v="40"/>
    <n v="8"/>
    <n v="8"/>
  </r>
  <r>
    <n v="11"/>
    <n v="18610018"/>
    <s v="ابو الفضل عاطف محمود ابو الفضل"/>
    <n v="29802011709018"/>
    <s v="فنى كهرباء (خدمة موقع) B"/>
    <x v="1"/>
    <n v="470"/>
    <n v="0"/>
    <n v="470"/>
    <s v="بادية"/>
    <x v="3"/>
    <d v="2025-08-02T00:00:00"/>
    <n v="1"/>
    <n v="367"/>
    <n v="6.6666666666666666E-2"/>
    <n v="1"/>
    <n v="36"/>
    <s v="فنى كهرباء"/>
    <m/>
    <m/>
    <n v="35827"/>
    <s v="2"/>
    <s v="19"/>
    <s v="98"/>
    <s v="1998"/>
    <s v="02"/>
    <s v="01"/>
    <n v="28"/>
    <n v="6"/>
    <n v="3"/>
  </r>
  <r>
    <n v="11"/>
    <n v="18610044"/>
    <s v="ادهم عصام صبحى عبدالرازق محمد"/>
    <n v="30407282103017"/>
    <s v="فنى كهرباء (خدمة موقع) B"/>
    <x v="1"/>
    <n v="470"/>
    <n v="0"/>
    <n v="470"/>
    <s v="بادية"/>
    <x v="3"/>
    <d v="2026-02-07T00:00:00"/>
    <n v="1"/>
    <n v="178"/>
    <n v="5.9333333333333336"/>
    <n v="0"/>
    <n v="36"/>
    <s v="فنى كهرباء"/>
    <m/>
    <m/>
    <n v="38196"/>
    <s v="3"/>
    <s v="20"/>
    <s v="04"/>
    <s v="2004"/>
    <s v="07"/>
    <s v="28"/>
    <n v="22"/>
    <n v="0"/>
    <n v="7"/>
  </r>
  <r>
    <n v="11"/>
    <n v="18610069"/>
    <s v="كريم محمد عبدالخالق عبداللطيف"/>
    <n v="29203142101634"/>
    <s v="فنى صحى (خدمة موقع) B"/>
    <x v="1"/>
    <n v="470"/>
    <n v="0"/>
    <n v="470"/>
    <s v="بادية"/>
    <x v="3"/>
    <d v="2026-06-27T00:00:00"/>
    <n v="1"/>
    <n v="38"/>
    <n v="1.2666666666666666"/>
    <n v="0"/>
    <n v="34"/>
    <s v="فنى صحى"/>
    <m/>
    <m/>
    <n v="33677"/>
    <s v="2"/>
    <s v="19"/>
    <s v="92"/>
    <s v="1992"/>
    <s v="03"/>
    <s v="14"/>
    <n v="34"/>
    <n v="4"/>
    <n v="21"/>
  </r>
  <r>
    <n v="11"/>
    <n v="18610064"/>
    <s v="اشرف فكرى محمود عبدالحليم"/>
    <n v="27501132200875"/>
    <s v="فرد امن"/>
    <x v="2"/>
    <n v="330"/>
    <n v="0"/>
    <n v="330"/>
    <s v="بادية"/>
    <x v="3"/>
    <d v="2026-06-14T00:00:00"/>
    <n v="1"/>
    <n v="51"/>
    <n v="1.7"/>
    <n v="0"/>
    <n v="51"/>
    <s v="فرد امن"/>
    <m/>
    <m/>
    <n v="27407"/>
    <s v="2"/>
    <s v="19"/>
    <s v="75"/>
    <s v="1975"/>
    <s v="01"/>
    <s v="13"/>
    <n v="51"/>
    <n v="6"/>
    <n v="22"/>
  </r>
  <r>
    <n v="11"/>
    <n v="18610028"/>
    <s v="محمد جمعه عبدالله سالم"/>
    <n v="29708032301756"/>
    <s v="مساعد مشرف تنفيذ مدنى"/>
    <x v="3"/>
    <n v="450"/>
    <n v="0"/>
    <n v="450"/>
    <s v="بادية"/>
    <x v="3"/>
    <d v="2025-09-18T00:00:00"/>
    <n v="1"/>
    <n v="320"/>
    <n v="10.666666666666666"/>
    <n v="0"/>
    <n v="4"/>
    <s v="مساعد مشرف تنفيذ مدنى"/>
    <m/>
    <m/>
    <n v="35645"/>
    <s v="2"/>
    <s v="19"/>
    <s v="97"/>
    <s v="1997"/>
    <s v="08"/>
    <s v="03"/>
    <n v="29"/>
    <n v="0"/>
    <n v="1"/>
  </r>
  <r>
    <n v="11"/>
    <n v="18610072"/>
    <s v="ياسر عبدالستار محمد عبدالقوى"/>
    <n v="28005292301216"/>
    <s v="مشرف تنفيذ مدنى"/>
    <x v="3"/>
    <n v="570"/>
    <n v="0"/>
    <n v="570"/>
    <s v="بادية"/>
    <x v="3"/>
    <d v="2026-07-14T00:00:00"/>
    <n v="1"/>
    <n v="21"/>
    <n v="0.7"/>
    <n v="0"/>
    <n v="1"/>
    <s v="مشرف تنفيذ مدنى"/>
    <m/>
    <m/>
    <n v="29370"/>
    <s v="2"/>
    <s v="19"/>
    <s v="80"/>
    <s v="1980"/>
    <s v="05"/>
    <s v="29"/>
    <n v="46"/>
    <n v="2"/>
    <n v="6"/>
  </r>
  <r>
    <n v="12"/>
    <n v="18610017"/>
    <s v="عطا حسانين عبدالكريم على"/>
    <n v="30308012503856"/>
    <s v="فنى ميكانيكى معدات C"/>
    <x v="4"/>
    <n v="380"/>
    <n v="0"/>
    <n v="380"/>
    <s v="بادية"/>
    <x v="3"/>
    <d v="2025-07-30T00:00:00"/>
    <n v="1"/>
    <n v="370"/>
    <n v="0.16666666666666666"/>
    <n v="1"/>
    <n v="44"/>
    <s v="فنى ميكانيكى معدات"/>
    <m/>
    <m/>
    <n v="37834"/>
    <s v="3"/>
    <s v="20"/>
    <s v="03"/>
    <s v="2003"/>
    <s v="08"/>
    <s v="01"/>
    <n v="23"/>
    <n v="0"/>
    <n v="3"/>
  </r>
  <r>
    <n v="13"/>
    <n v="18610049"/>
    <s v="محمد فوزى عبدالحميد ابراهيم النجار"/>
    <n v="28908201603096"/>
    <s v="سائق لودر B"/>
    <x v="4"/>
    <n v="420"/>
    <n v="0"/>
    <n v="420"/>
    <s v="بادية"/>
    <x v="3"/>
    <d v="2026-03-14T00:00:00"/>
    <n v="1"/>
    <n v="143"/>
    <n v="4.7666666666666666"/>
    <n v="0"/>
    <n v="39"/>
    <s v="سائق لودر"/>
    <m/>
    <m/>
    <n v="32740"/>
    <s v="2"/>
    <s v="19"/>
    <s v="89"/>
    <s v="1989"/>
    <s v="08"/>
    <s v="20"/>
    <n v="36"/>
    <n v="11"/>
    <n v="15"/>
  </r>
  <r>
    <n v="14"/>
    <n v="18610059"/>
    <s v="عبدالتواب على سيد حسين"/>
    <n v="26403262200952"/>
    <s v="سائق لودر B"/>
    <x v="4"/>
    <n v="420"/>
    <n v="0"/>
    <n v="420"/>
    <s v="بادية"/>
    <x v="3"/>
    <d v="2026-05-13T00:00:00"/>
    <n v="1"/>
    <n v="83"/>
    <n v="2.7666666666666666"/>
    <n v="0"/>
    <n v="39"/>
    <s v="سائق لودر"/>
    <m/>
    <m/>
    <n v="23462"/>
    <s v="2"/>
    <s v="19"/>
    <s v="64"/>
    <s v="1964"/>
    <s v="03"/>
    <s v="26"/>
    <n v="62"/>
    <n v="4"/>
    <n v="9"/>
  </r>
  <r>
    <n v="15"/>
    <n v="18610060"/>
    <s v="محمود احمد رمضان احمد"/>
    <n v="29701012304096"/>
    <s v="فنى ميكانيكى معدات C"/>
    <x v="4"/>
    <n v="380"/>
    <n v="0"/>
    <n v="380"/>
    <s v="بادية"/>
    <x v="3"/>
    <d v="2026-05-16T00:00:00"/>
    <n v="1"/>
    <n v="80"/>
    <n v="2.6666666666666665"/>
    <n v="0"/>
    <n v="44"/>
    <s v="فنى ميكانيكى معدات"/>
    <m/>
    <m/>
    <n v="35431"/>
    <s v="2"/>
    <s v="19"/>
    <s v="97"/>
    <s v="1997"/>
    <s v="01"/>
    <s v="01"/>
    <n v="29"/>
    <n v="7"/>
    <n v="3"/>
  </r>
  <r>
    <n v="16"/>
    <n v="18610073"/>
    <s v="محمود عبدالعظيم ابوسريع"/>
    <n v="27505222501195"/>
    <s v="سائق لودر B"/>
    <x v="4"/>
    <n v="420"/>
    <n v="0"/>
    <n v="420"/>
    <s v="بادية"/>
    <x v="3"/>
    <d v="2026-07-29T00:00:00"/>
    <n v="1"/>
    <n v="6"/>
    <n v="0.2"/>
    <n v="0"/>
    <n v="39"/>
    <s v="سائق لودر"/>
    <m/>
    <m/>
    <n v="27536"/>
    <s v="2"/>
    <s v="19"/>
    <s v="75"/>
    <s v="1975"/>
    <s v="05"/>
    <s v="22"/>
    <n v="51"/>
    <n v="2"/>
    <n v="13"/>
  </r>
  <r>
    <n v="16"/>
    <n v="18610033"/>
    <s v="كريم محمد عبدالعظيم الجمل"/>
    <n v="30212011700375"/>
    <s v="عامل مخزن A"/>
    <x v="5"/>
    <n v="300"/>
    <n v="0"/>
    <n v="300"/>
    <s v="بادية"/>
    <x v="3"/>
    <d v="2025-11-11T00:00:00"/>
    <n v="1"/>
    <n v="266"/>
    <n v="8.8666666666666671"/>
    <n v="0"/>
    <n v="49"/>
    <s v="عامل مخزن"/>
    <m/>
    <m/>
    <n v="37591"/>
    <s v="3"/>
    <s v="20"/>
    <s v="02"/>
    <s v="2002"/>
    <s v="12"/>
    <s v="01"/>
    <n v="23"/>
    <n v="8"/>
    <n v="3"/>
  </r>
  <r>
    <n v="16"/>
    <n v="18610063"/>
    <s v="حجاح شحاته محمد جادالكريم"/>
    <n v="28807262400758"/>
    <s v="عامل مخزن A"/>
    <x v="5"/>
    <n v="300"/>
    <n v="0"/>
    <n v="300"/>
    <s v="بادية"/>
    <x v="3"/>
    <d v="2026-06-13T00:00:00"/>
    <n v="1"/>
    <n v="52"/>
    <n v="1.7333333333333334"/>
    <n v="0"/>
    <n v="49"/>
    <s v="عامل مخزن"/>
    <m/>
    <m/>
    <n v="32350"/>
    <s v="2"/>
    <s v="19"/>
    <s v="88"/>
    <s v="1988"/>
    <s v="07"/>
    <s v="26"/>
    <n v="38"/>
    <n v="0"/>
    <n v="9"/>
  </r>
  <r>
    <n v="16"/>
    <n v="18610065"/>
    <s v="عمر ياسر جمال كمال"/>
    <n v="30611222104312"/>
    <s v="عامل مخزن A"/>
    <x v="5"/>
    <n v="300"/>
    <n v="0"/>
    <n v="300"/>
    <s v="بادية"/>
    <x v="3"/>
    <d v="2026-06-15T00:00:00"/>
    <n v="1"/>
    <n v="50"/>
    <n v="1.6666666666666667"/>
    <n v="0"/>
    <n v="49"/>
    <s v="عامل مخزن"/>
    <m/>
    <m/>
    <n v="39043"/>
    <s v="3"/>
    <s v="20"/>
    <s v="06"/>
    <s v="2006"/>
    <s v="11"/>
    <s v="22"/>
    <n v="19"/>
    <n v="8"/>
    <n v="13"/>
  </r>
  <r>
    <n v="16"/>
    <n v="18610010"/>
    <s v="كريم عامر داود سليمان"/>
    <n v="30605092201051"/>
    <s v="مساعد مساح C"/>
    <x v="6"/>
    <n v="300"/>
    <n v="0"/>
    <n v="300"/>
    <s v="بادية"/>
    <x v="3"/>
    <d v="2025-06-21T00:00:00"/>
    <n v="1"/>
    <n v="409"/>
    <n v="1.4666666666666666"/>
    <n v="1"/>
    <n v="29"/>
    <s v="مساعد مساح"/>
    <m/>
    <m/>
    <n v="38846"/>
    <s v="3"/>
    <s v="20"/>
    <s v="06"/>
    <s v="2006"/>
    <s v="05"/>
    <s v="09"/>
    <n v="20"/>
    <n v="2"/>
    <n v="26"/>
  </r>
  <r>
    <n v="16"/>
    <n v="18610040"/>
    <s v="احمد سعيد محمود سيف"/>
    <n v="30306102303055"/>
    <s v="مساعد مساح B"/>
    <x v="6"/>
    <n v="330"/>
    <n v="0"/>
    <n v="330"/>
    <s v="بادية"/>
    <x v="3"/>
    <d v="2026-01-06T00:00:00"/>
    <n v="1"/>
    <n v="210"/>
    <n v="7"/>
    <n v="0"/>
    <n v="29"/>
    <s v="مساعد مساح"/>
    <m/>
    <m/>
    <n v="37782"/>
    <s v="3"/>
    <s v="20"/>
    <s v="03"/>
    <s v="2003"/>
    <s v="06"/>
    <s v="10"/>
    <n v="23"/>
    <n v="1"/>
    <n v="25"/>
  </r>
  <r>
    <n v="16"/>
    <n v="18610055"/>
    <s v="محمد مسعود خليفه عبدالحميد"/>
    <n v="30403102302755"/>
    <s v="مساعد مساح A"/>
    <x v="6"/>
    <n v="350"/>
    <n v="0"/>
    <n v="350"/>
    <s v="بادية"/>
    <x v="3"/>
    <d v="2026-04-25T00:00:00"/>
    <n v="1"/>
    <n v="101"/>
    <n v="3.3666666666666667"/>
    <n v="0"/>
    <n v="29"/>
    <s v="مساعد مساح"/>
    <m/>
    <m/>
    <n v="38056"/>
    <s v="3"/>
    <s v="20"/>
    <s v="04"/>
    <s v="2004"/>
    <s v="03"/>
    <s v="10"/>
    <n v="22"/>
    <n v="4"/>
    <n v="25"/>
  </r>
  <r>
    <n v="16"/>
    <n v="18610066"/>
    <s v="عبداللطيف حلمى عبداللطيف عبدالفضيل"/>
    <n v="29307132200235"/>
    <s v="مساعد مساح A"/>
    <x v="6"/>
    <n v="350"/>
    <n v="0"/>
    <n v="350"/>
    <s v="بادية"/>
    <x v="3"/>
    <d v="2026-06-22T00:00:00"/>
    <n v="1"/>
    <n v="43"/>
    <n v="1.4333333333333333"/>
    <n v="0"/>
    <n v="29"/>
    <s v="مساعد مساح"/>
    <m/>
    <m/>
    <n v="34163"/>
    <s v="2"/>
    <s v="19"/>
    <s v="93"/>
    <s v="1993"/>
    <s v="07"/>
    <s v="13"/>
    <n v="33"/>
    <n v="0"/>
    <n v="22"/>
  </r>
  <r>
    <n v="16"/>
    <n v="18010010"/>
    <s v="محمد حرير سيد محمد"/>
    <n v="29902142800732"/>
    <s v="فرد امن"/>
    <x v="2"/>
    <n v="330"/>
    <n v="30"/>
    <n v="360"/>
    <s v="بنك التعمير والاسكان"/>
    <x v="1"/>
    <d v="2026-01-06T00:00:00"/>
    <n v="1"/>
    <n v="210"/>
    <n v="7"/>
    <n v="0"/>
    <n v="51"/>
    <s v="فرد امن"/>
    <m/>
    <m/>
    <n v="36205"/>
    <s v="2"/>
    <s v="19"/>
    <s v="99"/>
    <s v="1999"/>
    <s v="02"/>
    <s v="14"/>
    <n v="27"/>
    <n v="5"/>
    <n v="21"/>
  </r>
  <r>
    <n v="16"/>
    <n v="18010017"/>
    <s v="احمد  جمال حمدان عبد الرحمن"/>
    <n v="29906252600858"/>
    <s v="فرد امن"/>
    <x v="2"/>
    <n v="330"/>
    <n v="30"/>
    <n v="360"/>
    <s v="بنك التعمير والاسكان"/>
    <x v="1"/>
    <d v="2026-05-16T00:00:00"/>
    <n v="1"/>
    <n v="80"/>
    <n v="2.6666666666666665"/>
    <n v="0"/>
    <n v="51"/>
    <s v="فرد امن"/>
    <m/>
    <m/>
    <n v="36336"/>
    <s v="2"/>
    <s v="19"/>
    <s v="99"/>
    <s v="1999"/>
    <s v="06"/>
    <s v="25"/>
    <n v="27"/>
    <n v="1"/>
    <n v="10"/>
  </r>
  <r>
    <n v="16"/>
    <n v="18010002"/>
    <s v="نادر محمد مهنى  اسماعيل"/>
    <n v="27308292600999"/>
    <s v="عامل بوفيه"/>
    <x v="3"/>
    <n v="300"/>
    <n v="60"/>
    <n v="360"/>
    <s v="بنك التعمير والاسكان"/>
    <x v="1"/>
    <d v="2024-10-03T00:00:00"/>
    <n v="1"/>
    <n v="670"/>
    <n v="10.166666666666666"/>
    <n v="1"/>
    <n v="26"/>
    <s v="عامل بوفيه"/>
    <m/>
    <m/>
    <n v="26905"/>
    <s v="2"/>
    <s v="19"/>
    <s v="73"/>
    <s v="1973"/>
    <s v="08"/>
    <s v="29"/>
    <n v="52"/>
    <n v="11"/>
    <n v="6"/>
  </r>
  <r>
    <n v="16"/>
    <n v="18010003"/>
    <s v="طارق حسين حسان علام"/>
    <n v="30301012600636"/>
    <s v="عامل بوفيه"/>
    <x v="3"/>
    <n v="300"/>
    <n v="60"/>
    <n v="360"/>
    <s v="بنك التعمير والاسكان"/>
    <x v="1"/>
    <d v="2026-06-01T00:00:00"/>
    <n v="1"/>
    <n v="64"/>
    <n v="2.1333333333333333"/>
    <n v="0"/>
    <n v="26"/>
    <s v="عامل بوفيه"/>
    <m/>
    <m/>
    <d v="2003-01-01T00:00:00"/>
    <s v="3"/>
    <s v="20"/>
    <s v="03"/>
    <s v="2003"/>
    <s v="01"/>
    <s v="01"/>
    <n v="23"/>
    <n v="7"/>
    <n v="3"/>
  </r>
  <r>
    <n v="16"/>
    <n v="18010011"/>
    <s v="تاج الدين احمد رشوان رضوان"/>
    <n v="27712032601733"/>
    <s v="عامل نظافة"/>
    <x v="3"/>
    <n v="280"/>
    <n v="60"/>
    <n v="340"/>
    <s v="بنك التعمير والاسكان"/>
    <x v="1"/>
    <d v="2026-01-31T00:00:00"/>
    <n v="1"/>
    <n v="185"/>
    <n v="6.166666666666667"/>
    <n v="0"/>
    <n v="27"/>
    <s v="عامل نظافة"/>
    <m/>
    <m/>
    <n v="28462"/>
    <s v="2"/>
    <s v="19"/>
    <s v="77"/>
    <s v="1977"/>
    <s v="12"/>
    <s v="03"/>
    <n v="48"/>
    <n v="8"/>
    <n v="1"/>
  </r>
  <r>
    <n v="16"/>
    <n v="18010014"/>
    <s v="طارق رضوان عبد الموجود رضوان"/>
    <n v="29408292600354"/>
    <s v="عامل نظافة"/>
    <x v="3"/>
    <n v="280"/>
    <n v="60"/>
    <n v="340"/>
    <s v="بنك التعمير والاسكان"/>
    <x v="1"/>
    <d v="2026-03-29T00:00:00"/>
    <n v="1"/>
    <n v="128"/>
    <n v="4.2666666666666666"/>
    <n v="0"/>
    <n v="27"/>
    <s v="عامل نظافة"/>
    <m/>
    <m/>
    <n v="34575"/>
    <s v="2"/>
    <s v="19"/>
    <s v="94"/>
    <s v="1994"/>
    <s v="08"/>
    <s v="29"/>
    <n v="31"/>
    <n v="11"/>
    <n v="6"/>
  </r>
  <r>
    <n v="16"/>
    <n v="18010019"/>
    <s v="محمد حماده رشوان السمان"/>
    <n v="29610212600794"/>
    <s v="عامل نظافة"/>
    <x v="3"/>
    <n v="280"/>
    <n v="60"/>
    <n v="340"/>
    <s v="بنك التعمير والاسكان"/>
    <x v="1"/>
    <d v="2026-06-07T00:00:00"/>
    <n v="1"/>
    <n v="58"/>
    <n v="1.9333333333333333"/>
    <n v="0"/>
    <n v="27"/>
    <s v="عامل نظافة"/>
    <m/>
    <m/>
    <n v="35359"/>
    <s v="2"/>
    <s v="19"/>
    <s v="96"/>
    <s v="1996"/>
    <s v="10"/>
    <s v="21"/>
    <n v="29"/>
    <n v="9"/>
    <n v="14"/>
  </r>
  <r>
    <n v="16"/>
    <n v="18010020"/>
    <s v="خالد عبدالحكيم نبيه مصطفى "/>
    <n v="29904202601931"/>
    <s v="عامل نظافة"/>
    <x v="3"/>
    <n v="280"/>
    <n v="60"/>
    <n v="340"/>
    <s v="بنك التعمير والاسكان"/>
    <x v="1"/>
    <d v="2026-06-09T00:00:00"/>
    <n v="1"/>
    <n v="56"/>
    <n v="1.8666666666666667"/>
    <n v="0"/>
    <n v="27"/>
    <s v="عامل نظافة"/>
    <m/>
    <m/>
    <n v="36270"/>
    <s v="2"/>
    <s v="19"/>
    <s v="99"/>
    <s v="1999"/>
    <s v="04"/>
    <s v="20"/>
    <n v="27"/>
    <n v="3"/>
    <n v="15"/>
  </r>
  <r>
    <n v="16"/>
    <n v="18010021"/>
    <s v="خالد اشرف عبد القادر  حسب"/>
    <n v="30511202604217"/>
    <s v="عامل نظافة"/>
    <x v="3"/>
    <n v="280"/>
    <n v="60"/>
    <n v="340"/>
    <s v="بنك التعمير والاسكان"/>
    <x v="1"/>
    <d v="2026-06-30T00:00:00"/>
    <n v="1"/>
    <n v="35"/>
    <n v="1.1666666666666667"/>
    <n v="0"/>
    <n v="27"/>
    <s v="عامل نظافة"/>
    <m/>
    <m/>
    <n v="38676"/>
    <s v="3"/>
    <s v="20"/>
    <s v="05"/>
    <s v="2005"/>
    <s v="11"/>
    <s v="20"/>
    <n v="20"/>
    <n v="8"/>
    <n v="15"/>
  </r>
  <r>
    <n v="16"/>
    <n v="18010022"/>
    <s v="حسين حمادة رشوان  السمان"/>
    <n v="29309162601253"/>
    <s v="عامل نظافة"/>
    <x v="3"/>
    <n v="280"/>
    <n v="60"/>
    <n v="340"/>
    <s v="بنك التعمير والاسكان"/>
    <x v="1"/>
    <d v="2026-07-02T00:00:00"/>
    <n v="1"/>
    <n v="33"/>
    <n v="1.1000000000000001"/>
    <n v="0"/>
    <n v="27"/>
    <s v="عامل نظافة"/>
    <m/>
    <m/>
    <n v="34228"/>
    <s v="2"/>
    <s v="19"/>
    <s v="93"/>
    <s v="1993"/>
    <s v="09"/>
    <s v="16"/>
    <n v="32"/>
    <n v="10"/>
    <n v="19"/>
  </r>
  <r>
    <n v="16"/>
    <n v="18010023"/>
    <s v="محمد بركات فتحى رشوان"/>
    <n v="30701222602516"/>
    <s v="عامل نظافة"/>
    <x v="3"/>
    <n v="280"/>
    <n v="60"/>
    <n v="340"/>
    <s v="بنك التعمير والاسكان"/>
    <x v="1"/>
    <d v="2026-07-07T00:00:00"/>
    <n v="1"/>
    <n v="28"/>
    <n v="0.93333333333333335"/>
    <n v="0"/>
    <n v="27"/>
    <s v="عامل نظافة"/>
    <m/>
    <m/>
    <n v="39104"/>
    <s v="3"/>
    <s v="20"/>
    <s v="07"/>
    <s v="2007"/>
    <s v="01"/>
    <s v="22"/>
    <n v="19"/>
    <n v="6"/>
    <n v="13"/>
  </r>
  <r>
    <n v="16"/>
    <n v="18010024"/>
    <s v="جمال فرحات حارص عثمان"/>
    <n v="29201012606855"/>
    <s v="عامل نظافة"/>
    <x v="3"/>
    <n v="280"/>
    <n v="60"/>
    <n v="340"/>
    <s v="بنك التعمير والاسكان"/>
    <x v="1"/>
    <d v="2026-07-15T00:00:00"/>
    <n v="1"/>
    <n v="20"/>
    <n v="0.66666666666666663"/>
    <n v="0"/>
    <n v="27"/>
    <s v="عامل نظافة"/>
    <m/>
    <m/>
    <n v="33604"/>
    <s v="2"/>
    <s v="19"/>
    <s v="92"/>
    <s v="1992"/>
    <s v="01"/>
    <s v="01"/>
    <n v="34"/>
    <n v="7"/>
    <n v="3"/>
  </r>
  <r>
    <n v="16"/>
    <n v="18010025"/>
    <s v="اسلام حمدى احمد مصطفى شيخون"/>
    <n v="30707172604359"/>
    <s v="عامل نظافة"/>
    <x v="3"/>
    <n v="280"/>
    <n v="60"/>
    <n v="340"/>
    <s v="بنك التعمير والاسكان"/>
    <x v="1"/>
    <d v="2026-07-20T00:00:00"/>
    <n v="1"/>
    <n v="15"/>
    <n v="0.5"/>
    <n v="0"/>
    <n v="27"/>
    <s v="عامل نظافة"/>
    <m/>
    <m/>
    <n v="39280"/>
    <s v="3"/>
    <s v="20"/>
    <s v="07"/>
    <s v="2007"/>
    <s v="07"/>
    <s v="17"/>
    <n v="19"/>
    <n v="0"/>
    <n v="18"/>
  </r>
  <r>
    <n v="16"/>
    <n v="18010026"/>
    <s v="محمود رمضان حسن سليم"/>
    <n v="29704232601953"/>
    <s v="عامل نظافة"/>
    <x v="3"/>
    <n v="280"/>
    <n v="60"/>
    <n v="340"/>
    <s v="بنك التعمير والاسكان"/>
    <x v="1"/>
    <d v="2026-07-20T00:00:00"/>
    <n v="1"/>
    <n v="15"/>
    <n v="0.5"/>
    <n v="0"/>
    <n v="27"/>
    <s v="عامل نظافة"/>
    <m/>
    <m/>
    <n v="35543"/>
    <s v="2"/>
    <s v="19"/>
    <s v="97"/>
    <s v="1997"/>
    <s v="04"/>
    <s v="23"/>
    <n v="29"/>
    <n v="3"/>
    <n v="12"/>
  </r>
  <r>
    <n v="16"/>
    <n v="18010027"/>
    <s v="احمد عبد الناصر نبيه مصطفى"/>
    <n v="29901012612555"/>
    <s v="عامل نظافة"/>
    <x v="3"/>
    <n v="280"/>
    <n v="60"/>
    <n v="340"/>
    <s v="بنك التعمير والاسكان"/>
    <x v="1"/>
    <d v="2026-07-20T00:00:00"/>
    <n v="1"/>
    <n v="15"/>
    <n v="0.5"/>
    <n v="0"/>
    <n v="27"/>
    <s v="عامل نظافة"/>
    <m/>
    <m/>
    <n v="36161"/>
    <s v="2"/>
    <s v="19"/>
    <s v="99"/>
    <s v="1999"/>
    <s v="01"/>
    <s v="01"/>
    <n v="27"/>
    <n v="7"/>
    <n v="3"/>
  </r>
  <r>
    <n v="16"/>
    <n v="18010016"/>
    <s v="محمد عبدالموجود رضوان  عبدالموجود"/>
    <n v="30202242600631"/>
    <s v="عامل مخزن C"/>
    <x v="5"/>
    <n v="280"/>
    <n v="90"/>
    <n v="370"/>
    <s v="بنك التعمير والاسكان"/>
    <x v="1"/>
    <d v="2026-04-28T00:00:00"/>
    <n v="1"/>
    <n v="98"/>
    <n v="3.2666666666666666"/>
    <n v="0"/>
    <n v="49"/>
    <s v="عامل مخزن"/>
    <m/>
    <m/>
    <d v="2002-02-24T00:00:00"/>
    <s v="3"/>
    <s v="20"/>
    <s v="02"/>
    <s v="2002"/>
    <s v="02"/>
    <s v="24"/>
    <n v="24"/>
    <n v="5"/>
    <n v="11"/>
  </r>
  <r>
    <n v="16"/>
    <n v="18410014"/>
    <s v="احمد عوض حميده"/>
    <n v="29703251800871"/>
    <s v="فنى كهرباء (خدمة موقع) D"/>
    <x v="1"/>
    <n v="430"/>
    <n v="90"/>
    <n v="520"/>
    <s v="تيرازو "/>
    <x v="0"/>
    <d v="2025-11-02T00:00:00"/>
    <n v="1"/>
    <n v="275"/>
    <n v="9.1666666666666661"/>
    <n v="0"/>
    <n v="36"/>
    <s v="فنى كهرباء"/>
    <m/>
    <m/>
    <n v="35514"/>
    <s v="2"/>
    <s v="19"/>
    <s v="97"/>
    <s v="1997"/>
    <s v="03"/>
    <s v="25"/>
    <n v="29"/>
    <n v="4"/>
    <n v="10"/>
  </r>
  <r>
    <n v="16"/>
    <n v="18410018"/>
    <s v="ابراهيم السعيد عبدالرحمن "/>
    <n v="30411221501017"/>
    <s v="فرد امن"/>
    <x v="2"/>
    <n v="330"/>
    <n v="90"/>
    <n v="420"/>
    <s v="تيرازو "/>
    <x v="0"/>
    <d v="2025-12-11T00:00:00"/>
    <n v="1"/>
    <n v="236"/>
    <n v="7.8666666666666663"/>
    <n v="0"/>
    <n v="51"/>
    <s v="فرد امن"/>
    <m/>
    <m/>
    <n v="38313"/>
    <s v="3"/>
    <s v="20"/>
    <s v="04"/>
    <s v="2004"/>
    <s v="11"/>
    <s v="22"/>
    <n v="21"/>
    <n v="8"/>
    <n v="13"/>
  </r>
  <r>
    <n v="16"/>
    <n v="18410017"/>
    <s v="محمود مختار احمد ابراهيم "/>
    <n v="29008112700633"/>
    <s v="فرد امن"/>
    <x v="2"/>
    <n v="330"/>
    <n v="90"/>
    <n v="420"/>
    <s v="تيرازو "/>
    <x v="0"/>
    <d v="2025-12-11T00:00:00"/>
    <n v="1"/>
    <n v="236"/>
    <n v="7.8666666666666663"/>
    <n v="0"/>
    <n v="51"/>
    <s v="فرد امن"/>
    <m/>
    <m/>
    <n v="33096"/>
    <s v="2"/>
    <s v="19"/>
    <s v="90"/>
    <s v="1990"/>
    <s v="08"/>
    <s v="11"/>
    <n v="35"/>
    <n v="11"/>
    <n v="24"/>
  </r>
  <r>
    <n v="16"/>
    <n v="18410026"/>
    <s v="عبدالرحمن السعيد محمد عبدالرحمن "/>
    <n v="30310271500576"/>
    <s v="فرد امن"/>
    <x v="2"/>
    <n v="330"/>
    <n v="90"/>
    <n v="420"/>
    <s v="تيرازو "/>
    <x v="0"/>
    <d v="2026-04-06T00:00:00"/>
    <n v="1"/>
    <n v="120"/>
    <n v="4"/>
    <n v="0"/>
    <n v="51"/>
    <s v="فرد امن"/>
    <m/>
    <m/>
    <n v="37921"/>
    <s v="3"/>
    <s v="20"/>
    <s v="03"/>
    <s v="2003"/>
    <s v="10"/>
    <s v="27"/>
    <n v="22"/>
    <n v="9"/>
    <n v="8"/>
  </r>
  <r>
    <n v="16"/>
    <n v="18410030"/>
    <s v="محمد رائف ابو ضيف "/>
    <n v="30010012500475"/>
    <s v="فرد امن"/>
    <x v="2"/>
    <n v="330"/>
    <n v="90"/>
    <n v="420"/>
    <s v="تيرازو "/>
    <x v="0"/>
    <d v="2026-08-02T00:00:00"/>
    <n v="1"/>
    <n v="2"/>
    <n v="6.6666666666666666E-2"/>
    <n v="0"/>
    <n v="51"/>
    <s v="فرد امن"/>
    <m/>
    <m/>
    <n v="36800"/>
    <s v="3"/>
    <s v="20"/>
    <s v="00"/>
    <s v="2000"/>
    <s v="10"/>
    <s v="01"/>
    <n v="25"/>
    <n v="10"/>
    <n v="3"/>
  </r>
  <r>
    <n v="16"/>
    <n v="18410032"/>
    <s v="محمد صلاح الدين عبدالرحمن "/>
    <n v="29703172600158"/>
    <s v="فرد امن"/>
    <x v="2"/>
    <n v="330"/>
    <n v="90"/>
    <n v="420"/>
    <s v="تيرازو "/>
    <x v="0"/>
    <d v="2026-08-02T00:00:00"/>
    <n v="1"/>
    <n v="2"/>
    <n v="6.6666666666666666E-2"/>
    <n v="0"/>
    <n v="51"/>
    <s v="فرد امن"/>
    <m/>
    <m/>
    <n v="35506"/>
    <s v="2"/>
    <s v="19"/>
    <s v="97"/>
    <s v="1997"/>
    <s v="03"/>
    <s v="17"/>
    <n v="29"/>
    <n v="4"/>
    <n v="18"/>
  </r>
  <r>
    <n v="16"/>
    <n v="18410031"/>
    <s v="محمد صبر عبدالستار "/>
    <n v="29602172601234"/>
    <s v="فرد امن"/>
    <x v="2"/>
    <n v="330"/>
    <n v="90"/>
    <n v="420"/>
    <s v="تيرازو "/>
    <x v="0"/>
    <d v="2026-08-02T00:00:00"/>
    <n v="1"/>
    <n v="2"/>
    <n v="6.6666666666666666E-2"/>
    <n v="0"/>
    <n v="51"/>
    <s v="فرد امن"/>
    <m/>
    <m/>
    <n v="35112"/>
    <s v="2"/>
    <s v="19"/>
    <s v="96"/>
    <s v="1996"/>
    <s v="02"/>
    <s v="17"/>
    <n v="30"/>
    <n v="5"/>
    <n v="18"/>
  </r>
  <r>
    <n v="16"/>
    <n v="18410015"/>
    <s v="محمد اسماعيل محمد "/>
    <n v="30307131803411"/>
    <s v="مساعد مساح B"/>
    <x v="6"/>
    <n v="330"/>
    <n v="90"/>
    <n v="420"/>
    <s v="تيرازو "/>
    <x v="0"/>
    <d v="2025-11-29T00:00:00"/>
    <n v="1"/>
    <n v="248"/>
    <n v="8.2666666666666675"/>
    <n v="0"/>
    <n v="29"/>
    <s v="مساعد مساح"/>
    <m/>
    <m/>
    <n v="37815"/>
    <s v="3"/>
    <s v="20"/>
    <s v="03"/>
    <s v="2003"/>
    <s v="07"/>
    <s v="13"/>
    <n v="23"/>
    <n v="0"/>
    <n v="22"/>
  </r>
  <r>
    <n v="16"/>
    <n v="18410028"/>
    <s v="حسن عبد الجليل  حسن "/>
    <n v="30209151600655"/>
    <s v="مساعد مساح C"/>
    <x v="6"/>
    <n v="300"/>
    <n v="90"/>
    <n v="390"/>
    <s v="تيرازو "/>
    <x v="0"/>
    <d v="2026-06-13T00:00:00"/>
    <n v="1"/>
    <n v="52"/>
    <n v="1.7333333333333334"/>
    <n v="0"/>
    <n v="29"/>
    <s v="مساعد مساح"/>
    <m/>
    <m/>
    <n v="37514"/>
    <s v="3"/>
    <s v="20"/>
    <s v="02"/>
    <s v="2002"/>
    <s v="09"/>
    <s v="15"/>
    <n v="23"/>
    <n v="10"/>
    <n v="20"/>
  </r>
  <r>
    <n v="16"/>
    <n v="15410078"/>
    <s v="حسين فتحى حسين على"/>
    <n v="30310050100336"/>
    <s v="فنى شدة معدنية D"/>
    <x v="0"/>
    <n v="380"/>
    <n v="0"/>
    <n v="380"/>
    <s v="حدائق الفسطاط"/>
    <x v="1"/>
    <d v="2024-10-02T00:00:00"/>
    <n v="1"/>
    <n v="671"/>
    <n v="10.199999999999999"/>
    <n v="1"/>
    <n v="46"/>
    <s v="فنى شدة معدنية"/>
    <m/>
    <m/>
    <n v="37899"/>
    <s v="3"/>
    <s v="20"/>
    <s v="03"/>
    <s v="2003"/>
    <s v="10"/>
    <s v="05"/>
    <n v="22"/>
    <n v="9"/>
    <n v="30"/>
  </r>
  <r>
    <n v="16"/>
    <n v="15410072"/>
    <s v="محمود عباس عماد حسين"/>
    <n v="28810011816859"/>
    <s v="فنى كهرباء (خدمة موقع) B"/>
    <x v="1"/>
    <n v="470"/>
    <n v="0"/>
    <n v="470"/>
    <s v="حدائق الفسطاط"/>
    <x v="1"/>
    <d v="2024-09-02T00:00:00"/>
    <n v="1"/>
    <n v="701"/>
    <n v="11.2"/>
    <n v="1"/>
    <n v="36"/>
    <s v="فنى كهرباء"/>
    <m/>
    <m/>
    <n v="32417"/>
    <s v="2"/>
    <s v="19"/>
    <s v="88"/>
    <s v="1988"/>
    <s v="10"/>
    <s v="01"/>
    <n v="37"/>
    <n v="10"/>
    <n v="3"/>
  </r>
  <r>
    <n v="16"/>
    <n v="15410030"/>
    <s v="رجب عبدالرحيم احمد فارس"/>
    <n v="29401062100234"/>
    <s v="فنى صحى (خدمة موقع) B"/>
    <x v="1"/>
    <n v="470"/>
    <n v="0"/>
    <n v="470"/>
    <s v="حدائق الفسطاط"/>
    <x v="1"/>
    <d v="2023-07-08T00:00:00"/>
    <n v="1"/>
    <n v="1123"/>
    <n v="0.93333333333333335"/>
    <n v="3"/>
    <n v="34"/>
    <s v="فنى صحى"/>
    <m/>
    <m/>
    <n v="34340"/>
    <s v="2"/>
    <s v="19"/>
    <s v="94"/>
    <s v="1994"/>
    <s v="01"/>
    <s v="06"/>
    <n v="32"/>
    <n v="6"/>
    <n v="29"/>
  </r>
  <r>
    <n v="16"/>
    <n v="15410116"/>
    <s v="علي محمود صديق خليفه"/>
    <n v="28108082700138"/>
    <s v="مساعد فنى كهرباء B"/>
    <x v="1"/>
    <n v="350"/>
    <n v="0"/>
    <n v="350"/>
    <s v="حدائق الفسطاط"/>
    <x v="1"/>
    <d v="2025-08-28T00:00:00"/>
    <n v="1"/>
    <n v="341"/>
    <n v="11.366666666666667"/>
    <n v="0"/>
    <n v="37"/>
    <s v="مساعد فنى كهرباء"/>
    <m/>
    <m/>
    <n v="29806"/>
    <s v="2"/>
    <s v="19"/>
    <s v="81"/>
    <s v="1981"/>
    <s v="08"/>
    <s v="08"/>
    <n v="44"/>
    <n v="11"/>
    <n v="27"/>
  </r>
  <r>
    <n v="16"/>
    <n v="15410122"/>
    <s v="عبدالرحمن محمد صابر محمد ابراهيم"/>
    <n v="30701250101514"/>
    <s v="فرد امن"/>
    <x v="2"/>
    <n v="330"/>
    <n v="0"/>
    <n v="330"/>
    <s v="حدائق الفسطاط"/>
    <x v="1"/>
    <d v="2025-10-24T00:00:00"/>
    <n v="1"/>
    <n v="284"/>
    <n v="9.4666666666666668"/>
    <n v="0"/>
    <n v="51"/>
    <s v="فرد امن"/>
    <m/>
    <m/>
    <n v="39107"/>
    <s v="3"/>
    <s v="20"/>
    <s v="07"/>
    <s v="2007"/>
    <s v="01"/>
    <s v="25"/>
    <n v="19"/>
    <n v="6"/>
    <n v="10"/>
  </r>
  <r>
    <n v="16"/>
    <n v="15410129"/>
    <s v="طه علي سليم محمد"/>
    <n v="27911252401959"/>
    <s v="فرد امن"/>
    <x v="2"/>
    <n v="330"/>
    <n v="0"/>
    <n v="330"/>
    <s v="حدائق الفسطاط"/>
    <x v="1"/>
    <d v="2025-10-24T00:00:00"/>
    <n v="1"/>
    <n v="284"/>
    <n v="9.4666666666666668"/>
    <n v="0"/>
    <n v="51"/>
    <s v="فرد امن"/>
    <m/>
    <m/>
    <n v="29184"/>
    <s v="2"/>
    <s v="19"/>
    <s v="79"/>
    <s v="1979"/>
    <s v="11"/>
    <s v="25"/>
    <n v="46"/>
    <n v="8"/>
    <n v="10"/>
  </r>
  <r>
    <n v="16"/>
    <n v="15410138"/>
    <s v="مهيد ابوبكر عبدالعزيز ابو بكر  "/>
    <n v="27004102700519"/>
    <s v="فرد امن"/>
    <x v="2"/>
    <n v="330"/>
    <n v="0"/>
    <n v="330"/>
    <s v="حدائق الفسطاط"/>
    <x v="1"/>
    <d v="2026-03-29T00:00:00"/>
    <n v="1"/>
    <n v="128"/>
    <n v="4.2666666666666666"/>
    <n v="0"/>
    <n v="51"/>
    <s v="فرد امن"/>
    <m/>
    <m/>
    <n v="25668"/>
    <s v="2"/>
    <s v="19"/>
    <s v="70"/>
    <s v="1970"/>
    <s v="04"/>
    <s v="10"/>
    <n v="56"/>
    <n v="3"/>
    <n v="25"/>
  </r>
  <r>
    <n v="16"/>
    <n v="15410142"/>
    <s v="محمود طارق محمود محمد "/>
    <n v="30111170103239"/>
    <s v="فرد امن"/>
    <x v="2"/>
    <n v="330"/>
    <n v="0"/>
    <n v="330"/>
    <s v="حدائق الفسطاط"/>
    <x v="1"/>
    <d v="2026-05-10T00:00:00"/>
    <n v="1"/>
    <n v="86"/>
    <n v="2.8666666666666667"/>
    <n v="0"/>
    <n v="51"/>
    <s v="فرد امن"/>
    <m/>
    <m/>
    <n v="37212"/>
    <s v="3"/>
    <s v="20"/>
    <s v="01"/>
    <s v="2001"/>
    <s v="11"/>
    <s v="17"/>
    <n v="24"/>
    <n v="8"/>
    <n v="18"/>
  </r>
  <r>
    <n v="16"/>
    <n v="15410145"/>
    <s v="عبدالله صلاح سمير محمد غريب"/>
    <n v="30710192105473"/>
    <s v="فرد امن"/>
    <x v="2"/>
    <n v="330"/>
    <n v="0"/>
    <n v="330"/>
    <s v="حدائق الفسطاط"/>
    <x v="1"/>
    <d v="2026-06-14T00:00:00"/>
    <n v="1"/>
    <n v="51"/>
    <n v="1.7"/>
    <n v="0"/>
    <n v="51"/>
    <s v="فرد امن"/>
    <m/>
    <m/>
    <n v="39374"/>
    <s v="3"/>
    <s v="20"/>
    <s v="07"/>
    <s v="2007"/>
    <s v="10"/>
    <s v="19"/>
    <n v="18"/>
    <n v="9"/>
    <n v="16"/>
  </r>
  <r>
    <n v="16"/>
    <n v="15410146"/>
    <s v="محمد عيد عبدالباقي حلمي عبدالباقي"/>
    <n v="30709012113297"/>
    <s v="فرد امن"/>
    <x v="2"/>
    <n v="330"/>
    <n v="0"/>
    <n v="330"/>
    <s v="حدائق الفسطاط"/>
    <x v="1"/>
    <d v="2026-06-14T00:00:00"/>
    <n v="1"/>
    <n v="51"/>
    <n v="1.7"/>
    <n v="0"/>
    <n v="51"/>
    <s v="فرد امن"/>
    <m/>
    <m/>
    <n v="39326"/>
    <s v="3"/>
    <s v="20"/>
    <s v="07"/>
    <s v="2007"/>
    <s v="09"/>
    <s v="01"/>
    <n v="18"/>
    <n v="11"/>
    <n v="3"/>
  </r>
  <r>
    <n v="16"/>
    <n v="15410040"/>
    <s v="محمد عدلى فؤاد الطيرى"/>
    <n v="29709092703256"/>
    <s v="فنى اول زراعة"/>
    <x v="3"/>
    <n v="400"/>
    <n v="0"/>
    <n v="400"/>
    <s v="حدائق الفسطاط"/>
    <x v="1"/>
    <d v="2024-11-09T00:00:00"/>
    <n v="1"/>
    <n v="633"/>
    <n v="8.9333333333333336"/>
    <n v="1"/>
    <n v="13"/>
    <s v="فنى اول زراعة"/>
    <m/>
    <m/>
    <n v="35682"/>
    <s v="2"/>
    <s v="19"/>
    <s v="97"/>
    <s v="1997"/>
    <s v="09"/>
    <s v="09"/>
    <n v="28"/>
    <n v="10"/>
    <n v="26"/>
  </r>
  <r>
    <n v="16"/>
    <n v="15410090"/>
    <s v="محمود السيد محمود حماد"/>
    <n v="27003181301474"/>
    <s v="فنى اول زراعة"/>
    <x v="3"/>
    <n v="400"/>
    <n v="0"/>
    <n v="400"/>
    <s v="حدائق الفسطاط"/>
    <x v="1"/>
    <d v="2024-12-23T00:00:00"/>
    <n v="1"/>
    <n v="589"/>
    <n v="7.4666666666666668"/>
    <n v="1"/>
    <n v="13"/>
    <s v="فنى اول زراعة"/>
    <m/>
    <m/>
    <n v="25645"/>
    <s v="2"/>
    <s v="19"/>
    <s v="70"/>
    <s v="1970"/>
    <s v="03"/>
    <s v="18"/>
    <n v="56"/>
    <n v="4"/>
    <n v="17"/>
  </r>
  <r>
    <n v="16"/>
    <n v="15410120"/>
    <s v="عبداللطيف ابراهيم عبداللطيف الخولي"/>
    <n v="30009081901714"/>
    <s v="فنى اول زراعة"/>
    <x v="3"/>
    <n v="400"/>
    <n v="0"/>
    <n v="400"/>
    <s v="حدائق الفسطاط"/>
    <x v="1"/>
    <d v="2025-09-23T00:00:00"/>
    <n v="1"/>
    <n v="315"/>
    <n v="10.5"/>
    <n v="0"/>
    <n v="13"/>
    <s v="فنى اول زراعة"/>
    <m/>
    <m/>
    <n v="36777"/>
    <s v="3"/>
    <s v="20"/>
    <s v="00"/>
    <s v="2000"/>
    <s v="09"/>
    <s v="08"/>
    <n v="25"/>
    <n v="10"/>
    <n v="27"/>
  </r>
  <r>
    <n v="16"/>
    <n v="15410141"/>
    <s v="خالد ياسر الحلي  منهي "/>
    <n v="30112160104675"/>
    <s v="فنى اول زراعة"/>
    <x v="3"/>
    <n v="400"/>
    <n v="0"/>
    <n v="400"/>
    <s v="حدائق الفسطاط"/>
    <x v="1"/>
    <d v="2026-05-02T00:00:00"/>
    <n v="1"/>
    <n v="94"/>
    <n v="3.1333333333333333"/>
    <n v="0"/>
    <n v="13"/>
    <s v="فنى اول زراعة"/>
    <m/>
    <m/>
    <n v="37241"/>
    <s v="3"/>
    <s v="20"/>
    <s v="01"/>
    <s v="2001"/>
    <s v="12"/>
    <s v="16"/>
    <n v="24"/>
    <n v="7"/>
    <n v="19"/>
  </r>
  <r>
    <n v="16"/>
    <n v="15410144"/>
    <s v="حماده سيد مسعود حسنين "/>
    <n v="28203012202699"/>
    <s v="فنى اول زراعة"/>
    <x v="3"/>
    <n v="400"/>
    <n v="0"/>
    <n v="400"/>
    <s v="حدائق الفسطاط"/>
    <x v="1"/>
    <d v="2026-06-07T00:00:00"/>
    <n v="1"/>
    <n v="58"/>
    <n v="1.9333333333333333"/>
    <n v="0"/>
    <n v="13"/>
    <s v="فنى اول زراعة"/>
    <m/>
    <m/>
    <d v="1982-03-01T00:00:00"/>
    <s v="2"/>
    <s v="19"/>
    <s v="82"/>
    <s v="1982"/>
    <s v="03"/>
    <s v="01"/>
    <n v="44"/>
    <n v="5"/>
    <n v="3"/>
  </r>
  <r>
    <n v="17"/>
    <n v="15410099"/>
    <s v="محمد سعيد عبده محمد"/>
    <n v="27610070103219"/>
    <s v="فنى ميكانيكى معدات A"/>
    <x v="4"/>
    <n v="420"/>
    <n v="0"/>
    <n v="420"/>
    <s v="حدائق الفسطاط"/>
    <x v="1"/>
    <d v="2025-01-23T00:00:00"/>
    <n v="1"/>
    <n v="558"/>
    <n v="6.4333333333333336"/>
    <n v="1"/>
    <n v="44"/>
    <s v="فنى ميكانيكى معدات"/>
    <m/>
    <m/>
    <n v="28040"/>
    <s v="2"/>
    <s v="19"/>
    <s v="76"/>
    <s v="1976"/>
    <s v="10"/>
    <s v="07"/>
    <n v="49"/>
    <n v="9"/>
    <n v="28"/>
  </r>
  <r>
    <n v="17"/>
    <n v="15410049"/>
    <s v="احمد حسن عبدالفتاح عويس"/>
    <n v="29603052202456"/>
    <s v="عامل مخزن A"/>
    <x v="5"/>
    <n v="300"/>
    <n v="0"/>
    <n v="300"/>
    <s v="حدائق الفسطاط"/>
    <x v="1"/>
    <d v="2024-09-08T00:00:00"/>
    <n v="1"/>
    <n v="695"/>
    <n v="11"/>
    <n v="1"/>
    <n v="49"/>
    <s v="عامل مخزن"/>
    <m/>
    <m/>
    <n v="35129"/>
    <s v="2"/>
    <s v="19"/>
    <s v="96"/>
    <s v="1996"/>
    <s v="03"/>
    <s v="05"/>
    <n v="30"/>
    <n v="4"/>
    <n v="30"/>
  </r>
  <r>
    <n v="17"/>
    <n v="16910029"/>
    <s v="مصطفي عبدالمنعم محمد عبدالجليل"/>
    <n v="27606222200871"/>
    <s v="فنى صحى (خدمة موقع) B"/>
    <x v="1"/>
    <n v="470"/>
    <n v="0"/>
    <n v="470"/>
    <s v="ساجا 1"/>
    <x v="4"/>
    <d v="2026-05-23T00:00:00"/>
    <n v="1"/>
    <n v="73"/>
    <n v="2.4333333333333331"/>
    <n v="0"/>
    <n v="34"/>
    <s v="فنى صحى"/>
    <m/>
    <m/>
    <n v="27933"/>
    <s v="2"/>
    <s v="19"/>
    <s v="76"/>
    <s v="1976"/>
    <s v="06"/>
    <s v="22"/>
    <n v="50"/>
    <n v="1"/>
    <n v="13"/>
  </r>
  <r>
    <n v="17"/>
    <n v="12910116"/>
    <s v="بركات حسين فتوح عبدالجليل"/>
    <n v="30706232700291"/>
    <s v="فنى شدة معدنية C"/>
    <x v="0"/>
    <n v="410"/>
    <n v="0"/>
    <n v="410"/>
    <s v="ساجا 3"/>
    <x v="4"/>
    <d v="2026-07-08T00:00:00"/>
    <n v="1"/>
    <n v="27"/>
    <n v="0.9"/>
    <n v="0"/>
    <n v="46"/>
    <s v="فنى شدة معدنية"/>
    <m/>
    <m/>
    <n v="39256"/>
    <s v="3"/>
    <s v="20"/>
    <s v="07"/>
    <s v="2007"/>
    <s v="06"/>
    <s v="23"/>
    <n v="19"/>
    <n v="1"/>
    <n v="12"/>
  </r>
  <r>
    <n v="17"/>
    <n v="17910051"/>
    <s v="عاطف رشاد حسن محمد "/>
    <n v="28812222501792"/>
    <s v="فنى شدة معدنية D"/>
    <x v="0"/>
    <n v="380"/>
    <n v="0"/>
    <n v="380"/>
    <s v="ساجا 3"/>
    <x v="4"/>
    <d v="2026-04-19T00:00:00"/>
    <n v="1"/>
    <n v="107"/>
    <n v="3.5666666666666669"/>
    <n v="0"/>
    <n v="46"/>
    <s v="فنى شدة معدنية"/>
    <m/>
    <m/>
    <n v="32499"/>
    <s v="2"/>
    <s v="19"/>
    <s v="88"/>
    <s v="1988"/>
    <s v="12"/>
    <s v="22"/>
    <n v="37"/>
    <n v="7"/>
    <n v="13"/>
  </r>
  <r>
    <n v="17"/>
    <n v="17910004"/>
    <s v="السيد ذكي مدني مصطفي "/>
    <n v="28408160104796"/>
    <s v="فنى شدة معدنية C"/>
    <x v="0"/>
    <n v="410"/>
    <n v="0"/>
    <n v="410"/>
    <s v="ساجا 3"/>
    <x v="4"/>
    <d v="2024-09-01T00:00:00"/>
    <n v="1"/>
    <n v="702"/>
    <n v="11.233333333333333"/>
    <n v="1"/>
    <n v="46"/>
    <s v="فنى شدة معدنية"/>
    <m/>
    <m/>
    <n v="30910"/>
    <s v="2"/>
    <s v="19"/>
    <s v="84"/>
    <s v="1984"/>
    <s v="08"/>
    <s v="16"/>
    <n v="41"/>
    <n v="11"/>
    <n v="19"/>
  </r>
  <r>
    <n v="17"/>
    <n v="17910057"/>
    <s v="عبدالرحمن طارق احمد ثابت "/>
    <n v="30111370105832"/>
    <s v="مساعد فنى صحى C"/>
    <x v="1"/>
    <n v="340"/>
    <n v="0"/>
    <n v="340"/>
    <s v="ساجا 3"/>
    <x v="4"/>
    <d v="2026-05-11T00:00:00"/>
    <n v="1"/>
    <n v="85"/>
    <n v="2.8333333333333335"/>
    <n v="0"/>
    <n v="35"/>
    <s v="مساعد فنى صحى"/>
    <m/>
    <m/>
    <n v="37232"/>
    <s v="3"/>
    <s v="20"/>
    <s v="01"/>
    <s v="2001"/>
    <s v="11"/>
    <s v="37"/>
    <n v="24"/>
    <n v="7"/>
    <n v="28"/>
  </r>
  <r>
    <n v="17"/>
    <n v="17910037"/>
    <s v="اسلام سمحي محمد حسين "/>
    <n v="30005092300559"/>
    <s v="فنى صحى (خدمة موقع) B"/>
    <x v="1"/>
    <n v="470"/>
    <n v="0"/>
    <n v="470"/>
    <s v="ساجا 3"/>
    <x v="4"/>
    <d v="2025-09-01T00:00:00"/>
    <n v="1"/>
    <n v="337"/>
    <n v="11.233333333333333"/>
    <n v="0"/>
    <n v="34"/>
    <s v="فنى صحى"/>
    <m/>
    <m/>
    <n v="36655"/>
    <s v="3"/>
    <s v="20"/>
    <s v="00"/>
    <s v="2000"/>
    <s v="05"/>
    <s v="09"/>
    <n v="26"/>
    <n v="2"/>
    <n v="26"/>
  </r>
  <r>
    <n v="17"/>
    <n v="17910042"/>
    <s v="محمد رجب عبدالعزيز عبدالفتاح"/>
    <n v="29208131701232"/>
    <s v="فنى صحى (خدمة موقع) B"/>
    <x v="1"/>
    <n v="470"/>
    <n v="0"/>
    <n v="470"/>
    <s v="ساجا 3"/>
    <x v="4"/>
    <d v="2025-10-04T00:00:00"/>
    <n v="1"/>
    <n v="304"/>
    <n v="10.133333333333333"/>
    <n v="0"/>
    <n v="34"/>
    <s v="فنى صحى"/>
    <m/>
    <m/>
    <n v="33829"/>
    <s v="2"/>
    <s v="19"/>
    <s v="92"/>
    <s v="1992"/>
    <s v="08"/>
    <s v="13"/>
    <n v="33"/>
    <n v="11"/>
    <n v="22"/>
  </r>
  <r>
    <n v="17"/>
    <n v="17910001"/>
    <s v="عبدالله رضا ابراهيم احمد متولي "/>
    <n v="30610281300072"/>
    <s v="عامل مخزن A"/>
    <x v="5"/>
    <n v="300"/>
    <n v="0"/>
    <n v="300"/>
    <s v="ساجا 3"/>
    <x v="4"/>
    <d v="2024-09-01T00:00:00"/>
    <n v="1"/>
    <n v="702"/>
    <n v="11.233333333333333"/>
    <n v="1"/>
    <n v="49"/>
    <s v="عامل مخزن"/>
    <m/>
    <m/>
    <d v="2006-10-28T00:00:00"/>
    <s v="3"/>
    <s v="20"/>
    <s v="06"/>
    <s v="2006"/>
    <s v="10"/>
    <s v="28"/>
    <n v="19"/>
    <n v="9"/>
    <n v="7"/>
  </r>
  <r>
    <n v="17"/>
    <n v="17910038"/>
    <s v="محمد سعيد عبدالمؤمن غانم "/>
    <n v="30504161700218"/>
    <s v="مندوب تسليمات B"/>
    <x v="5"/>
    <n v="330"/>
    <n v="0"/>
    <n v="330"/>
    <s v="ساجا 3"/>
    <x v="4"/>
    <d v="2025-09-04T00:00:00"/>
    <n v="1"/>
    <n v="334"/>
    <n v="11.133333333333333"/>
    <n v="0"/>
    <n v="50"/>
    <s v="مندوب تسليمات"/>
    <m/>
    <m/>
    <n v="38458"/>
    <s v="3"/>
    <s v="20"/>
    <s v="05"/>
    <s v="2005"/>
    <s v="04"/>
    <s v="16"/>
    <n v="21"/>
    <n v="3"/>
    <n v="19"/>
  </r>
  <r>
    <n v="17"/>
    <n v="17910043"/>
    <s v="ايهاب محمد عبدالعزيز"/>
    <n v="2811011408118"/>
    <s v="عامل مخزن A"/>
    <x v="5"/>
    <n v="300"/>
    <n v="0"/>
    <n v="300"/>
    <s v="ساجا 3"/>
    <x v="4"/>
    <d v="2025-10-18T00:00:00"/>
    <n v="1"/>
    <n v="290"/>
    <n v="9.6666666666666661"/>
    <n v="0"/>
    <n v="49"/>
    <s v="عامل مخزن"/>
    <m/>
    <m/>
    <n v="29870"/>
    <s v="2"/>
    <s v="19"/>
    <s v="81"/>
    <s v="1981"/>
    <s v="10"/>
    <s v="11"/>
    <n v="44"/>
    <n v="9"/>
    <n v="24"/>
  </r>
  <r>
    <n v="17"/>
    <n v="17910059"/>
    <s v="عبدالله جمال احمد عيسوى احمد"/>
    <n v="30011250103871"/>
    <s v="مساعد مساح B"/>
    <x v="6"/>
    <n v="330"/>
    <n v="0"/>
    <n v="330"/>
    <s v="ساجا 3"/>
    <x v="4"/>
    <d v="2026-06-10T00:00:00"/>
    <n v="1"/>
    <n v="55"/>
    <n v="1.8333333333333333"/>
    <n v="0"/>
    <n v="29"/>
    <s v="مساعد مساح"/>
    <m/>
    <m/>
    <n v="36855"/>
    <s v="3"/>
    <s v="20"/>
    <s v="00"/>
    <s v="2000"/>
    <s v="11"/>
    <s v="25"/>
    <n v="25"/>
    <n v="8"/>
    <n v="10"/>
  </r>
  <r>
    <n v="17"/>
    <n v="18210048"/>
    <s v="عبدالعظيم صلاح عبدالعزيز عفيفى"/>
    <n v="28212122500333"/>
    <s v="فنى شدة معدنية D"/>
    <x v="0"/>
    <n v="380"/>
    <n v="150"/>
    <n v="530"/>
    <s v="سانت كاترين"/>
    <x v="1"/>
    <d v="2025-12-13T00:00:00"/>
    <n v="1"/>
    <n v="234"/>
    <n v="7.8"/>
    <n v="0"/>
    <n v="46"/>
    <s v="فنى شدة معدنية"/>
    <m/>
    <m/>
    <n v="30297"/>
    <s v="2"/>
    <s v="19"/>
    <s v="82"/>
    <s v="1982"/>
    <s v="12"/>
    <s v="12"/>
    <n v="43"/>
    <n v="7"/>
    <n v="23"/>
  </r>
  <r>
    <n v="17"/>
    <n v="18210015"/>
    <s v="قطب صلاح حسانين محمود"/>
    <n v="30507152404338"/>
    <s v="مساعد فنى كهرباء C"/>
    <x v="1"/>
    <n v="340"/>
    <n v="150"/>
    <n v="490"/>
    <s v="سانت كاترين"/>
    <x v="1"/>
    <d v="2025-02-27T00:00:00"/>
    <n v="1"/>
    <n v="523"/>
    <n v="5.2666666666666666"/>
    <n v="1"/>
    <n v="37"/>
    <s v="مساعد فنى كهرباء"/>
    <m/>
    <m/>
    <n v="38548"/>
    <s v="3"/>
    <s v="20"/>
    <s v="05"/>
    <s v="2005"/>
    <s v="07"/>
    <s v="15"/>
    <n v="21"/>
    <n v="0"/>
    <n v="20"/>
  </r>
  <r>
    <n v="17"/>
    <n v="18210029"/>
    <s v="يوسف ابوالحسن عبدالولى كامل عبدالولى"/>
    <n v="30702012406958"/>
    <s v="فنى كهرباء (خدمة موقع) D"/>
    <x v="1"/>
    <n v="430"/>
    <n v="150"/>
    <n v="580"/>
    <s v="سانت كاترين"/>
    <x v="1"/>
    <d v="2025-08-15T00:00:00"/>
    <n v="1"/>
    <n v="354"/>
    <n v="11.8"/>
    <n v="0"/>
    <n v="36"/>
    <s v="فنى كهرباء"/>
    <m/>
    <m/>
    <n v="39114"/>
    <s v="3"/>
    <s v="20"/>
    <s v="07"/>
    <s v="2007"/>
    <s v="02"/>
    <s v="01"/>
    <n v="19"/>
    <n v="6"/>
    <n v="3"/>
  </r>
  <r>
    <n v="17"/>
    <n v="18210034"/>
    <s v="اسلام محمد سيد احمد عبدالعظيم"/>
    <n v="30506161402252"/>
    <s v="مساعد فنى صحى C"/>
    <x v="1"/>
    <n v="340"/>
    <n v="150"/>
    <n v="490"/>
    <s v="سانت كاترين"/>
    <x v="1"/>
    <d v="2025-09-15T00:00:00"/>
    <n v="1"/>
    <n v="323"/>
    <n v="10.766666666666667"/>
    <n v="0"/>
    <n v="35"/>
    <s v="مساعد فنى صحى"/>
    <m/>
    <m/>
    <n v="38519"/>
    <s v="3"/>
    <s v="20"/>
    <s v="05"/>
    <s v="2005"/>
    <s v="06"/>
    <s v="16"/>
    <n v="21"/>
    <n v="1"/>
    <n v="19"/>
  </r>
  <r>
    <n v="17"/>
    <n v="18210036"/>
    <s v="طارق حماده صلاح حسانين محمود"/>
    <n v="30611172402597"/>
    <s v="فنى كهرباء (خدمة موقع) D"/>
    <x v="1"/>
    <n v="430"/>
    <n v="150"/>
    <n v="580"/>
    <s v="سانت كاترين"/>
    <x v="1"/>
    <d v="2025-09-27T00:00:00"/>
    <n v="1"/>
    <n v="311"/>
    <n v="10.366666666666667"/>
    <n v="0"/>
    <n v="36"/>
    <s v="فنى كهرباء"/>
    <m/>
    <m/>
    <n v="39038"/>
    <s v="3"/>
    <s v="20"/>
    <s v="06"/>
    <s v="2006"/>
    <s v="11"/>
    <s v="17"/>
    <n v="19"/>
    <n v="8"/>
    <n v="18"/>
  </r>
  <r>
    <n v="17"/>
    <n v="18210044"/>
    <s v="شوقى صالح محمد شوقى الدرف"/>
    <n v="30709191602815"/>
    <s v="مساعد فنى كهرباء C"/>
    <x v="1"/>
    <n v="340"/>
    <n v="150"/>
    <n v="490"/>
    <s v="سانت كاترين"/>
    <x v="1"/>
    <d v="2025-11-13T00:00:00"/>
    <n v="1"/>
    <n v="264"/>
    <n v="8.8000000000000007"/>
    <n v="0"/>
    <n v="37"/>
    <s v="مساعد فنى كهرباء"/>
    <m/>
    <m/>
    <n v="39344"/>
    <s v="3"/>
    <s v="20"/>
    <s v="07"/>
    <s v="2007"/>
    <s v="09"/>
    <s v="19"/>
    <n v="18"/>
    <n v="10"/>
    <n v="16"/>
  </r>
  <r>
    <n v="17"/>
    <n v="18210059"/>
    <s v="محمد ابوحجاج محمد محمد"/>
    <n v="29305202401419"/>
    <s v="فنى صحى"/>
    <x v="1"/>
    <n v="410"/>
    <n v="150"/>
    <n v="560"/>
    <s v="سانت كاترين"/>
    <x v="1"/>
    <d v="2026-04-23T00:00:00"/>
    <n v="1"/>
    <n v="103"/>
    <n v="3.4333333333333331"/>
    <n v="0"/>
    <n v="34"/>
    <s v="فنى صحى"/>
    <m/>
    <m/>
    <n v="34109"/>
    <s v="2"/>
    <s v="19"/>
    <s v="93"/>
    <s v="1993"/>
    <s v="05"/>
    <s v="20"/>
    <n v="33"/>
    <n v="2"/>
    <n v="15"/>
  </r>
  <r>
    <n v="17"/>
    <n v="18210063"/>
    <s v="محمود عمر عبدالحميد عبدالرحمن"/>
    <n v="29709013500051"/>
    <s v="مساعد فنى كهرباء C"/>
    <x v="1"/>
    <n v="340"/>
    <n v="150"/>
    <n v="490"/>
    <s v="سانت كاترين"/>
    <x v="1"/>
    <d v="2025-05-07T00:00:00"/>
    <n v="1"/>
    <n v="454"/>
    <n v="2.9666666666666668"/>
    <n v="1"/>
    <n v="37"/>
    <s v="مساعد فنى كهرباء"/>
    <m/>
    <m/>
    <n v="35674"/>
    <s v="2"/>
    <s v="19"/>
    <s v="97"/>
    <s v="1997"/>
    <s v="09"/>
    <s v="01"/>
    <n v="28"/>
    <n v="11"/>
    <n v="3"/>
  </r>
  <r>
    <n v="17"/>
    <n v="18210064"/>
    <s v="بلال علي السيد علي حسين"/>
    <n v="29505011308116"/>
    <s v="فنى كهرباء (منتج) C"/>
    <x v="1"/>
    <n v="470"/>
    <n v="150"/>
    <n v="620"/>
    <s v="سانت كاترين"/>
    <x v="1"/>
    <d v="2025-06-09T00:00:00"/>
    <n v="1"/>
    <n v="421"/>
    <n v="1.8666666666666667"/>
    <n v="1"/>
    <n v="36"/>
    <s v="فنى كهرباء"/>
    <m/>
    <m/>
    <n v="34820"/>
    <s v="2"/>
    <s v="19"/>
    <s v="95"/>
    <s v="1995"/>
    <s v="05"/>
    <s v="01"/>
    <n v="31"/>
    <n v="3"/>
    <n v="3"/>
  </r>
  <r>
    <n v="17"/>
    <n v="18210065"/>
    <s v="عبدالحميد مسعد عبدالحميد على عبدالجواد"/>
    <n v="30903221701474"/>
    <s v="مساعد فنى صحى C"/>
    <x v="1"/>
    <n v="340"/>
    <n v="150"/>
    <n v="490"/>
    <s v="سانت كاترين"/>
    <x v="1"/>
    <d v="2025-06-14T00:00:00"/>
    <n v="1"/>
    <n v="416"/>
    <n v="1.7"/>
    <n v="1"/>
    <n v="35"/>
    <s v="مساعد فنى صحى"/>
    <m/>
    <m/>
    <n v="39894"/>
    <s v="3"/>
    <s v="20"/>
    <s v="09"/>
    <s v="2009"/>
    <s v="03"/>
    <s v="22"/>
    <n v="17"/>
    <n v="4"/>
    <n v="13"/>
  </r>
  <r>
    <n v="17"/>
    <n v="18210067"/>
    <s v="اسلام محمود صبره السيد"/>
    <n v="30708022600971"/>
    <s v="مساعد فنى كهرباء D"/>
    <x v="1"/>
    <n v="330"/>
    <n v="150"/>
    <n v="480"/>
    <s v="سانت كاترين"/>
    <x v="1"/>
    <d v="2025-07-04T00:00:00"/>
    <n v="1"/>
    <n v="396"/>
    <n v="1.0333333333333334"/>
    <n v="1"/>
    <n v="37"/>
    <s v="مساعد فنى كهرباء"/>
    <m/>
    <m/>
    <n v="39296"/>
    <s v="3"/>
    <s v="20"/>
    <s v="07"/>
    <s v="2007"/>
    <s v="08"/>
    <s v="02"/>
    <n v="19"/>
    <n v="0"/>
    <n v="2"/>
  </r>
  <r>
    <n v="17"/>
    <n v="18210068"/>
    <s v="عبدالعزيز هلال عبدالعزيز ابراهيم على"/>
    <n v="30605211300551"/>
    <s v="مساعد فنى كهرباء B"/>
    <x v="1"/>
    <n v="350"/>
    <n v="150"/>
    <n v="500"/>
    <s v="سانت كاترين"/>
    <x v="1"/>
    <d v="2025-07-21T00:00:00"/>
    <n v="1"/>
    <n v="379"/>
    <n v="0.46666666666666667"/>
    <n v="1"/>
    <n v="37"/>
    <s v="مساعد فنى كهرباء"/>
    <m/>
    <m/>
    <n v="38858"/>
    <s v="3"/>
    <s v="20"/>
    <s v="06"/>
    <s v="2006"/>
    <s v="05"/>
    <s v="21"/>
    <n v="20"/>
    <n v="2"/>
    <n v="14"/>
  </r>
  <r>
    <n v="17"/>
    <n v="18210017"/>
    <s v="اسلام على احمد ايوب"/>
    <n v="29401011320299"/>
    <s v="عامل بوفيه"/>
    <x v="3"/>
    <n v="300"/>
    <n v="150"/>
    <n v="450"/>
    <s v="سانت كاترين"/>
    <x v="1"/>
    <d v="2025-04-07T00:00:00"/>
    <n v="1"/>
    <n v="484"/>
    <n v="3.9666666666666668"/>
    <n v="1"/>
    <n v="26"/>
    <s v="عامل بوفيه"/>
    <m/>
    <m/>
    <n v="34335"/>
    <s v="2"/>
    <s v="19"/>
    <s v="94"/>
    <s v="1994"/>
    <s v="01"/>
    <s v="01"/>
    <n v="32"/>
    <n v="7"/>
    <n v="3"/>
  </r>
  <r>
    <n v="17"/>
    <n v="18210018"/>
    <s v="ابراهيم علي احمد ايوب"/>
    <n v="27506171301958"/>
    <s v="مبيض محارة"/>
    <x v="3"/>
    <n v="350"/>
    <n v="150"/>
    <n v="500"/>
    <s v="سانت كاترين"/>
    <x v="1"/>
    <d v="2025-04-08T00:00:00"/>
    <n v="1"/>
    <n v="483"/>
    <n v="3.9333333333333331"/>
    <n v="1"/>
    <n v="11"/>
    <s v="مبيض محارة"/>
    <m/>
    <m/>
    <n v="27562"/>
    <s v="2"/>
    <s v="19"/>
    <s v="75"/>
    <s v="1975"/>
    <s v="06"/>
    <s v="17"/>
    <n v="51"/>
    <n v="1"/>
    <n v="18"/>
  </r>
  <r>
    <n v="17"/>
    <n v="18210055"/>
    <s v="كريم السيد مأمون السيد حسين"/>
    <n v="30108051401557"/>
    <s v="فنى أول زراعة"/>
    <x v="3"/>
    <n v="350"/>
    <n v="150"/>
    <n v="500"/>
    <s v="سانت كاترين"/>
    <x v="1"/>
    <d v="2026-03-01T00:00:00"/>
    <n v="1"/>
    <n v="156"/>
    <n v="5.2"/>
    <n v="0"/>
    <n v="13"/>
    <s v="فنى أول زراعة"/>
    <m/>
    <m/>
    <n v="37108"/>
    <s v="3"/>
    <s v="20"/>
    <s v="01"/>
    <s v="2001"/>
    <s v="08"/>
    <s v="05"/>
    <n v="24"/>
    <n v="11"/>
    <n v="30"/>
  </r>
  <r>
    <n v="18"/>
    <n v="18210031"/>
    <s v="احمد محمود هلال محمود"/>
    <n v="30210032400255"/>
    <s v="سائق لودر B"/>
    <x v="4"/>
    <n v="420"/>
    <n v="150"/>
    <n v="570"/>
    <s v="سانت كاترين"/>
    <x v="1"/>
    <d v="2025-08-28T00:00:00"/>
    <n v="1"/>
    <n v="341"/>
    <n v="11.366666666666667"/>
    <n v="0"/>
    <n v="39"/>
    <s v="سائق لودر"/>
    <m/>
    <m/>
    <n v="37532"/>
    <s v="3"/>
    <s v="20"/>
    <s v="02"/>
    <s v="2002"/>
    <s v="10"/>
    <s v="03"/>
    <n v="23"/>
    <n v="10"/>
    <n v="1"/>
  </r>
  <r>
    <n v="19"/>
    <n v="18210038"/>
    <s v="احمد اشرف اسماعيل صالح ابوالسعود"/>
    <n v="29708291401416"/>
    <s v="مساعد فنى ميكانيكى معدات A"/>
    <x v="4"/>
    <n v="320"/>
    <n v="150"/>
    <n v="470"/>
    <s v="سانت كاترين"/>
    <x v="1"/>
    <d v="2025-10-04T00:00:00"/>
    <n v="1"/>
    <n v="304"/>
    <n v="10.133333333333333"/>
    <n v="0"/>
    <n v="45"/>
    <s v="مساعد فنى ميكانيكى معدات"/>
    <m/>
    <m/>
    <n v="35671"/>
    <s v="2"/>
    <s v="19"/>
    <s v="97"/>
    <s v="1997"/>
    <s v="08"/>
    <s v="29"/>
    <n v="28"/>
    <n v="11"/>
    <n v="6"/>
  </r>
  <r>
    <n v="19"/>
    <n v="18210007"/>
    <s v="هانى فتحى عبدالرحمن محمد"/>
    <n v="29501042402671"/>
    <s v="عامل مخزن D"/>
    <x v="5"/>
    <n v="270"/>
    <n v="150"/>
    <n v="420"/>
    <s v="سانت كاترين"/>
    <x v="1"/>
    <d v="2025-01-28T00:00:00"/>
    <n v="1"/>
    <n v="553"/>
    <n v="6.2666666666666666"/>
    <n v="1"/>
    <n v="49"/>
    <s v="عامل مخزن"/>
    <m/>
    <m/>
    <n v="34703"/>
    <s v="2"/>
    <s v="19"/>
    <s v="95"/>
    <s v="1995"/>
    <s v="01"/>
    <s v="04"/>
    <n v="31"/>
    <n v="7"/>
    <n v="0"/>
  </r>
  <r>
    <n v="19"/>
    <n v="18210066"/>
    <s v="رياض اشرف السيد مصطفى محمد"/>
    <n v="30005011318017"/>
    <s v="عامل مخزن C"/>
    <x v="5"/>
    <n v="280"/>
    <n v="150"/>
    <n v="430"/>
    <s v="سانت كاترين"/>
    <x v="1"/>
    <d v="2025-06-26T00:00:00"/>
    <n v="1"/>
    <n v="404"/>
    <n v="1.3"/>
    <n v="1"/>
    <n v="49"/>
    <s v="عامل مخزن"/>
    <m/>
    <m/>
    <n v="36647"/>
    <s v="3"/>
    <s v="20"/>
    <s v="00"/>
    <s v="2000"/>
    <s v="05"/>
    <s v="01"/>
    <n v="26"/>
    <n v="3"/>
    <n v="3"/>
  </r>
  <r>
    <n v="19"/>
    <n v="18210061"/>
    <s v="السيد محمد السيد عبدالسلام"/>
    <n v="30611131300798"/>
    <s v="مساعد مساح C"/>
    <x v="6"/>
    <n v="300"/>
    <n v="150"/>
    <n v="450"/>
    <s v="سانت كاترين"/>
    <x v="1"/>
    <d v="2025-05-03T00:00:00"/>
    <n v="1"/>
    <n v="458"/>
    <n v="3.1"/>
    <n v="1"/>
    <n v="29"/>
    <s v="مساعد مساح"/>
    <m/>
    <m/>
    <n v="39034"/>
    <s v="3"/>
    <s v="20"/>
    <s v="06"/>
    <s v="2006"/>
    <s v="11"/>
    <s v="13"/>
    <n v="19"/>
    <n v="8"/>
    <n v="22"/>
  </r>
  <r>
    <n v="19"/>
    <n v="17110011"/>
    <s v="محمد رفعت محمد السيد"/>
    <n v="29501011821993"/>
    <s v="فنى كهرباء (خدمة موقع) C"/>
    <x v="1"/>
    <n v="450"/>
    <n v="0"/>
    <n v="450"/>
    <s v="سراى"/>
    <x v="3"/>
    <d v="2024-01-27T00:00:00"/>
    <n v="1"/>
    <n v="920"/>
    <n v="6.333333333333333"/>
    <n v="2"/>
    <n v="36"/>
    <s v="فنى كهرباء"/>
    <m/>
    <m/>
    <n v="34700"/>
    <s v="2"/>
    <s v="19"/>
    <s v="95"/>
    <s v="1995"/>
    <s v="01"/>
    <s v="01"/>
    <n v="31"/>
    <n v="7"/>
    <n v="3"/>
  </r>
  <r>
    <n v="19"/>
    <n v="17110100"/>
    <s v="مصطفى طه عبدالوهاب محمد"/>
    <n v="29804282201314"/>
    <s v="فرد امن"/>
    <x v="2"/>
    <n v="330"/>
    <n v="0"/>
    <n v="330"/>
    <s v="سراى"/>
    <x v="3"/>
    <d v="2026-07-13T00:00:00"/>
    <n v="1"/>
    <n v="22"/>
    <n v="0.73333333333333328"/>
    <n v="0"/>
    <n v="51"/>
    <s v="فرد امن"/>
    <m/>
    <m/>
    <n v="35913"/>
    <s v="2"/>
    <s v="19"/>
    <s v="98"/>
    <s v="1998"/>
    <s v="04"/>
    <s v="28"/>
    <n v="28"/>
    <n v="3"/>
    <n v="7"/>
  </r>
  <r>
    <n v="19"/>
    <n v="17110084"/>
    <s v="ابراهيم عبدالمنعم محمدى ابراهيم بدر"/>
    <n v="28205180101035"/>
    <s v="عامل بوفيه"/>
    <x v="3"/>
    <n v="300"/>
    <n v="0"/>
    <n v="300"/>
    <s v="سراى"/>
    <x v="3"/>
    <d v="2025-05-15T00:00:00"/>
    <n v="1"/>
    <n v="446"/>
    <n v="2.7"/>
    <n v="1"/>
    <n v="26"/>
    <s v="عامل بوفيه"/>
    <m/>
    <m/>
    <n v="30089"/>
    <s v="2"/>
    <s v="19"/>
    <s v="82"/>
    <s v="1982"/>
    <s v="05"/>
    <s v="18"/>
    <n v="44"/>
    <n v="2"/>
    <n v="17"/>
  </r>
  <r>
    <n v="20"/>
    <n v="17110080"/>
    <s v="بكير صبرى بكير محمود"/>
    <n v="28903042702159"/>
    <s v="سائق جرار زراعى B"/>
    <x v="4"/>
    <n v="380"/>
    <n v="0"/>
    <n v="380"/>
    <s v="سراى"/>
    <x v="3"/>
    <d v="2025-04-19T00:00:00"/>
    <n v="1"/>
    <n v="472"/>
    <n v="3.5666666666666669"/>
    <n v="1"/>
    <n v="40"/>
    <s v="سائق جرار زراعى"/>
    <m/>
    <m/>
    <n v="32571"/>
    <s v="2"/>
    <s v="19"/>
    <s v="89"/>
    <s v="1989"/>
    <s v="03"/>
    <s v="04"/>
    <n v="37"/>
    <n v="5"/>
    <n v="0"/>
  </r>
  <r>
    <n v="21"/>
    <n v="17110098"/>
    <s v="محمد محمود عوض خالد "/>
    <n v="30205292401456"/>
    <s v="فنى ميكانيكى معدات C"/>
    <x v="4"/>
    <n v="380"/>
    <n v="0"/>
    <n v="380"/>
    <s v="سراى"/>
    <x v="3"/>
    <d v="2026-04-11T00:00:00"/>
    <n v="1"/>
    <n v="115"/>
    <n v="3.8333333333333335"/>
    <n v="0"/>
    <n v="44"/>
    <s v="فنى ميكانيكى معدات"/>
    <m/>
    <m/>
    <n v="37405"/>
    <s v="3"/>
    <s v="20"/>
    <s v="02"/>
    <s v="2002"/>
    <s v="05"/>
    <s v="29"/>
    <n v="24"/>
    <n v="2"/>
    <n v="6"/>
  </r>
  <r>
    <n v="21"/>
    <n v="17110081"/>
    <s v="عبدالرحمن ممدوح احمد صادق"/>
    <n v="30205192301594"/>
    <s v="عامل مخزن A"/>
    <x v="5"/>
    <n v="300"/>
    <n v="0"/>
    <n v="300"/>
    <s v="سراى"/>
    <x v="3"/>
    <d v="2025-04-22T00:00:00"/>
    <n v="1"/>
    <n v="469"/>
    <n v="3.4666666666666668"/>
    <n v="1"/>
    <n v="49"/>
    <s v="عامل مخزن"/>
    <m/>
    <m/>
    <n v="37395"/>
    <s v="3"/>
    <s v="20"/>
    <s v="02"/>
    <s v="2002"/>
    <s v="05"/>
    <s v="19"/>
    <n v="24"/>
    <n v="2"/>
    <n v="16"/>
  </r>
  <r>
    <n v="21"/>
    <n v="16210074"/>
    <s v="احمد زين العابدين يوسف اسماعيل"/>
    <n v="28608262700171"/>
    <s v="فنى شدة معدنية C"/>
    <x v="0"/>
    <n v="410"/>
    <n v="0"/>
    <n v="410"/>
    <s v="سوديك"/>
    <x v="3"/>
    <d v="2024-06-26T00:00:00"/>
    <n v="1"/>
    <n v="769"/>
    <n v="1.3"/>
    <n v="2"/>
    <n v="46"/>
    <s v="فنى شدة معدنية"/>
    <m/>
    <m/>
    <n v="31650"/>
    <s v="2"/>
    <s v="19"/>
    <s v="86"/>
    <s v="1986"/>
    <s v="08"/>
    <s v="26"/>
    <n v="39"/>
    <n v="11"/>
    <n v="9"/>
  </r>
  <r>
    <n v="21"/>
    <n v="16210132"/>
    <s v="ايمن محمد سليمان عبدالقادر"/>
    <n v="28305270101217"/>
    <s v="فنى شدة معدنية B"/>
    <x v="0"/>
    <n v="430"/>
    <n v="0"/>
    <n v="430"/>
    <s v="سوديك"/>
    <x v="3"/>
    <d v="2025-07-05T00:00:00"/>
    <n v="1"/>
    <n v="395"/>
    <n v="1"/>
    <n v="1"/>
    <n v="46"/>
    <s v="فنى شدة معدنية"/>
    <m/>
    <m/>
    <n v="30463"/>
    <s v="2"/>
    <s v="19"/>
    <s v="83"/>
    <s v="1983"/>
    <s v="05"/>
    <s v="27"/>
    <n v="43"/>
    <n v="2"/>
    <n v="8"/>
  </r>
  <r>
    <n v="21"/>
    <n v="16210134"/>
    <s v="عبدالرؤف ابراهيم زهران هنداوى"/>
    <n v="26605202200378"/>
    <s v="فنى شدة معدنية C"/>
    <x v="0"/>
    <n v="410"/>
    <n v="0"/>
    <n v="410"/>
    <s v="سوديك"/>
    <x v="3"/>
    <d v="2025-07-05T00:00:00"/>
    <n v="1"/>
    <n v="395"/>
    <n v="1"/>
    <n v="1"/>
    <n v="46"/>
    <s v="فنى شدة معدنية"/>
    <m/>
    <m/>
    <n v="24247"/>
    <s v="2"/>
    <s v="19"/>
    <s v="66"/>
    <s v="1966"/>
    <s v="05"/>
    <s v="20"/>
    <n v="60"/>
    <n v="2"/>
    <n v="15"/>
  </r>
  <r>
    <n v="21"/>
    <n v="16210140"/>
    <s v="رمضان احمد راشد محمد"/>
    <n v="29203182502135"/>
    <s v="فنى شدة معدنية B"/>
    <x v="0"/>
    <n v="430"/>
    <n v="0"/>
    <n v="430"/>
    <s v="سوديك"/>
    <x v="3"/>
    <d v="2025-07-06T00:00:00"/>
    <n v="1"/>
    <n v="394"/>
    <n v="0.96666666666666667"/>
    <n v="1"/>
    <n v="46"/>
    <s v="فنى شدة معدنية"/>
    <m/>
    <m/>
    <n v="33681"/>
    <s v="2"/>
    <s v="19"/>
    <s v="92"/>
    <s v="1992"/>
    <s v="03"/>
    <s v="18"/>
    <n v="34"/>
    <n v="4"/>
    <n v="17"/>
  </r>
  <r>
    <n v="21"/>
    <n v="16210145"/>
    <s v="عمر احمد محمد حسانين"/>
    <n v="27005272100458"/>
    <s v="فنى شدة معدنية C"/>
    <x v="0"/>
    <n v="410"/>
    <n v="0"/>
    <n v="410"/>
    <s v="سوديك"/>
    <x v="3"/>
    <d v="2025-07-12T00:00:00"/>
    <n v="1"/>
    <n v="388"/>
    <n v="0.76666666666666672"/>
    <n v="1"/>
    <n v="46"/>
    <s v="فنى شدة معدنية"/>
    <m/>
    <m/>
    <n v="25715"/>
    <s v="2"/>
    <s v="19"/>
    <s v="70"/>
    <s v="1970"/>
    <s v="05"/>
    <s v="27"/>
    <n v="56"/>
    <n v="2"/>
    <n v="8"/>
  </r>
  <r>
    <n v="21"/>
    <n v="16210149"/>
    <s v="طارق توفيق عبدالعزيز محمود"/>
    <n v="27007060101015"/>
    <s v="فنى شدة معدنية C"/>
    <x v="0"/>
    <n v="410"/>
    <n v="0"/>
    <n v="410"/>
    <s v="سوديك"/>
    <x v="3"/>
    <d v="2025-07-15T00:00:00"/>
    <n v="1"/>
    <n v="385"/>
    <n v="0.66666666666666663"/>
    <n v="1"/>
    <n v="46"/>
    <s v="فنى شدة معدنية"/>
    <m/>
    <m/>
    <n v="25755"/>
    <s v="2"/>
    <s v="19"/>
    <s v="70"/>
    <s v="1970"/>
    <s v="07"/>
    <s v="06"/>
    <n v="56"/>
    <n v="0"/>
    <n v="29"/>
  </r>
  <r>
    <n v="21"/>
    <n v="16210212"/>
    <s v="حسام ابوالمعارف عبدالودود احمد"/>
    <n v="30111072701594"/>
    <s v="فنى شدة معدنية B"/>
    <x v="0"/>
    <n v="430"/>
    <n v="0"/>
    <n v="430"/>
    <s v="سوديك"/>
    <x v="3"/>
    <d v="2026-01-17T00:00:00"/>
    <n v="1"/>
    <n v="199"/>
    <n v="6.6333333333333337"/>
    <n v="0"/>
    <n v="46"/>
    <s v="فنى شدة معدنية"/>
    <m/>
    <m/>
    <n v="37202"/>
    <s v="3"/>
    <s v="20"/>
    <s v="01"/>
    <s v="2001"/>
    <s v="11"/>
    <s v="07"/>
    <n v="24"/>
    <n v="8"/>
    <n v="28"/>
  </r>
  <r>
    <n v="21"/>
    <n v="16210255"/>
    <s v="اشرف عبدالرازق علي نورالدين"/>
    <n v="29311172701731"/>
    <s v="فنى شدة معدنية D"/>
    <x v="0"/>
    <n v="450"/>
    <n v="0"/>
    <n v="450"/>
    <s v="سوديك"/>
    <x v="3"/>
    <d v="2026-07-28T00:00:00"/>
    <n v="1"/>
    <n v="7"/>
    <n v="0.23333333333333334"/>
    <n v="0"/>
    <n v="46"/>
    <s v="فنى شدة معدنية"/>
    <m/>
    <m/>
    <n v="34290"/>
    <s v="2"/>
    <s v="19"/>
    <s v="93"/>
    <s v="1993"/>
    <s v="11"/>
    <s v="17"/>
    <n v="32"/>
    <n v="8"/>
    <n v="18"/>
  </r>
  <r>
    <n v="21"/>
    <n v="16210256"/>
    <s v="عليو دكروني عليو عيد"/>
    <n v="29403012702554"/>
    <s v="فنى شدة معدنية D"/>
    <x v="0"/>
    <n v="450"/>
    <n v="0"/>
    <n v="450"/>
    <s v="سوديك"/>
    <x v="3"/>
    <d v="2026-07-28T00:00:00"/>
    <n v="1"/>
    <n v="7"/>
    <n v="0.23333333333333334"/>
    <n v="0"/>
    <n v="46"/>
    <s v="فنى شدة معدنية"/>
    <m/>
    <m/>
    <n v="34394"/>
    <s v="2"/>
    <s v="19"/>
    <s v="94"/>
    <s v="1994"/>
    <s v="03"/>
    <s v="01"/>
    <n v="32"/>
    <n v="5"/>
    <n v="3"/>
  </r>
  <r>
    <n v="21"/>
    <n v="16210022"/>
    <s v="فريد مرضى عوض مرضى"/>
    <n v="28911191802398"/>
    <s v="فنى كهرباء (خدمة موقع) B"/>
    <x v="1"/>
    <n v="470"/>
    <n v="0"/>
    <n v="470"/>
    <s v="سوديك"/>
    <x v="3"/>
    <d v="2023-09-19T00:00:00"/>
    <n v="1"/>
    <n v="1050"/>
    <n v="10.666666666666666"/>
    <n v="2"/>
    <n v="36"/>
    <s v="فنى كهرباء"/>
    <m/>
    <m/>
    <n v="32831"/>
    <s v="2"/>
    <s v="19"/>
    <s v="89"/>
    <s v="1989"/>
    <s v="11"/>
    <s v="19"/>
    <n v="36"/>
    <n v="8"/>
    <n v="16"/>
  </r>
  <r>
    <n v="21"/>
    <n v="16210116"/>
    <s v="مصطفي سمير حسن سلامه"/>
    <n v="30501091803333"/>
    <s v="فنى كهرباء (خدمة موقع) A"/>
    <x v="1"/>
    <n v="490"/>
    <n v="0"/>
    <n v="490"/>
    <s v="سوديك"/>
    <x v="3"/>
    <d v="2025-03-05T00:00:00"/>
    <n v="1"/>
    <n v="517"/>
    <n v="5.0666666666666664"/>
    <n v="1"/>
    <n v="36"/>
    <s v="فنى كهرباء"/>
    <m/>
    <m/>
    <n v="38361"/>
    <s v="3"/>
    <s v="20"/>
    <s v="05"/>
    <s v="2005"/>
    <s v="01"/>
    <s v="09"/>
    <n v="21"/>
    <n v="6"/>
    <n v="26"/>
  </r>
  <r>
    <n v="21"/>
    <n v="16210141"/>
    <s v="احمد ابراهيم علي احمد"/>
    <n v="27404272701518"/>
    <s v="فنى كهرباء (خدمة موقع) D"/>
    <x v="1"/>
    <n v="430"/>
    <n v="0"/>
    <n v="430"/>
    <s v="سوديك"/>
    <x v="3"/>
    <d v="2025-07-07T00:00:00"/>
    <n v="1"/>
    <n v="393"/>
    <n v="0.93333333333333335"/>
    <n v="1"/>
    <n v="36"/>
    <s v="فنى كهرباء"/>
    <m/>
    <m/>
    <n v="27146"/>
    <s v="2"/>
    <s v="19"/>
    <s v="74"/>
    <s v="1974"/>
    <s v="04"/>
    <s v="27"/>
    <n v="52"/>
    <n v="3"/>
    <n v="8"/>
  </r>
  <r>
    <n v="21"/>
    <n v="16210232"/>
    <s v="مصطفى عبدالوهاب عبدالوهاب عبدالرحمن"/>
    <n v="30111251402737"/>
    <s v="فنى صحى (خدمة موقع) A"/>
    <x v="1"/>
    <n v="490"/>
    <n v="0"/>
    <n v="490"/>
    <s v="سوديك"/>
    <x v="3"/>
    <d v="2026-05-02T00:00:00"/>
    <n v="1"/>
    <n v="94"/>
    <n v="3.1333333333333333"/>
    <n v="0"/>
    <n v="34"/>
    <s v="فنى صحى"/>
    <m/>
    <m/>
    <n v="37220"/>
    <s v="3"/>
    <s v="20"/>
    <s v="01"/>
    <s v="2001"/>
    <s v="11"/>
    <s v="25"/>
    <n v="24"/>
    <n v="8"/>
    <n v="10"/>
  </r>
  <r>
    <n v="21"/>
    <n v="16210238"/>
    <s v="خالد ايهاب محمد عزت"/>
    <n v="30401101400653"/>
    <s v="فنى صحى (خدمة موقع) B"/>
    <x v="1"/>
    <n v="470"/>
    <n v="0"/>
    <n v="470"/>
    <s v="سوديك"/>
    <x v="3"/>
    <d v="2026-06-13T00:00:00"/>
    <n v="1"/>
    <n v="52"/>
    <n v="1.7333333333333334"/>
    <n v="0"/>
    <n v="34"/>
    <s v="فنى صحى"/>
    <m/>
    <m/>
    <n v="37996"/>
    <s v="3"/>
    <s v="20"/>
    <s v="04"/>
    <s v="2004"/>
    <s v="01"/>
    <s v="10"/>
    <n v="22"/>
    <n v="6"/>
    <n v="25"/>
  </r>
  <r>
    <n v="21"/>
    <n v="16210241"/>
    <s v="محمد شعبان محمد عباس"/>
    <n v="29701062201859"/>
    <s v="فنى صحى (خدمة موقع) B"/>
    <x v="1"/>
    <n v="470"/>
    <n v="0"/>
    <n v="470"/>
    <s v="سوديك"/>
    <x v="3"/>
    <d v="2026-06-18T00:00:00"/>
    <n v="1"/>
    <n v="47"/>
    <n v="1.5666666666666667"/>
    <n v="0"/>
    <n v="34"/>
    <s v="فنى صحى"/>
    <m/>
    <m/>
    <n v="35436"/>
    <s v="2"/>
    <s v="19"/>
    <s v="97"/>
    <s v="1997"/>
    <s v="01"/>
    <s v="06"/>
    <n v="29"/>
    <n v="6"/>
    <n v="29"/>
  </r>
  <r>
    <n v="21"/>
    <n v="16210247"/>
    <s v="عصام تمام ابوالوفا دردير"/>
    <n v="27710262700657"/>
    <s v="فنى صحى (خدمة موقع) B"/>
    <x v="1"/>
    <n v="470"/>
    <n v="0"/>
    <n v="470"/>
    <s v="سوديك"/>
    <x v="3"/>
    <d v="2026-06-28T00:00:00"/>
    <n v="1"/>
    <n v="37"/>
    <n v="1.2333333333333334"/>
    <n v="0"/>
    <n v="34"/>
    <s v="فنى صحى"/>
    <m/>
    <m/>
    <d v="1977-10-26T00:00:00"/>
    <s v="2"/>
    <s v="19"/>
    <s v="77"/>
    <s v="1977"/>
    <s v="10"/>
    <s v="26"/>
    <n v="48"/>
    <n v="9"/>
    <n v="9"/>
  </r>
  <r>
    <n v="21"/>
    <n v="16210248"/>
    <s v="عبدالفتاح كامل عبدالفتاح عبدالله"/>
    <n v="30709121501191"/>
    <s v="فنى صحى (خدمة موقع) B"/>
    <x v="1"/>
    <n v="470"/>
    <n v="0"/>
    <n v="470"/>
    <s v="سوديك"/>
    <x v="3"/>
    <d v="2026-06-28T00:00:00"/>
    <n v="1"/>
    <n v="37"/>
    <n v="1.2333333333333334"/>
    <n v="0"/>
    <n v="34"/>
    <s v="فنى صحى"/>
    <m/>
    <m/>
    <n v="39337"/>
    <s v="3"/>
    <s v="20"/>
    <s v="07"/>
    <s v="2007"/>
    <s v="09"/>
    <s v="12"/>
    <n v="18"/>
    <n v="10"/>
    <n v="23"/>
  </r>
  <r>
    <n v="21"/>
    <n v="16210254"/>
    <s v="محمد مصطفي طه حسين"/>
    <n v="30505012501438"/>
    <s v="مساعد فنى صحى A"/>
    <x v="1"/>
    <n v="360"/>
    <n v="0"/>
    <n v="360"/>
    <s v="سوديك"/>
    <x v="3"/>
    <d v="2026-07-21T00:00:00"/>
    <n v="1"/>
    <n v="14"/>
    <n v="0.46666666666666667"/>
    <n v="0"/>
    <n v="35"/>
    <s v="مساعد فنى صحى"/>
    <m/>
    <m/>
    <n v="38473"/>
    <s v="3"/>
    <s v="20"/>
    <s v="05"/>
    <s v="2005"/>
    <s v="05"/>
    <s v="01"/>
    <n v="21"/>
    <n v="3"/>
    <n v="3"/>
  </r>
  <r>
    <n v="21"/>
    <n v="18610039"/>
    <s v="محمود محمد عبدالله حسن"/>
    <n v="28401162102133"/>
    <s v="مساعد مشرف صحى D"/>
    <x v="1"/>
    <n v="520"/>
    <n v="0"/>
    <n v="520"/>
    <s v="سوديك"/>
    <x v="3"/>
    <d v="2026-01-04T00:00:00"/>
    <n v="1"/>
    <n v="212"/>
    <n v="7.0666666666666664"/>
    <n v="0"/>
    <n v="32"/>
    <s v="مساعد مشرف صحى"/>
    <m/>
    <m/>
    <n v="30697"/>
    <s v="2"/>
    <s v="19"/>
    <s v="84"/>
    <s v="1984"/>
    <s v="01"/>
    <s v="16"/>
    <n v="42"/>
    <n v="6"/>
    <n v="19"/>
  </r>
  <r>
    <n v="21"/>
    <n v="16210242"/>
    <s v="زياد صلاح احمد محمد"/>
    <n v="30010012804636"/>
    <s v="فرد امن"/>
    <x v="2"/>
    <n v="330"/>
    <n v="0"/>
    <n v="330"/>
    <s v="سوديك"/>
    <x v="3"/>
    <d v="2026-06-21T00:00:00"/>
    <n v="1"/>
    <n v="44"/>
    <n v="1.4666666666666666"/>
    <n v="0"/>
    <n v="51"/>
    <s v="فرد امن"/>
    <m/>
    <m/>
    <n v="36800"/>
    <s v="3"/>
    <s v="20"/>
    <s v="00"/>
    <s v="2000"/>
    <s v="10"/>
    <s v="01"/>
    <n v="25"/>
    <n v="10"/>
    <n v="3"/>
  </r>
  <r>
    <n v="21"/>
    <n v="16210054"/>
    <s v="ربيع شعبان حسين عبدالجليل"/>
    <n v="28601012202791"/>
    <s v="نجار مسلح"/>
    <x v="3"/>
    <n v="425"/>
    <n v="0"/>
    <n v="425"/>
    <s v="سوديك"/>
    <x v="3"/>
    <d v="2024-03-02T00:00:00"/>
    <n v="1"/>
    <n v="885"/>
    <n v="5.166666666666667"/>
    <n v="2"/>
    <n v="15"/>
    <s v="نجار مسلح"/>
    <m/>
    <m/>
    <n v="31413"/>
    <s v="2"/>
    <s v="19"/>
    <s v="86"/>
    <s v="1986"/>
    <s v="01"/>
    <s v="01"/>
    <n v="40"/>
    <n v="7"/>
    <n v="3"/>
  </r>
  <r>
    <n v="21"/>
    <n v="16210169"/>
    <s v="مصطفي قرني احمد عويس"/>
    <n v="29707082301998"/>
    <s v="نجار مسلح"/>
    <x v="3"/>
    <n v="425"/>
    <n v="0"/>
    <n v="425"/>
    <s v="سوديك"/>
    <x v="3"/>
    <d v="2025-09-06T00:00:00"/>
    <n v="1"/>
    <n v="332"/>
    <n v="11.066666666666666"/>
    <n v="0"/>
    <n v="15"/>
    <s v="نجار مسلح"/>
    <m/>
    <m/>
    <n v="35619"/>
    <s v="2"/>
    <s v="19"/>
    <s v="97"/>
    <s v="1997"/>
    <s v="07"/>
    <s v="08"/>
    <n v="29"/>
    <n v="0"/>
    <n v="27"/>
  </r>
  <r>
    <n v="21"/>
    <n v="16210181"/>
    <s v="محمود مبارك جادالكريم حسن"/>
    <n v="28611012704237"/>
    <s v="نجار مسلح"/>
    <x v="3"/>
    <n v="425"/>
    <n v="0"/>
    <n v="425"/>
    <s v="سوديك"/>
    <x v="3"/>
    <d v="2025-10-23T00:00:00"/>
    <n v="1"/>
    <n v="285"/>
    <n v="9.5"/>
    <n v="0"/>
    <n v="15"/>
    <s v="نجار مسلح"/>
    <m/>
    <m/>
    <n v="31717"/>
    <s v="2"/>
    <s v="19"/>
    <s v="86"/>
    <s v="1986"/>
    <s v="11"/>
    <s v="01"/>
    <n v="39"/>
    <n v="9"/>
    <n v="3"/>
  </r>
  <r>
    <n v="21"/>
    <n v="16210147"/>
    <s v="خالد علي محمود عوض"/>
    <n v="26305200104572"/>
    <s v="مبيض محارة"/>
    <x v="3"/>
    <n v="500"/>
    <n v="0"/>
    <n v="500"/>
    <s v="سوديك"/>
    <x v="3"/>
    <d v="2025-07-12T00:00:00"/>
    <n v="1"/>
    <n v="388"/>
    <n v="0.76666666666666672"/>
    <n v="1"/>
    <n v="11"/>
    <s v="مبيض محارة"/>
    <m/>
    <m/>
    <n v="23151"/>
    <s v="2"/>
    <s v="19"/>
    <s v="63"/>
    <s v="1963"/>
    <s v="05"/>
    <s v="20"/>
    <n v="63"/>
    <n v="2"/>
    <n v="15"/>
  </r>
  <r>
    <n v="21"/>
    <n v="16210199"/>
    <s v="سمير رفعت عطيه علي"/>
    <n v="27204011403774"/>
    <s v="مبيض محارة"/>
    <x v="3"/>
    <n v="500"/>
    <n v="0"/>
    <n v="500"/>
    <s v="سوديك"/>
    <x v="3"/>
    <d v="2026-01-04T00:00:00"/>
    <n v="1"/>
    <n v="212"/>
    <n v="7.0666666666666664"/>
    <n v="0"/>
    <n v="11"/>
    <s v="مبيض محارة"/>
    <m/>
    <m/>
    <n v="26390"/>
    <s v="2"/>
    <s v="19"/>
    <s v="72"/>
    <s v="1972"/>
    <s v="04"/>
    <s v="01"/>
    <n v="54"/>
    <n v="4"/>
    <n v="3"/>
  </r>
  <r>
    <n v="21"/>
    <n v="16210210"/>
    <s v="محمد سيد احمد محمد"/>
    <n v="28406192600253"/>
    <s v="مبيض محارة"/>
    <x v="3"/>
    <n v="500"/>
    <n v="0"/>
    <n v="500"/>
    <s v="سوديك"/>
    <x v="3"/>
    <d v="2026-01-13T00:00:00"/>
    <n v="1"/>
    <n v="203"/>
    <n v="6.7666666666666666"/>
    <n v="0"/>
    <n v="11"/>
    <s v="مبيض محارة"/>
    <m/>
    <m/>
    <n v="30852"/>
    <s v="2"/>
    <s v="19"/>
    <s v="84"/>
    <s v="1984"/>
    <s v="06"/>
    <s v="19"/>
    <n v="42"/>
    <n v="1"/>
    <n v="16"/>
  </r>
  <r>
    <n v="21"/>
    <n v="16210214"/>
    <s v="سعد محرم امين محمد"/>
    <n v="26802062400258"/>
    <s v="مبيض محارة"/>
    <x v="3"/>
    <n v="500"/>
    <n v="0"/>
    <n v="500"/>
    <s v="سوديك"/>
    <x v="3"/>
    <d v="2026-01-26T00:00:00"/>
    <n v="1"/>
    <n v="190"/>
    <n v="6.333333333333333"/>
    <n v="0"/>
    <n v="11"/>
    <s v="مبيض محارة"/>
    <m/>
    <m/>
    <n v="24874"/>
    <s v="2"/>
    <s v="19"/>
    <s v="68"/>
    <s v="1968"/>
    <s v="02"/>
    <s v="06"/>
    <n v="58"/>
    <n v="5"/>
    <n v="29"/>
  </r>
  <r>
    <n v="21"/>
    <n v="16210215"/>
    <s v="عبدالله رفاعي احمد السمان"/>
    <n v="26709162600475"/>
    <s v="مبيض محارة"/>
    <x v="3"/>
    <n v="500"/>
    <n v="0"/>
    <n v="500"/>
    <s v="سوديك"/>
    <x v="3"/>
    <d v="2026-01-26T00:00:00"/>
    <n v="1"/>
    <n v="190"/>
    <n v="6.333333333333333"/>
    <n v="0"/>
    <n v="11"/>
    <s v="مبيض محارة"/>
    <m/>
    <m/>
    <n v="24731"/>
    <s v="2"/>
    <s v="19"/>
    <s v="67"/>
    <s v="1967"/>
    <s v="09"/>
    <s v="16"/>
    <n v="58"/>
    <n v="10"/>
    <n v="19"/>
  </r>
  <r>
    <n v="21"/>
    <n v="16210220"/>
    <s v="محمد صبحي سيد علي"/>
    <n v="29110012110218"/>
    <s v="مبيض محارة"/>
    <x v="3"/>
    <n v="500"/>
    <n v="0"/>
    <n v="500"/>
    <s v="سوديك"/>
    <x v="3"/>
    <d v="2026-04-04T00:00:00"/>
    <n v="1"/>
    <n v="122"/>
    <n v="4.0666666666666664"/>
    <n v="0"/>
    <n v="11"/>
    <s v="مبيض محارة"/>
    <m/>
    <m/>
    <d v="1991-10-01T00:00:00"/>
    <s v="2"/>
    <s v="19"/>
    <s v="91"/>
    <s v="1991"/>
    <s v="10"/>
    <s v="01"/>
    <n v="34"/>
    <n v="10"/>
    <n v="3"/>
  </r>
  <r>
    <n v="21"/>
    <n v="16210221"/>
    <s v="محسن صالح سيد علي العيسوي"/>
    <n v="28102092101251"/>
    <s v="مبيض محارة"/>
    <x v="3"/>
    <n v="500"/>
    <n v="0"/>
    <n v="500"/>
    <s v="سوديك"/>
    <x v="3"/>
    <d v="2026-04-04T00:00:00"/>
    <n v="1"/>
    <n v="122"/>
    <n v="4.0666666666666664"/>
    <n v="0"/>
    <n v="11"/>
    <s v="مبيض محارة"/>
    <m/>
    <m/>
    <n v="29626"/>
    <s v="2"/>
    <s v="19"/>
    <s v="81"/>
    <s v="1981"/>
    <s v="02"/>
    <s v="09"/>
    <n v="45"/>
    <n v="5"/>
    <n v="26"/>
  </r>
  <r>
    <n v="21"/>
    <n v="16210235"/>
    <s v="صلاح عبدالعليم صبره عطيه"/>
    <n v="27304060102351"/>
    <s v="مبيض محارة"/>
    <x v="3"/>
    <n v="500"/>
    <n v="0"/>
    <n v="500"/>
    <s v="سوديك"/>
    <x v="3"/>
    <d v="2026-05-09T00:00:00"/>
    <n v="1"/>
    <n v="87"/>
    <n v="2.9"/>
    <n v="0"/>
    <n v="11"/>
    <s v="مبيض محارة"/>
    <m/>
    <m/>
    <d v="1973-04-06T00:00:00"/>
    <s v="2"/>
    <s v="19"/>
    <s v="73"/>
    <s v="1973"/>
    <s v="04"/>
    <s v="06"/>
    <n v="53"/>
    <n v="3"/>
    <n v="29"/>
  </r>
  <r>
    <n v="21"/>
    <n v="16226017"/>
    <s v="محمود السيد محمود مرسي"/>
    <n v="29010272602713"/>
    <s v="مبيض محارة"/>
    <x v="3"/>
    <n v="500"/>
    <n v="0"/>
    <n v="500"/>
    <s v="سوديك"/>
    <x v="3"/>
    <d v="2025-07-08T00:00:00"/>
    <n v="1"/>
    <n v="392"/>
    <n v="0.9"/>
    <n v="1"/>
    <n v="11"/>
    <s v="مبيض محارة"/>
    <m/>
    <m/>
    <n v="33173"/>
    <s v="2"/>
    <s v="19"/>
    <s v="90"/>
    <s v="1990"/>
    <s v="10"/>
    <s v="27"/>
    <n v="35"/>
    <n v="9"/>
    <n v="8"/>
  </r>
  <r>
    <n v="21"/>
    <n v="16226021"/>
    <s v="محمد عيد ابراهيم سيد"/>
    <n v="26901272301293"/>
    <s v="مساعد مبيض محارة"/>
    <x v="3"/>
    <n v="300"/>
    <n v="0"/>
    <n v="300"/>
    <s v="سوديك"/>
    <x v="3"/>
    <d v="2025-07-09T00:00:00"/>
    <n v="1"/>
    <n v="391"/>
    <n v="0.8666666666666667"/>
    <n v="1"/>
    <n v="12"/>
    <s v="مساعد مبيض محارة"/>
    <m/>
    <m/>
    <n v="25230"/>
    <s v="2"/>
    <s v="19"/>
    <s v="69"/>
    <s v="1969"/>
    <s v="01"/>
    <s v="27"/>
    <n v="57"/>
    <n v="6"/>
    <n v="8"/>
  </r>
  <r>
    <n v="21"/>
    <n v="16226022"/>
    <s v="سعد الدين السيد السيد احمد"/>
    <n v="27010072102158"/>
    <s v="مبيض محارة"/>
    <x v="3"/>
    <n v="500"/>
    <n v="0"/>
    <n v="500"/>
    <s v="سوديك"/>
    <x v="3"/>
    <d v="2025-07-12T00:00:00"/>
    <n v="1"/>
    <n v="388"/>
    <n v="0.76666666666666672"/>
    <n v="1"/>
    <n v="11"/>
    <s v="مبيض محارة"/>
    <m/>
    <m/>
    <n v="25848"/>
    <s v="2"/>
    <s v="19"/>
    <s v="70"/>
    <s v="1970"/>
    <s v="10"/>
    <s v="07"/>
    <n v="55"/>
    <n v="9"/>
    <n v="28"/>
  </r>
  <r>
    <n v="21"/>
    <n v="16226032"/>
    <s v="حسين علي حسين علي مصطفي"/>
    <n v="26902230100154"/>
    <s v="مبيض محارة"/>
    <x v="3"/>
    <n v="500"/>
    <n v="0"/>
    <n v="500"/>
    <s v="سوديك"/>
    <x v="3"/>
    <d v="2025-08-09T00:00:00"/>
    <n v="1"/>
    <n v="360"/>
    <n v="12"/>
    <n v="0"/>
    <n v="11"/>
    <s v="مبيض محارة"/>
    <m/>
    <m/>
    <d v="1969-02-23T00:00:00"/>
    <s v="2"/>
    <s v="19"/>
    <s v="69"/>
    <s v="1969"/>
    <s v="02"/>
    <s v="23"/>
    <n v="57"/>
    <n v="5"/>
    <n v="12"/>
  </r>
  <r>
    <n v="21"/>
    <n v="16226040"/>
    <s v="شعبان بدوي محمد حسن"/>
    <n v="27010242101712"/>
    <s v="مساعد مبيض محارة"/>
    <x v="3"/>
    <n v="300"/>
    <n v="0"/>
    <n v="300"/>
    <s v="سوديك"/>
    <x v="3"/>
    <d v="2025-09-30T00:00:00"/>
    <n v="1"/>
    <n v="308"/>
    <n v="10.266666666666667"/>
    <n v="0"/>
    <n v="12"/>
    <s v="مساعد مبيض محارة"/>
    <m/>
    <m/>
    <n v="25865"/>
    <s v="2"/>
    <s v="19"/>
    <s v="70"/>
    <s v="1970"/>
    <s v="10"/>
    <s v="24"/>
    <n v="55"/>
    <n v="9"/>
    <n v="11"/>
  </r>
  <r>
    <n v="21"/>
    <n v="16226027"/>
    <s v="اسلام ناصر منازع هريدي"/>
    <n v="29401042102516"/>
    <s v="مساعد مبيض محارة"/>
    <x v="3"/>
    <n v="300"/>
    <n v="0"/>
    <n v="300"/>
    <s v="سوديك"/>
    <x v="3"/>
    <d v="2025-07-26T00:00:00"/>
    <n v="1"/>
    <n v="374"/>
    <n v="0.3"/>
    <n v="1"/>
    <n v="12"/>
    <s v="مساعد مبيض محارة"/>
    <m/>
    <m/>
    <d v="1994-01-04T00:00:00"/>
    <s v="2"/>
    <s v="19"/>
    <s v="94"/>
    <s v="1994"/>
    <s v="01"/>
    <s v="04"/>
    <n v="32"/>
    <n v="7"/>
    <n v="0"/>
  </r>
  <r>
    <n v="21"/>
    <n v="16226029"/>
    <s v="فارس عبدالرحمن حسن فرج"/>
    <n v="27405271400651"/>
    <s v="مبيض محارة"/>
    <x v="3"/>
    <n v="500"/>
    <n v="0"/>
    <n v="500"/>
    <s v="سوديك"/>
    <x v="3"/>
    <d v="2025-07-27T00:00:00"/>
    <n v="1"/>
    <n v="373"/>
    <n v="0.26666666666666666"/>
    <n v="1"/>
    <n v="11"/>
    <s v="مبيض محارة"/>
    <m/>
    <m/>
    <n v="27176"/>
    <s v="2"/>
    <s v="19"/>
    <s v="74"/>
    <s v="1974"/>
    <s v="05"/>
    <s v="27"/>
    <n v="52"/>
    <n v="2"/>
    <n v="8"/>
  </r>
  <r>
    <n v="21"/>
    <n v="16226038"/>
    <s v="عبدالعزبز عبدالحميد احمد احمد"/>
    <n v="27603120103375"/>
    <s v="مبيض محارة"/>
    <x v="3"/>
    <n v="500"/>
    <n v="0"/>
    <n v="500"/>
    <s v="سوديك"/>
    <x v="3"/>
    <d v="2026-02-07T00:00:00"/>
    <n v="1"/>
    <n v="178"/>
    <n v="5.9333333333333336"/>
    <n v="0"/>
    <n v="11"/>
    <s v="مبيض محارة"/>
    <m/>
    <m/>
    <n v="27831"/>
    <s v="2"/>
    <s v="19"/>
    <s v="76"/>
    <s v="1976"/>
    <s v="03"/>
    <s v="12"/>
    <n v="50"/>
    <n v="4"/>
    <n v="23"/>
  </r>
  <r>
    <n v="21"/>
    <n v="16226043"/>
    <s v="سعد طلبيه محمد طلبيه"/>
    <n v="27402232502919"/>
    <s v="مبيض محارة"/>
    <x v="3"/>
    <n v="500"/>
    <n v="0"/>
    <n v="500"/>
    <s v="سوديك"/>
    <x v="3"/>
    <d v="2025-10-23T00:00:00"/>
    <n v="1"/>
    <n v="285"/>
    <n v="9.5"/>
    <n v="0"/>
    <n v="11"/>
    <s v="مبيض محارة"/>
    <m/>
    <m/>
    <n v="27083"/>
    <s v="2"/>
    <s v="19"/>
    <s v="74"/>
    <s v="1974"/>
    <s v="02"/>
    <s v="23"/>
    <n v="52"/>
    <n v="5"/>
    <n v="12"/>
  </r>
  <r>
    <n v="21"/>
    <n v="16226044"/>
    <s v="رجب كامل ابوالعلا علي"/>
    <n v="28505252200231"/>
    <s v="مساعد مبيض محارة"/>
    <x v="3"/>
    <n v="300"/>
    <n v="0"/>
    <n v="300"/>
    <s v="سوديك"/>
    <x v="3"/>
    <d v="2025-10-26T00:00:00"/>
    <n v="1"/>
    <n v="282"/>
    <n v="9.4"/>
    <n v="0"/>
    <n v="12"/>
    <s v="مساعد مبيض محارة"/>
    <m/>
    <m/>
    <n v="31192"/>
    <s v="2"/>
    <s v="19"/>
    <s v="85"/>
    <s v="1985"/>
    <s v="05"/>
    <s v="25"/>
    <n v="41"/>
    <n v="2"/>
    <n v="10"/>
  </r>
  <r>
    <n v="21"/>
    <n v="16226046"/>
    <s v="محمد امام فتحي امام"/>
    <n v="29501012114751"/>
    <s v="مساعد مبيض محارة"/>
    <x v="3"/>
    <n v="300"/>
    <n v="0"/>
    <n v="300"/>
    <s v="سوديك"/>
    <x v="3"/>
    <d v="2025-10-26T00:00:00"/>
    <n v="1"/>
    <n v="282"/>
    <n v="9.4"/>
    <n v="0"/>
    <n v="12"/>
    <s v="مساعد مبيض محارة"/>
    <m/>
    <m/>
    <n v="34700"/>
    <s v="2"/>
    <s v="19"/>
    <s v="95"/>
    <s v="1995"/>
    <s v="01"/>
    <s v="01"/>
    <n v="31"/>
    <n v="7"/>
    <n v="3"/>
  </r>
  <r>
    <n v="21"/>
    <n v="16226047"/>
    <s v="احمد كامل ابوالعلا علي"/>
    <n v="28003232200191"/>
    <s v="مساعد مبيض محارة"/>
    <x v="3"/>
    <n v="300"/>
    <n v="0"/>
    <n v="300"/>
    <s v="سوديك"/>
    <x v="3"/>
    <d v="2025-10-26T00:00:00"/>
    <n v="1"/>
    <n v="282"/>
    <n v="9.4"/>
    <n v="0"/>
    <n v="12"/>
    <s v="مساعد مبيض محارة"/>
    <m/>
    <m/>
    <n v="29303"/>
    <s v="2"/>
    <s v="19"/>
    <s v="80"/>
    <s v="1980"/>
    <s v="03"/>
    <s v="23"/>
    <n v="46"/>
    <n v="4"/>
    <n v="12"/>
  </r>
  <r>
    <n v="21"/>
    <n v="16226018"/>
    <s v="ناصر منازع هريدي اسماعيل"/>
    <n v="26604042400671"/>
    <s v="مبيض محارة"/>
    <x v="3"/>
    <n v="500"/>
    <n v="0"/>
    <n v="500"/>
    <s v="سوديك"/>
    <x v="3"/>
    <d v="2026-02-15T00:00:00"/>
    <n v="1"/>
    <n v="170"/>
    <n v="5.666666666666667"/>
    <n v="0"/>
    <n v="11"/>
    <s v="مبيض محارة"/>
    <m/>
    <m/>
    <n v="24201"/>
    <s v="2"/>
    <s v="19"/>
    <s v="66"/>
    <s v="1966"/>
    <s v="04"/>
    <s v="04"/>
    <n v="60"/>
    <n v="4"/>
    <n v="0"/>
  </r>
  <r>
    <n v="21"/>
    <n v="16226019"/>
    <s v="يوسف ناصر منازع هريدي"/>
    <n v="29601122100238"/>
    <s v="مساعد مبيض محارة"/>
    <x v="3"/>
    <n v="300"/>
    <n v="0"/>
    <n v="300"/>
    <s v="سوديك"/>
    <x v="3"/>
    <d v="2026-02-28T00:00:00"/>
    <n v="1"/>
    <n v="157"/>
    <n v="5.2333333333333334"/>
    <n v="0"/>
    <n v="12"/>
    <s v="مساعد مبيض محارة"/>
    <m/>
    <m/>
    <n v="35076"/>
    <s v="2"/>
    <s v="19"/>
    <s v="96"/>
    <s v="1996"/>
    <s v="01"/>
    <s v="12"/>
    <n v="30"/>
    <n v="6"/>
    <n v="23"/>
  </r>
  <r>
    <n v="21"/>
    <n v="16226035"/>
    <s v="سمير عبدالشافي محمد عبدالكريم"/>
    <n v="26606110400032"/>
    <s v="مبيض محارة"/>
    <x v="3"/>
    <n v="500"/>
    <n v="0"/>
    <n v="500"/>
    <s v="سوديك"/>
    <x v="3"/>
    <d v="2026-05-11T00:00:00"/>
    <n v="1"/>
    <n v="85"/>
    <n v="2.8333333333333335"/>
    <n v="0"/>
    <n v="11"/>
    <s v="مبيض محارة"/>
    <m/>
    <s v="اخر يوم عمل 15-12-2024"/>
    <d v="1966-06-11T00:00:00"/>
    <s v="2"/>
    <s v="19"/>
    <s v="66"/>
    <s v="1966"/>
    <s v="06"/>
    <s v="11"/>
    <n v="60"/>
    <n v="1"/>
    <n v="24"/>
  </r>
  <r>
    <n v="21"/>
    <n v="16226036"/>
    <s v="سيد سمير علي اسماعيل"/>
    <n v="27201032403635"/>
    <s v="مبيض محارة"/>
    <x v="3"/>
    <n v="500"/>
    <n v="0"/>
    <n v="500"/>
    <s v="سوديك"/>
    <x v="3"/>
    <d v="2026-06-09T00:00:00"/>
    <n v="1"/>
    <n v="56"/>
    <n v="1.8666666666666667"/>
    <n v="0"/>
    <n v="11"/>
    <s v="مبيض محارة"/>
    <m/>
    <m/>
    <n v="26301"/>
    <s v="2"/>
    <s v="19"/>
    <s v="72"/>
    <s v="1972"/>
    <s v="01"/>
    <s v="03"/>
    <n v="54"/>
    <n v="7"/>
    <n v="1"/>
  </r>
  <r>
    <n v="21"/>
    <n v="16226056"/>
    <s v="محمود محروس غزالي احمد"/>
    <n v="30005062503692"/>
    <s v="مبيض محارة"/>
    <x v="3"/>
    <n v="500"/>
    <n v="0"/>
    <n v="500"/>
    <s v="سوديك"/>
    <x v="3"/>
    <d v="2026-04-11T00:00:00"/>
    <n v="1"/>
    <n v="115"/>
    <n v="3.8333333333333335"/>
    <n v="0"/>
    <n v="11"/>
    <s v="مبيض محارة"/>
    <m/>
    <m/>
    <n v="36652"/>
    <s v="3"/>
    <s v="20"/>
    <s v="00"/>
    <s v="2000"/>
    <s v="05"/>
    <s v="06"/>
    <n v="26"/>
    <n v="2"/>
    <n v="29"/>
  </r>
  <r>
    <n v="21"/>
    <n v="16226057"/>
    <s v="محمد احمد عبدالسلام محمد يونس"/>
    <n v="30305011402399"/>
    <s v="مساعد مبيض محارة"/>
    <x v="3"/>
    <n v="300"/>
    <n v="0"/>
    <n v="300"/>
    <s v="سوديك"/>
    <x v="3"/>
    <d v="2026-05-12T00:00:00"/>
    <n v="1"/>
    <n v="84"/>
    <n v="2.8"/>
    <n v="0"/>
    <n v="12"/>
    <s v="مساعد مبيض محارة"/>
    <m/>
    <m/>
    <n v="37742"/>
    <s v="3"/>
    <s v="20"/>
    <s v="03"/>
    <s v="2003"/>
    <s v="05"/>
    <s v="01"/>
    <n v="23"/>
    <n v="3"/>
    <n v="3"/>
  </r>
  <r>
    <n v="21"/>
    <n v="16226058"/>
    <s v="خالد سيد حسين علي خالد"/>
    <n v="26411271401017"/>
    <s v="مبيض محارة"/>
    <x v="3"/>
    <n v="500"/>
    <n v="0"/>
    <n v="500"/>
    <s v="سوديك"/>
    <x v="3"/>
    <d v="2026-06-09T00:00:00"/>
    <n v="1"/>
    <n v="56"/>
    <n v="1.8666666666666667"/>
    <n v="0"/>
    <n v="11"/>
    <s v="مبيض محارة"/>
    <m/>
    <m/>
    <n v="23708"/>
    <s v="2"/>
    <s v="19"/>
    <s v="64"/>
    <s v="1964"/>
    <s v="11"/>
    <s v="27"/>
    <n v="61"/>
    <n v="8"/>
    <n v="8"/>
  </r>
  <r>
    <n v="21"/>
    <n v="16226008"/>
    <s v="هاني محمود السيد علي"/>
    <n v="27506182100997"/>
    <s v="مبيض محارة"/>
    <x v="3"/>
    <n v="500"/>
    <n v="0"/>
    <n v="500"/>
    <s v="سوديك"/>
    <x v="3"/>
    <d v="2026-06-27T00:00:00"/>
    <n v="1"/>
    <n v="38"/>
    <n v="1.2666666666666666"/>
    <n v="0"/>
    <n v="11"/>
    <s v="مبيض محارة"/>
    <m/>
    <m/>
    <n v="27563"/>
    <s v="2"/>
    <s v="19"/>
    <s v="75"/>
    <s v="1975"/>
    <s v="06"/>
    <s v="18"/>
    <n v="51"/>
    <n v="1"/>
    <n v="17"/>
  </r>
  <r>
    <n v="21"/>
    <n v="16226059"/>
    <s v="ماهر حسن احمد محمد"/>
    <n v="27702052601378"/>
    <s v="مبيض محارة"/>
    <x v="3"/>
    <n v="500"/>
    <n v="0"/>
    <n v="500"/>
    <s v="سوديك"/>
    <x v="3"/>
    <d v="2026-06-13T00:00:00"/>
    <n v="1"/>
    <n v="52"/>
    <n v="1.7333333333333334"/>
    <n v="0"/>
    <n v="11"/>
    <s v="مبيض محارة"/>
    <m/>
    <m/>
    <n v="28161"/>
    <s v="2"/>
    <s v="19"/>
    <s v="77"/>
    <s v="1977"/>
    <s v="02"/>
    <s v="05"/>
    <n v="49"/>
    <n v="5"/>
    <n v="30"/>
  </r>
  <r>
    <n v="21"/>
    <n v="16226060"/>
    <s v="محمد سيد محمد عزازي"/>
    <n v="29007011407556"/>
    <s v="مساعد مبيض محارة"/>
    <x v="3"/>
    <n v="300"/>
    <n v="0"/>
    <n v="300"/>
    <s v="سوديك"/>
    <x v="3"/>
    <d v="2026-07-05T00:00:00"/>
    <n v="1"/>
    <n v="30"/>
    <n v="1"/>
    <n v="0"/>
    <n v="12"/>
    <s v="مساعد مبيض محارة"/>
    <m/>
    <m/>
    <d v="1990-07-01T00:00:00"/>
    <s v="2"/>
    <s v="19"/>
    <s v="90"/>
    <s v="1990"/>
    <s v="07"/>
    <s v="01"/>
    <n v="36"/>
    <n v="1"/>
    <n v="3"/>
  </r>
  <r>
    <n v="21"/>
    <n v="16226061"/>
    <s v="صدقي احمد عبدالحافظ عبدالمنعم"/>
    <n v="26706242101012"/>
    <s v="مبيض محارة"/>
    <x v="3"/>
    <n v="500"/>
    <n v="0"/>
    <n v="500"/>
    <s v="سوديك"/>
    <x v="3"/>
    <d v="2026-07-20T00:00:00"/>
    <n v="1"/>
    <n v="15"/>
    <n v="0.5"/>
    <n v="0"/>
    <n v="11"/>
    <s v="مبيض محارة"/>
    <m/>
    <m/>
    <d v="1967-06-24T00:00:00"/>
    <s v="2"/>
    <s v="19"/>
    <s v="67"/>
    <s v="1967"/>
    <s v="06"/>
    <s v="24"/>
    <n v="59"/>
    <n v="1"/>
    <n v="11"/>
  </r>
  <r>
    <n v="21"/>
    <n v="16226062"/>
    <s v="ابراهيم علي احمد علي"/>
    <n v="26909302100591"/>
    <s v="مبيض محارة"/>
    <x v="3"/>
    <n v="500"/>
    <n v="0"/>
    <n v="500"/>
    <s v="سوديك"/>
    <x v="3"/>
    <d v="2026-07-20T00:00:00"/>
    <n v="1"/>
    <n v="15"/>
    <n v="0.5"/>
    <n v="0"/>
    <n v="11"/>
    <s v="مبيض محارة"/>
    <m/>
    <m/>
    <n v="25476"/>
    <s v="2"/>
    <s v="19"/>
    <s v="69"/>
    <s v="1969"/>
    <s v="09"/>
    <s v="30"/>
    <n v="56"/>
    <n v="10"/>
    <n v="5"/>
  </r>
  <r>
    <n v="21"/>
    <n v="16226063"/>
    <s v="خالد عواد سيد مرسي"/>
    <n v="26612112101512"/>
    <s v="مبيض محارة"/>
    <x v="3"/>
    <n v="500"/>
    <n v="0"/>
    <n v="500"/>
    <s v="سوديك"/>
    <x v="3"/>
    <d v="2026-07-20T00:00:00"/>
    <n v="1"/>
    <n v="15"/>
    <n v="0.5"/>
    <n v="0"/>
    <n v="11"/>
    <s v="مبيض محارة"/>
    <m/>
    <m/>
    <n v="24452"/>
    <s v="2"/>
    <s v="19"/>
    <s v="66"/>
    <s v="1966"/>
    <s v="12"/>
    <s v="11"/>
    <n v="59"/>
    <n v="7"/>
    <n v="24"/>
  </r>
  <r>
    <n v="21"/>
    <n v="16216001"/>
    <s v="بركه ابراهيم عبدالمجيد عبدالسلام"/>
    <n v="26710312400451"/>
    <s v="رئيس بنايين"/>
    <x v="3"/>
    <n v="450"/>
    <n v="0"/>
    <n v="450"/>
    <s v="سوديك"/>
    <x v="3"/>
    <d v="2024-05-08T00:00:00"/>
    <n v="1"/>
    <n v="818"/>
    <n v="2.9333333333333331"/>
    <n v="2"/>
    <n v="8"/>
    <s v="رئيس بنايين"/>
    <m/>
    <m/>
    <n v="24776"/>
    <s v="2"/>
    <s v="19"/>
    <s v="67"/>
    <s v="1967"/>
    <s v="10"/>
    <s v="31"/>
    <n v="58"/>
    <n v="9"/>
    <n v="4"/>
  </r>
  <r>
    <n v="21"/>
    <n v="16216043"/>
    <s v="عادل صابر منصور محمد"/>
    <n v="28303012107534"/>
    <s v="بنا"/>
    <x v="3"/>
    <n v="450"/>
    <n v="0"/>
    <n v="450"/>
    <s v="سوديك"/>
    <x v="3"/>
    <d v="2024-10-14T00:00:00"/>
    <n v="1"/>
    <n v="659"/>
    <n v="9.8000000000000007"/>
    <n v="1"/>
    <n v="9"/>
    <s v="بنا"/>
    <m/>
    <m/>
    <n v="30376"/>
    <s v="2"/>
    <s v="19"/>
    <s v="83"/>
    <s v="1983"/>
    <s v="03"/>
    <s v="01"/>
    <n v="43"/>
    <n v="5"/>
    <n v="3"/>
  </r>
  <r>
    <n v="21"/>
    <n v="16216013"/>
    <s v="ابراهيم بهيج احمد محمد"/>
    <n v="26512202701255"/>
    <s v="مساعد بنا"/>
    <x v="3"/>
    <n v="300"/>
    <n v="0"/>
    <n v="300"/>
    <s v="سوديك"/>
    <x v="3"/>
    <d v="2024-05-11T00:00:00"/>
    <n v="1"/>
    <n v="815"/>
    <n v="2.8333333333333335"/>
    <n v="2"/>
    <n v="10"/>
    <s v="مساعد بنا"/>
    <m/>
    <m/>
    <n v="24096"/>
    <s v="2"/>
    <s v="19"/>
    <s v="65"/>
    <s v="1965"/>
    <s v="12"/>
    <s v="20"/>
    <n v="60"/>
    <n v="7"/>
    <n v="15"/>
  </r>
  <r>
    <n v="21"/>
    <n v="16216016"/>
    <s v="حسين ابراهيم حسين البرى"/>
    <n v="26803091700577"/>
    <s v="بنا"/>
    <x v="3"/>
    <n v="450"/>
    <n v="0"/>
    <n v="450"/>
    <s v="سوديك"/>
    <x v="3"/>
    <d v="2024-05-18T00:00:00"/>
    <n v="1"/>
    <n v="808"/>
    <n v="2.6"/>
    <n v="2"/>
    <n v="9"/>
    <s v="بنا"/>
    <m/>
    <m/>
    <n v="24906"/>
    <s v="2"/>
    <s v="19"/>
    <s v="68"/>
    <s v="1968"/>
    <s v="03"/>
    <s v="09"/>
    <n v="58"/>
    <n v="4"/>
    <n v="26"/>
  </r>
  <r>
    <n v="21"/>
    <n v="16216046"/>
    <s v="حاتم شعبان محمد عبدالنبي"/>
    <n v="27811122300871"/>
    <s v="بنا"/>
    <x v="3"/>
    <n v="450"/>
    <n v="0"/>
    <n v="450"/>
    <s v="سوديك"/>
    <x v="3"/>
    <d v="2024-11-02T00:00:00"/>
    <n v="1"/>
    <n v="640"/>
    <n v="9.1666666666666661"/>
    <n v="1"/>
    <n v="9"/>
    <s v="بنا"/>
    <m/>
    <m/>
    <n v="28806"/>
    <s v="2"/>
    <s v="19"/>
    <s v="78"/>
    <s v="1978"/>
    <s v="11"/>
    <s v="12"/>
    <n v="47"/>
    <n v="8"/>
    <n v="23"/>
  </r>
  <r>
    <n v="21"/>
    <n v="16216049"/>
    <s v="صبحي ياقوت عبدالفتاح محمد"/>
    <n v="27108262101395"/>
    <s v="مساعد بنا"/>
    <x v="3"/>
    <n v="300"/>
    <n v="0"/>
    <n v="300"/>
    <s v="سوديك"/>
    <x v="3"/>
    <d v="2024-11-11T00:00:00"/>
    <n v="1"/>
    <n v="631"/>
    <n v="8.8666666666666671"/>
    <n v="1"/>
    <n v="10"/>
    <s v="مساعد بنا"/>
    <m/>
    <m/>
    <d v="1971-08-26T00:00:00"/>
    <s v="2"/>
    <s v="19"/>
    <s v="71"/>
    <s v="1971"/>
    <s v="08"/>
    <s v="26"/>
    <n v="54"/>
    <n v="11"/>
    <n v="9"/>
  </r>
  <r>
    <n v="21"/>
    <n v="16216054"/>
    <s v="ميلاد سمير زكي ابراهيم"/>
    <n v="29206152506011"/>
    <s v="بنا"/>
    <x v="3"/>
    <n v="450"/>
    <n v="0"/>
    <n v="450"/>
    <s v="سوديك"/>
    <x v="3"/>
    <d v="2024-12-29T00:00:00"/>
    <n v="1"/>
    <n v="583"/>
    <n v="7.2666666666666666"/>
    <n v="1"/>
    <n v="9"/>
    <s v="بنا"/>
    <m/>
    <m/>
    <n v="33770"/>
    <s v="2"/>
    <s v="19"/>
    <s v="92"/>
    <s v="1992"/>
    <s v="06"/>
    <s v="15"/>
    <n v="34"/>
    <n v="1"/>
    <n v="20"/>
  </r>
  <r>
    <n v="21"/>
    <n v="16216085"/>
    <s v="محمد حاتم شعبان محمد"/>
    <n v="30601082301117"/>
    <s v="بنا"/>
    <x v="3"/>
    <n v="450"/>
    <n v="0"/>
    <n v="450"/>
    <s v="سوديك"/>
    <x v="3"/>
    <d v="2026-04-20T00:00:00"/>
    <n v="1"/>
    <n v="106"/>
    <n v="3.5333333333333332"/>
    <n v="0"/>
    <n v="9"/>
    <s v="بنا"/>
    <m/>
    <m/>
    <n v="38725"/>
    <s v="3"/>
    <s v="20"/>
    <s v="06"/>
    <s v="2006"/>
    <s v="01"/>
    <s v="08"/>
    <n v="20"/>
    <n v="6"/>
    <n v="27"/>
  </r>
  <r>
    <n v="21"/>
    <n v="16210206"/>
    <s v="عبدالرحمن محمود عبدالرحمن احمد رشوان"/>
    <n v="26701232601759"/>
    <s v="بنا"/>
    <x v="3"/>
    <n v="450"/>
    <n v="0"/>
    <n v="450"/>
    <s v="سوديك"/>
    <x v="3"/>
    <d v="2026-01-11T00:00:00"/>
    <n v="1"/>
    <n v="205"/>
    <n v="6.833333333333333"/>
    <n v="0"/>
    <n v="9"/>
    <s v="بنا"/>
    <m/>
    <m/>
    <n v="24495"/>
    <s v="2"/>
    <s v="19"/>
    <s v="67"/>
    <s v="1967"/>
    <s v="01"/>
    <s v="23"/>
    <n v="59"/>
    <n v="6"/>
    <n v="12"/>
  </r>
  <r>
    <n v="21"/>
    <n v="16210173"/>
    <s v="حسن سعودي جدامي محمد"/>
    <n v="26607102401255"/>
    <s v="نحات"/>
    <x v="3"/>
    <n v="300"/>
    <n v="0"/>
    <n v="300"/>
    <s v="سوديك"/>
    <x v="3"/>
    <d v="2025-09-20T00:00:00"/>
    <n v="1"/>
    <n v="318"/>
    <n v="10.6"/>
    <n v="0"/>
    <n v="19"/>
    <s v="نحات"/>
    <m/>
    <m/>
    <n v="24298"/>
    <s v="2"/>
    <s v="19"/>
    <s v="66"/>
    <s v="1966"/>
    <s v="07"/>
    <s v="10"/>
    <n v="60"/>
    <n v="0"/>
    <n v="25"/>
  </r>
  <r>
    <n v="21"/>
    <n v="16210249"/>
    <s v="عبدالرحمن فراج حسين شحات"/>
    <n v="30303082400475"/>
    <s v="نحات"/>
    <x v="3"/>
    <n v="300"/>
    <n v="0"/>
    <n v="300"/>
    <s v="سوديك"/>
    <x v="3"/>
    <d v="2026-06-29T00:00:00"/>
    <n v="1"/>
    <n v="36"/>
    <n v="1.2"/>
    <n v="0"/>
    <n v="19"/>
    <s v="نحات"/>
    <m/>
    <m/>
    <n v="37688"/>
    <s v="3"/>
    <s v="20"/>
    <s v="03"/>
    <s v="2003"/>
    <s v="03"/>
    <s v="08"/>
    <n v="23"/>
    <n v="4"/>
    <n v="27"/>
  </r>
  <r>
    <n v="21"/>
    <n v="16210162"/>
    <s v="محمود السيد محمود مصطفى على"/>
    <n v="30507051201037"/>
    <s v="مساعد مشرف تشطيبات"/>
    <x v="3"/>
    <n v="420"/>
    <n v="0"/>
    <n v="420"/>
    <s v="سوديك"/>
    <x v="3"/>
    <d v="2025-08-17T00:00:00"/>
    <n v="1"/>
    <n v="352"/>
    <n v="11.733333333333333"/>
    <n v="0"/>
    <n v="5"/>
    <s v="مساعد مشرف تشطيبات"/>
    <m/>
    <m/>
    <n v="38538"/>
    <s v="3"/>
    <s v="20"/>
    <s v="05"/>
    <s v="2005"/>
    <s v="07"/>
    <s v="05"/>
    <n v="21"/>
    <n v="0"/>
    <n v="30"/>
  </r>
  <r>
    <n v="21"/>
    <n v="16210244"/>
    <s v="عبدالله محمد احمد السعيد"/>
    <n v="30108121400537"/>
    <s v="مساعد مشرف تشطيبات"/>
    <x v="3"/>
    <n v="420"/>
    <n v="0"/>
    <n v="420"/>
    <s v="سوديك"/>
    <x v="3"/>
    <d v="2026-06-25T00:00:00"/>
    <n v="1"/>
    <n v="40"/>
    <n v="1.3333333333333333"/>
    <n v="0"/>
    <n v="5"/>
    <s v="مساعد مشرف تشطيبات"/>
    <m/>
    <m/>
    <n v="37115"/>
    <s v="3"/>
    <s v="20"/>
    <s v="01"/>
    <s v="2001"/>
    <s v="08"/>
    <s v="12"/>
    <n v="24"/>
    <n v="11"/>
    <n v="23"/>
  </r>
  <r>
    <n v="21"/>
    <n v="16210250"/>
    <s v="رمضان سيد احمد عبدالباقي"/>
    <n v="29702242401496"/>
    <s v="مساعد مشرف تشطيبات"/>
    <x v="3"/>
    <n v="420"/>
    <n v="0"/>
    <n v="420"/>
    <s v="سوديك"/>
    <x v="3"/>
    <d v="2026-07-01T00:00:00"/>
    <n v="1"/>
    <n v="34"/>
    <n v="1.1333333333333333"/>
    <n v="0"/>
    <n v="5"/>
    <s v="مساعد مشرف تشطيبات"/>
    <m/>
    <m/>
    <n v="35485"/>
    <s v="2"/>
    <s v="19"/>
    <s v="97"/>
    <s v="1997"/>
    <s v="02"/>
    <s v="24"/>
    <n v="29"/>
    <n v="5"/>
    <n v="11"/>
  </r>
  <r>
    <n v="21"/>
    <n v="16210251"/>
    <s v="محمد سيد خليفه حسين"/>
    <n v="29806101401077"/>
    <s v="مساعد مشرف تشطيبات"/>
    <x v="3"/>
    <n v="420"/>
    <n v="0"/>
    <n v="420"/>
    <s v="سوديك"/>
    <x v="3"/>
    <d v="2026-07-01T00:00:00"/>
    <n v="1"/>
    <n v="34"/>
    <n v="1.1333333333333333"/>
    <n v="0"/>
    <n v="5"/>
    <s v="مساعد مشرف تشطيبات"/>
    <m/>
    <m/>
    <n v="35956"/>
    <s v="2"/>
    <s v="19"/>
    <s v="98"/>
    <s v="1998"/>
    <s v="06"/>
    <s v="10"/>
    <n v="28"/>
    <n v="1"/>
    <n v="25"/>
  </r>
  <r>
    <n v="21"/>
    <n v="16210178"/>
    <s v="محمد فرج محمد فرج عفيفى"/>
    <n v="29911201403016"/>
    <s v="مساعد مشرف تشطيبات"/>
    <x v="3"/>
    <n v="450"/>
    <n v="0"/>
    <n v="450"/>
    <s v="سوديك"/>
    <x v="3"/>
    <d v="2025-10-11T00:00:00"/>
    <n v="1"/>
    <n v="297"/>
    <n v="9.9"/>
    <n v="0"/>
    <n v="5"/>
    <s v="مساعد مشرف تشطيبات"/>
    <m/>
    <m/>
    <n v="36484"/>
    <s v="2"/>
    <s v="19"/>
    <s v="99"/>
    <s v="1999"/>
    <s v="11"/>
    <s v="20"/>
    <n v="26"/>
    <n v="8"/>
    <n v="15"/>
  </r>
  <r>
    <n v="21"/>
    <n v="16210186"/>
    <s v="هانى عابد على عابد"/>
    <n v="29106102103094"/>
    <s v="صنايعى سيراميك"/>
    <x v="3"/>
    <n v="650"/>
    <n v="0"/>
    <n v="650"/>
    <s v="سوديك"/>
    <x v="3"/>
    <d v="2025-11-22T00:00:00"/>
    <n v="1"/>
    <n v="255"/>
    <n v="8.5"/>
    <n v="0"/>
    <n v="23"/>
    <s v="صنايعى سيراميك"/>
    <m/>
    <m/>
    <n v="33399"/>
    <s v="2"/>
    <s v="19"/>
    <s v="91"/>
    <s v="1991"/>
    <s v="06"/>
    <s v="10"/>
    <n v="35"/>
    <n v="1"/>
    <n v="25"/>
  </r>
  <r>
    <n v="21"/>
    <n v="16210188"/>
    <s v="كريم سيد احمد عبدالباقي"/>
    <n v="30202032402115"/>
    <s v="صنايعى سيراميك"/>
    <x v="3"/>
    <n v="650"/>
    <n v="0"/>
    <n v="650"/>
    <s v="سوديك"/>
    <x v="3"/>
    <d v="2025-11-29T00:00:00"/>
    <n v="1"/>
    <n v="248"/>
    <n v="8.2666666666666675"/>
    <n v="0"/>
    <n v="23"/>
    <s v="صنايعى سيراميك"/>
    <m/>
    <m/>
    <n v="37290"/>
    <s v="3"/>
    <s v="20"/>
    <s v="02"/>
    <s v="2002"/>
    <s v="02"/>
    <s v="03"/>
    <n v="24"/>
    <n v="6"/>
    <n v="1"/>
  </r>
  <r>
    <n v="21"/>
    <n v="16210204"/>
    <s v="بدر سيد احمد عبدالباقي"/>
    <n v="29405292402511"/>
    <s v="صنايعى سيراميك"/>
    <x v="3"/>
    <n v="650"/>
    <n v="0"/>
    <n v="650"/>
    <s v="سوديك"/>
    <x v="3"/>
    <d v="2026-01-10T00:00:00"/>
    <n v="1"/>
    <n v="206"/>
    <n v="6.8666666666666663"/>
    <n v="0"/>
    <n v="23"/>
    <s v="صنايعى سيراميك"/>
    <m/>
    <m/>
    <n v="34483"/>
    <s v="2"/>
    <s v="19"/>
    <s v="94"/>
    <s v="1994"/>
    <s v="05"/>
    <s v="29"/>
    <n v="32"/>
    <n v="2"/>
    <n v="6"/>
  </r>
  <r>
    <n v="21"/>
    <n v="16210205"/>
    <s v="كمال محمد كمال حسن"/>
    <n v="29012092100836"/>
    <s v="صنايعى سيراميك"/>
    <x v="3"/>
    <n v="650"/>
    <n v="0"/>
    <n v="650"/>
    <s v="سوديك"/>
    <x v="3"/>
    <d v="2026-01-10T00:00:00"/>
    <n v="1"/>
    <n v="206"/>
    <n v="6.8666666666666663"/>
    <n v="0"/>
    <n v="23"/>
    <s v="صنايعى سيراميك"/>
    <m/>
    <m/>
    <n v="33216"/>
    <s v="2"/>
    <s v="19"/>
    <s v="90"/>
    <s v="1990"/>
    <s v="12"/>
    <s v="09"/>
    <n v="35"/>
    <n v="7"/>
    <n v="26"/>
  </r>
  <r>
    <n v="21"/>
    <n v="16210227"/>
    <s v="سيد حمدي عبداللطيف اسماعيل"/>
    <n v="29306162100531"/>
    <s v="صنايعى سيراميك"/>
    <x v="3"/>
    <n v="650"/>
    <n v="0"/>
    <n v="650"/>
    <s v="سوديك"/>
    <x v="3"/>
    <d v="2026-04-20T00:00:00"/>
    <n v="1"/>
    <n v="106"/>
    <n v="3.5333333333333332"/>
    <n v="0"/>
    <n v="23"/>
    <s v="صنايعى سيراميك"/>
    <m/>
    <m/>
    <n v="34136"/>
    <s v="2"/>
    <s v="19"/>
    <s v="93"/>
    <s v="1993"/>
    <s v="06"/>
    <s v="16"/>
    <n v="33"/>
    <n v="1"/>
    <n v="19"/>
  </r>
  <r>
    <n v="21"/>
    <n v="16210234"/>
    <s v="جمال صابر عبدالعاطي عبدالرحمن"/>
    <n v="29310112402851"/>
    <s v="صنايعى سيراميك"/>
    <x v="3"/>
    <n v="650"/>
    <n v="0"/>
    <n v="650"/>
    <s v="سوديك"/>
    <x v="3"/>
    <d v="2026-05-09T00:00:00"/>
    <n v="1"/>
    <n v="87"/>
    <n v="2.9"/>
    <n v="0"/>
    <n v="23"/>
    <s v="صنايعى سيراميك"/>
    <m/>
    <m/>
    <n v="34253"/>
    <s v="2"/>
    <s v="19"/>
    <s v="93"/>
    <s v="1993"/>
    <s v="10"/>
    <s v="11"/>
    <n v="32"/>
    <n v="9"/>
    <n v="24"/>
  </r>
  <r>
    <n v="21"/>
    <n v="16210245"/>
    <s v="اشرف زين العابدين عبدالله مصطفي"/>
    <n v="26606230101039"/>
    <s v="صنايعى سيراميك"/>
    <x v="3"/>
    <n v="650"/>
    <n v="0"/>
    <n v="650"/>
    <s v="سوديك"/>
    <x v="3"/>
    <d v="2026-06-27T00:00:00"/>
    <n v="1"/>
    <n v="38"/>
    <n v="1.2666666666666666"/>
    <n v="0"/>
    <n v="23"/>
    <s v="صنايعى سيراميك"/>
    <m/>
    <m/>
    <n v="24281"/>
    <s v="2"/>
    <s v="19"/>
    <s v="66"/>
    <s v="1966"/>
    <s v="06"/>
    <s v="23"/>
    <n v="60"/>
    <n v="1"/>
    <n v="12"/>
  </r>
  <r>
    <n v="21"/>
    <n v="16210253"/>
    <s v="شحاته عبد توفيق لبيب"/>
    <n v="28408072402639"/>
    <s v="صنايعى سيراميك"/>
    <x v="3"/>
    <n v="650"/>
    <n v="0"/>
    <n v="650"/>
    <s v="سوديك"/>
    <x v="3"/>
    <d v="2026-07-21T00:00:00"/>
    <n v="1"/>
    <n v="14"/>
    <n v="0.46666666666666667"/>
    <n v="0"/>
    <n v="23"/>
    <s v="صنايعى سيراميك"/>
    <m/>
    <m/>
    <n v="30901"/>
    <s v="2"/>
    <s v="19"/>
    <s v="84"/>
    <s v="1984"/>
    <s v="08"/>
    <s v="07"/>
    <n v="41"/>
    <n v="11"/>
    <n v="28"/>
  </r>
  <r>
    <n v="21"/>
    <n v="16210257"/>
    <s v="رمضان توفيق عبدالغنى ابوحسين"/>
    <n v="27809132103114"/>
    <s v="صنايعى سيراميك"/>
    <x v="3"/>
    <n v="650"/>
    <n v="0"/>
    <n v="650"/>
    <s v="سوديك"/>
    <x v="3"/>
    <d v="2026-08-01T00:00:00"/>
    <n v="1"/>
    <n v="3"/>
    <n v="0.1"/>
    <n v="0"/>
    <n v="23"/>
    <s v="صنايعى سيراميك"/>
    <m/>
    <m/>
    <n v="28746"/>
    <s v="2"/>
    <s v="19"/>
    <s v="78"/>
    <s v="1978"/>
    <s v="09"/>
    <s v="13"/>
    <n v="47"/>
    <n v="10"/>
    <n v="22"/>
  </r>
  <r>
    <n v="21"/>
    <n v="16210202"/>
    <s v="اسامه عبدالغفار محمد عثمان"/>
    <n v="29707111700538"/>
    <s v="D.C"/>
    <x v="3"/>
    <n v="350"/>
    <n v="0"/>
    <n v="350"/>
    <s v="سوديك"/>
    <x v="3"/>
    <d v="2026-01-07T00:00:00"/>
    <n v="1"/>
    <n v="209"/>
    <n v="6.9666666666666668"/>
    <n v="0"/>
    <n v="52"/>
    <s v="مساعد منسق مستندات"/>
    <m/>
    <m/>
    <n v="35622"/>
    <s v="2"/>
    <s v="19"/>
    <s v="97"/>
    <s v="1997"/>
    <s v="07"/>
    <s v="11"/>
    <n v="29"/>
    <n v="0"/>
    <n v="24"/>
  </r>
  <r>
    <n v="21"/>
    <n v="16210236"/>
    <s v="يوسف وليد حمدي عبدالعاطي"/>
    <n v="30404290104295"/>
    <s v="D.C"/>
    <x v="3"/>
    <n v="350"/>
    <n v="0"/>
    <n v="350"/>
    <s v="سوديك"/>
    <x v="3"/>
    <d v="2026-06-06T00:00:00"/>
    <n v="1"/>
    <n v="59"/>
    <n v="1.9666666666666666"/>
    <n v="0"/>
    <n v="52"/>
    <s v="مساعد منسق مستندات"/>
    <m/>
    <m/>
    <n v="38106"/>
    <s v="3"/>
    <s v="20"/>
    <s v="04"/>
    <s v="2004"/>
    <s v="04"/>
    <s v="29"/>
    <n v="22"/>
    <n v="3"/>
    <n v="6"/>
  </r>
  <r>
    <n v="21"/>
    <n v="16210207"/>
    <s v="جوني صابر عوض جوني"/>
    <n v="26503150106079"/>
    <s v="نقاش"/>
    <x v="3"/>
    <n v="450"/>
    <n v="0"/>
    <n v="450"/>
    <s v="سوديك"/>
    <x v="3"/>
    <d v="2026-01-13T00:00:00"/>
    <n v="1"/>
    <n v="203"/>
    <n v="6.7666666666666666"/>
    <n v="0"/>
    <n v="20"/>
    <s v="نقاش"/>
    <m/>
    <m/>
    <n v="23816"/>
    <s v="2"/>
    <s v="19"/>
    <s v="65"/>
    <s v="1965"/>
    <s v="03"/>
    <s v="15"/>
    <n v="61"/>
    <n v="4"/>
    <n v="20"/>
  </r>
  <r>
    <n v="21"/>
    <n v="16210208"/>
    <s v="ابراهيم جوني صابر عوض"/>
    <n v="30307210100671"/>
    <s v="نقاش"/>
    <x v="3"/>
    <n v="450"/>
    <n v="0"/>
    <n v="450"/>
    <s v="سوديك"/>
    <x v="3"/>
    <d v="2026-01-13T00:00:00"/>
    <n v="1"/>
    <n v="203"/>
    <n v="6.7666666666666666"/>
    <n v="0"/>
    <n v="20"/>
    <s v="نقاش"/>
    <m/>
    <m/>
    <n v="37823"/>
    <s v="3"/>
    <s v="20"/>
    <s v="03"/>
    <s v="2003"/>
    <s v="07"/>
    <s v="21"/>
    <n v="23"/>
    <n v="0"/>
    <n v="14"/>
  </r>
  <r>
    <n v="21"/>
    <n v="16210209"/>
    <s v="عدنان شعبان مرسي هاشم"/>
    <n v="28611232602974"/>
    <s v="نقاش"/>
    <x v="3"/>
    <n v="450"/>
    <n v="0"/>
    <n v="450"/>
    <s v="سوديك"/>
    <x v="3"/>
    <d v="2026-07-11T00:00:00"/>
    <n v="1"/>
    <n v="24"/>
    <n v="0.8"/>
    <n v="0"/>
    <n v="20"/>
    <s v="نقاش"/>
    <m/>
    <m/>
    <n v="31739"/>
    <s v="2"/>
    <s v="19"/>
    <s v="86"/>
    <s v="1986"/>
    <s v="11"/>
    <s v="23"/>
    <n v="39"/>
    <n v="8"/>
    <n v="12"/>
  </r>
  <r>
    <n v="21"/>
    <n v="16210246"/>
    <s v="محمد عبدالنبي حسن ابراهيم"/>
    <n v="27910120104754"/>
    <s v="نقاش"/>
    <x v="3"/>
    <n v="450"/>
    <n v="0"/>
    <n v="450"/>
    <s v="سوديك"/>
    <x v="3"/>
    <d v="2026-06-27T00:00:00"/>
    <n v="1"/>
    <n v="38"/>
    <n v="1.2666666666666666"/>
    <n v="0"/>
    <n v="20"/>
    <s v="نقاش"/>
    <m/>
    <m/>
    <n v="29140"/>
    <s v="2"/>
    <s v="19"/>
    <s v="79"/>
    <s v="1979"/>
    <s v="10"/>
    <s v="12"/>
    <n v="46"/>
    <n v="9"/>
    <n v="23"/>
  </r>
  <r>
    <n v="22"/>
    <n v="16210172"/>
    <s v="طارق سعيد صالح الحبشي"/>
    <n v="30308011700453"/>
    <s v="مساعد فنى ميكانيكى معدات B"/>
    <x v="4"/>
    <n v="310"/>
    <n v="0"/>
    <n v="310"/>
    <s v="سوديك"/>
    <x v="3"/>
    <d v="2025-09-17T00:00:00"/>
    <n v="1"/>
    <n v="321"/>
    <n v="10.7"/>
    <n v="0"/>
    <n v="45"/>
    <s v="مساعد فنى ميكانيكى معدات"/>
    <m/>
    <m/>
    <n v="37834"/>
    <s v="3"/>
    <s v="20"/>
    <s v="03"/>
    <s v="2003"/>
    <s v="08"/>
    <s v="01"/>
    <n v="23"/>
    <n v="0"/>
    <n v="3"/>
  </r>
  <r>
    <n v="23"/>
    <n v="16210023"/>
    <s v="جمال السيد خالد اسماعيل"/>
    <n v="26607031401071"/>
    <s v="سائق جرار زراعى B"/>
    <x v="4"/>
    <n v="380"/>
    <n v="0"/>
    <n v="380"/>
    <s v="سوديك"/>
    <x v="3"/>
    <d v="2023-10-01T00:00:00"/>
    <n v="1"/>
    <n v="1038"/>
    <n v="10.266666666666667"/>
    <n v="2"/>
    <n v="40"/>
    <s v="سائق جرار زراعى"/>
    <m/>
    <m/>
    <n v="24291"/>
    <s v="2"/>
    <s v="19"/>
    <s v="66"/>
    <s v="1966"/>
    <s v="07"/>
    <s v="03"/>
    <n v="60"/>
    <n v="1"/>
    <n v="1"/>
  </r>
  <r>
    <n v="24"/>
    <n v="16210083"/>
    <s v="عبدالرحمن عبدالحكيم سلام"/>
    <n v="28808202700392"/>
    <s v="سائق لودر A"/>
    <x v="4"/>
    <n v="440"/>
    <n v="0"/>
    <n v="440"/>
    <s v="سوديك"/>
    <x v="3"/>
    <d v="2024-07-10T00:00:00"/>
    <n v="1"/>
    <n v="755"/>
    <n v="0.83333333333333337"/>
    <n v="2"/>
    <n v="39"/>
    <s v="سائق لودر"/>
    <m/>
    <m/>
    <n v="32375"/>
    <s v="2"/>
    <s v="19"/>
    <s v="88"/>
    <s v="1988"/>
    <s v="08"/>
    <s v="20"/>
    <n v="37"/>
    <n v="11"/>
    <n v="15"/>
  </r>
  <r>
    <n v="25"/>
    <n v="16210102"/>
    <s v="عبدالرحمن فرج عبدالعزيز عبدالرحمن"/>
    <n v="29810052101639"/>
    <s v="سائق لودر B"/>
    <x v="4"/>
    <n v="420"/>
    <n v="0"/>
    <n v="420"/>
    <s v="سوديك"/>
    <x v="3"/>
    <d v="2024-10-01T00:00:00"/>
    <n v="1"/>
    <n v="672"/>
    <n v="10.233333333333333"/>
    <n v="1"/>
    <n v="39"/>
    <s v="سائق لودر"/>
    <m/>
    <m/>
    <n v="36073"/>
    <s v="2"/>
    <s v="19"/>
    <s v="98"/>
    <s v="1998"/>
    <s v="10"/>
    <s v="05"/>
    <n v="27"/>
    <n v="9"/>
    <n v="30"/>
  </r>
  <r>
    <n v="26"/>
    <n v="16210153"/>
    <s v="احمد عبده عوض الروبي"/>
    <n v="30110032600314"/>
    <s v="سائق لودر B"/>
    <x v="4"/>
    <n v="420"/>
    <n v="0"/>
    <n v="420"/>
    <s v="سوديك"/>
    <x v="3"/>
    <d v="2025-07-29T00:00:00"/>
    <n v="1"/>
    <n v="371"/>
    <n v="0.2"/>
    <n v="1"/>
    <n v="39"/>
    <s v="سائق لودر"/>
    <m/>
    <m/>
    <n v="37167"/>
    <s v="3"/>
    <s v="20"/>
    <s v="01"/>
    <s v="2001"/>
    <s v="10"/>
    <s v="03"/>
    <n v="24"/>
    <n v="10"/>
    <n v="1"/>
  </r>
  <r>
    <n v="26"/>
    <n v="16210026"/>
    <s v="اسلام احمد احمد عبدالوهاب"/>
    <n v="29801072403837"/>
    <s v="عامل مخزن A"/>
    <x v="5"/>
    <n v="300"/>
    <n v="0"/>
    <n v="300"/>
    <s v="سوديك"/>
    <x v="3"/>
    <d v="2023-10-13T00:00:00"/>
    <n v="1"/>
    <n v="1026"/>
    <n v="9.8666666666666671"/>
    <n v="2"/>
    <n v="49"/>
    <s v="عامل مخزن"/>
    <m/>
    <m/>
    <n v="35802"/>
    <s v="2"/>
    <s v="19"/>
    <s v="98"/>
    <s v="1998"/>
    <s v="01"/>
    <s v="07"/>
    <n v="28"/>
    <n v="6"/>
    <n v="28"/>
  </r>
  <r>
    <n v="26"/>
    <n v="16210094"/>
    <s v="احمد محمود حامد قبيصي"/>
    <n v="29305022603391"/>
    <s v="عامل مخزن A"/>
    <x v="5"/>
    <n v="300"/>
    <n v="0"/>
    <n v="300"/>
    <s v="سوديك"/>
    <x v="3"/>
    <d v="2024-08-10T00:00:00"/>
    <n v="1"/>
    <n v="724"/>
    <n v="11.966666666666667"/>
    <n v="1"/>
    <n v="49"/>
    <s v="عامل مخزن"/>
    <m/>
    <m/>
    <n v="34091"/>
    <s v="2"/>
    <s v="19"/>
    <s v="93"/>
    <s v="1993"/>
    <s v="05"/>
    <s v="02"/>
    <n v="33"/>
    <n v="3"/>
    <n v="2"/>
  </r>
  <r>
    <n v="26"/>
    <n v="16210183"/>
    <s v="مصطفي احمد محمد محمود"/>
    <n v="30205072100692"/>
    <s v="عامل مخزن A"/>
    <x v="5"/>
    <n v="300"/>
    <n v="0"/>
    <n v="300"/>
    <s v="سوديك"/>
    <x v="3"/>
    <d v="2025-10-29T00:00:00"/>
    <n v="1"/>
    <n v="279"/>
    <n v="9.3000000000000007"/>
    <n v="0"/>
    <n v="49"/>
    <s v="عامل مخزن"/>
    <m/>
    <m/>
    <n v="37383"/>
    <s v="3"/>
    <s v="20"/>
    <s v="02"/>
    <s v="2002"/>
    <s v="05"/>
    <s v="07"/>
    <n v="24"/>
    <n v="2"/>
    <n v="28"/>
  </r>
  <r>
    <n v="26"/>
    <n v="16210217"/>
    <s v="محمود جلال علي سعيد علي"/>
    <n v="29702041800716"/>
    <s v="عامل مخزن A"/>
    <x v="5"/>
    <n v="300"/>
    <n v="0"/>
    <n v="300"/>
    <s v="سوديك"/>
    <x v="3"/>
    <d v="2026-02-14T00:00:00"/>
    <n v="1"/>
    <n v="171"/>
    <n v="5.7"/>
    <n v="0"/>
    <n v="49"/>
    <s v="عامل مخزن"/>
    <m/>
    <m/>
    <n v="35465"/>
    <s v="2"/>
    <s v="19"/>
    <s v="97"/>
    <s v="1997"/>
    <s v="02"/>
    <s v="04"/>
    <n v="29"/>
    <n v="6"/>
    <n v="0"/>
  </r>
  <r>
    <n v="26"/>
    <n v="16210230"/>
    <s v="ناصر مجدي السيد الرخ"/>
    <n v="30309051700037"/>
    <s v="مساعد مساح B"/>
    <x v="6"/>
    <n v="330"/>
    <n v="0"/>
    <n v="330"/>
    <s v="سوديك"/>
    <x v="3"/>
    <d v="2026-04-27T00:00:00"/>
    <n v="1"/>
    <n v="99"/>
    <n v="3.3"/>
    <n v="0"/>
    <n v="29"/>
    <s v="مساعد مساح"/>
    <m/>
    <m/>
    <d v="2003-09-05T00:00:00"/>
    <s v="3"/>
    <s v="20"/>
    <s v="03"/>
    <s v="2003"/>
    <s v="09"/>
    <s v="05"/>
    <n v="22"/>
    <n v="10"/>
    <n v="30"/>
  </r>
  <r>
    <n v="26"/>
    <n v="16210239"/>
    <s v="عمرو عبدالهادي علي فولي"/>
    <n v="30209011704639"/>
    <s v="مساعد مساح A"/>
    <x v="6"/>
    <n v="350"/>
    <n v="0"/>
    <n v="350"/>
    <s v="سوديك"/>
    <x v="3"/>
    <d v="2026-06-13T00:00:00"/>
    <n v="1"/>
    <n v="52"/>
    <n v="1.7333333333333334"/>
    <n v="0"/>
    <n v="29"/>
    <s v="مساعد مساح"/>
    <m/>
    <m/>
    <n v="37500"/>
    <s v="3"/>
    <s v="20"/>
    <s v="02"/>
    <s v="2002"/>
    <s v="09"/>
    <s v="01"/>
    <n v="23"/>
    <n v="11"/>
    <n v="3"/>
  </r>
  <r>
    <n v="26"/>
    <m/>
    <s v="محمود علي محمد علي"/>
    <n v="30010252702075"/>
    <s v="فنى شدة معدنية C"/>
    <x v="0"/>
    <n v="410"/>
    <n v="0"/>
    <n v="410"/>
    <s v="سوديك ايست "/>
    <x v="0"/>
    <d v="2026-07-04T00:00:00"/>
    <n v="1"/>
    <n v="31"/>
    <n v="1.0333333333333334"/>
    <n v="0"/>
    <n v="46"/>
    <s v="فنى شدة معدنية"/>
    <m/>
    <m/>
    <d v="2000-10-25T00:00:00"/>
    <s v="3"/>
    <s v="20"/>
    <s v="00"/>
    <s v="2000"/>
    <s v="10"/>
    <s v="25"/>
    <n v="25"/>
    <n v="9"/>
    <n v="10"/>
  </r>
  <r>
    <n v="26"/>
    <m/>
    <s v="محمود شعبان محمد بركات"/>
    <n v="29910112200032"/>
    <s v="فنى شدة معدنية C"/>
    <x v="0"/>
    <n v="410"/>
    <n v="0"/>
    <n v="410"/>
    <s v="سوديك ايست "/>
    <x v="0"/>
    <d v="2026-07-04T00:00:00"/>
    <n v="1"/>
    <n v="31"/>
    <n v="1.0333333333333334"/>
    <n v="0"/>
    <n v="46"/>
    <s v="فنى شدة معدنية"/>
    <m/>
    <m/>
    <d v="1999-10-11T00:00:00"/>
    <s v="2"/>
    <s v="19"/>
    <s v="99"/>
    <s v="1999"/>
    <s v="10"/>
    <s v="11"/>
    <n v="26"/>
    <n v="9"/>
    <n v="24"/>
  </r>
  <r>
    <n v="26"/>
    <m/>
    <s v="عبدالرحمن رضوان عبده رضوان علي ابوالدهب"/>
    <n v="30402201700111"/>
    <s v="فنى صحى (خدمة موقع) C"/>
    <x v="1"/>
    <n v="450"/>
    <n v="0"/>
    <n v="450"/>
    <s v="سوديك ايست "/>
    <x v="0"/>
    <d v="2026-06-23T00:00:00"/>
    <n v="1"/>
    <n v="42"/>
    <n v="1.4"/>
    <n v="0"/>
    <n v="34"/>
    <s v="فنى صحى"/>
    <m/>
    <m/>
    <n v="38037"/>
    <s v="3"/>
    <s v="20"/>
    <s v="04"/>
    <s v="2004"/>
    <s v="02"/>
    <s v="20"/>
    <n v="22"/>
    <n v="5"/>
    <n v="15"/>
  </r>
  <r>
    <n v="26"/>
    <m/>
    <s v="شهاب حسني سيد عبدالفضيل"/>
    <n v="30804012503357"/>
    <s v="مساعد فنى كهرباء"/>
    <x v="1"/>
    <n v="310"/>
    <n v="0"/>
    <n v="310"/>
    <s v="سوديك ايست "/>
    <x v="0"/>
    <d v="2026-07-18T00:00:00"/>
    <n v="1"/>
    <n v="17"/>
    <n v="0.56666666666666665"/>
    <n v="0"/>
    <n v="37"/>
    <s v="مساعد فنى كهرباء"/>
    <m/>
    <m/>
    <n v="39539"/>
    <s v="3"/>
    <s v="20"/>
    <s v="08"/>
    <s v="2008"/>
    <s v="04"/>
    <s v="01"/>
    <n v="18"/>
    <n v="4"/>
    <n v="3"/>
  </r>
  <r>
    <n v="26"/>
    <m/>
    <s v="محروس عاطف احمد مصطفي ادريس"/>
    <n v="27702011503175"/>
    <s v="عامل بوفيه"/>
    <x v="3"/>
    <n v="300"/>
    <n v="0"/>
    <n v="300"/>
    <s v="سوديك ايست "/>
    <x v="0"/>
    <d v="2026-05-04T00:00:00"/>
    <n v="1"/>
    <n v="92"/>
    <n v="3.0666666666666669"/>
    <n v="0"/>
    <n v="26"/>
    <s v="عامل بوفيه"/>
    <m/>
    <m/>
    <n v="28157"/>
    <s v="2"/>
    <s v="19"/>
    <s v="77"/>
    <s v="1977"/>
    <s v="02"/>
    <s v="01"/>
    <n v="49"/>
    <n v="6"/>
    <n v="3"/>
  </r>
  <r>
    <n v="26"/>
    <m/>
    <s v="محمد احمد محمود علي بديوي"/>
    <n v="29209011507951"/>
    <s v="عامل بوفيه"/>
    <x v="3"/>
    <n v="300"/>
    <n v="0"/>
    <n v="300"/>
    <s v="سوديك ايست "/>
    <x v="0"/>
    <d v="2026-06-25T00:00:00"/>
    <n v="1"/>
    <n v="40"/>
    <n v="1.3333333333333333"/>
    <n v="0"/>
    <n v="26"/>
    <s v="عامل بوفيه"/>
    <m/>
    <m/>
    <n v="33848"/>
    <s v="2"/>
    <s v="19"/>
    <s v="92"/>
    <s v="1992"/>
    <s v="09"/>
    <s v="01"/>
    <n v="33"/>
    <n v="11"/>
    <n v="3"/>
  </r>
  <r>
    <n v="26"/>
    <m/>
    <s v="عبدالرحمن سيد محمد السيد"/>
    <n v="30202020102094"/>
    <s v="مساعد مشرف تنفيذ مدنى"/>
    <x v="3"/>
    <n v="400"/>
    <n v="0"/>
    <n v="400"/>
    <s v="سوديك ايست "/>
    <x v="0"/>
    <d v="2026-07-15T00:00:00"/>
    <n v="1"/>
    <n v="20"/>
    <n v="0.66666666666666663"/>
    <n v="0"/>
    <n v="4"/>
    <s v="مساعد مشرف تنفيذ مدنى"/>
    <m/>
    <m/>
    <n v="37289"/>
    <s v="3"/>
    <s v="20"/>
    <s v="02"/>
    <s v="2002"/>
    <s v="02"/>
    <s v="02"/>
    <n v="24"/>
    <n v="6"/>
    <n v="2"/>
  </r>
  <r>
    <n v="27"/>
    <m/>
    <s v="علي السعودي يوسف احمد"/>
    <n v="27906231401033"/>
    <s v="فنى ميكانيكى معدات B"/>
    <x v="4"/>
    <n v="400"/>
    <n v="0"/>
    <n v="400"/>
    <s v="سوديك ايست "/>
    <x v="0"/>
    <d v="2026-05-16T00:00:00"/>
    <n v="1"/>
    <n v="80"/>
    <n v="2.6666666666666665"/>
    <n v="0"/>
    <n v="44"/>
    <s v="فنى ميكانيكى معدات"/>
    <m/>
    <m/>
    <n v="29029"/>
    <s v="2"/>
    <s v="19"/>
    <s v="79"/>
    <s v="1979"/>
    <s v="06"/>
    <s v="23"/>
    <n v="47"/>
    <n v="1"/>
    <n v="12"/>
  </r>
  <r>
    <n v="28"/>
    <m/>
    <s v="حمد رشدي نظير محمود"/>
    <n v="30107092700996"/>
    <s v="فنى ميكانيكى معدات C"/>
    <x v="4"/>
    <n v="380"/>
    <n v="0"/>
    <n v="380"/>
    <s v="سوديك ايست "/>
    <x v="0"/>
    <d v="2026-07-28T00:00:00"/>
    <n v="1"/>
    <n v="7"/>
    <n v="0.23333333333333334"/>
    <n v="0"/>
    <n v="44"/>
    <s v="فنى ميكانيكى معدات"/>
    <m/>
    <m/>
    <n v="37081"/>
    <s v="3"/>
    <s v="20"/>
    <s v="01"/>
    <s v="2001"/>
    <s v="07"/>
    <s v="09"/>
    <n v="25"/>
    <n v="0"/>
    <n v="26"/>
  </r>
  <r>
    <n v="29"/>
    <m/>
    <s v="احمد خالد عبده الحواش"/>
    <n v="29805111700998"/>
    <s v="سائق لودر C"/>
    <x v="4"/>
    <n v="390"/>
    <n v="0"/>
    <n v="390"/>
    <s v="سوديك ايست "/>
    <x v="0"/>
    <d v="2026-07-28T00:00:00"/>
    <n v="1"/>
    <n v="7"/>
    <n v="0.23333333333333334"/>
    <n v="0"/>
    <n v="39"/>
    <s v="سائق لودر"/>
    <m/>
    <m/>
    <n v="35926"/>
    <s v="2"/>
    <s v="19"/>
    <s v="98"/>
    <s v="1998"/>
    <s v="05"/>
    <s v="11"/>
    <n v="28"/>
    <n v="2"/>
    <n v="24"/>
  </r>
  <r>
    <n v="29"/>
    <m/>
    <s v="محمود احمد محمود احمد"/>
    <n v="30003101403096"/>
    <s v="عامل مخزن A"/>
    <x v="5"/>
    <n v="300"/>
    <n v="0"/>
    <n v="300"/>
    <s v="سوديك ايست "/>
    <x v="0"/>
    <d v="2025-12-13T00:00:00"/>
    <n v="1"/>
    <n v="234"/>
    <n v="7.8"/>
    <n v="0"/>
    <n v="49"/>
    <s v="عامل مخزن"/>
    <m/>
    <m/>
    <n v="36595"/>
    <s v="3"/>
    <s v="20"/>
    <s v="00"/>
    <s v="2000"/>
    <s v="03"/>
    <s v="10"/>
    <n v="26"/>
    <n v="4"/>
    <n v="25"/>
  </r>
  <r>
    <n v="29"/>
    <m/>
    <s v="فريد سلامه السعيد بيومي غلمش"/>
    <n v="30509041501639"/>
    <s v="عامل مخزن A"/>
    <x v="5"/>
    <n v="300"/>
    <n v="0"/>
    <n v="300"/>
    <s v="سوديك ايست "/>
    <x v="0"/>
    <d v="2026-02-21T00:00:00"/>
    <n v="1"/>
    <n v="164"/>
    <n v="5.4666666666666668"/>
    <n v="0"/>
    <n v="49"/>
    <s v="عامل مخزن"/>
    <m/>
    <m/>
    <n v="38599"/>
    <s v="3"/>
    <s v="20"/>
    <s v="05"/>
    <s v="2005"/>
    <s v="09"/>
    <s v="04"/>
    <n v="20"/>
    <n v="11"/>
    <n v="0"/>
  </r>
  <r>
    <n v="29"/>
    <m/>
    <s v="عبدالرحمن حامد عبدالرحمن حامد محمد عامر"/>
    <n v="30607251400217"/>
    <s v="عامل مخزن A"/>
    <x v="5"/>
    <n v="300"/>
    <n v="0"/>
    <n v="300"/>
    <s v="سوديك ايست "/>
    <x v="0"/>
    <d v="2026-06-02T00:00:00"/>
    <n v="1"/>
    <n v="63"/>
    <n v="2.1"/>
    <n v="0"/>
    <n v="49"/>
    <s v="عامل مخزن"/>
    <m/>
    <m/>
    <n v="38923"/>
    <s v="3"/>
    <s v="20"/>
    <s v="06"/>
    <s v="2006"/>
    <s v="07"/>
    <s v="25"/>
    <n v="20"/>
    <n v="0"/>
    <n v="10"/>
  </r>
  <r>
    <n v="29"/>
    <m/>
    <s v="محمد رزق محمود محمد"/>
    <n v="30305131201613"/>
    <s v="مساعد مساح A"/>
    <x v="6"/>
    <n v="350"/>
    <n v="0"/>
    <n v="350"/>
    <s v="سوديك ايست "/>
    <x v="0"/>
    <d v="2026-03-04T00:00:00"/>
    <n v="1"/>
    <n v="153"/>
    <n v="5.0999999999999996"/>
    <n v="0"/>
    <n v="29"/>
    <s v="مساعد مساح"/>
    <m/>
    <m/>
    <n v="37754"/>
    <s v="3"/>
    <s v="20"/>
    <s v="03"/>
    <s v="2003"/>
    <s v="05"/>
    <s v="13"/>
    <n v="23"/>
    <n v="2"/>
    <n v="22"/>
  </r>
  <r>
    <n v="29"/>
    <m/>
    <s v="عبدالرحمن مصطفي محمد شوقي مصطفي زهران"/>
    <n v="30410201400137"/>
    <s v="مساعد مساح B"/>
    <x v="6"/>
    <n v="330"/>
    <n v="0"/>
    <n v="330"/>
    <s v="سوديك ايست "/>
    <x v="0"/>
    <d v="2026-07-04T00:00:00"/>
    <n v="1"/>
    <n v="31"/>
    <n v="1.0333333333333334"/>
    <n v="0"/>
    <n v="29"/>
    <s v="مساعد مساح"/>
    <m/>
    <m/>
    <n v="38280"/>
    <s v="3"/>
    <s v="20"/>
    <s v="04"/>
    <s v="2004"/>
    <s v="10"/>
    <s v="20"/>
    <n v="21"/>
    <n v="9"/>
    <n v="15"/>
  </r>
  <r>
    <n v="29"/>
    <m/>
    <s v="صابر رضا سليم علي محمد جوده"/>
    <n v="30308011300617"/>
    <s v="مساعد مساح A"/>
    <x v="6"/>
    <n v="350"/>
    <n v="0"/>
    <n v="350"/>
    <s v="سوديك ايست "/>
    <x v="0"/>
    <d v="2026-04-29T00:00:00"/>
    <n v="1"/>
    <n v="97"/>
    <n v="3.2333333333333334"/>
    <n v="0"/>
    <n v="29"/>
    <s v="مساعد مساح"/>
    <m/>
    <m/>
    <n v="37834"/>
    <s v="3"/>
    <s v="20"/>
    <s v="03"/>
    <s v="2003"/>
    <s v="08"/>
    <s v="01"/>
    <n v="23"/>
    <n v="0"/>
    <n v="3"/>
  </r>
  <r>
    <n v="29"/>
    <m/>
    <s v="احمد السيد ابراهيم عبدالمقصود"/>
    <n v="30303241700973"/>
    <s v="مساعد مساح A"/>
    <x v="6"/>
    <n v="350"/>
    <n v="0"/>
    <n v="350"/>
    <s v="سوديك ايست "/>
    <x v="0"/>
    <d v="2026-05-16T00:00:00"/>
    <n v="1"/>
    <n v="80"/>
    <n v="2.6666666666666665"/>
    <n v="0"/>
    <n v="29"/>
    <s v="مساعد مساح"/>
    <m/>
    <m/>
    <n v="37704"/>
    <s v="3"/>
    <s v="20"/>
    <s v="03"/>
    <s v="2003"/>
    <s v="03"/>
    <s v="24"/>
    <n v="23"/>
    <n v="4"/>
    <n v="11"/>
  </r>
  <r>
    <n v="29"/>
    <m/>
    <s v="محمد ياسر عبدالحميد سالم عرب"/>
    <n v="30402171700936"/>
    <s v="مساعد مساح A"/>
    <x v="6"/>
    <n v="350"/>
    <n v="0"/>
    <n v="350"/>
    <s v="سوديك ايست "/>
    <x v="0"/>
    <d v="2026-04-08T00:00:00"/>
    <n v="1"/>
    <n v="118"/>
    <n v="3.9333333333333331"/>
    <n v="0"/>
    <n v="29"/>
    <s v="مساعد مساح"/>
    <m/>
    <m/>
    <n v="38034"/>
    <s v="3"/>
    <s v="20"/>
    <s v="04"/>
    <s v="2004"/>
    <s v="02"/>
    <s v="17"/>
    <n v="22"/>
    <n v="5"/>
    <n v="18"/>
  </r>
  <r>
    <n v="29"/>
    <m/>
    <s v="عاطف ابراهيم مصطفي شعبان"/>
    <n v="30111071701094"/>
    <s v="مساعد مساح B"/>
    <x v="6"/>
    <n v="330"/>
    <n v="0"/>
    <n v="330"/>
    <s v="سوديك ايست "/>
    <x v="0"/>
    <d v="2026-04-20T00:00:00"/>
    <n v="1"/>
    <n v="106"/>
    <n v="3.5333333333333332"/>
    <n v="0"/>
    <n v="29"/>
    <s v="مساعد مساح"/>
    <m/>
    <m/>
    <n v="37202"/>
    <s v="3"/>
    <s v="20"/>
    <s v="01"/>
    <s v="2001"/>
    <s v="11"/>
    <s v="07"/>
    <n v="24"/>
    <n v="8"/>
    <n v="28"/>
  </r>
  <r>
    <n v="29"/>
    <m/>
    <s v="احمد مسعد عبدالرحمن حسين عمر"/>
    <n v="30108231302212"/>
    <s v="مساعد مساح B"/>
    <x v="6"/>
    <n v="330"/>
    <n v="0"/>
    <n v="330"/>
    <s v="سوديك ايست "/>
    <x v="0"/>
    <d v="2026-07-11T00:00:00"/>
    <n v="1"/>
    <n v="24"/>
    <n v="0.8"/>
    <n v="0"/>
    <n v="29"/>
    <s v="مساعد مساح"/>
    <m/>
    <m/>
    <n v="37126"/>
    <s v="3"/>
    <s v="20"/>
    <s v="01"/>
    <s v="2001"/>
    <s v="08"/>
    <s v="23"/>
    <n v="24"/>
    <n v="11"/>
    <n v="12"/>
  </r>
  <r>
    <n v="29"/>
    <m/>
    <s v="عمر محمد عوض محمد العدل"/>
    <n v="30711081202417"/>
    <s v="مساعد مساح C"/>
    <x v="6"/>
    <n v="300"/>
    <n v="0"/>
    <n v="300"/>
    <s v="سوديك ايست "/>
    <x v="0"/>
    <d v="2026-07-11T00:00:00"/>
    <n v="1"/>
    <n v="24"/>
    <n v="0.8"/>
    <n v="0"/>
    <n v="29"/>
    <s v="مساعد مساح"/>
    <m/>
    <m/>
    <n v="39394"/>
    <s v="3"/>
    <s v="20"/>
    <s v="07"/>
    <s v="2007"/>
    <s v="11"/>
    <s v="08"/>
    <n v="18"/>
    <n v="8"/>
    <n v="27"/>
  </r>
  <r>
    <n v="29"/>
    <m/>
    <s v="ابرهيم حسن رجب علي الضبع"/>
    <n v="30412100103452"/>
    <s v="مساعد مساح B"/>
    <x v="6"/>
    <n v="330"/>
    <n v="0"/>
    <n v="330"/>
    <s v="سوديك ايست "/>
    <x v="0"/>
    <d v="2026-07-13T00:00:00"/>
    <n v="1"/>
    <n v="22"/>
    <n v="0.73333333333333328"/>
    <n v="0"/>
    <n v="29"/>
    <s v="مساعد مساح"/>
    <m/>
    <m/>
    <n v="38331"/>
    <s v="3"/>
    <s v="20"/>
    <s v="04"/>
    <s v="2004"/>
    <s v="12"/>
    <s v="10"/>
    <n v="21"/>
    <n v="7"/>
    <n v="25"/>
  </r>
  <r>
    <n v="29"/>
    <n v="18910008"/>
    <s v="فارس ابراهيم صالح "/>
    <n v="30401012416015"/>
    <s v="عامل مخزن D"/>
    <x v="5"/>
    <n v="270"/>
    <n v="70"/>
    <n v="340"/>
    <s v="سور الضبعة"/>
    <x v="0"/>
    <d v="2025-04-28T00:00:00"/>
    <n v="1"/>
    <n v="463"/>
    <n v="3.2666666666666666"/>
    <n v="1"/>
    <n v="49"/>
    <s v="عامل مخزن"/>
    <m/>
    <m/>
    <n v="37987"/>
    <s v="3"/>
    <s v="20"/>
    <s v="04"/>
    <s v="2004"/>
    <s v="01"/>
    <s v="01"/>
    <n v="22"/>
    <n v="7"/>
    <n v="3"/>
  </r>
  <r>
    <n v="29"/>
    <n v="20010016"/>
    <s v="عبدالكريم احمد الصغير جادالكريم"/>
    <n v="29012012704833"/>
    <s v="نجار مسلح"/>
    <x v="0"/>
    <n v="600"/>
    <n v="0"/>
    <n v="600"/>
    <s v="سوما باى "/>
    <x v="5"/>
    <d v="2026-07-01T00:00:00"/>
    <n v="1"/>
    <n v="34"/>
    <n v="1.1333333333333333"/>
    <n v="0"/>
    <n v="15"/>
    <s v="نجار مسلح"/>
    <m/>
    <m/>
    <n v="33208"/>
    <s v="2"/>
    <s v="19"/>
    <s v="90"/>
    <s v="1990"/>
    <s v="12"/>
    <s v="01"/>
    <n v="35"/>
    <n v="8"/>
    <n v="3"/>
  </r>
  <r>
    <n v="29"/>
    <n v="20010017"/>
    <s v="عمرو  احمد الصغير جادالكريم"/>
    <n v="29604092700412"/>
    <s v="فنى شدة معدنية C"/>
    <x v="0"/>
    <n v="410"/>
    <n v="90"/>
    <n v="500"/>
    <s v="سوما باى "/>
    <x v="5"/>
    <d v="2026-07-01T00:00:00"/>
    <n v="1"/>
    <n v="34"/>
    <n v="1.1333333333333333"/>
    <n v="0"/>
    <n v="46"/>
    <s v="فنى شدة معدنية"/>
    <m/>
    <m/>
    <n v="35164"/>
    <s v="2"/>
    <s v="19"/>
    <s v="96"/>
    <s v="1996"/>
    <s v="04"/>
    <s v="09"/>
    <n v="30"/>
    <n v="3"/>
    <n v="26"/>
  </r>
  <r>
    <n v="29"/>
    <n v="20010032"/>
    <s v="احمد دكتور احمد محمود"/>
    <n v="30111252702513"/>
    <s v="فنى شدة معدنية C"/>
    <x v="0"/>
    <n v="450"/>
    <n v="90"/>
    <n v="540"/>
    <s v="سوما باى "/>
    <x v="5"/>
    <d v="2026-08-01T00:00:00"/>
    <n v="1"/>
    <n v="3"/>
    <n v="0.1"/>
    <n v="0"/>
    <n v="46"/>
    <s v="فنى شدة معدنية"/>
    <m/>
    <m/>
    <n v="37220"/>
    <s v="3"/>
    <s v="20"/>
    <s v="01"/>
    <s v="2001"/>
    <s v="11"/>
    <s v="25"/>
    <n v="24"/>
    <n v="8"/>
    <n v="10"/>
  </r>
  <r>
    <n v="29"/>
    <n v="20010033"/>
    <s v="عبدالرحمن عبدالله عبدالحميد احمد"/>
    <n v="30207282701179"/>
    <s v="فنى شدة معدنية C"/>
    <x v="0"/>
    <n v="450"/>
    <n v="90"/>
    <n v="540"/>
    <s v="سوما باى "/>
    <x v="5"/>
    <d v="2026-08-01T00:00:00"/>
    <n v="1"/>
    <n v="3"/>
    <n v="0.1"/>
    <n v="0"/>
    <n v="46"/>
    <s v="فنى شدة معدنية"/>
    <m/>
    <m/>
    <n v="37465"/>
    <s v="3"/>
    <s v="20"/>
    <s v="02"/>
    <s v="2002"/>
    <s v="07"/>
    <s v="28"/>
    <n v="24"/>
    <n v="0"/>
    <n v="7"/>
  </r>
  <r>
    <n v="29"/>
    <n v="20010004"/>
    <s v="محمد ايمن اسماعيل محمد "/>
    <n v="30510201703215"/>
    <s v="مساعد فنى كهرباء"/>
    <x v="1"/>
    <n v="320"/>
    <n v="90"/>
    <n v="410"/>
    <s v="سوما باى "/>
    <x v="5"/>
    <d v="2026-07-06T00:00:00"/>
    <n v="1"/>
    <n v="29"/>
    <n v="0.96666666666666667"/>
    <n v="0"/>
    <n v="37"/>
    <s v="مساعد فنى كهرباء"/>
    <m/>
    <m/>
    <n v="38645"/>
    <s v="3"/>
    <s v="20"/>
    <s v="05"/>
    <s v="2005"/>
    <s v="10"/>
    <s v="20"/>
    <n v="20"/>
    <n v="9"/>
    <n v="15"/>
  </r>
  <r>
    <n v="29"/>
    <n v="20010005"/>
    <s v="يوسف سيد محمد عبدالمجيد"/>
    <n v="30507011705873"/>
    <s v="مساعد فنى كهرباء B"/>
    <x v="1"/>
    <n v="350"/>
    <n v="90"/>
    <n v="440"/>
    <s v="سوما باى "/>
    <x v="5"/>
    <d v="2026-06-13T00:00:00"/>
    <n v="1"/>
    <n v="52"/>
    <n v="1.7333333333333334"/>
    <n v="0"/>
    <n v="37"/>
    <s v="مساعد فنى كهرباء"/>
    <m/>
    <m/>
    <n v="38534"/>
    <s v="3"/>
    <s v="20"/>
    <s v="05"/>
    <s v="2005"/>
    <s v="07"/>
    <s v="01"/>
    <n v="21"/>
    <n v="1"/>
    <n v="3"/>
  </r>
  <r>
    <n v="29"/>
    <n v="20010006"/>
    <s v="طه محمود سليمان محمد سليمان"/>
    <n v="30610282704894"/>
    <s v="مساعد فنى كهرباء B"/>
    <x v="1"/>
    <n v="350"/>
    <n v="90"/>
    <n v="440"/>
    <s v="سوما باى "/>
    <x v="5"/>
    <d v="2026-06-14T00:00:00"/>
    <n v="1"/>
    <n v="51"/>
    <n v="1.7"/>
    <n v="0"/>
    <n v="37"/>
    <s v="مساعد فنى كهرباء"/>
    <m/>
    <m/>
    <d v="2006-10-28T00:00:00"/>
    <s v="3"/>
    <s v="20"/>
    <s v="06"/>
    <s v="2006"/>
    <s v="10"/>
    <s v="28"/>
    <n v="19"/>
    <n v="9"/>
    <n v="7"/>
  </r>
  <r>
    <n v="29"/>
    <n v="20010008"/>
    <s v="احمد ابراهيم حمدى مهنى"/>
    <n v="30802042402617"/>
    <s v="مساعد فنى صحى B"/>
    <x v="1"/>
    <n v="350"/>
    <n v="90"/>
    <n v="440"/>
    <s v="سوما باى "/>
    <x v="5"/>
    <d v="2026-07-11T00:00:00"/>
    <n v="1"/>
    <n v="24"/>
    <n v="0.8"/>
    <n v="0"/>
    <n v="35"/>
    <s v="مساعد فنى صحى"/>
    <m/>
    <m/>
    <d v="2008-02-04T00:00:00"/>
    <s v="3"/>
    <s v="20"/>
    <s v="08"/>
    <s v="2008"/>
    <s v="02"/>
    <s v="04"/>
    <n v="18"/>
    <n v="6"/>
    <n v="0"/>
  </r>
  <r>
    <n v="29"/>
    <n v="20010027"/>
    <s v="عبدالله رجب كامل الزعويلى"/>
    <n v="30210051801414"/>
    <s v="مساعد فنى كهرباء B"/>
    <x v="1"/>
    <n v="350"/>
    <n v="90"/>
    <n v="440"/>
    <s v="سوما باى "/>
    <x v="5"/>
    <d v="2026-07-27T00:00:00"/>
    <n v="1"/>
    <n v="8"/>
    <n v="0.26666666666666666"/>
    <n v="0"/>
    <n v="37"/>
    <s v="مساعد فنى كهرباء"/>
    <m/>
    <m/>
    <n v="37534"/>
    <s v="3"/>
    <s v="20"/>
    <s v="02"/>
    <s v="2002"/>
    <s v="10"/>
    <s v="05"/>
    <n v="23"/>
    <n v="9"/>
    <n v="30"/>
  </r>
  <r>
    <n v="29"/>
    <n v="20010029"/>
    <s v="حماده عبدالحميد عبدالراضى"/>
    <n v="29606092700555"/>
    <s v="فنى كهرباء (منتج) D"/>
    <x v="1"/>
    <n v="450"/>
    <n v="90"/>
    <n v="540"/>
    <s v="سوما باى "/>
    <x v="5"/>
    <d v="2026-07-28T00:00:00"/>
    <n v="1"/>
    <n v="7"/>
    <n v="0.23333333333333334"/>
    <n v="0"/>
    <n v="36"/>
    <s v="فنى كهرباء"/>
    <m/>
    <m/>
    <n v="35225"/>
    <s v="2"/>
    <s v="19"/>
    <s v="96"/>
    <s v="1996"/>
    <s v="06"/>
    <s v="09"/>
    <n v="30"/>
    <n v="1"/>
    <n v="26"/>
  </r>
  <r>
    <n v="29"/>
    <n v="20010030"/>
    <s v="حسين محمود نوبى حامد"/>
    <n v="29112082702573"/>
    <s v="فنى كهرباء (خدمة موقع) D"/>
    <x v="1"/>
    <n v="430"/>
    <n v="90"/>
    <n v="520"/>
    <s v="سوما باى "/>
    <x v="5"/>
    <d v="2026-07-28T00:00:00"/>
    <n v="1"/>
    <n v="7"/>
    <n v="0.23333333333333334"/>
    <n v="0"/>
    <n v="36"/>
    <s v="فنى كهرباء"/>
    <m/>
    <m/>
    <n v="33580"/>
    <s v="2"/>
    <s v="19"/>
    <s v="91"/>
    <s v="1991"/>
    <s v="12"/>
    <s v="08"/>
    <n v="34"/>
    <n v="7"/>
    <n v="27"/>
  </r>
  <r>
    <n v="29"/>
    <n v="20010009"/>
    <s v="محمد فراج موسى احمد"/>
    <n v="28701192702678"/>
    <s v="فرد امن"/>
    <x v="2"/>
    <n v="330"/>
    <n v="90"/>
    <n v="420"/>
    <s v="سوما باى "/>
    <x v="5"/>
    <d v="2026-06-15T00:00:00"/>
    <n v="1"/>
    <n v="50"/>
    <n v="1.6666666666666667"/>
    <n v="0"/>
    <n v="51"/>
    <s v="فرد امن"/>
    <m/>
    <m/>
    <d v="1987-01-19T00:00:00"/>
    <s v="2"/>
    <s v="19"/>
    <s v="87"/>
    <s v="1987"/>
    <s v="01"/>
    <s v="19"/>
    <n v="39"/>
    <n v="6"/>
    <n v="16"/>
  </r>
  <r>
    <n v="29"/>
    <n v="20010011"/>
    <s v="طه احمد محمد احمد"/>
    <n v="30408012407533"/>
    <s v="فرد امن"/>
    <x v="2"/>
    <n v="330"/>
    <n v="90"/>
    <n v="420"/>
    <s v="سوما باى "/>
    <x v="5"/>
    <d v="2026-06-16T00:00:00"/>
    <n v="1"/>
    <n v="49"/>
    <n v="1.6333333333333333"/>
    <n v="0"/>
    <n v="51"/>
    <s v="فرد امن"/>
    <m/>
    <m/>
    <n v="38200"/>
    <s v="3"/>
    <s v="20"/>
    <s v="04"/>
    <s v="2004"/>
    <s v="08"/>
    <s v="01"/>
    <n v="22"/>
    <n v="0"/>
    <n v="3"/>
  </r>
  <r>
    <n v="29"/>
    <n v="20010012"/>
    <s v="عبد الرحمن حمدى محمد احمد"/>
    <n v="30210012428072"/>
    <s v="فرد امن"/>
    <x v="2"/>
    <n v="330"/>
    <n v="90"/>
    <n v="420"/>
    <s v="سوما باى "/>
    <x v="5"/>
    <d v="2026-06-16T00:00:00"/>
    <n v="1"/>
    <n v="49"/>
    <n v="1.6333333333333333"/>
    <n v="0"/>
    <n v="51"/>
    <s v="فرد امن"/>
    <m/>
    <m/>
    <n v="37530"/>
    <s v="3"/>
    <s v="20"/>
    <s v="02"/>
    <s v="2002"/>
    <s v="10"/>
    <s v="01"/>
    <n v="23"/>
    <n v="10"/>
    <n v="3"/>
  </r>
  <r>
    <n v="29"/>
    <n v="20010013"/>
    <s v="طه عبدالرحيم شاكر سالم"/>
    <n v="30711012408275"/>
    <s v="فرد امن"/>
    <x v="2"/>
    <n v="330"/>
    <n v="90"/>
    <n v="420"/>
    <s v="سوما باى "/>
    <x v="5"/>
    <d v="2026-07-02T00:00:00"/>
    <n v="1"/>
    <n v="33"/>
    <n v="1.1000000000000001"/>
    <n v="0"/>
    <n v="51"/>
    <s v="فرد امن"/>
    <m/>
    <m/>
    <n v="39387"/>
    <s v="3"/>
    <s v="20"/>
    <s v="07"/>
    <s v="2007"/>
    <s v="11"/>
    <s v="01"/>
    <n v="18"/>
    <n v="9"/>
    <n v="3"/>
  </r>
  <r>
    <n v="29"/>
    <n v="20010026"/>
    <s v="عبدالفتاح القطب عبدالفتاح القطب"/>
    <n v="30511041601492"/>
    <s v="فرد امن"/>
    <x v="2"/>
    <n v="330"/>
    <n v="90"/>
    <n v="420"/>
    <s v="سوما باى "/>
    <x v="5"/>
    <d v="2026-07-26T00:00:00"/>
    <n v="1"/>
    <n v="9"/>
    <n v="0.3"/>
    <n v="0"/>
    <n v="51"/>
    <s v="فرد امن"/>
    <m/>
    <m/>
    <d v="2005-11-04T00:00:00"/>
    <s v="3"/>
    <s v="20"/>
    <s v="05"/>
    <s v="2005"/>
    <s v="11"/>
    <s v="04"/>
    <n v="20"/>
    <n v="9"/>
    <n v="0"/>
  </r>
  <r>
    <n v="29"/>
    <n v="20010031"/>
    <s v="محمد  ابو العلا محمد عبدالمقصود"/>
    <n v="30306232502572"/>
    <s v="D.C"/>
    <x v="3"/>
    <n v="350"/>
    <n v="90"/>
    <n v="440"/>
    <s v="سوما باى "/>
    <x v="5"/>
    <d v="2026-07-30T00:00:00"/>
    <n v="1"/>
    <n v="5"/>
    <n v="0.16666666666666666"/>
    <n v="0"/>
    <n v="52"/>
    <s v="مساعد منسق مستندات"/>
    <m/>
    <m/>
    <n v="37795"/>
    <s v="3"/>
    <s v="20"/>
    <s v="03"/>
    <s v="2003"/>
    <s v="06"/>
    <s v="23"/>
    <n v="23"/>
    <n v="1"/>
    <n v="12"/>
  </r>
  <r>
    <n v="29"/>
    <n v="20010014"/>
    <s v="محمد الشريف محمود نصار عمر"/>
    <n v="28111118800216"/>
    <s v="عامل بوفيه"/>
    <x v="3"/>
    <n v="400"/>
    <n v="0"/>
    <n v="400"/>
    <s v="سوما باى "/>
    <x v="5"/>
    <d v="2026-07-15T00:00:00"/>
    <n v="1"/>
    <n v="20"/>
    <n v="0.66666666666666663"/>
    <n v="0"/>
    <n v="26"/>
    <s v="عامل بوفيه"/>
    <m/>
    <m/>
    <n v="29901"/>
    <s v="2"/>
    <s v="19"/>
    <s v="81"/>
    <s v="1981"/>
    <s v="11"/>
    <s v="11"/>
    <n v="44"/>
    <n v="8"/>
    <n v="24"/>
  </r>
  <r>
    <n v="29"/>
    <n v="20010015"/>
    <s v="حسام الدين مصطفى يحى أحمد "/>
    <n v="30205112502055"/>
    <s v="مساعد مشرف تنفيذ مدنى"/>
    <x v="3"/>
    <n v="420"/>
    <n v="90"/>
    <n v="510"/>
    <s v="سوما باى "/>
    <x v="5"/>
    <d v="2026-07-09T00:00:00"/>
    <n v="1"/>
    <n v="26"/>
    <n v="0.8666666666666667"/>
    <n v="0"/>
    <n v="4"/>
    <s v="مساعد مشرف تنفيذ مدنى"/>
    <m/>
    <m/>
    <n v="37387"/>
    <s v="3"/>
    <s v="20"/>
    <s v="02"/>
    <s v="2002"/>
    <s v="05"/>
    <s v="11"/>
    <n v="24"/>
    <n v="2"/>
    <n v="24"/>
  </r>
  <r>
    <n v="29"/>
    <n v="20010023"/>
    <s v="محمد عباس سيد خليفه"/>
    <n v="30509172502177"/>
    <s v="مراقب عمال"/>
    <x v="3"/>
    <n v="320"/>
    <n v="90"/>
    <n v="410"/>
    <s v="سوما باى "/>
    <x v="5"/>
    <d v="2026-07-26T00:00:00"/>
    <n v="1"/>
    <n v="9"/>
    <n v="0.3"/>
    <n v="0"/>
    <n v="6"/>
    <s v="مراقب عمال"/>
    <m/>
    <m/>
    <n v="38612"/>
    <s v="3"/>
    <s v="20"/>
    <s v="05"/>
    <s v="2005"/>
    <s v="09"/>
    <s v="17"/>
    <n v="20"/>
    <n v="10"/>
    <n v="18"/>
  </r>
  <r>
    <n v="29"/>
    <n v="20010028"/>
    <s v="محمد حمدى محمد حسن"/>
    <n v="28507020100357"/>
    <s v="مراقب عمال"/>
    <x v="3"/>
    <n v="320"/>
    <n v="90"/>
    <n v="410"/>
    <s v="سوما باى "/>
    <x v="5"/>
    <d v="2026-07-27T00:00:00"/>
    <n v="1"/>
    <n v="8"/>
    <n v="0.26666666666666666"/>
    <n v="0"/>
    <n v="6"/>
    <s v="مراقب عمال"/>
    <m/>
    <m/>
    <n v="31230"/>
    <s v="2"/>
    <s v="19"/>
    <s v="85"/>
    <s v="1985"/>
    <s v="07"/>
    <s v="02"/>
    <n v="41"/>
    <n v="1"/>
    <n v="2"/>
  </r>
  <r>
    <n v="30"/>
    <n v="20010021"/>
    <s v="الضبع عبدالرحمن محمد عثمان "/>
    <n v="29308042700235"/>
    <s v="فنى ميكانيكى معدات B"/>
    <x v="4"/>
    <n v="400"/>
    <n v="90"/>
    <n v="490"/>
    <s v="سوما باى "/>
    <x v="5"/>
    <d v="2026-07-15T00:00:00"/>
    <n v="1"/>
    <n v="20"/>
    <n v="0.66666666666666663"/>
    <n v="0"/>
    <n v="44"/>
    <s v="فنى ميكانيكى معدات"/>
    <m/>
    <m/>
    <n v="34185"/>
    <s v="2"/>
    <s v="19"/>
    <s v="93"/>
    <s v="1993"/>
    <s v="08"/>
    <s v="04"/>
    <n v="33"/>
    <n v="0"/>
    <n v="0"/>
  </r>
  <r>
    <n v="30"/>
    <n v="20010002"/>
    <s v="محمود صباح رضانا حسانين"/>
    <n v="30201012103077"/>
    <s v="عامل مخزن D"/>
    <x v="5"/>
    <n v="270"/>
    <n v="90"/>
    <n v="360"/>
    <s v="سوما باى "/>
    <x v="5"/>
    <d v="2026-07-08T00:00:00"/>
    <n v="1"/>
    <n v="27"/>
    <n v="0.9"/>
    <n v="0"/>
    <n v="49"/>
    <s v="عامل مخزن"/>
    <m/>
    <m/>
    <n v="37257"/>
    <s v="3"/>
    <s v="20"/>
    <s v="02"/>
    <s v="2002"/>
    <s v="01"/>
    <s v="01"/>
    <n v="24"/>
    <n v="7"/>
    <n v="3"/>
  </r>
  <r>
    <n v="30"/>
    <n v="20010003"/>
    <s v="رمضان محمود محمد احمد "/>
    <n v="29702012607273"/>
    <s v="عامل مخزن A"/>
    <x v="5"/>
    <n v="300"/>
    <n v="90"/>
    <n v="390"/>
    <s v="سوما باى "/>
    <x v="5"/>
    <d v="2026-06-08T00:00:00"/>
    <n v="1"/>
    <n v="57"/>
    <n v="1.9"/>
    <n v="0"/>
    <n v="49"/>
    <s v="عامل مخزن"/>
    <m/>
    <m/>
    <d v="1997-02-01T00:00:00"/>
    <s v="2"/>
    <s v="19"/>
    <s v="97"/>
    <s v="1997"/>
    <s v="02"/>
    <s v="01"/>
    <n v="29"/>
    <n v="6"/>
    <n v="3"/>
  </r>
  <r>
    <n v="30"/>
    <n v="20010034"/>
    <s v="مصطفى محمود احمد محمد"/>
    <n v="30211052603671"/>
    <s v="مندوب تسليمات C"/>
    <x v="5"/>
    <n v="320"/>
    <n v="90"/>
    <n v="410"/>
    <s v="سوما باى "/>
    <x v="5"/>
    <d v="2026-08-02T00:00:00"/>
    <n v="1"/>
    <n v="2"/>
    <n v="6.6666666666666666E-2"/>
    <n v="0"/>
    <n v="50"/>
    <s v="مندوب تسليمات"/>
    <m/>
    <m/>
    <n v="37565"/>
    <s v="3"/>
    <s v="20"/>
    <s v="02"/>
    <s v="2002"/>
    <s v="11"/>
    <s v="05"/>
    <n v="23"/>
    <n v="8"/>
    <n v="30"/>
  </r>
  <r>
    <n v="30"/>
    <n v="20010018"/>
    <s v="حازم عبده السيد اسماعيل جاد"/>
    <n v="30302251803014"/>
    <s v="مساعد مساح C"/>
    <x v="6"/>
    <n v="380"/>
    <n v="90"/>
    <n v="470"/>
    <s v="سوما باى "/>
    <x v="5"/>
    <d v="2026-07-15T00:00:00"/>
    <n v="1"/>
    <n v="20"/>
    <n v="0.66666666666666663"/>
    <n v="0"/>
    <n v="29"/>
    <s v="مساعد مساح"/>
    <m/>
    <m/>
    <n v="37677"/>
    <s v="3"/>
    <s v="20"/>
    <s v="03"/>
    <s v="2003"/>
    <s v="02"/>
    <s v="25"/>
    <n v="23"/>
    <n v="5"/>
    <n v="10"/>
  </r>
  <r>
    <n v="30"/>
    <n v="20010019"/>
    <s v="محمد حسين رشاد حافظ"/>
    <n v="30205122601531"/>
    <s v="مساعد مساح B"/>
    <x v="6"/>
    <n v="410"/>
    <n v="90"/>
    <n v="500"/>
    <s v="سوما باى "/>
    <x v="5"/>
    <d v="2026-06-06T00:00:00"/>
    <n v="1"/>
    <n v="59"/>
    <n v="1.9666666666666666"/>
    <n v="0"/>
    <n v="29"/>
    <s v="مساعد مساح"/>
    <m/>
    <m/>
    <n v="37388"/>
    <s v="3"/>
    <s v="20"/>
    <s v="02"/>
    <s v="2002"/>
    <s v="05"/>
    <s v="12"/>
    <n v="24"/>
    <n v="2"/>
    <n v="23"/>
  </r>
  <r>
    <n v="30"/>
    <n v="20010020"/>
    <s v="يوسف علاء عزب محمد"/>
    <n v="30301121303595"/>
    <s v="مساعد مساح C"/>
    <x v="6"/>
    <n v="380"/>
    <n v="90"/>
    <n v="470"/>
    <s v="سوما باى "/>
    <x v="5"/>
    <d v="2026-07-15T00:00:00"/>
    <n v="1"/>
    <n v="20"/>
    <n v="0.66666666666666663"/>
    <n v="0"/>
    <n v="29"/>
    <s v="مساعد مساح"/>
    <m/>
    <m/>
    <n v="37633"/>
    <s v="3"/>
    <s v="20"/>
    <s v="03"/>
    <s v="2003"/>
    <s v="01"/>
    <s v="12"/>
    <n v="23"/>
    <n v="6"/>
    <n v="23"/>
  </r>
  <r>
    <n v="30"/>
    <n v="20010022"/>
    <s v="احمد عصام سامي محمود مقداد "/>
    <n v="3030615106539"/>
    <s v="مساعد مساح C"/>
    <x v="6"/>
    <n v="380"/>
    <n v="90"/>
    <n v="470"/>
    <s v="سوما باى "/>
    <x v="5"/>
    <d v="2026-07-06T00:00:00"/>
    <n v="1"/>
    <n v="29"/>
    <n v="0.96666666666666667"/>
    <n v="0"/>
    <n v="29"/>
    <s v="مساعد مساح"/>
    <m/>
    <m/>
    <n v="37787"/>
    <s v="3"/>
    <s v="20"/>
    <s v="03"/>
    <s v="2003"/>
    <s v="06"/>
    <s v="15"/>
    <n v="23"/>
    <n v="1"/>
    <n v="20"/>
  </r>
  <r>
    <n v="30"/>
    <n v="20010024"/>
    <s v="احمد سعيد حسين بهلول "/>
    <n v="30306201700112"/>
    <s v="مساعد مساح C"/>
    <x v="6"/>
    <n v="380"/>
    <n v="90"/>
    <n v="470"/>
    <s v="سوما باى "/>
    <x v="5"/>
    <d v="2026-07-22T00:00:00"/>
    <n v="1"/>
    <n v="13"/>
    <n v="0.43333333333333335"/>
    <n v="0"/>
    <n v="29"/>
    <s v="مساعد مساح"/>
    <m/>
    <m/>
    <n v="37792"/>
    <s v="3"/>
    <s v="20"/>
    <s v="03"/>
    <s v="2003"/>
    <s v="06"/>
    <s v="20"/>
    <n v="23"/>
    <n v="1"/>
    <n v="15"/>
  </r>
  <r>
    <n v="30"/>
    <n v="20010025"/>
    <s v="عبدالله عبدالعزيز محمود مصطفى"/>
    <n v="29003111402777"/>
    <s v="مساعد مساح A"/>
    <x v="6"/>
    <n v="440"/>
    <n v="90"/>
    <n v="530"/>
    <s v="سوما باى "/>
    <x v="5"/>
    <d v="2026-07-22T00:00:00"/>
    <n v="1"/>
    <n v="13"/>
    <n v="0.43333333333333335"/>
    <n v="0"/>
    <n v="29"/>
    <s v="مساعد مساح"/>
    <m/>
    <m/>
    <n v="32943"/>
    <s v="2"/>
    <s v="19"/>
    <s v="90"/>
    <s v="1990"/>
    <s v="03"/>
    <s v="11"/>
    <n v="36"/>
    <n v="4"/>
    <n v="24"/>
  </r>
  <r>
    <n v="30"/>
    <n v="16010071"/>
    <s v="عبدالرحمن جوده عبدالحميد جوده"/>
    <n v="30002162200752"/>
    <s v="فنى شدة معدنية C"/>
    <x v="0"/>
    <n v="410"/>
    <n v="0"/>
    <n v="410"/>
    <s v="صوفيا"/>
    <x v="4"/>
    <d v="2024-10-26T00:00:00"/>
    <n v="1"/>
    <n v="647"/>
    <n v="9.4"/>
    <n v="1"/>
    <n v="46"/>
    <s v="فنى شدة معدنية"/>
    <m/>
    <m/>
    <n v="36572"/>
    <s v="3"/>
    <s v="20"/>
    <s v="00"/>
    <s v="2000"/>
    <s v="02"/>
    <s v="16"/>
    <n v="26"/>
    <n v="5"/>
    <n v="19"/>
  </r>
  <r>
    <n v="30"/>
    <n v="16010124"/>
    <s v="يوسف حسين بكري حسين"/>
    <n v="30611292200874"/>
    <s v="فنى شدة معدنية C"/>
    <x v="0"/>
    <n v="410"/>
    <n v="0"/>
    <n v="410"/>
    <s v="صوفيا"/>
    <x v="4"/>
    <d v="2025-08-09T00:00:00"/>
    <n v="1"/>
    <n v="360"/>
    <n v="12"/>
    <n v="0"/>
    <n v="46"/>
    <s v="فنى شدة معدنية"/>
    <m/>
    <m/>
    <n v="39050"/>
    <s v="3"/>
    <s v="20"/>
    <s v="06"/>
    <s v="2006"/>
    <s v="11"/>
    <s v="29"/>
    <n v="19"/>
    <n v="8"/>
    <n v="6"/>
  </r>
  <r>
    <n v="30"/>
    <n v="16010135"/>
    <s v="احمد ايمن مرعي حسن"/>
    <n v="29406062201814"/>
    <s v="فنى شدة معدنية C"/>
    <x v="0"/>
    <n v="410"/>
    <n v="0"/>
    <n v="410"/>
    <s v="صوفيا"/>
    <x v="4"/>
    <d v="2025-12-17T00:00:00"/>
    <n v="1"/>
    <n v="230"/>
    <n v="7.666666666666667"/>
    <n v="0"/>
    <n v="46"/>
    <s v="فنى شدة معدنية"/>
    <m/>
    <m/>
    <n v="34491"/>
    <s v="2"/>
    <s v="19"/>
    <s v="94"/>
    <s v="1994"/>
    <s v="06"/>
    <s v="06"/>
    <n v="32"/>
    <n v="1"/>
    <n v="29"/>
  </r>
  <r>
    <n v="30"/>
    <n v="16010137"/>
    <s v="احمد ماهر محمد احمد"/>
    <n v="29403152503039"/>
    <s v="فنى شدة معدنية C"/>
    <x v="0"/>
    <n v="410"/>
    <n v="0"/>
    <n v="410"/>
    <s v="صوفيا"/>
    <x v="4"/>
    <d v="2025-12-31T00:00:00"/>
    <n v="1"/>
    <n v="216"/>
    <n v="7.2"/>
    <n v="0"/>
    <n v="46"/>
    <s v="فنى شدة معدنية"/>
    <m/>
    <m/>
    <n v="34408"/>
    <s v="2"/>
    <s v="19"/>
    <s v="94"/>
    <s v="1994"/>
    <s v="03"/>
    <s v="15"/>
    <n v="32"/>
    <n v="4"/>
    <n v="20"/>
  </r>
  <r>
    <n v="30"/>
    <n v="16010151"/>
    <s v="محمد محمود محمد قرني"/>
    <n v="30711262200157"/>
    <s v="فنى شدة معدنية D"/>
    <x v="0"/>
    <n v="380"/>
    <n v="0"/>
    <n v="380"/>
    <s v="صوفيا"/>
    <x v="4"/>
    <d v="2026-05-04T00:00:00"/>
    <n v="1"/>
    <n v="92"/>
    <n v="3.0666666666666669"/>
    <n v="0"/>
    <n v="46"/>
    <s v="فنى شدة معدنية"/>
    <m/>
    <m/>
    <n v="39412"/>
    <s v="3"/>
    <s v="20"/>
    <s v="07"/>
    <s v="2007"/>
    <s v="11"/>
    <s v="26"/>
    <n v="18"/>
    <n v="8"/>
    <n v="9"/>
  </r>
  <r>
    <n v="30"/>
    <n v="16010152"/>
    <s v="احمد حسن مصطفي عبده حموده"/>
    <n v="28711010103796"/>
    <s v="فنى شدة معدنية D"/>
    <x v="0"/>
    <n v="380"/>
    <n v="0"/>
    <n v="380"/>
    <s v="صوفيا"/>
    <x v="4"/>
    <d v="2026-05-12T00:00:00"/>
    <n v="1"/>
    <n v="84"/>
    <n v="2.8"/>
    <n v="0"/>
    <n v="46"/>
    <s v="فنى شدة معدنية"/>
    <m/>
    <m/>
    <n v="32082"/>
    <s v="2"/>
    <s v="19"/>
    <s v="87"/>
    <s v="1987"/>
    <s v="11"/>
    <s v="01"/>
    <n v="38"/>
    <n v="9"/>
    <n v="3"/>
  </r>
  <r>
    <n v="30"/>
    <n v="16010057"/>
    <s v="محمود محمد عبدالفتاح نصر"/>
    <n v="29307181701134"/>
    <s v="مساعد فنى كهرباء B"/>
    <x v="1"/>
    <n v="350"/>
    <n v="0"/>
    <n v="350"/>
    <s v="صوفيا"/>
    <x v="4"/>
    <d v="2024-08-04T00:00:00"/>
    <n v="1"/>
    <n v="730"/>
    <n v="0"/>
    <n v="2"/>
    <n v="37"/>
    <s v="مساعد فنى كهرباء"/>
    <m/>
    <m/>
    <n v="34168"/>
    <s v="2"/>
    <s v="19"/>
    <s v="93"/>
    <s v="1993"/>
    <s v="07"/>
    <s v="18"/>
    <n v="33"/>
    <n v="0"/>
    <n v="17"/>
  </r>
  <r>
    <n v="30"/>
    <m/>
    <s v="سيف الدين هانى فتحى السيد ابراهيم"/>
    <n v="30501091701239"/>
    <s v="مساعد فنى كهرباء C"/>
    <x v="1"/>
    <n v="340"/>
    <n v="0"/>
    <n v="340"/>
    <s v="صوفيا"/>
    <x v="4"/>
    <d v="2026-08-04T00:00:00"/>
    <n v="1"/>
    <n v="0"/>
    <n v="0"/>
    <n v="0"/>
    <n v="37"/>
    <s v="مساعد فنى كهرباء"/>
    <m/>
    <m/>
    <n v="38361"/>
    <s v="3"/>
    <s v="20"/>
    <s v="05"/>
    <s v="2005"/>
    <s v="01"/>
    <s v="09"/>
    <n v="21"/>
    <n v="6"/>
    <n v="26"/>
  </r>
  <r>
    <n v="30"/>
    <n v="16010140"/>
    <s v="محمد ضاحي فرغلي هاشم"/>
    <n v="27701012508115"/>
    <s v="فرد امن"/>
    <x v="2"/>
    <n v="330"/>
    <n v="0"/>
    <n v="330"/>
    <s v="صوفيا"/>
    <x v="4"/>
    <d v="2026-01-17T00:00:00"/>
    <n v="1"/>
    <n v="199"/>
    <n v="6.6333333333333337"/>
    <n v="0"/>
    <n v="51"/>
    <s v="فرد امن"/>
    <m/>
    <m/>
    <d v="1977-01-01T00:00:00"/>
    <s v="2"/>
    <s v="19"/>
    <s v="77"/>
    <s v="1977"/>
    <s v="01"/>
    <s v="01"/>
    <n v="49"/>
    <n v="7"/>
    <n v="3"/>
  </r>
  <r>
    <n v="30"/>
    <n v="16010142"/>
    <s v="عبدالناصر حسن جودة عقاب"/>
    <n v="28901012317916"/>
    <s v="فرد امن"/>
    <x v="2"/>
    <n v="330"/>
    <n v="0"/>
    <n v="330"/>
    <s v="صوفيا"/>
    <x v="4"/>
    <d v="2026-01-16T00:00:00"/>
    <n v="1"/>
    <n v="200"/>
    <n v="6.666666666666667"/>
    <n v="0"/>
    <n v="51"/>
    <s v="فرد امن"/>
    <m/>
    <m/>
    <n v="32509"/>
    <s v="2"/>
    <s v="19"/>
    <s v="89"/>
    <s v="1989"/>
    <s v="01"/>
    <s v="01"/>
    <n v="37"/>
    <n v="7"/>
    <n v="3"/>
  </r>
  <r>
    <n v="30"/>
    <n v="16010144"/>
    <s v="مهاب ابراهيم حنفي ابراهيم"/>
    <n v="30004252402578"/>
    <s v="فرد امن"/>
    <x v="2"/>
    <n v="330"/>
    <n v="0"/>
    <n v="330"/>
    <s v="صوفيا"/>
    <x v="4"/>
    <d v="2026-03-31T00:00:00"/>
    <n v="1"/>
    <n v="126"/>
    <n v="4.2"/>
    <n v="0"/>
    <n v="51"/>
    <s v="فرد امن"/>
    <m/>
    <m/>
    <d v="2000-04-25T00:00:00"/>
    <s v="3"/>
    <s v="20"/>
    <s v="00"/>
    <s v="2000"/>
    <s v="04"/>
    <s v="25"/>
    <n v="26"/>
    <n v="3"/>
    <n v="10"/>
  </r>
  <r>
    <n v="30"/>
    <n v="16010032"/>
    <s v="اسلام محمد على عبدالعال"/>
    <n v="30107070105431"/>
    <s v="عامل بوفيه"/>
    <x v="3"/>
    <n v="300"/>
    <n v="0"/>
    <n v="300"/>
    <s v="صوفيا"/>
    <x v="4"/>
    <d v="2023-10-30T00:00:00"/>
    <n v="1"/>
    <n v="1009"/>
    <n v="9.3000000000000007"/>
    <n v="2"/>
    <n v="26"/>
    <s v="عامل بوفيه"/>
    <m/>
    <m/>
    <n v="37079"/>
    <s v="3"/>
    <s v="20"/>
    <s v="01"/>
    <s v="2001"/>
    <s v="07"/>
    <s v="07"/>
    <n v="25"/>
    <n v="0"/>
    <n v="28"/>
  </r>
  <r>
    <n v="30"/>
    <n v="16010127"/>
    <s v="محمد ابوالوفا احمد علي"/>
    <n v="26503022700871"/>
    <s v="مبيض محارة"/>
    <x v="3"/>
    <n v="420"/>
    <n v="0"/>
    <n v="420"/>
    <s v="صوفيا"/>
    <x v="4"/>
    <d v="2025-10-06T00:00:00"/>
    <n v="1"/>
    <n v="302"/>
    <n v="10.066666666666666"/>
    <n v="0"/>
    <n v="11"/>
    <s v="مبيض محارة"/>
    <m/>
    <m/>
    <n v="23803"/>
    <s v="2"/>
    <s v="19"/>
    <s v="65"/>
    <s v="1965"/>
    <s v="03"/>
    <s v="02"/>
    <n v="61"/>
    <n v="5"/>
    <n v="2"/>
  </r>
  <r>
    <n v="30"/>
    <n v="16010128"/>
    <s v="سمير متولي زكي سلامه"/>
    <n v="25910310100499"/>
    <s v="مبيض محارة"/>
    <x v="3"/>
    <n v="420"/>
    <n v="0"/>
    <n v="420"/>
    <s v="صوفيا"/>
    <x v="4"/>
    <d v="2025-10-08T00:00:00"/>
    <n v="1"/>
    <n v="300"/>
    <n v="10"/>
    <n v="0"/>
    <n v="11"/>
    <s v="مبيض محارة"/>
    <m/>
    <m/>
    <n v="21854"/>
    <s v="2"/>
    <s v="19"/>
    <s v="59"/>
    <s v="1959"/>
    <s v="10"/>
    <s v="31"/>
    <n v="66"/>
    <n v="9"/>
    <n v="4"/>
  </r>
  <r>
    <n v="30"/>
    <n v="16010136"/>
    <s v="رفعت عطيه مجاهد حجازي الديك"/>
    <n v="25906231400471"/>
    <s v="مبيض محارة"/>
    <x v="3"/>
    <n v="420"/>
    <n v="0"/>
    <n v="420"/>
    <s v="صوفيا"/>
    <x v="4"/>
    <d v="2025-12-21T00:00:00"/>
    <n v="1"/>
    <n v="226"/>
    <n v="7.5333333333333332"/>
    <n v="0"/>
    <n v="11"/>
    <s v="مبيض محارة"/>
    <m/>
    <m/>
    <n v="21724"/>
    <s v="2"/>
    <s v="19"/>
    <s v="59"/>
    <s v="1959"/>
    <s v="06"/>
    <s v="23"/>
    <n v="67"/>
    <n v="1"/>
    <n v="12"/>
  </r>
  <r>
    <n v="30"/>
    <n v="16010138"/>
    <s v="طه احمد عبدالفتاح محمد"/>
    <n v="27002092200633"/>
    <s v="مبيض محارة"/>
    <x v="3"/>
    <n v="420"/>
    <n v="0"/>
    <n v="420"/>
    <s v="صوفيا"/>
    <x v="4"/>
    <d v="2026-01-07T00:00:00"/>
    <n v="1"/>
    <n v="209"/>
    <n v="6.9666666666666668"/>
    <n v="0"/>
    <n v="11"/>
    <s v="مبيض محارة"/>
    <m/>
    <m/>
    <n v="25608"/>
    <s v="2"/>
    <s v="19"/>
    <s v="70"/>
    <s v="1970"/>
    <s v="02"/>
    <s v="09"/>
    <n v="56"/>
    <n v="5"/>
    <n v="26"/>
  </r>
  <r>
    <n v="30"/>
    <n v="16010111"/>
    <s v="عز فرج محمد كيلاني"/>
    <n v="27611212701832"/>
    <s v="مساعد مشرف تنفيذ مدنى"/>
    <x v="3"/>
    <n v="380"/>
    <n v="0"/>
    <n v="380"/>
    <s v="صوفيا"/>
    <x v="4"/>
    <d v="2025-05-05T00:00:00"/>
    <n v="1"/>
    <n v="456"/>
    <n v="3.0333333333333332"/>
    <n v="1"/>
    <n v="4"/>
    <s v="مساعد مشرف تنفيذ مدنى"/>
    <m/>
    <m/>
    <n v="28085"/>
    <s v="2"/>
    <s v="19"/>
    <s v="76"/>
    <s v="1976"/>
    <s v="11"/>
    <s v="21"/>
    <n v="49"/>
    <n v="8"/>
    <n v="14"/>
  </r>
  <r>
    <n v="30"/>
    <n v="16010113"/>
    <s v="محمد سامي محمد عبدالعزيز زياده"/>
    <n v="28806251604231"/>
    <s v="مساعد مشرف تنفيذ مدنى"/>
    <x v="3"/>
    <n v="420"/>
    <n v="0"/>
    <n v="420"/>
    <s v="صوفيا"/>
    <x v="4"/>
    <d v="2025-05-06T00:00:00"/>
    <n v="1"/>
    <n v="455"/>
    <n v="3"/>
    <n v="1"/>
    <n v="4"/>
    <s v="مساعد مشرف تنفيذ مدنى"/>
    <m/>
    <m/>
    <n v="32319"/>
    <s v="2"/>
    <s v="19"/>
    <s v="88"/>
    <s v="1988"/>
    <s v="06"/>
    <s v="25"/>
    <n v="38"/>
    <n v="1"/>
    <n v="10"/>
  </r>
  <r>
    <n v="30"/>
    <n v="16010132"/>
    <s v="احمد رفيق بدير البسطويسي"/>
    <n v="29905071601198"/>
    <s v="مراقب عمال"/>
    <x v="3"/>
    <n v="350"/>
    <n v="0"/>
    <n v="350"/>
    <s v="صوفيا"/>
    <x v="4"/>
    <d v="2025-12-06T00:00:00"/>
    <n v="1"/>
    <n v="241"/>
    <n v="8.0333333333333332"/>
    <n v="0"/>
    <n v="6"/>
    <s v="مراقب عمال"/>
    <m/>
    <m/>
    <n v="36287"/>
    <s v="2"/>
    <s v="19"/>
    <s v="99"/>
    <s v="1999"/>
    <s v="05"/>
    <s v="07"/>
    <n v="27"/>
    <n v="2"/>
    <n v="28"/>
  </r>
  <r>
    <n v="31"/>
    <n v="16010120"/>
    <s v="احمد عبدالكريم عناني مرسي مخلوف"/>
    <n v="28501201201076"/>
    <s v="فنى ميكانيكى معدات B"/>
    <x v="4"/>
    <n v="400"/>
    <n v="0"/>
    <n v="400"/>
    <s v="صوفيا"/>
    <x v="4"/>
    <d v="2025-07-07T00:00:00"/>
    <n v="1"/>
    <n v="393"/>
    <n v="0.93333333333333335"/>
    <n v="1"/>
    <n v="44"/>
    <s v="فنى ميكانيكى معدات"/>
    <m/>
    <m/>
    <n v="31067"/>
    <s v="2"/>
    <s v="19"/>
    <s v="85"/>
    <s v="1985"/>
    <s v="01"/>
    <s v="20"/>
    <n v="41"/>
    <n v="6"/>
    <n v="15"/>
  </r>
  <r>
    <n v="31"/>
    <n v="16010154"/>
    <s v="عبدالرحمن عصام عبدالرحمن محمد مصطفي"/>
    <n v="30710011538276"/>
    <s v="عامل مخزن A"/>
    <x v="5"/>
    <n v="300"/>
    <n v="0"/>
    <n v="300"/>
    <s v="صوفيا"/>
    <x v="4"/>
    <d v="2026-06-13T00:00:00"/>
    <n v="1"/>
    <n v="52"/>
    <n v="1.7333333333333334"/>
    <n v="0"/>
    <n v="49"/>
    <s v="عامل مخزن"/>
    <m/>
    <m/>
    <n v="39356"/>
    <s v="3"/>
    <s v="20"/>
    <s v="07"/>
    <s v="2007"/>
    <s v="10"/>
    <s v="01"/>
    <n v="18"/>
    <n v="10"/>
    <n v="3"/>
  </r>
  <r>
    <n v="31"/>
    <n v="16010155"/>
    <s v="مصطفي عادل نصر محمد"/>
    <n v="30701202103173"/>
    <s v="عامل مخزن A"/>
    <x v="5"/>
    <n v="300"/>
    <n v="0"/>
    <n v="300"/>
    <s v="صوفيا"/>
    <x v="4"/>
    <d v="2026-06-13T00:00:00"/>
    <n v="1"/>
    <n v="52"/>
    <n v="1.7333333333333334"/>
    <n v="0"/>
    <n v="49"/>
    <s v="عامل مخزن"/>
    <m/>
    <m/>
    <n v="39102"/>
    <s v="3"/>
    <s v="20"/>
    <s v="07"/>
    <s v="2007"/>
    <s v="01"/>
    <s v="20"/>
    <n v="19"/>
    <n v="6"/>
    <n v="15"/>
  </r>
  <r>
    <n v="31"/>
    <n v="16010157"/>
    <s v="محمد ايهاب نبوي محمد خلاف"/>
    <n v="30709251702695"/>
    <s v="عامل مخزن A"/>
    <x v="5"/>
    <n v="300"/>
    <n v="0"/>
    <n v="300"/>
    <s v="صوفيا"/>
    <x v="4"/>
    <d v="2026-07-06T00:00:00"/>
    <n v="1"/>
    <n v="29"/>
    <n v="0.96666666666666667"/>
    <n v="0"/>
    <n v="49"/>
    <s v="عامل مخزن"/>
    <m/>
    <m/>
    <n v="39350"/>
    <s v="3"/>
    <s v="20"/>
    <s v="07"/>
    <s v="2007"/>
    <s v="09"/>
    <s v="25"/>
    <n v="18"/>
    <n v="10"/>
    <n v="10"/>
  </r>
  <r>
    <n v="31"/>
    <n v="16010153"/>
    <s v="علي رفعت محمد طه"/>
    <n v="30012152100798"/>
    <s v="عامل مخزن A"/>
    <x v="5"/>
    <n v="300"/>
    <n v="0"/>
    <n v="300"/>
    <s v="صوفيا"/>
    <x v="4"/>
    <d v="2026-06-10T00:00:00"/>
    <n v="1"/>
    <n v="55"/>
    <n v="1.8333333333333333"/>
    <n v="0"/>
    <n v="49"/>
    <s v="عامل مخزن"/>
    <m/>
    <m/>
    <n v="36875"/>
    <s v="3"/>
    <s v="20"/>
    <s v="00"/>
    <s v="2000"/>
    <s v="12"/>
    <s v="15"/>
    <n v="25"/>
    <n v="7"/>
    <n v="20"/>
  </r>
  <r>
    <n v="31"/>
    <n v="16010097"/>
    <s v="عبدالرحمن سيد ثابت حسانين"/>
    <n v="30202252503591"/>
    <s v="مساعد مساح B"/>
    <x v="6"/>
    <n v="330"/>
    <n v="0"/>
    <n v="330"/>
    <s v="صوفيا"/>
    <x v="4"/>
    <d v="2025-02-05T00:00:00"/>
    <n v="1"/>
    <n v="545"/>
    <n v="6"/>
    <n v="1"/>
    <n v="29"/>
    <s v="مساعد مساح"/>
    <m/>
    <m/>
    <n v="37312"/>
    <s v="3"/>
    <s v="20"/>
    <s v="02"/>
    <s v="2002"/>
    <s v="02"/>
    <s v="25"/>
    <n v="24"/>
    <n v="5"/>
    <n v="10"/>
  </r>
  <r>
    <n v="31"/>
    <n v="16010149"/>
    <s v="احمد عاطف عبدالعزيز عشماوي"/>
    <n v="30309161701977"/>
    <s v="مساعد مساح A"/>
    <x v="6"/>
    <n v="350"/>
    <n v="0"/>
    <n v="350"/>
    <s v="صوفيا"/>
    <x v="4"/>
    <d v="2026-04-29T00:00:00"/>
    <n v="1"/>
    <n v="97"/>
    <n v="3.2333333333333334"/>
    <n v="0"/>
    <n v="29"/>
    <s v="مساعد مساح"/>
    <m/>
    <m/>
    <n v="37880"/>
    <s v="3"/>
    <s v="20"/>
    <s v="03"/>
    <s v="2003"/>
    <s v="09"/>
    <s v="16"/>
    <n v="22"/>
    <n v="10"/>
    <n v="19"/>
  </r>
  <r>
    <n v="31"/>
    <n v="16010158"/>
    <s v="اسامه محمد عبدالحميد حشاد"/>
    <n v="30505231700039"/>
    <s v="مساعد مساح C"/>
    <x v="6"/>
    <n v="300"/>
    <n v="0"/>
    <n v="300"/>
    <s v="صوفيا"/>
    <x v="4"/>
    <d v="2026-07-18T00:00:00"/>
    <n v="1"/>
    <n v="17"/>
    <n v="0.56666666666666665"/>
    <n v="0"/>
    <n v="29"/>
    <s v="مساعد مساح"/>
    <m/>
    <m/>
    <n v="38495"/>
    <s v="3"/>
    <s v="20"/>
    <s v="05"/>
    <s v="2005"/>
    <s v="05"/>
    <s v="23"/>
    <n v="21"/>
    <n v="2"/>
    <n v="12"/>
  </r>
  <r>
    <n v="31"/>
    <n v="15210152"/>
    <s v="عبدالغني زيدان ابراهيم "/>
    <n v="27103062401333"/>
    <s v="فنى كهرباء (خدمة موقع) B"/>
    <x v="1"/>
    <n v="470"/>
    <n v="0"/>
    <n v="470"/>
    <s v="عمارات AUC"/>
    <x v="4"/>
    <d v="2024-10-21T00:00:00"/>
    <n v="1"/>
    <n v="652"/>
    <n v="9.5666666666666664"/>
    <n v="1"/>
    <n v="36"/>
    <s v="فنى كهرباء"/>
    <m/>
    <m/>
    <n v="25998"/>
    <s v="2"/>
    <s v="19"/>
    <s v="71"/>
    <s v="1971"/>
    <s v="03"/>
    <s v="06"/>
    <n v="55"/>
    <n v="4"/>
    <n v="29"/>
  </r>
  <r>
    <n v="31"/>
    <n v="15210069"/>
    <s v="عبدالله عمر عبدالله اسماعيل "/>
    <n v="30502022402315"/>
    <s v="عامل بوفيه"/>
    <x v="3"/>
    <n v="300"/>
    <n v="0"/>
    <n v="300"/>
    <s v="عمارات AUC"/>
    <x v="4"/>
    <d v="2023-07-17T00:00:00"/>
    <n v="1"/>
    <n v="1114"/>
    <n v="0.6333333333333333"/>
    <n v="3"/>
    <n v="26"/>
    <s v="عامل بوفيه"/>
    <m/>
    <m/>
    <n v="38385"/>
    <s v="3"/>
    <s v="20"/>
    <s v="05"/>
    <s v="2005"/>
    <s v="02"/>
    <s v="02"/>
    <n v="21"/>
    <n v="6"/>
    <n v="2"/>
  </r>
  <r>
    <n v="31"/>
    <n v="15210134"/>
    <s v="السيد مصطفي ابراهيم حسين"/>
    <n v="27705011302217"/>
    <s v="فنى زراعة"/>
    <x v="3"/>
    <n v="320"/>
    <n v="0"/>
    <n v="320"/>
    <s v="عمارات AUC"/>
    <x v="4"/>
    <d v="2024-06-08T00:00:00"/>
    <n v="1"/>
    <n v="787"/>
    <n v="1.9"/>
    <n v="2"/>
    <n v="14"/>
    <s v="فنى زراعة"/>
    <m/>
    <m/>
    <n v="28246"/>
    <s v="2"/>
    <s v="19"/>
    <s v="77"/>
    <s v="1977"/>
    <s v="05"/>
    <s v="01"/>
    <n v="49"/>
    <n v="3"/>
    <n v="3"/>
  </r>
  <r>
    <n v="31"/>
    <n v="15210171"/>
    <s v="عبدالعظيم عبدالمنعم ابراهيم القرملاوي "/>
    <n v="27402111301614"/>
    <s v="فنى زراعة"/>
    <x v="3"/>
    <n v="320"/>
    <n v="0"/>
    <n v="320"/>
    <s v="عمارات AUC"/>
    <x v="4"/>
    <d v="2025-04-22T00:00:00"/>
    <n v="1"/>
    <n v="469"/>
    <n v="3.4666666666666668"/>
    <n v="1"/>
    <n v="14"/>
    <s v="فنى زراعة"/>
    <m/>
    <m/>
    <n v="27071"/>
    <s v="2"/>
    <s v="19"/>
    <s v="74"/>
    <s v="1974"/>
    <s v="02"/>
    <s v="11"/>
    <n v="52"/>
    <n v="5"/>
    <n v="24"/>
  </r>
  <r>
    <n v="31"/>
    <n v="15210056"/>
    <s v="محمود عبدالتواب عبدالرازق عبداللطيف "/>
    <n v="27312152102252"/>
    <s v="مبيض محارة"/>
    <x v="3"/>
    <n v="350"/>
    <n v="0"/>
    <n v="350"/>
    <s v="عمارات AUC"/>
    <x v="4"/>
    <d v="2025-09-23T00:00:00"/>
    <n v="1"/>
    <n v="315"/>
    <n v="10.5"/>
    <n v="0"/>
    <n v="11"/>
    <s v="مبيض محارة"/>
    <m/>
    <m/>
    <n v="27013"/>
    <s v="2"/>
    <s v="19"/>
    <s v="73"/>
    <s v="1973"/>
    <s v="12"/>
    <s v="15"/>
    <n v="52"/>
    <n v="7"/>
    <n v="20"/>
  </r>
  <r>
    <n v="31"/>
    <n v="15210178"/>
    <s v="محمد فاروق جعفر محمد "/>
    <n v="27206032400956"/>
    <s v="عامل مخزن A"/>
    <x v="5"/>
    <n v="300"/>
    <n v="0"/>
    <n v="300"/>
    <s v="عمارات AUC"/>
    <x v="4"/>
    <d v="2025-08-31T00:00:00"/>
    <n v="1"/>
    <n v="338"/>
    <n v="11.266666666666667"/>
    <n v="0"/>
    <n v="49"/>
    <s v="عامل مخزن"/>
    <m/>
    <m/>
    <n v="26453"/>
    <s v="2"/>
    <s v="19"/>
    <s v="72"/>
    <s v="1972"/>
    <s v="06"/>
    <s v="03"/>
    <n v="54"/>
    <n v="2"/>
    <n v="1"/>
  </r>
  <r>
    <n v="31"/>
    <m/>
    <s v="محمود فرغلي صبار احمد"/>
    <n v="28506232503277"/>
    <s v="فنى شدة معدنية C"/>
    <x v="0"/>
    <n v="410"/>
    <n v="0"/>
    <n v="410"/>
    <s v="عمارات AUC"/>
    <x v="4"/>
    <d v="2026-05-06T00:00:00"/>
    <n v="1"/>
    <n v="90"/>
    <n v="3"/>
    <n v="0"/>
    <n v="46"/>
    <s v="فنى شدة معدنية"/>
    <m/>
    <m/>
    <n v="31221"/>
    <s v="2"/>
    <s v="19"/>
    <s v="85"/>
    <s v="1985"/>
    <s v="06"/>
    <s v="23"/>
    <n v="41"/>
    <n v="1"/>
    <n v="12"/>
  </r>
  <r>
    <n v="31"/>
    <n v="17010086"/>
    <s v="خالد عبدالجليل عطيه الوعر"/>
    <n v="27505281300993"/>
    <s v="مشرف تنفيذ مدنى"/>
    <x v="3"/>
    <n v="530"/>
    <n v="0"/>
    <n v="530"/>
    <s v="عمارات فاشون سنتر"/>
    <x v="4"/>
    <d v="2025-10-29T00:00:00"/>
    <n v="1"/>
    <n v="279"/>
    <n v="9.3000000000000007"/>
    <n v="0"/>
    <n v="1"/>
    <s v="مشرف تنفيذ مدنى"/>
    <m/>
    <m/>
    <n v="27542"/>
    <s v="2"/>
    <s v="19"/>
    <s v="75"/>
    <s v="1975"/>
    <s v="05"/>
    <s v="28"/>
    <n v="51"/>
    <n v="2"/>
    <n v="7"/>
  </r>
  <r>
    <n v="31"/>
    <n v="17010044"/>
    <s v="عبدالوهاب سالم عبدالوهاب سالم"/>
    <n v="29009302100591"/>
    <s v="فنى كهرباء (خدمة موقع) B"/>
    <x v="1"/>
    <n v="470"/>
    <n v="45"/>
    <n v="515"/>
    <s v="عمارات فاشون سنتر"/>
    <x v="4"/>
    <d v="2024-11-06T00:00:00"/>
    <n v="1"/>
    <n v="636"/>
    <n v="9.0333333333333332"/>
    <n v="1"/>
    <n v="36"/>
    <s v="فنى كهرباء"/>
    <m/>
    <m/>
    <n v="33146"/>
    <s v="2"/>
    <s v="19"/>
    <s v="90"/>
    <s v="1990"/>
    <s v="09"/>
    <s v="30"/>
    <n v="35"/>
    <n v="10"/>
    <n v="5"/>
  </r>
  <r>
    <n v="31"/>
    <n v="17010090"/>
    <s v="محمود درويش محمود علي"/>
    <n v="30307052503372"/>
    <s v="مبيض محارة"/>
    <x v="3"/>
    <n v="350"/>
    <n v="0"/>
    <n v="350"/>
    <s v="عمارات فاشون سنتر"/>
    <x v="4"/>
    <d v="2026-02-22T00:00:00"/>
    <n v="1"/>
    <n v="163"/>
    <n v="5.4333333333333336"/>
    <n v="0"/>
    <n v="11"/>
    <s v="مبيض محارة"/>
    <m/>
    <m/>
    <n v="37807"/>
    <s v="3"/>
    <s v="20"/>
    <s v="03"/>
    <s v="2003"/>
    <s v="07"/>
    <s v="05"/>
    <n v="23"/>
    <n v="0"/>
    <n v="30"/>
  </r>
  <r>
    <n v="31"/>
    <n v="19410029"/>
    <s v="بلال عبد الصبور حسين احمد  علي"/>
    <n v="30109181900276"/>
    <s v="صبان بحرية A"/>
    <x v="0"/>
    <n v="430"/>
    <n v="0"/>
    <n v="430"/>
    <s v="كيندا"/>
    <x v="3"/>
    <d v="2026-07-13T00:00:00"/>
    <n v="1"/>
    <n v="22"/>
    <n v="0.73333333333333328"/>
    <n v="0"/>
    <n v="47"/>
    <s v="صبان بحرية"/>
    <m/>
    <m/>
    <n v="37152"/>
    <s v="3"/>
    <s v="20"/>
    <s v="01"/>
    <s v="2001"/>
    <s v="09"/>
    <s v="18"/>
    <n v="24"/>
    <n v="10"/>
    <n v="17"/>
  </r>
  <r>
    <n v="31"/>
    <n v="19410050"/>
    <s v="محمد على جبريل حسين"/>
    <n v="26610040102478"/>
    <s v="صبان بحرية B"/>
    <x v="0"/>
    <n v="410"/>
    <n v="0"/>
    <n v="410"/>
    <s v="كيندا"/>
    <x v="3"/>
    <d v="2026-07-13T00:00:00"/>
    <n v="1"/>
    <n v="22"/>
    <n v="0.73333333333333328"/>
    <n v="0"/>
    <n v="47"/>
    <s v="صبان بحرية"/>
    <m/>
    <m/>
    <n v="24384"/>
    <s v="2"/>
    <s v="19"/>
    <s v="66"/>
    <s v="1966"/>
    <s v="10"/>
    <s v="04"/>
    <n v="59"/>
    <n v="10"/>
    <n v="0"/>
  </r>
  <r>
    <n v="31"/>
    <n v="17210038"/>
    <s v="احمد خلف عبدالحافظ حسن"/>
    <n v="28203032502397"/>
    <s v="فنى شدة معدنية C"/>
    <x v="0"/>
    <n v="410"/>
    <n v="0"/>
    <n v="410"/>
    <s v="كيندا"/>
    <x v="3"/>
    <d v="2024-07-30T00:00:00"/>
    <n v="1"/>
    <n v="735"/>
    <n v="0.16666666666666666"/>
    <n v="2"/>
    <n v="46"/>
    <s v="فنى شدة معدنية"/>
    <m/>
    <m/>
    <n v="30013"/>
    <s v="2"/>
    <s v="19"/>
    <s v="82"/>
    <s v="1982"/>
    <s v="03"/>
    <s v="03"/>
    <n v="44"/>
    <n v="5"/>
    <n v="1"/>
  </r>
  <r>
    <n v="31"/>
    <n v="17210108"/>
    <s v="محمد عبدالشكور محمد احمد"/>
    <n v="28805152700435"/>
    <s v="فنى شدة معدنية C"/>
    <x v="0"/>
    <n v="410"/>
    <n v="0"/>
    <n v="410"/>
    <s v="كيندا"/>
    <x v="3"/>
    <d v="2025-04-23T00:00:00"/>
    <n v="1"/>
    <n v="468"/>
    <n v="3.4333333333333331"/>
    <n v="1"/>
    <n v="46"/>
    <s v="فنى شدة معدنية"/>
    <m/>
    <m/>
    <n v="32278"/>
    <s v="2"/>
    <s v="19"/>
    <s v="88"/>
    <s v="1988"/>
    <s v="05"/>
    <s v="15"/>
    <n v="38"/>
    <n v="2"/>
    <n v="20"/>
  </r>
  <r>
    <n v="31"/>
    <n v="17210002"/>
    <s v="احمد عبدالعزيز عبدالجليل وهبه"/>
    <n v="30003301400393"/>
    <s v="فنى كهرباء (خدمة موقع) B"/>
    <x v="1"/>
    <n v="470"/>
    <n v="0"/>
    <n v="470"/>
    <s v="كيندا"/>
    <x v="3"/>
    <d v="2023-12-26T00:00:00"/>
    <n v="1"/>
    <n v="952"/>
    <n v="7.4"/>
    <n v="2"/>
    <n v="36"/>
    <s v="فنى كهرباء"/>
    <m/>
    <m/>
    <n v="36615"/>
    <s v="3"/>
    <s v="20"/>
    <s v="00"/>
    <s v="2000"/>
    <s v="03"/>
    <s v="30"/>
    <n v="26"/>
    <n v="4"/>
    <n v="5"/>
  </r>
  <r>
    <n v="31"/>
    <n v="17210154"/>
    <s v="محمود فاروق عبدالوهاب على"/>
    <n v="28006192402399"/>
    <s v="فنى كهرباء (خدمة موقع) B"/>
    <x v="1"/>
    <n v="470"/>
    <n v="0"/>
    <n v="470"/>
    <s v="كيندا"/>
    <x v="3"/>
    <d v="2026-03-01T00:00:00"/>
    <n v="1"/>
    <n v="156"/>
    <n v="5.2"/>
    <n v="0"/>
    <n v="36"/>
    <s v="فنى كهرباء"/>
    <m/>
    <m/>
    <n v="29391"/>
    <s v="2"/>
    <s v="19"/>
    <s v="80"/>
    <s v="1980"/>
    <s v="06"/>
    <s v="19"/>
    <n v="46"/>
    <n v="1"/>
    <n v="16"/>
  </r>
  <r>
    <n v="31"/>
    <n v="17210042"/>
    <s v="عزت فاروق محمد سلام"/>
    <n v="27601202600455"/>
    <s v="عامل بوفيه"/>
    <x v="3"/>
    <n v="300"/>
    <n v="0"/>
    <n v="300"/>
    <s v="كيندا"/>
    <x v="3"/>
    <d v="2024-09-21T00:00:00"/>
    <n v="1"/>
    <n v="682"/>
    <n v="10.566666666666666"/>
    <n v="1"/>
    <n v="26"/>
    <s v="عامل بوفيه"/>
    <m/>
    <m/>
    <n v="27779"/>
    <s v="2"/>
    <s v="19"/>
    <s v="76"/>
    <s v="1976"/>
    <s v="01"/>
    <s v="20"/>
    <n v="50"/>
    <n v="6"/>
    <n v="15"/>
  </r>
  <r>
    <n v="31"/>
    <n v="17210114"/>
    <s v="ياسر رشدي نظير محمود"/>
    <n v="27607072700817"/>
    <s v="مبيض محارة"/>
    <x v="3"/>
    <n v="450"/>
    <n v="0"/>
    <n v="450"/>
    <s v="كيندا"/>
    <x v="3"/>
    <d v="2025-07-01T00:00:00"/>
    <n v="1"/>
    <n v="399"/>
    <n v="1.1333333333333333"/>
    <n v="1"/>
    <n v="11"/>
    <s v="مبيض محارة"/>
    <m/>
    <m/>
    <n v="27948"/>
    <s v="2"/>
    <s v="19"/>
    <s v="76"/>
    <s v="1976"/>
    <s v="07"/>
    <s v="07"/>
    <n v="50"/>
    <n v="0"/>
    <n v="28"/>
  </r>
  <r>
    <n v="31"/>
    <n v="17210140"/>
    <s v="حسن رشدى نظير محمود"/>
    <n v="29112022701675"/>
    <s v="مبيض محارة"/>
    <x v="3"/>
    <n v="450"/>
    <n v="0"/>
    <n v="450"/>
    <s v="كيندا"/>
    <x v="3"/>
    <d v="2025-10-06T00:00:00"/>
    <n v="1"/>
    <n v="302"/>
    <n v="10.066666666666666"/>
    <n v="0"/>
    <n v="11"/>
    <s v="مبيض محارة"/>
    <m/>
    <m/>
    <n v="33574"/>
    <s v="2"/>
    <s v="19"/>
    <s v="91"/>
    <s v="1991"/>
    <s v="12"/>
    <s v="02"/>
    <n v="34"/>
    <n v="8"/>
    <n v="2"/>
  </r>
  <r>
    <n v="31"/>
    <n v="17210146"/>
    <s v="ناصر عبدالستار سيف محمد"/>
    <n v="26911100103932"/>
    <s v="نقاش"/>
    <x v="3"/>
    <n v="450"/>
    <n v="0"/>
    <n v="450"/>
    <s v="كيندا"/>
    <x v="3"/>
    <d v="2026-01-10T00:00:00"/>
    <n v="1"/>
    <n v="206"/>
    <n v="6.8666666666666663"/>
    <n v="0"/>
    <n v="20"/>
    <s v="نقاش"/>
    <m/>
    <m/>
    <n v="25517"/>
    <s v="2"/>
    <s v="19"/>
    <s v="69"/>
    <s v="1969"/>
    <s v="11"/>
    <s v="10"/>
    <n v="56"/>
    <n v="8"/>
    <n v="25"/>
  </r>
  <r>
    <n v="31"/>
    <n v="17210155"/>
    <s v="مدحت فتحى محمد احمد حسان"/>
    <n v="28206062200254"/>
    <s v="مبيض محارة"/>
    <x v="3"/>
    <n v="450"/>
    <n v="0"/>
    <n v="450"/>
    <s v="كيندا"/>
    <x v="3"/>
    <d v="2026-03-03T00:00:00"/>
    <n v="1"/>
    <n v="154"/>
    <n v="5.1333333333333337"/>
    <n v="0"/>
    <n v="11"/>
    <s v="مبيض محارة"/>
    <m/>
    <m/>
    <n v="30108"/>
    <s v="2"/>
    <s v="19"/>
    <s v="82"/>
    <s v="1982"/>
    <s v="06"/>
    <s v="06"/>
    <n v="44"/>
    <n v="1"/>
    <n v="29"/>
  </r>
  <r>
    <n v="31"/>
    <n v="17210156"/>
    <s v="عمرو يسر محمد محمد دربالة"/>
    <n v="29803012406392"/>
    <s v="D.C"/>
    <x v="3"/>
    <n v="320"/>
    <n v="0"/>
    <n v="320"/>
    <s v="كيندا"/>
    <x v="3"/>
    <d v="2026-04-23T00:00:00"/>
    <n v="1"/>
    <n v="103"/>
    <n v="3.4333333333333331"/>
    <n v="0"/>
    <n v="52"/>
    <s v="مساعد منسق مستندات"/>
    <m/>
    <m/>
    <n v="35855"/>
    <s v="2"/>
    <s v="19"/>
    <s v="98"/>
    <s v="1998"/>
    <s v="03"/>
    <s v="01"/>
    <n v="28"/>
    <n v="5"/>
    <n v="3"/>
  </r>
  <r>
    <n v="32"/>
    <n v="17210021"/>
    <s v="احمد سعيد عبده ابراهيم"/>
    <n v="29112031701114"/>
    <s v="فنى ميكانيكى معدات B"/>
    <x v="4"/>
    <n v="400"/>
    <n v="0"/>
    <n v="400"/>
    <s v="كيندا"/>
    <x v="3"/>
    <d v="2024-04-29T00:00:00"/>
    <n v="1"/>
    <n v="827"/>
    <n v="3.2333333333333334"/>
    <n v="2"/>
    <n v="44"/>
    <s v="فنى ميكانيكى معدات"/>
    <m/>
    <m/>
    <n v="33575"/>
    <s v="2"/>
    <s v="19"/>
    <s v="91"/>
    <s v="1991"/>
    <s v="12"/>
    <s v="03"/>
    <n v="34"/>
    <n v="8"/>
    <n v="1"/>
  </r>
  <r>
    <n v="32"/>
    <n v="17210076"/>
    <s v="محمد جمال صابر محمد"/>
    <n v="30412211400731"/>
    <s v="عامل مخزن A"/>
    <x v="5"/>
    <n v="300"/>
    <n v="0"/>
    <n v="300"/>
    <s v="كيندا"/>
    <x v="3"/>
    <d v="2025-01-16T00:00:00"/>
    <n v="1"/>
    <n v="565"/>
    <n v="6.666666666666667"/>
    <n v="1"/>
    <n v="49"/>
    <s v="عامل مخزن"/>
    <m/>
    <m/>
    <n v="38342"/>
    <s v="3"/>
    <s v="20"/>
    <s v="04"/>
    <s v="2004"/>
    <s v="12"/>
    <s v="21"/>
    <n v="21"/>
    <n v="7"/>
    <n v="14"/>
  </r>
  <r>
    <n v="32"/>
    <n v="17210157"/>
    <s v="على محمد عبدالعزيز مصطفى"/>
    <n v="30405182104137"/>
    <s v="عامل مخزن A"/>
    <x v="5"/>
    <n v="300"/>
    <n v="0"/>
    <n v="300"/>
    <s v="كيندا"/>
    <x v="3"/>
    <d v="2026-06-22T00:00:00"/>
    <n v="1"/>
    <n v="43"/>
    <n v="1.4333333333333333"/>
    <n v="0"/>
    <n v="49"/>
    <s v="عامل مخزن"/>
    <m/>
    <m/>
    <n v="38125"/>
    <s v="3"/>
    <s v="20"/>
    <s v="04"/>
    <s v="2004"/>
    <s v="05"/>
    <s v="18"/>
    <n v="22"/>
    <n v="2"/>
    <n v="17"/>
  </r>
  <r>
    <n v="33"/>
    <n v="17810128"/>
    <s v="احمد حسن طلبه حسن طلبه"/>
    <n v="30610102301037"/>
    <s v="فنى ميكانيكى معدات C"/>
    <x v="4"/>
    <n v="380"/>
    <n v="0"/>
    <n v="380"/>
    <s v="ماونتن فيو البوديوم"/>
    <x v="3"/>
    <d v="2026-07-07T00:00:00"/>
    <n v="1"/>
    <n v="28"/>
    <n v="0.93333333333333335"/>
    <n v="0"/>
    <n v="44"/>
    <s v="فنى ميكانيكى معدات"/>
    <m/>
    <m/>
    <n v="39000"/>
    <s v="3"/>
    <s v="20"/>
    <s v="06"/>
    <s v="2006"/>
    <s v="10"/>
    <s v="10"/>
    <n v="19"/>
    <n v="9"/>
    <n v="25"/>
  </r>
  <r>
    <n v="33"/>
    <n v="17810081"/>
    <s v="محمود كيسنجر محمود حسن "/>
    <n v="30204252401279"/>
    <s v="فرد امن"/>
    <x v="2"/>
    <n v="330"/>
    <n v="0"/>
    <n v="330"/>
    <s v="ماونتن فيو البوديوم "/>
    <x v="3"/>
    <d v="2025-11-06T00:00:00"/>
    <n v="1"/>
    <n v="271"/>
    <n v="9.0333333333333332"/>
    <n v="0"/>
    <n v="51"/>
    <s v="فرد امن"/>
    <m/>
    <m/>
    <n v="37371"/>
    <s v="3"/>
    <s v="20"/>
    <s v="02"/>
    <s v="2002"/>
    <s v="04"/>
    <s v="25"/>
    <n v="24"/>
    <n v="3"/>
    <n v="10"/>
  </r>
  <r>
    <n v="33"/>
    <n v="17810082"/>
    <s v="محمد احمد محمد احمد "/>
    <n v="30110222403035"/>
    <s v="فرد امن"/>
    <x v="2"/>
    <n v="330"/>
    <n v="0"/>
    <n v="330"/>
    <s v="ماونتن فيو البوديوم "/>
    <x v="3"/>
    <d v="2025-11-06T00:00:00"/>
    <n v="1"/>
    <n v="271"/>
    <n v="9.0333333333333332"/>
    <n v="0"/>
    <n v="51"/>
    <s v="فرد امن"/>
    <m/>
    <m/>
    <n v="37186"/>
    <s v="3"/>
    <s v="20"/>
    <s v="01"/>
    <s v="2001"/>
    <s v="10"/>
    <s v="22"/>
    <n v="24"/>
    <n v="9"/>
    <n v="13"/>
  </r>
  <r>
    <n v="33"/>
    <n v="17810130"/>
    <s v="محمد عبدالرحيم محمد كامل"/>
    <n v="30112132100834"/>
    <s v="مبيض محارة"/>
    <x v="3"/>
    <n v="450"/>
    <n v="0"/>
    <n v="450"/>
    <s v="ماونتن فيو البوديوم "/>
    <x v="3"/>
    <d v="2026-07-09T00:00:00"/>
    <n v="1"/>
    <n v="26"/>
    <n v="0.8666666666666667"/>
    <n v="0"/>
    <n v="11"/>
    <s v="مبيض محارة"/>
    <m/>
    <m/>
    <n v="37238"/>
    <s v="3"/>
    <s v="20"/>
    <s v="01"/>
    <s v="2001"/>
    <s v="12"/>
    <s v="13"/>
    <n v="24"/>
    <n v="7"/>
    <n v="22"/>
  </r>
  <r>
    <n v="33"/>
    <n v="17810102"/>
    <s v="على محمد على عبد السلام عبد العزيز"/>
    <n v="30302110102713"/>
    <s v="مندوب تسليمات B"/>
    <x v="5"/>
    <n v="330"/>
    <n v="0"/>
    <n v="330"/>
    <s v="ماونتن فيو البوديوم "/>
    <x v="3"/>
    <d v="2026-01-05T00:00:00"/>
    <n v="1"/>
    <n v="211"/>
    <n v="7.0333333333333332"/>
    <n v="0"/>
    <n v="50"/>
    <s v="مندوب تسليمات"/>
    <m/>
    <m/>
    <n v="37663"/>
    <s v="3"/>
    <s v="20"/>
    <s v="03"/>
    <s v="2003"/>
    <s v="02"/>
    <s v="11"/>
    <n v="23"/>
    <n v="5"/>
    <n v="24"/>
  </r>
  <r>
    <n v="33"/>
    <n v="17810058"/>
    <s v="سعيد عبد المحسن ابراهيم صالح "/>
    <n v="27000721700871"/>
    <s v="فنى شدة معدنية B"/>
    <x v="0"/>
    <n v="430"/>
    <n v="0"/>
    <n v="430"/>
    <s v="ماونتن فيو بارك"/>
    <x v="3"/>
    <d v="2025-08-03T00:00:00"/>
    <n v="1"/>
    <n v="366"/>
    <n v="3.3333333333333333E-2"/>
    <n v="1"/>
    <n v="46"/>
    <s v="فنى شدة معدنية"/>
    <m/>
    <m/>
    <n v="25609"/>
    <s v="2"/>
    <s v="19"/>
    <s v="70"/>
    <s v="1970"/>
    <s v="00"/>
    <s v="72"/>
    <n v="56"/>
    <n v="5"/>
    <n v="25"/>
  </r>
  <r>
    <n v="33"/>
    <n v="17810040"/>
    <s v="عبدالله احمد خطاب عمار "/>
    <n v="27010152101217"/>
    <s v="فنى شدة معدنية B"/>
    <x v="0"/>
    <n v="430"/>
    <n v="0"/>
    <n v="430"/>
    <s v="ماونتن فيو بارك"/>
    <x v="3"/>
    <d v="2025-04-21T00:00:00"/>
    <n v="1"/>
    <n v="470"/>
    <n v="3.5"/>
    <n v="1"/>
    <n v="46"/>
    <s v="فنى شدة معدنية"/>
    <m/>
    <m/>
    <n v="25856"/>
    <s v="2"/>
    <s v="19"/>
    <s v="70"/>
    <s v="1970"/>
    <s v="10"/>
    <s v="15"/>
    <n v="55"/>
    <n v="9"/>
    <n v="20"/>
  </r>
  <r>
    <n v="33"/>
    <n v="17810062"/>
    <s v="محمد مرزوق عبد المقصود حسن"/>
    <n v="28409141401611"/>
    <s v="فنى شدة معدنية B"/>
    <x v="0"/>
    <n v="430"/>
    <n v="0"/>
    <n v="430"/>
    <s v="ماونتن فيو بارك"/>
    <x v="3"/>
    <d v="2025-09-25T00:00:00"/>
    <n v="1"/>
    <n v="313"/>
    <n v="10.433333333333334"/>
    <n v="0"/>
    <n v="46"/>
    <s v="فنى شدة معدنية"/>
    <m/>
    <m/>
    <n v="30939"/>
    <s v="2"/>
    <s v="19"/>
    <s v="84"/>
    <s v="1984"/>
    <s v="09"/>
    <s v="14"/>
    <n v="41"/>
    <n v="10"/>
    <n v="21"/>
  </r>
  <r>
    <n v="33"/>
    <n v="17810080"/>
    <s v="محمد زين العابدين حنفى محمد"/>
    <n v="29504292500359"/>
    <s v="فنى شدة معدنية B"/>
    <x v="0"/>
    <n v="430"/>
    <n v="0"/>
    <n v="430"/>
    <s v="ماونتن فيو بارك"/>
    <x v="3"/>
    <d v="2025-11-05T00:00:00"/>
    <n v="1"/>
    <n v="272"/>
    <n v="9.0666666666666664"/>
    <n v="0"/>
    <n v="46"/>
    <s v="فنى شدة معدنية"/>
    <m/>
    <m/>
    <n v="34818"/>
    <s v="2"/>
    <s v="19"/>
    <s v="95"/>
    <s v="1995"/>
    <s v="04"/>
    <s v="29"/>
    <n v="31"/>
    <n v="3"/>
    <n v="6"/>
  </r>
  <r>
    <n v="33"/>
    <n v="17810105"/>
    <s v="عصام عبد الجليل محمد عبدالواحد"/>
    <n v="27912241801358"/>
    <s v="فنى شدة معدنية B"/>
    <x v="0"/>
    <n v="430"/>
    <n v="0"/>
    <n v="430"/>
    <s v="ماونتن فيو بارك"/>
    <x v="3"/>
    <d v="2026-01-15T00:00:00"/>
    <n v="1"/>
    <n v="201"/>
    <n v="6.7"/>
    <n v="0"/>
    <n v="46"/>
    <s v="فنى شدة معدنية"/>
    <m/>
    <m/>
    <n v="29213"/>
    <s v="2"/>
    <s v="19"/>
    <s v="79"/>
    <s v="1979"/>
    <s v="12"/>
    <s v="24"/>
    <n v="46"/>
    <n v="7"/>
    <n v="11"/>
  </r>
  <r>
    <n v="33"/>
    <n v="17810120"/>
    <s v="محمد فؤاد معبد عبدالجليل"/>
    <n v="29711012301751"/>
    <s v="فنى شدة معدنية B"/>
    <x v="0"/>
    <n v="430"/>
    <n v="0"/>
    <n v="430"/>
    <s v="ماونتن فيو بارك"/>
    <x v="3"/>
    <d v="2026-06-23T00:00:00"/>
    <n v="1"/>
    <n v="42"/>
    <n v="1.4"/>
    <n v="0"/>
    <n v="46"/>
    <s v="فنى شدة معدنية"/>
    <m/>
    <m/>
    <n v="35735"/>
    <s v="2"/>
    <s v="19"/>
    <s v="97"/>
    <s v="1997"/>
    <s v="11"/>
    <s v="01"/>
    <n v="28"/>
    <n v="9"/>
    <n v="3"/>
  </r>
  <r>
    <n v="33"/>
    <n v="17810121"/>
    <s v="خالد عبدالعاطي عبدالعزيز حمدان"/>
    <n v="28809162600914"/>
    <s v="فنى شدة معدنية B"/>
    <x v="0"/>
    <n v="430"/>
    <n v="0"/>
    <n v="430"/>
    <s v="ماونتن فيو بارك"/>
    <x v="3"/>
    <d v="2026-06-24T00:00:00"/>
    <n v="1"/>
    <n v="41"/>
    <n v="1.3666666666666667"/>
    <n v="0"/>
    <n v="46"/>
    <s v="فنى شدة معدنية"/>
    <m/>
    <m/>
    <n v="32402"/>
    <s v="2"/>
    <s v="19"/>
    <s v="88"/>
    <s v="1988"/>
    <s v="09"/>
    <s v="16"/>
    <n v="37"/>
    <n v="10"/>
    <n v="19"/>
  </r>
  <r>
    <n v="33"/>
    <n v="17810122"/>
    <s v="احمد عبد المجيد عبدالوهاب الشرقاوي"/>
    <n v="29605231200451"/>
    <s v="فنى شدة معدنية B"/>
    <x v="0"/>
    <n v="430"/>
    <n v="0"/>
    <n v="430"/>
    <s v="ماونتن فيو بارك"/>
    <x v="3"/>
    <d v="2026-06-24T00:00:00"/>
    <n v="1"/>
    <n v="41"/>
    <n v="1.3666666666666667"/>
    <n v="0"/>
    <n v="46"/>
    <s v="فنى شدة معدنية"/>
    <m/>
    <m/>
    <n v="35208"/>
    <s v="2"/>
    <s v="19"/>
    <s v="96"/>
    <s v="1996"/>
    <s v="05"/>
    <s v="23"/>
    <n v="30"/>
    <n v="2"/>
    <n v="12"/>
  </r>
  <r>
    <n v="33"/>
    <n v="17810123"/>
    <s v="عبدالكريم صابر مساعد بخيت"/>
    <n v="27402042502173"/>
    <s v="فنى شدة معدنية B"/>
    <x v="0"/>
    <n v="430"/>
    <n v="0"/>
    <n v="430"/>
    <s v="ماونتن فيو بارك"/>
    <x v="3"/>
    <d v="2026-06-28T00:00:00"/>
    <n v="1"/>
    <n v="37"/>
    <n v="1.2333333333333334"/>
    <n v="0"/>
    <n v="46"/>
    <s v="فنى شدة معدنية"/>
    <m/>
    <m/>
    <n v="27064"/>
    <s v="2"/>
    <s v="19"/>
    <s v="74"/>
    <s v="1974"/>
    <s v="02"/>
    <s v="04"/>
    <n v="52"/>
    <n v="6"/>
    <n v="0"/>
  </r>
  <r>
    <n v="33"/>
    <n v="17810132"/>
    <s v="احمد  محمد عبد المقصود خلفالله"/>
    <n v="29311062401251"/>
    <s v="فنى شدة معدنية B"/>
    <x v="0"/>
    <n v="430"/>
    <n v="0"/>
    <n v="430"/>
    <s v="ماونتن فيو بارك"/>
    <x v="3"/>
    <d v="2026-07-09T00:00:00"/>
    <n v="1"/>
    <n v="26"/>
    <n v="0.8666666666666667"/>
    <n v="0"/>
    <n v="46"/>
    <s v="فنى شدة معدنية"/>
    <m/>
    <m/>
    <n v="34279"/>
    <s v="2"/>
    <s v="19"/>
    <s v="93"/>
    <s v="1993"/>
    <s v="11"/>
    <s v="06"/>
    <n v="32"/>
    <n v="8"/>
    <n v="29"/>
  </r>
  <r>
    <n v="33"/>
    <n v="17810046"/>
    <s v="محمود ثابت عنتر عبد الوهاب"/>
    <n v="30107302500294"/>
    <s v="فنى شدة معدنية B"/>
    <x v="0"/>
    <n v="430"/>
    <n v="0"/>
    <n v="430"/>
    <s v="ماونتن فيو بارك"/>
    <x v="3"/>
    <d v="2026-07-11T00:00:00"/>
    <n v="1"/>
    <n v="24"/>
    <n v="0.8"/>
    <n v="0"/>
    <n v="46"/>
    <s v="فنى شدة معدنية"/>
    <m/>
    <m/>
    <n v="37102"/>
    <s v="3"/>
    <s v="20"/>
    <s v="01"/>
    <s v="2001"/>
    <s v="07"/>
    <s v="30"/>
    <n v="25"/>
    <n v="0"/>
    <n v="5"/>
  </r>
  <r>
    <n v="33"/>
    <n v="17810117"/>
    <s v="طارق محمد توفيق احمد"/>
    <n v="28706132604059"/>
    <s v="فنى شدة معدنية B"/>
    <x v="0"/>
    <n v="430"/>
    <n v="0"/>
    <n v="430"/>
    <s v="ماونتن فيو بارك"/>
    <x v="3"/>
    <d v="2026-05-14T00:00:00"/>
    <n v="1"/>
    <n v="82"/>
    <n v="2.7333333333333334"/>
    <n v="0"/>
    <n v="46"/>
    <s v="فنى شدة معدنية"/>
    <m/>
    <m/>
    <n v="31941"/>
    <s v="2"/>
    <s v="19"/>
    <s v="87"/>
    <s v="1987"/>
    <s v="06"/>
    <s v="13"/>
    <n v="39"/>
    <n v="1"/>
    <n v="22"/>
  </r>
  <r>
    <n v="33"/>
    <n v="17810136"/>
    <s v="احمد حامد عبد المنعم حمد مفتاح"/>
    <n v="30512151802597"/>
    <s v="فنى شدة معدنية B"/>
    <x v="0"/>
    <n v="430"/>
    <n v="0"/>
    <n v="430"/>
    <s v="ماونتن فيو بارك"/>
    <x v="3"/>
    <d v="2026-07-18T00:00:00"/>
    <n v="1"/>
    <n v="17"/>
    <n v="0.56666666666666665"/>
    <n v="0"/>
    <n v="46"/>
    <s v="فنى شدة معدنية"/>
    <m/>
    <m/>
    <n v="38701"/>
    <s v="3"/>
    <s v="20"/>
    <s v="05"/>
    <s v="2005"/>
    <s v="12"/>
    <s v="15"/>
    <n v="20"/>
    <n v="7"/>
    <n v="20"/>
  </r>
  <r>
    <n v="33"/>
    <n v="17810137"/>
    <s v="عبد الرحمن عزت عادل عبد المنعم دياب "/>
    <n v="30604091801873"/>
    <s v="فنى شدة معدنية B"/>
    <x v="0"/>
    <n v="430"/>
    <n v="0"/>
    <n v="430"/>
    <s v="ماونتن فيو بارك"/>
    <x v="3"/>
    <d v="2026-07-18T00:00:00"/>
    <n v="1"/>
    <n v="17"/>
    <n v="0.56666666666666665"/>
    <n v="0"/>
    <n v="46"/>
    <s v="فنى شدة معدنية"/>
    <m/>
    <m/>
    <n v="38816"/>
    <s v="3"/>
    <s v="20"/>
    <s v="06"/>
    <s v="2006"/>
    <s v="04"/>
    <s v="09"/>
    <n v="20"/>
    <n v="3"/>
    <n v="26"/>
  </r>
  <r>
    <n v="33"/>
    <n v="17810113"/>
    <s v="محمد خلف عبدالرحمن عثمان"/>
    <n v="27606140101033"/>
    <s v="فنى كهرباء (خدمة موقع) D"/>
    <x v="1"/>
    <n v="430"/>
    <n v="0"/>
    <n v="430"/>
    <s v="ماونتن فيو بارك"/>
    <x v="3"/>
    <d v="2026-04-11T00:00:00"/>
    <n v="1"/>
    <n v="115"/>
    <n v="3.8333333333333335"/>
    <n v="0"/>
    <n v="36"/>
    <s v="فنى كهرباء"/>
    <m/>
    <m/>
    <n v="27925"/>
    <s v="2"/>
    <s v="19"/>
    <s v="76"/>
    <s v="1976"/>
    <s v="06"/>
    <s v="14"/>
    <n v="50"/>
    <n v="1"/>
    <n v="21"/>
  </r>
  <r>
    <n v="33"/>
    <n v="17810125"/>
    <s v="حسن فؤاد حسن عبدالجواد"/>
    <n v="28705112101291"/>
    <s v="فنى صحى (خدمة موقع) B"/>
    <x v="1"/>
    <n v="470"/>
    <n v="0"/>
    <n v="470"/>
    <s v="ماونتن فيو بارك"/>
    <x v="3"/>
    <d v="2026-06-29T00:00:00"/>
    <n v="1"/>
    <n v="36"/>
    <n v="1.2"/>
    <n v="0"/>
    <n v="34"/>
    <s v="فنى صحى"/>
    <m/>
    <m/>
    <n v="31908"/>
    <s v="2"/>
    <s v="19"/>
    <s v="87"/>
    <s v="1987"/>
    <s v="05"/>
    <s v="11"/>
    <n v="39"/>
    <n v="2"/>
    <n v="24"/>
  </r>
  <r>
    <n v="33"/>
    <n v="17810115"/>
    <s v="صلاح رئيس عبدالحليم احمد"/>
    <n v="26907242400571"/>
    <s v="مبيض محارة"/>
    <x v="3"/>
    <n v="450"/>
    <n v="0"/>
    <n v="450"/>
    <s v="ماونتن فيو بارك"/>
    <x v="3"/>
    <d v="2026-05-03T00:00:00"/>
    <n v="1"/>
    <n v="93"/>
    <n v="3.1"/>
    <n v="0"/>
    <n v="11"/>
    <s v="مبيض محارة"/>
    <m/>
    <m/>
    <n v="25408"/>
    <s v="2"/>
    <s v="19"/>
    <s v="69"/>
    <s v="1969"/>
    <s v="07"/>
    <s v="24"/>
    <n v="57"/>
    <n v="0"/>
    <n v="11"/>
  </r>
  <r>
    <n v="33"/>
    <n v="17810002"/>
    <s v="رمضان خليل فايق خليل"/>
    <n v="29801252401174"/>
    <s v="عامل بوفيه"/>
    <x v="3"/>
    <n v="300"/>
    <n v="0"/>
    <n v="300"/>
    <s v="ماونتن فيو بارك"/>
    <x v="3"/>
    <d v="2024-08-21T00:00:00"/>
    <n v="1"/>
    <n v="713"/>
    <n v="11.6"/>
    <n v="1"/>
    <n v="26"/>
    <s v="عامل بوفيه"/>
    <m/>
    <m/>
    <n v="35820"/>
    <s v="2"/>
    <s v="19"/>
    <s v="98"/>
    <s v="1998"/>
    <s v="01"/>
    <s v="25"/>
    <n v="28"/>
    <n v="6"/>
    <n v="10"/>
  </r>
  <r>
    <n v="33"/>
    <n v="17810124"/>
    <s v="محمود احمد محمد محمد شحاته"/>
    <n v="29803101401515"/>
    <s v="عامل بوفيه"/>
    <x v="3"/>
    <n v="300"/>
    <n v="0"/>
    <n v="300"/>
    <s v="ماونتن فيو بارك"/>
    <x v="3"/>
    <d v="2026-06-28T00:00:00"/>
    <n v="1"/>
    <n v="37"/>
    <n v="1.2333333333333334"/>
    <n v="0"/>
    <n v="26"/>
    <s v="عامل بوفيه"/>
    <m/>
    <m/>
    <n v="35864"/>
    <s v="2"/>
    <s v="19"/>
    <s v="98"/>
    <s v="1998"/>
    <s v="03"/>
    <s v="10"/>
    <n v="28"/>
    <n v="4"/>
    <n v="25"/>
  </r>
  <r>
    <n v="33"/>
    <n v="17810090"/>
    <s v="محمود محمد طلبة عمر سليم"/>
    <n v="29210018800199"/>
    <s v="D.C"/>
    <x v="3"/>
    <n v="320"/>
    <n v="0"/>
    <n v="320"/>
    <s v="ماونتن فيو بارك"/>
    <x v="3"/>
    <d v="2026-04-28T00:00:00"/>
    <n v="1"/>
    <n v="98"/>
    <n v="3.2666666666666666"/>
    <n v="0"/>
    <n v="52"/>
    <s v="مساعد منسق مستندات"/>
    <m/>
    <m/>
    <n v="33878"/>
    <s v="2"/>
    <s v="19"/>
    <s v="92"/>
    <s v="1992"/>
    <s v="10"/>
    <s v="01"/>
    <n v="33"/>
    <n v="10"/>
    <n v="3"/>
  </r>
  <r>
    <n v="33"/>
    <n v="17810095"/>
    <s v="عبد الرحيم محمد كامل عبد الرحيم"/>
    <n v="27311142501811"/>
    <s v="مشرف تنفيذ مدنى "/>
    <x v="3"/>
    <n v="570"/>
    <n v="0"/>
    <n v="570"/>
    <s v="ماونتن فيو بارك"/>
    <x v="3"/>
    <d v="2025-11-23T00:00:00"/>
    <n v="1"/>
    <n v="254"/>
    <n v="8.4666666666666668"/>
    <n v="0"/>
    <n v="1"/>
    <s v="مشرف تنفيذ مدنى"/>
    <m/>
    <m/>
    <n v="26982"/>
    <s v="2"/>
    <s v="19"/>
    <s v="73"/>
    <s v="1973"/>
    <s v="11"/>
    <s v="14"/>
    <n v="52"/>
    <n v="8"/>
    <n v="21"/>
  </r>
  <r>
    <n v="34"/>
    <n v="17810140"/>
    <s v="سامح امين  همام السيد"/>
    <n v="28912201702296"/>
    <s v="فنى ميكانيكى معدات C"/>
    <x v="4"/>
    <n v="380"/>
    <n v="0"/>
    <n v="380"/>
    <s v="ماونتن فيو بارك"/>
    <x v="3"/>
    <d v="2026-07-25T00:00:00"/>
    <n v="1"/>
    <n v="10"/>
    <n v="0.33333333333333331"/>
    <n v="0"/>
    <n v="44"/>
    <s v="فنى ميكانيكى معدات"/>
    <m/>
    <m/>
    <n v="32862"/>
    <s v="2"/>
    <s v="19"/>
    <s v="89"/>
    <s v="1989"/>
    <s v="12"/>
    <s v="20"/>
    <n v="36"/>
    <n v="7"/>
    <n v="15"/>
  </r>
  <r>
    <n v="35"/>
    <n v="17810050"/>
    <s v="محمود على عثمان بيومى "/>
    <n v="29803102100098"/>
    <s v="مساعد فنى ميكانيكى معدات B"/>
    <x v="4"/>
    <n v="310"/>
    <n v="0"/>
    <n v="310"/>
    <s v="ماونتن فيو بارك"/>
    <x v="3"/>
    <d v="2025-07-02T00:00:00"/>
    <n v="1"/>
    <n v="398"/>
    <n v="1.1000000000000001"/>
    <n v="1"/>
    <n v="45"/>
    <s v="مساعد فنى ميكانيكى معدات"/>
    <m/>
    <m/>
    <n v="35864"/>
    <s v="2"/>
    <s v="19"/>
    <s v="98"/>
    <s v="1998"/>
    <s v="03"/>
    <s v="10"/>
    <n v="28"/>
    <n v="4"/>
    <n v="25"/>
  </r>
  <r>
    <n v="36"/>
    <n v="17810035"/>
    <s v="طارق جمال شعبان على "/>
    <n v="30108202304532"/>
    <s v="سائق جرار زراعى B"/>
    <x v="4"/>
    <n v="380"/>
    <n v="0"/>
    <n v="380"/>
    <s v="ماونتن فيو بارك"/>
    <x v="3"/>
    <d v="2025-03-22T00:00:00"/>
    <n v="1"/>
    <n v="500"/>
    <n v="4.5"/>
    <n v="1"/>
    <n v="40"/>
    <s v="سائق جرار زراعى"/>
    <m/>
    <m/>
    <n v="37123"/>
    <s v="3"/>
    <s v="20"/>
    <s v="01"/>
    <s v="2001"/>
    <s v="08"/>
    <s v="20"/>
    <n v="24"/>
    <n v="11"/>
    <n v="15"/>
  </r>
  <r>
    <n v="36"/>
    <n v="17810019"/>
    <s v="مصطفى ممدوح جابر "/>
    <n v="29409052501339"/>
    <s v="عامل مخزن A"/>
    <x v="5"/>
    <n v="300"/>
    <n v="0"/>
    <n v="300"/>
    <s v="ماونتن فيو بارك"/>
    <x v="3"/>
    <d v="2024-07-10T00:00:00"/>
    <n v="1"/>
    <n v="755"/>
    <n v="0.83333333333333337"/>
    <n v="2"/>
    <n v="49"/>
    <s v="عامل مخزن"/>
    <m/>
    <m/>
    <n v="34582"/>
    <s v="2"/>
    <s v="19"/>
    <s v="94"/>
    <s v="1994"/>
    <s v="09"/>
    <s v="05"/>
    <n v="31"/>
    <n v="10"/>
    <n v="30"/>
  </r>
  <r>
    <n v="36"/>
    <n v="17810134"/>
    <s v="حمدي صالح زيدان زيد"/>
    <n v="29902231700091"/>
    <s v="عامل مخزن A"/>
    <x v="5"/>
    <n v="300"/>
    <n v="0"/>
    <n v="300"/>
    <s v="ماونتن فيو بارك"/>
    <x v="3"/>
    <d v="2026-07-12T00:00:00"/>
    <n v="1"/>
    <n v="23"/>
    <n v="0.76666666666666672"/>
    <n v="0"/>
    <n v="49"/>
    <s v="عامل مخزن"/>
    <m/>
    <m/>
    <n v="36214"/>
    <s v="2"/>
    <s v="19"/>
    <s v="99"/>
    <s v="1999"/>
    <s v="02"/>
    <s v="23"/>
    <n v="27"/>
    <n v="5"/>
    <n v="12"/>
  </r>
  <r>
    <n v="36"/>
    <n v="17810052"/>
    <s v="صبح صلاح احمد محمد "/>
    <n v="29105181501451"/>
    <s v="عامل مخزن A"/>
    <x v="5"/>
    <n v="300"/>
    <n v="0"/>
    <n v="300"/>
    <s v="ماونتن فيو بارك"/>
    <x v="3"/>
    <d v="2025-07-05T00:00:00"/>
    <n v="1"/>
    <n v="395"/>
    <n v="1"/>
    <n v="1"/>
    <n v="49"/>
    <s v="عامل مخزن"/>
    <m/>
    <m/>
    <n v="33376"/>
    <s v="2"/>
    <s v="19"/>
    <s v="91"/>
    <s v="1991"/>
    <s v="05"/>
    <s v="18"/>
    <n v="35"/>
    <n v="2"/>
    <n v="17"/>
  </r>
  <r>
    <n v="36"/>
    <n v="17810118"/>
    <s v="إبراهيم عزت احمد محمد خليفة"/>
    <n v="30402211501273"/>
    <s v="عامل مخزن A"/>
    <x v="5"/>
    <n v="300"/>
    <n v="0"/>
    <n v="300"/>
    <s v="ماونتن فيو بارك"/>
    <x v="3"/>
    <d v="2026-06-13T00:00:00"/>
    <n v="1"/>
    <n v="52"/>
    <n v="1.7333333333333334"/>
    <n v="0"/>
    <n v="49"/>
    <s v="عامل مخزن"/>
    <m/>
    <m/>
    <n v="38038"/>
    <s v="3"/>
    <s v="20"/>
    <s v="04"/>
    <s v="2004"/>
    <s v="02"/>
    <s v="21"/>
    <n v="22"/>
    <n v="5"/>
    <n v="14"/>
  </r>
  <r>
    <n v="36"/>
    <n v="17810100"/>
    <s v="مصطفى احمد مشاحيت احمد"/>
    <n v="27601120101973"/>
    <s v="فنى كهرباء (خدمة موقع) C"/>
    <x v="1"/>
    <n v="450"/>
    <n v="0"/>
    <n v="450"/>
    <s v="ماونتن فيو لاجون"/>
    <x v="3"/>
    <d v="2025-12-27T00:00:00"/>
    <n v="1"/>
    <n v="220"/>
    <n v="7.333333333333333"/>
    <n v="0"/>
    <n v="36"/>
    <s v="فنى كهرباء"/>
    <m/>
    <m/>
    <n v="27771"/>
    <s v="2"/>
    <s v="19"/>
    <s v="76"/>
    <s v="1976"/>
    <s v="01"/>
    <s v="12"/>
    <n v="50"/>
    <n v="6"/>
    <n v="23"/>
  </r>
  <r>
    <n v="36"/>
    <n v="17810127"/>
    <s v="السيد ايمن السيد البنا"/>
    <n v="30802261700437"/>
    <s v="مساعد فنى كهرباء D"/>
    <x v="1"/>
    <n v="330"/>
    <n v="0"/>
    <n v="330"/>
    <s v="ماونتن فيو لاجون"/>
    <x v="3"/>
    <d v="2026-07-07T00:00:00"/>
    <n v="1"/>
    <n v="28"/>
    <n v="0.93333333333333335"/>
    <n v="0"/>
    <n v="37"/>
    <s v="مساعد فنى كهرباء"/>
    <m/>
    <m/>
    <n v="39504"/>
    <s v="3"/>
    <s v="20"/>
    <s v="08"/>
    <s v="2008"/>
    <s v="02"/>
    <s v="26"/>
    <n v="18"/>
    <n v="5"/>
    <n v="9"/>
  </r>
  <r>
    <n v="36"/>
    <n v="17810025"/>
    <s v="سمير عبد الهادى عبدالله "/>
    <n v="28112301500317"/>
    <s v="مبيض محارة"/>
    <x v="3"/>
    <n v="450"/>
    <n v="0"/>
    <n v="450"/>
    <s v="ماونتن فيو لاجون"/>
    <x v="3"/>
    <d v="2025-01-19T00:00:00"/>
    <n v="1"/>
    <n v="562"/>
    <n v="6.5666666666666664"/>
    <n v="1"/>
    <n v="11"/>
    <s v="مبيض محارة"/>
    <m/>
    <m/>
    <n v="29950"/>
    <s v="2"/>
    <s v="19"/>
    <s v="81"/>
    <s v="1981"/>
    <s v="12"/>
    <s v="30"/>
    <n v="44"/>
    <n v="7"/>
    <n v="5"/>
  </r>
  <r>
    <n v="37"/>
    <n v="17810057"/>
    <s v="ابراهيم عنتر عواد رمضان "/>
    <n v="26504300101751"/>
    <s v="فنى ميكانيكى معدات B"/>
    <x v="4"/>
    <n v="400"/>
    <n v="0"/>
    <n v="400"/>
    <s v="ماونتن فيو لاجون"/>
    <x v="3"/>
    <d v="2025-07-19T00:00:00"/>
    <n v="1"/>
    <n v="381"/>
    <n v="0.53333333333333333"/>
    <n v="1"/>
    <n v="44"/>
    <s v="فنى ميكانيكى معدات"/>
    <m/>
    <m/>
    <n v="23862"/>
    <s v="2"/>
    <s v="19"/>
    <s v="65"/>
    <s v="1965"/>
    <s v="04"/>
    <s v="30"/>
    <n v="61"/>
    <n v="3"/>
    <n v="5"/>
  </r>
  <r>
    <n v="38"/>
    <n v="17810138"/>
    <s v="احمد علي قناوي يوسف"/>
    <n v="30608092701371"/>
    <s v="سائق جرار زراعى B"/>
    <x v="4"/>
    <n v="380"/>
    <n v="0"/>
    <n v="380"/>
    <s v="ماونتن فيو لاجون"/>
    <x v="3"/>
    <d v="2026-07-13T00:00:00"/>
    <n v="1"/>
    <n v="22"/>
    <n v="0.73333333333333328"/>
    <n v="0"/>
    <n v="40"/>
    <s v="سائق جرار زراعى"/>
    <m/>
    <m/>
    <n v="38938"/>
    <s v="3"/>
    <s v="20"/>
    <s v="06"/>
    <s v="2006"/>
    <s v="08"/>
    <s v="09"/>
    <n v="19"/>
    <n v="11"/>
    <n v="26"/>
  </r>
  <r>
    <n v="38"/>
    <n v="17810068"/>
    <s v="على عطية ابراهيم رضوان "/>
    <n v="30208101501811"/>
    <s v="عامل مخزن A"/>
    <x v="5"/>
    <n v="300"/>
    <n v="0"/>
    <n v="300"/>
    <s v="ماونتن فيو لاجون"/>
    <x v="3"/>
    <d v="2025-10-25T00:00:00"/>
    <n v="1"/>
    <n v="283"/>
    <n v="9.4333333333333336"/>
    <n v="0"/>
    <n v="49"/>
    <s v="عامل مخزن"/>
    <m/>
    <m/>
    <n v="37478"/>
    <s v="3"/>
    <s v="20"/>
    <s v="02"/>
    <s v="2002"/>
    <s v="08"/>
    <s v="10"/>
    <n v="23"/>
    <n v="11"/>
    <n v="25"/>
  </r>
  <r>
    <n v="38"/>
    <n v="17810039"/>
    <s v="احمد صابر احمد عبد الحميد "/>
    <n v="30111012613173"/>
    <s v="مساعد مساح C"/>
    <x v="6"/>
    <n v="300"/>
    <n v="0"/>
    <n v="300"/>
    <s v="ماونتن فيو لاجون"/>
    <x v="3"/>
    <d v="2025-04-19T00:00:00"/>
    <n v="1"/>
    <n v="472"/>
    <n v="3.5666666666666669"/>
    <n v="1"/>
    <n v="29"/>
    <s v="مساعد مساح"/>
    <m/>
    <m/>
    <n v="37196"/>
    <s v="3"/>
    <s v="20"/>
    <s v="01"/>
    <s v="2001"/>
    <s v="11"/>
    <s v="01"/>
    <n v="24"/>
    <n v="9"/>
    <n v="3"/>
  </r>
  <r>
    <n v="38"/>
    <n v="17810063"/>
    <s v="عبد الرحمن احمد رفاعى على"/>
    <n v="30310201305636"/>
    <s v="مساعد مساح D"/>
    <x v="6"/>
    <n v="270"/>
    <n v="0"/>
    <n v="270"/>
    <s v="ماونتن فيو لاجون"/>
    <x v="3"/>
    <d v="2025-09-27T00:00:00"/>
    <n v="1"/>
    <n v="311"/>
    <n v="10.366666666666667"/>
    <n v="0"/>
    <n v="29"/>
    <s v="مساعد مساح"/>
    <m/>
    <m/>
    <n v="37914"/>
    <s v="3"/>
    <s v="20"/>
    <s v="03"/>
    <s v="2003"/>
    <s v="10"/>
    <s v="20"/>
    <n v="22"/>
    <n v="9"/>
    <n v="15"/>
  </r>
  <r>
    <n v="38"/>
    <n v="17810126"/>
    <s v="عبدالرحمن عجمي عبدالنبي الشيهي"/>
    <n v="30703111700392"/>
    <s v="مساعد مساح D"/>
    <x v="6"/>
    <n v="270"/>
    <n v="0"/>
    <n v="270"/>
    <s v="ماونتن فيو لاجون"/>
    <x v="3"/>
    <d v="2026-07-01T00:00:00"/>
    <n v="1"/>
    <n v="34"/>
    <n v="1.1333333333333333"/>
    <n v="0"/>
    <n v="29"/>
    <s v="مساعد مساح"/>
    <m/>
    <m/>
    <n v="39152"/>
    <s v="3"/>
    <s v="20"/>
    <s v="07"/>
    <s v="2007"/>
    <s v="03"/>
    <s v="11"/>
    <n v="19"/>
    <n v="4"/>
    <n v="24"/>
  </r>
  <r>
    <n v="38"/>
    <n v="17810119"/>
    <s v="يوسف عبدالقادر يوسف عبدالقادر منتصر"/>
    <n v="30004221700279"/>
    <s v="مساعد مساح B"/>
    <x v="6"/>
    <n v="330"/>
    <n v="0"/>
    <n v="330"/>
    <s v="ماونتن فيو لاجون"/>
    <x v="3"/>
    <d v="2026-06-13T00:00:00"/>
    <n v="1"/>
    <n v="52"/>
    <n v="1.7333333333333334"/>
    <n v="0"/>
    <n v="29"/>
    <s v="مساعد مساح"/>
    <m/>
    <m/>
    <d v="2000-04-22T00:00:00"/>
    <s v="3"/>
    <s v="20"/>
    <s v="00"/>
    <s v="2000"/>
    <s v="04"/>
    <s v="22"/>
    <n v="26"/>
    <n v="3"/>
    <n v="13"/>
  </r>
  <r>
    <n v="38"/>
    <n v="13210158"/>
    <s v="مصطفى محمد السيد بيومى"/>
    <n v="29810011707573"/>
    <s v="فنى كهرباء (منتج) D"/>
    <x v="1"/>
    <n v="450"/>
    <n v="150"/>
    <n v="600"/>
    <s v="مجمع الصناعات بجفجافة"/>
    <x v="5"/>
    <d v="2025-12-20T00:00:00"/>
    <n v="1"/>
    <n v="227"/>
    <n v="7.5666666666666664"/>
    <n v="0"/>
    <n v="36"/>
    <s v="فنى كهرباء"/>
    <m/>
    <m/>
    <n v="36069"/>
    <s v="2"/>
    <s v="19"/>
    <s v="98"/>
    <s v="1998"/>
    <s v="10"/>
    <s v="01"/>
    <n v="27"/>
    <n v="10"/>
    <n v="3"/>
  </r>
  <r>
    <n v="38"/>
    <n v="13210174"/>
    <s v="كارم مرضى عوض مرضى"/>
    <n v="29101011841872"/>
    <s v="فنى كهرباء (منتج) D"/>
    <x v="1"/>
    <n v="450"/>
    <n v="150"/>
    <n v="600"/>
    <s v="مجمع الصناعات بجفجافة"/>
    <x v="5"/>
    <d v="2025-11-25T00:00:00"/>
    <n v="1"/>
    <n v="252"/>
    <n v="8.4"/>
    <n v="0"/>
    <n v="36"/>
    <s v="فنى كهرباء"/>
    <m/>
    <m/>
    <d v="1991-01-01T00:00:00"/>
    <s v="2"/>
    <s v="19"/>
    <s v="91"/>
    <s v="1991"/>
    <s v="01"/>
    <s v="01"/>
    <n v="35"/>
    <n v="7"/>
    <n v="3"/>
  </r>
  <r>
    <n v="38"/>
    <n v="13210177"/>
    <s v="كمال احمد السيد محمد"/>
    <n v="30011251701675"/>
    <s v="مساعد فنى كهرباء B"/>
    <x v="1"/>
    <n v="350"/>
    <n v="150"/>
    <n v="500"/>
    <s v="مجمع الصناعات بجفجافة"/>
    <x v="5"/>
    <d v="2026-04-26T00:00:00"/>
    <n v="1"/>
    <n v="100"/>
    <n v="3.3333333333333335"/>
    <n v="0"/>
    <n v="37"/>
    <s v="مساعد فنى كهرباء"/>
    <m/>
    <m/>
    <n v="36855"/>
    <s v="3"/>
    <s v="20"/>
    <s v="00"/>
    <s v="2000"/>
    <s v="11"/>
    <s v="25"/>
    <n v="25"/>
    <n v="8"/>
    <n v="10"/>
  </r>
  <r>
    <n v="38"/>
    <n v="13210195"/>
    <s v="محمد عبده محمد محفوظ"/>
    <n v="30309092300655"/>
    <s v="مساعد فنى كهرباء C"/>
    <x v="1"/>
    <n v="340"/>
    <n v="150"/>
    <n v="490"/>
    <s v="مجمع الصناعات بجفجافة"/>
    <x v="5"/>
    <d v="2025-11-29T00:00:00"/>
    <n v="1"/>
    <n v="248"/>
    <n v="8.2666666666666675"/>
    <n v="0"/>
    <n v="37"/>
    <s v="مساعد فنى كهرباء"/>
    <m/>
    <m/>
    <n v="37873"/>
    <s v="3"/>
    <s v="20"/>
    <s v="03"/>
    <s v="2003"/>
    <s v="09"/>
    <s v="09"/>
    <n v="22"/>
    <n v="10"/>
    <n v="26"/>
  </r>
  <r>
    <n v="38"/>
    <n v="13210002"/>
    <s v="جمال عبدالجواد على سيد"/>
    <n v="26703102500091"/>
    <s v="نجار مسلح"/>
    <x v="3"/>
    <n v="430"/>
    <n v="150"/>
    <n v="580"/>
    <s v="مجمع الصناعات بجفجافة"/>
    <x v="5"/>
    <d v="2023-11-19T00:00:00"/>
    <n v="1"/>
    <n v="989"/>
    <n v="8.6333333333333329"/>
    <n v="2"/>
    <n v="15"/>
    <s v="نجار مسلح"/>
    <m/>
    <m/>
    <n v="24541"/>
    <s v="2"/>
    <s v="19"/>
    <s v="67"/>
    <s v="1967"/>
    <s v="03"/>
    <s v="10"/>
    <n v="59"/>
    <n v="4"/>
    <n v="25"/>
  </r>
  <r>
    <n v="38"/>
    <n v="13210033"/>
    <s v="مجدى عريان مغيت حسانين"/>
    <n v="29303312701733"/>
    <s v="مساعد مبيض محارة"/>
    <x v="3"/>
    <n v="400"/>
    <n v="150"/>
    <n v="550"/>
    <s v="مجمع الصناعات بجفجافة"/>
    <x v="5"/>
    <d v="2022-05-15T00:00:00"/>
    <n v="1"/>
    <n v="1542"/>
    <n v="2.7333333333333334"/>
    <n v="4"/>
    <n v="12"/>
    <s v="مساعد مبيض محارة"/>
    <m/>
    <m/>
    <n v="34059"/>
    <s v="2"/>
    <s v="19"/>
    <s v="93"/>
    <s v="1993"/>
    <s v="03"/>
    <s v="31"/>
    <n v="33"/>
    <n v="4"/>
    <n v="4"/>
  </r>
  <r>
    <n v="38"/>
    <n v="13210125"/>
    <s v="احمد سامى محمد رشاد السيد"/>
    <n v="29401012305374"/>
    <s v="عامل بوفيه"/>
    <x v="3"/>
    <n v="300"/>
    <n v="150"/>
    <n v="450"/>
    <s v="مجمع الصناعات بجفجافة"/>
    <x v="5"/>
    <d v="2023-12-19T00:00:00"/>
    <n v="1"/>
    <n v="959"/>
    <n v="7.6333333333333337"/>
    <n v="2"/>
    <n v="26"/>
    <s v="عامل بوفيه"/>
    <m/>
    <m/>
    <n v="34335"/>
    <s v="2"/>
    <s v="19"/>
    <s v="94"/>
    <s v="1994"/>
    <s v="01"/>
    <s v="01"/>
    <n v="32"/>
    <n v="7"/>
    <n v="3"/>
  </r>
  <r>
    <n v="38"/>
    <n v="13210162"/>
    <s v="احمد محمد عبدالحميد احمد"/>
    <n v="26405172600831"/>
    <s v="نحات"/>
    <x v="3"/>
    <n v="400"/>
    <n v="150"/>
    <n v="550"/>
    <s v="مجمع الصناعات بجفجافة"/>
    <x v="5"/>
    <d v="2024-01-07T00:00:00"/>
    <n v="1"/>
    <n v="940"/>
    <n v="7"/>
    <n v="2"/>
    <n v="19"/>
    <s v="نحات"/>
    <m/>
    <m/>
    <n v="23514"/>
    <s v="2"/>
    <s v="19"/>
    <s v="64"/>
    <s v="1964"/>
    <s v="05"/>
    <s v="17"/>
    <n v="62"/>
    <n v="2"/>
    <n v="18"/>
  </r>
  <r>
    <n v="39"/>
    <n v="13210004"/>
    <s v="عادل قاسم محمد محمود"/>
    <n v="29901112702071"/>
    <s v="فنى ميكانيكى معدات A"/>
    <x v="4"/>
    <n v="420"/>
    <n v="150"/>
    <n v="570"/>
    <s v="مجمع الصناعات بجفجافة"/>
    <x v="5"/>
    <d v="2021-09-06T00:00:00"/>
    <n v="1"/>
    <n v="1793"/>
    <n v="11.1"/>
    <n v="4"/>
    <n v="44"/>
    <s v="فنى ميكانيكى معدات"/>
    <m/>
    <m/>
    <n v="36171"/>
    <s v="2"/>
    <s v="19"/>
    <s v="99"/>
    <s v="1999"/>
    <s v="01"/>
    <s v="11"/>
    <n v="27"/>
    <n v="6"/>
    <n v="24"/>
  </r>
  <r>
    <n v="40"/>
    <n v="13210102"/>
    <s v="صبحى عبداللطيف محمد الجدع"/>
    <n v="27504081700099"/>
    <s v="سائق لودر A"/>
    <x v="4"/>
    <n v="440"/>
    <n v="150"/>
    <n v="590"/>
    <s v="مجمع الصناعات بجفجافة"/>
    <x v="5"/>
    <d v="2023-01-14T00:00:00"/>
    <n v="1"/>
    <n v="1298"/>
    <n v="6.7666666666666666"/>
    <n v="3"/>
    <n v="39"/>
    <s v="سائق لودر"/>
    <m/>
    <m/>
    <d v="1975-04-08T00:00:00"/>
    <s v="2"/>
    <s v="19"/>
    <s v="75"/>
    <s v="1975"/>
    <s v="04"/>
    <s v="08"/>
    <n v="51"/>
    <n v="3"/>
    <n v="27"/>
  </r>
  <r>
    <n v="41"/>
    <n v="13210120"/>
    <s v="عاطف زكريا عبدالفتاح فواز"/>
    <n v="29609142500497"/>
    <s v="سائق لودر B"/>
    <x v="4"/>
    <n v="420"/>
    <n v="150"/>
    <n v="570"/>
    <s v="مجمع الصناعات بجفجافة"/>
    <x v="5"/>
    <d v="2025-11-11T00:00:00"/>
    <n v="1"/>
    <n v="266"/>
    <n v="8.8666666666666671"/>
    <n v="0"/>
    <n v="39"/>
    <s v="سائق لودر"/>
    <m/>
    <m/>
    <n v="35322"/>
    <s v="2"/>
    <s v="19"/>
    <s v="96"/>
    <s v="1996"/>
    <s v="09"/>
    <s v="14"/>
    <n v="29"/>
    <n v="10"/>
    <n v="21"/>
  </r>
  <r>
    <n v="41"/>
    <n v="13210194"/>
    <s v="محمد ممدوح احمد صادق"/>
    <n v="29810222301417"/>
    <s v="عامل مخزن C"/>
    <x v="5"/>
    <n v="280"/>
    <n v="150"/>
    <n v="430"/>
    <s v="مجمع الصناعات بجفجافة"/>
    <x v="5"/>
    <d v="2026-06-06T00:00:00"/>
    <n v="1"/>
    <n v="59"/>
    <n v="1.9666666666666666"/>
    <n v="0"/>
    <n v="49"/>
    <s v="عامل مخزن"/>
    <m/>
    <m/>
    <n v="36090"/>
    <s v="2"/>
    <s v="19"/>
    <s v="98"/>
    <s v="1998"/>
    <s v="10"/>
    <s v="22"/>
    <n v="27"/>
    <n v="9"/>
    <n v="13"/>
  </r>
  <r>
    <n v="41"/>
    <n v="13210196"/>
    <s v="يوسف ربيع خلف محمد حسن"/>
    <n v="30708122103614"/>
    <s v="عامل مخزن C"/>
    <x v="5"/>
    <n v="280"/>
    <n v="150"/>
    <n v="430"/>
    <s v="مجمع الصناعات بجفجافة"/>
    <x v="5"/>
    <d v="2026-08-02T00:00:00"/>
    <n v="1"/>
    <n v="2"/>
    <n v="6.6666666666666666E-2"/>
    <n v="0"/>
    <n v="49"/>
    <s v="عامل مخزن"/>
    <m/>
    <m/>
    <n v="39306"/>
    <s v="3"/>
    <s v="20"/>
    <s v="07"/>
    <s v="2007"/>
    <s v="08"/>
    <s v="12"/>
    <n v="18"/>
    <n v="11"/>
    <n v="23"/>
  </r>
  <r>
    <n v="41"/>
    <n v="13210201"/>
    <s v="احمد صبحى السيد احمد محمد الرفاعى"/>
    <n v="30107221302358"/>
    <s v="عامل مخزن A"/>
    <x v="5"/>
    <n v="300"/>
    <n v="150"/>
    <n v="450"/>
    <s v="مجمع الصناعات بجفجافة"/>
    <x v="5"/>
    <d v="2026-05-02T00:00:00"/>
    <n v="1"/>
    <n v="94"/>
    <n v="3.1333333333333333"/>
    <n v="0"/>
    <n v="49"/>
    <s v="عامل مخزن"/>
    <m/>
    <m/>
    <n v="37094"/>
    <s v="3"/>
    <s v="20"/>
    <s v="01"/>
    <s v="2001"/>
    <s v="07"/>
    <s v="22"/>
    <n v="25"/>
    <n v="0"/>
    <n v="13"/>
  </r>
  <r>
    <n v="41"/>
    <n v="13210203"/>
    <s v="محمد ربيع سعد محمد الفاره"/>
    <n v="30008051603236"/>
    <s v="مساعد مساح B"/>
    <x v="6"/>
    <n v="330"/>
    <n v="150"/>
    <n v="480"/>
    <s v="مجمع الصناعات بجفجافة"/>
    <x v="5"/>
    <d v="2026-08-02T00:00:00"/>
    <n v="1"/>
    <n v="2"/>
    <n v="6.6666666666666666E-2"/>
    <n v="0"/>
    <n v="29"/>
    <s v="مساعد مساح"/>
    <m/>
    <m/>
    <n v="36743"/>
    <s v="3"/>
    <s v="20"/>
    <s v="00"/>
    <s v="2000"/>
    <s v="08"/>
    <s v="05"/>
    <n v="25"/>
    <n v="11"/>
    <n v="30"/>
  </r>
  <r>
    <n v="41"/>
    <n v="17710013"/>
    <s v="حافظ حامد حافظ محمد"/>
    <n v="29808032403537"/>
    <s v="عامل نظافة"/>
    <x v="3"/>
    <n v="280"/>
    <n v="0"/>
    <n v="280"/>
    <s v="محطة الرفع"/>
    <x v="5"/>
    <d v="2026-07-24T00:00:00"/>
    <n v="1"/>
    <n v="11"/>
    <n v="0.36666666666666664"/>
    <n v="0"/>
    <n v="27"/>
    <s v="عامل نظافة"/>
    <m/>
    <m/>
    <n v="36010"/>
    <s v="2"/>
    <s v="19"/>
    <s v="98"/>
    <s v="1998"/>
    <s v="08"/>
    <s v="03"/>
    <n v="28"/>
    <n v="0"/>
    <n v="1"/>
  </r>
  <r>
    <n v="41"/>
    <n v="17710022"/>
    <s v="محمود حجاج محمد حسن"/>
    <n v="30712272402935"/>
    <s v="عامل نظافة"/>
    <x v="3"/>
    <n v="380"/>
    <n v="0"/>
    <n v="380"/>
    <s v="محطة الرفع"/>
    <x v="5"/>
    <d v="2026-07-18T00:00:00"/>
    <n v="1"/>
    <n v="17"/>
    <n v="0.56666666666666665"/>
    <n v="0"/>
    <n v="27"/>
    <s v="عامل نظافة"/>
    <m/>
    <m/>
    <n v="39443"/>
    <s v="3"/>
    <s v="20"/>
    <s v="07"/>
    <s v="2007"/>
    <s v="12"/>
    <s v="27"/>
    <n v="18"/>
    <n v="7"/>
    <n v="8"/>
  </r>
  <r>
    <n v="41"/>
    <n v="17710023"/>
    <s v="صلاح رضا داود حسن"/>
    <n v="30708022403653"/>
    <s v="عامل نظافة"/>
    <x v="3"/>
    <n v="380"/>
    <n v="0"/>
    <n v="380"/>
    <s v="محطة الرفع"/>
    <x v="5"/>
    <d v="2026-07-21T00:00:00"/>
    <n v="1"/>
    <n v="14"/>
    <n v="0.46666666666666667"/>
    <n v="0"/>
    <n v="27"/>
    <s v="عامل نظافة"/>
    <m/>
    <m/>
    <n v="39296"/>
    <s v="3"/>
    <s v="20"/>
    <s v="07"/>
    <s v="2007"/>
    <s v="08"/>
    <s v="02"/>
    <n v="19"/>
    <n v="0"/>
    <n v="2"/>
  </r>
  <r>
    <n v="41"/>
    <n v="17710024"/>
    <s v="عبدالرحمن حجاج محمد حسن"/>
    <n v="30405202401192"/>
    <s v="عامل نظافة"/>
    <x v="3"/>
    <n v="380"/>
    <n v="0"/>
    <n v="380"/>
    <s v="محطة الرفع"/>
    <x v="5"/>
    <d v="2026-08-02T00:00:00"/>
    <n v="1"/>
    <n v="2"/>
    <n v="6.6666666666666666E-2"/>
    <n v="0"/>
    <n v="27"/>
    <s v="عامل نظافة"/>
    <m/>
    <m/>
    <n v="38127"/>
    <s v="3"/>
    <s v="20"/>
    <s v="04"/>
    <s v="2004"/>
    <s v="05"/>
    <s v="20"/>
    <n v="22"/>
    <n v="2"/>
    <n v="15"/>
  </r>
  <r>
    <n v="42"/>
    <n v="17710019"/>
    <s v="احمد مصطفي مصطفي محجوب"/>
    <n v="26008241200735"/>
    <s v="فنى ميكانيكى معدات C"/>
    <x v="4"/>
    <n v="380"/>
    <n v="20"/>
    <n v="400"/>
    <s v="محطة الرفع"/>
    <x v="5"/>
    <d v="2025-02-22T00:00:00"/>
    <n v="1"/>
    <n v="528"/>
    <n v="5.4333333333333336"/>
    <n v="1"/>
    <n v="44"/>
    <s v="فنى ميكانيكى معدات"/>
    <m/>
    <m/>
    <n v="22152"/>
    <s v="2"/>
    <s v="19"/>
    <s v="60"/>
    <s v="1960"/>
    <s v="08"/>
    <s v="24"/>
    <n v="65"/>
    <n v="11"/>
    <n v="11"/>
  </r>
  <r>
    <n v="43"/>
    <n v="14710009"/>
    <s v="أحمد طه محمد محمد"/>
    <n v="27611222100071"/>
    <s v="فنى لحام C"/>
    <x v="4"/>
    <n v="390"/>
    <n v="0"/>
    <n v="390"/>
    <s v="مخازن بدر"/>
    <x v="2"/>
    <d v="2022-07-17T00:00:00"/>
    <n v="1"/>
    <n v="1479"/>
    <n v="0.6333333333333333"/>
    <n v="4"/>
    <n v="43"/>
    <s v="فنى لحام"/>
    <m/>
    <m/>
    <n v="28086"/>
    <s v="2"/>
    <s v="19"/>
    <s v="76"/>
    <s v="1976"/>
    <s v="11"/>
    <s v="22"/>
    <n v="49"/>
    <n v="8"/>
    <n v="13"/>
  </r>
  <r>
    <n v="44"/>
    <n v="14710012"/>
    <s v="علاء ذكى سيد احمد"/>
    <n v="26506150103397"/>
    <s v="مساعد مشرف عمرات"/>
    <x v="4"/>
    <n v="700"/>
    <n v="0"/>
    <n v="700"/>
    <s v="مخازن بدر"/>
    <x v="2"/>
    <d v="2022-07-17T00:00:00"/>
    <n v="1"/>
    <n v="1479"/>
    <n v="0.6333333333333333"/>
    <n v="4"/>
    <n v="38"/>
    <s v="مساعد مشرف عمرات"/>
    <m/>
    <m/>
    <n v="23908"/>
    <s v="2"/>
    <s v="19"/>
    <s v="65"/>
    <s v="1965"/>
    <s v="06"/>
    <s v="15"/>
    <n v="61"/>
    <n v="1"/>
    <n v="20"/>
  </r>
  <r>
    <n v="45"/>
    <n v="14710033"/>
    <s v="سعد عبدالهادي عبدالسلام مجاوي"/>
    <n v="26405310101336"/>
    <s v="مساعد مشرف عمرات"/>
    <x v="4"/>
    <n v="600"/>
    <n v="0"/>
    <n v="600"/>
    <s v="مخازن بدر"/>
    <x v="2"/>
    <d v="2025-07-02T00:00:00"/>
    <n v="1"/>
    <n v="398"/>
    <n v="1.1000000000000001"/>
    <n v="1"/>
    <n v="38"/>
    <s v="مساعد مشرف عمرات"/>
    <m/>
    <m/>
    <n v="23528"/>
    <s v="2"/>
    <s v="19"/>
    <s v="64"/>
    <s v="1964"/>
    <s v="05"/>
    <s v="31"/>
    <n v="62"/>
    <n v="2"/>
    <n v="4"/>
  </r>
  <r>
    <n v="45"/>
    <n v="14710001"/>
    <s v="مؤمن عبدالقادرمصطفى عبدالجليل"/>
    <n v="29208242401491"/>
    <s v="عامل مخزن A"/>
    <x v="5"/>
    <n v="300"/>
    <n v="0"/>
    <n v="300"/>
    <s v="مخازن بدر"/>
    <x v="2"/>
    <d v="2022-07-17T00:00:00"/>
    <n v="1"/>
    <n v="1479"/>
    <n v="0.6333333333333333"/>
    <n v="4"/>
    <n v="49"/>
    <s v="عامل مخزن"/>
    <m/>
    <m/>
    <n v="33840"/>
    <s v="2"/>
    <s v="19"/>
    <s v="92"/>
    <s v="1992"/>
    <s v="08"/>
    <s v="24"/>
    <n v="33"/>
    <n v="11"/>
    <n v="11"/>
  </r>
  <r>
    <n v="45"/>
    <n v="14710002"/>
    <s v="محمد رمضان رمضان محمود"/>
    <n v="29407252302354"/>
    <s v="عامل مخزن A"/>
    <x v="5"/>
    <n v="300"/>
    <n v="0"/>
    <n v="300"/>
    <s v="مخازن بدر"/>
    <x v="2"/>
    <d v="2022-07-17T00:00:00"/>
    <n v="1"/>
    <n v="1479"/>
    <n v="0.6333333333333333"/>
    <n v="4"/>
    <n v="49"/>
    <s v="عامل مخزن"/>
    <m/>
    <m/>
    <n v="34540"/>
    <s v="2"/>
    <s v="19"/>
    <s v="94"/>
    <s v="1994"/>
    <s v="07"/>
    <s v="25"/>
    <n v="32"/>
    <n v="0"/>
    <n v="10"/>
  </r>
  <r>
    <n v="45"/>
    <n v="14710003"/>
    <s v="محمد فتحى عبدالعليم عاشور"/>
    <n v="26703032300935"/>
    <s v="عامل مخزن A"/>
    <x v="5"/>
    <n v="300"/>
    <n v="0"/>
    <n v="300"/>
    <s v="مخازن بدر"/>
    <x v="2"/>
    <d v="2022-07-17T00:00:00"/>
    <n v="1"/>
    <n v="1479"/>
    <n v="0.6333333333333333"/>
    <n v="4"/>
    <n v="49"/>
    <s v="عامل مخزن"/>
    <m/>
    <m/>
    <n v="24534"/>
    <s v="2"/>
    <s v="19"/>
    <s v="67"/>
    <s v="1967"/>
    <s v="03"/>
    <s v="03"/>
    <n v="59"/>
    <n v="5"/>
    <n v="1"/>
  </r>
  <r>
    <n v="45"/>
    <n v="14710004"/>
    <s v="محمد حسن احمد حسن"/>
    <n v="29007152402019"/>
    <s v="عامل مخزن A"/>
    <x v="5"/>
    <n v="300"/>
    <n v="0"/>
    <n v="300"/>
    <s v="مخازن بدر"/>
    <x v="2"/>
    <d v="2022-07-17T00:00:00"/>
    <n v="1"/>
    <n v="1479"/>
    <n v="0.6333333333333333"/>
    <n v="4"/>
    <n v="49"/>
    <s v="عامل مخزن"/>
    <m/>
    <m/>
    <n v="33069"/>
    <s v="2"/>
    <s v="19"/>
    <s v="90"/>
    <s v="1990"/>
    <s v="07"/>
    <s v="15"/>
    <n v="36"/>
    <n v="0"/>
    <n v="20"/>
  </r>
  <r>
    <n v="45"/>
    <n v="14710005"/>
    <s v=" محمد رمضان سيد مخيمر"/>
    <n v="30305012204019"/>
    <s v="عامل مخزن A"/>
    <x v="5"/>
    <n v="300"/>
    <n v="0"/>
    <n v="300"/>
    <s v="مخازن بدر"/>
    <x v="2"/>
    <d v="2025-05-28T00:00:00"/>
    <n v="1"/>
    <n v="433"/>
    <n v="2.2666666666666666"/>
    <n v="1"/>
    <n v="49"/>
    <s v="عامل مخزن"/>
    <m/>
    <m/>
    <n v="37742"/>
    <s v="3"/>
    <s v="20"/>
    <s v="03"/>
    <s v="2003"/>
    <s v="05"/>
    <s v="01"/>
    <n v="23"/>
    <n v="3"/>
    <n v="3"/>
  </r>
  <r>
    <n v="45"/>
    <n v="14710044"/>
    <s v="محمد سامي رمضان محمد"/>
    <n v="30511221700073"/>
    <s v="عامل مخزن A"/>
    <x v="5"/>
    <n v="300"/>
    <n v="0"/>
    <n v="300"/>
    <s v="مخازن بدر"/>
    <x v="2"/>
    <d v="2023-09-09T00:00:00"/>
    <n v="1"/>
    <n v="1060"/>
    <n v="11"/>
    <n v="2"/>
    <n v="49"/>
    <s v="عامل مخزن"/>
    <m/>
    <m/>
    <n v="38678"/>
    <s v="3"/>
    <s v="20"/>
    <s v="05"/>
    <s v="2005"/>
    <s v="11"/>
    <s v="22"/>
    <n v="20"/>
    <n v="8"/>
    <n v="13"/>
  </r>
  <r>
    <n v="45"/>
    <n v="14710068"/>
    <s v="عمر طارق محمد تسم"/>
    <n v="30612122302296"/>
    <s v="عامل مخزن A"/>
    <x v="5"/>
    <n v="300"/>
    <n v="0"/>
    <n v="300"/>
    <s v="مخازن بدر"/>
    <x v="2"/>
    <d v="2025-05-28T00:00:00"/>
    <n v="1"/>
    <n v="433"/>
    <n v="2.2666666666666666"/>
    <n v="1"/>
    <n v="49"/>
    <s v="عامل مخزن"/>
    <m/>
    <m/>
    <n v="39063"/>
    <s v="3"/>
    <s v="20"/>
    <s v="06"/>
    <s v="2006"/>
    <s v="12"/>
    <s v="12"/>
    <n v="19"/>
    <n v="7"/>
    <n v="23"/>
  </r>
  <r>
    <n v="45"/>
    <n v="14710073"/>
    <s v="حمادة سيد عبدالغني مسعود"/>
    <n v="29410072300133"/>
    <s v="عامل مخزن A"/>
    <x v="5"/>
    <n v="300"/>
    <n v="0"/>
    <n v="300"/>
    <s v="مخازن بدر"/>
    <x v="2"/>
    <d v="2025-07-13T00:00:00"/>
    <n v="1"/>
    <n v="387"/>
    <n v="0.73333333333333328"/>
    <n v="1"/>
    <n v="49"/>
    <s v="عامل مخزن"/>
    <m/>
    <m/>
    <n v="34614"/>
    <s v="2"/>
    <s v="19"/>
    <s v="94"/>
    <s v="1994"/>
    <s v="10"/>
    <s v="07"/>
    <n v="31"/>
    <n v="9"/>
    <n v="28"/>
  </r>
  <r>
    <n v="45"/>
    <n v="14710074"/>
    <s v="محمد فتحي سيد عبدالمقصود"/>
    <n v="30601052201614"/>
    <s v="عامل مخزن A"/>
    <x v="5"/>
    <n v="300"/>
    <n v="0"/>
    <n v="300"/>
    <s v="مخازن بدر"/>
    <x v="2"/>
    <d v="2025-07-15T00:00:00"/>
    <n v="1"/>
    <n v="385"/>
    <n v="0.66666666666666663"/>
    <n v="1"/>
    <n v="49"/>
    <s v="عامل مخزن"/>
    <m/>
    <m/>
    <n v="38722"/>
    <s v="3"/>
    <s v="20"/>
    <s v="06"/>
    <s v="2006"/>
    <s v="01"/>
    <s v="05"/>
    <n v="20"/>
    <n v="6"/>
    <n v="30"/>
  </r>
  <r>
    <n v="45"/>
    <n v="14710082"/>
    <s v="احمد سيد محمد كردي"/>
    <n v="30611012205132"/>
    <s v="عامل مخزن A"/>
    <x v="5"/>
    <n v="300"/>
    <n v="0"/>
    <n v="300"/>
    <s v="مخازن بدر"/>
    <x v="2"/>
    <d v="2025-09-20T00:00:00"/>
    <n v="1"/>
    <n v="318"/>
    <n v="10.6"/>
    <n v="0"/>
    <n v="49"/>
    <s v="عامل مخزن"/>
    <m/>
    <m/>
    <n v="39022"/>
    <s v="3"/>
    <s v="20"/>
    <s v="06"/>
    <s v="2006"/>
    <s v="11"/>
    <s v="01"/>
    <n v="19"/>
    <n v="9"/>
    <n v="3"/>
  </r>
  <r>
    <n v="45"/>
    <n v="19310003"/>
    <s v="عبدالرحمن مجدي محمود عبدالفتاح"/>
    <n v="30507302101711"/>
    <s v="صبان بحرية B"/>
    <x v="0"/>
    <n v="410"/>
    <n v="0"/>
    <n v="410"/>
    <s v="مراكز"/>
    <x v="3"/>
    <d v="2025-12-09T00:00:00"/>
    <n v="1"/>
    <n v="238"/>
    <n v="7.9333333333333336"/>
    <n v="0"/>
    <n v="47"/>
    <s v="صبان بحرية"/>
    <m/>
    <m/>
    <n v="38563"/>
    <s v="3"/>
    <s v="20"/>
    <s v="05"/>
    <s v="2005"/>
    <s v="07"/>
    <s v="30"/>
    <n v="21"/>
    <n v="0"/>
    <n v="5"/>
  </r>
  <r>
    <n v="45"/>
    <n v="19310026"/>
    <s v="صابر فتحي عبدالحميد محمد"/>
    <n v="27505101700697"/>
    <s v="فنى شدة معدنية C"/>
    <x v="0"/>
    <n v="410"/>
    <n v="0"/>
    <n v="410"/>
    <s v="مراكز"/>
    <x v="3"/>
    <d v="2026-02-07T00:00:00"/>
    <n v="1"/>
    <n v="178"/>
    <n v="5.9333333333333336"/>
    <n v="0"/>
    <n v="46"/>
    <s v="فنى شدة معدنية"/>
    <m/>
    <m/>
    <n v="27524"/>
    <s v="2"/>
    <s v="19"/>
    <s v="75"/>
    <s v="1975"/>
    <s v="05"/>
    <s v="10"/>
    <n v="51"/>
    <n v="2"/>
    <n v="25"/>
  </r>
  <r>
    <n v="45"/>
    <n v="19310032"/>
    <s v="على سالم عبدالغنى نجيعه"/>
    <n v="27312092100654"/>
    <s v="صبان بحرية B"/>
    <x v="0"/>
    <n v="410"/>
    <n v="0"/>
    <n v="410"/>
    <s v="مراكز"/>
    <x v="3"/>
    <d v="2026-02-14T00:00:00"/>
    <n v="1"/>
    <n v="171"/>
    <n v="5.7"/>
    <n v="0"/>
    <n v="47"/>
    <s v="صبان بحرية"/>
    <m/>
    <m/>
    <n v="27007"/>
    <s v="2"/>
    <s v="19"/>
    <s v="73"/>
    <s v="1973"/>
    <s v="12"/>
    <s v="09"/>
    <n v="52"/>
    <n v="7"/>
    <n v="26"/>
  </r>
  <r>
    <n v="45"/>
    <n v="19310030"/>
    <s v="محمد سيد سيد ابراهيم"/>
    <n v="29707162200335"/>
    <s v="فنى شدة معدنية C"/>
    <x v="0"/>
    <n v="410"/>
    <n v="0"/>
    <n v="410"/>
    <s v="مراكز"/>
    <x v="3"/>
    <d v="2026-02-14T00:00:00"/>
    <n v="1"/>
    <n v="171"/>
    <n v="5.7"/>
    <n v="0"/>
    <n v="46"/>
    <s v="فنى شدة معدنية"/>
    <m/>
    <m/>
    <n v="35627"/>
    <s v="2"/>
    <s v="19"/>
    <s v="97"/>
    <s v="1997"/>
    <s v="07"/>
    <s v="16"/>
    <n v="29"/>
    <n v="0"/>
    <n v="19"/>
  </r>
  <r>
    <n v="45"/>
    <n v="19310037"/>
    <s v="وجيه عمر محمد عبدالتواب"/>
    <n v="30001232300311"/>
    <s v="صبان بحرية B"/>
    <x v="0"/>
    <n v="410"/>
    <n v="0"/>
    <n v="410"/>
    <s v="مراكز"/>
    <x v="3"/>
    <d v="2026-07-05T00:00:00"/>
    <n v="1"/>
    <n v="30"/>
    <n v="1"/>
    <n v="0"/>
    <n v="47"/>
    <s v="صبان بحرية"/>
    <m/>
    <m/>
    <n v="36548"/>
    <s v="3"/>
    <s v="20"/>
    <s v="00"/>
    <s v="2000"/>
    <s v="01"/>
    <s v="23"/>
    <n v="26"/>
    <n v="6"/>
    <n v="12"/>
  </r>
  <r>
    <n v="45"/>
    <n v="19310040"/>
    <s v="مصطفي وليد مصطفي لطفي"/>
    <n v="30510211301034"/>
    <s v="فنى شدة معدنية C"/>
    <x v="0"/>
    <n v="410"/>
    <n v="0"/>
    <n v="410"/>
    <s v="مراكز"/>
    <x v="3"/>
    <d v="2026-06-22T00:00:00"/>
    <n v="1"/>
    <n v="43"/>
    <n v="1.4333333333333333"/>
    <n v="0"/>
    <n v="46"/>
    <s v="فنى شدة معدنية"/>
    <m/>
    <m/>
    <n v="38646"/>
    <s v="3"/>
    <s v="20"/>
    <s v="05"/>
    <s v="2005"/>
    <s v="10"/>
    <s v="21"/>
    <n v="20"/>
    <n v="9"/>
    <n v="14"/>
  </r>
  <r>
    <n v="45"/>
    <n v="19310041"/>
    <s v="صلاح عطيه محمد عطيه"/>
    <n v="28607201306334"/>
    <s v="فنى شدة معدنية C"/>
    <x v="0"/>
    <n v="410"/>
    <n v="0"/>
    <n v="410"/>
    <s v="مراكز"/>
    <x v="3"/>
    <d v="2026-06-22T00:00:00"/>
    <n v="1"/>
    <n v="43"/>
    <n v="1.4333333333333333"/>
    <n v="0"/>
    <n v="46"/>
    <s v="فنى شدة معدنية"/>
    <m/>
    <m/>
    <d v="1986-07-20T00:00:00"/>
    <s v="2"/>
    <s v="19"/>
    <s v="86"/>
    <s v="1986"/>
    <s v="07"/>
    <s v="20"/>
    <n v="40"/>
    <n v="0"/>
    <n v="15"/>
  </r>
  <r>
    <n v="45"/>
    <n v="19310046"/>
    <s v="مصطفي ابراهيم بيومي البقري"/>
    <n v="28305121501172"/>
    <s v="فنى شدة معدنية C"/>
    <x v="0"/>
    <n v="410"/>
    <n v="0"/>
    <n v="410"/>
    <s v="مراكز"/>
    <x v="3"/>
    <d v="2026-07-11T00:00:00"/>
    <n v="1"/>
    <n v="24"/>
    <n v="0.8"/>
    <n v="0"/>
    <n v="46"/>
    <s v="فنى شدة معدنية"/>
    <m/>
    <m/>
    <n v="30448"/>
    <s v="2"/>
    <s v="19"/>
    <s v="83"/>
    <s v="1983"/>
    <s v="05"/>
    <s v="12"/>
    <n v="43"/>
    <n v="2"/>
    <n v="23"/>
  </r>
  <r>
    <n v="45"/>
    <n v="19310048"/>
    <s v="عبدالله عبدالوهاب احمد حسين احمد"/>
    <n v="28908221900232"/>
    <s v="صبان بحرية B"/>
    <x v="0"/>
    <n v="450"/>
    <n v="0"/>
    <n v="450"/>
    <s v="مراكز"/>
    <x v="3"/>
    <d v="2026-08-01T00:00:00"/>
    <n v="1"/>
    <n v="3"/>
    <n v="0.1"/>
    <n v="0"/>
    <n v="47"/>
    <s v="صبان بحرية"/>
    <m/>
    <m/>
    <n v="32742"/>
    <s v="2"/>
    <s v="19"/>
    <s v="89"/>
    <s v="1989"/>
    <s v="08"/>
    <s v="22"/>
    <n v="36"/>
    <n v="11"/>
    <n v="13"/>
  </r>
  <r>
    <n v="45"/>
    <n v="19310017"/>
    <s v="اسماعيل عطيه احمد الطنوبي "/>
    <n v="27304101701957"/>
    <s v="فنى شدة معدنية C"/>
    <x v="0"/>
    <n v="450"/>
    <n v="0"/>
    <n v="450"/>
    <s v="مراكز"/>
    <x v="3"/>
    <d v="2026-08-03T00:00:00"/>
    <n v="1"/>
    <n v="1"/>
    <n v="3.3333333333333333E-2"/>
    <n v="0"/>
    <n v="46"/>
    <s v="فنى شدة معدنية"/>
    <m/>
    <m/>
    <n v="26764"/>
    <s v="2"/>
    <s v="19"/>
    <s v="73"/>
    <s v="1973"/>
    <s v="04"/>
    <s v="10"/>
    <n v="53"/>
    <n v="3"/>
    <n v="25"/>
  </r>
  <r>
    <n v="45"/>
    <n v="19310015"/>
    <s v="عبدالرسول حسين محمد على"/>
    <n v="27001012702491"/>
    <s v="فنى كهرباء (خدمة موقع) B"/>
    <x v="1"/>
    <n v="470"/>
    <n v="0"/>
    <n v="470"/>
    <s v="مراكز"/>
    <x v="3"/>
    <d v="2025-12-28T00:00:00"/>
    <n v="1"/>
    <n v="219"/>
    <n v="7.3"/>
    <n v="0"/>
    <n v="36"/>
    <s v="فنى كهرباء"/>
    <m/>
    <m/>
    <n v="25569"/>
    <s v="2"/>
    <s v="19"/>
    <s v="70"/>
    <s v="1970"/>
    <s v="01"/>
    <s v="01"/>
    <n v="56"/>
    <n v="7"/>
    <n v="3"/>
  </r>
  <r>
    <n v="45"/>
    <n v="19310004"/>
    <s v="احمد ابوالحمد اسماعيل احمد"/>
    <n v="29803070102573"/>
    <s v="مساعد مشرف تنفيذ مدنى"/>
    <x v="3"/>
    <n v="450"/>
    <n v="0"/>
    <n v="450"/>
    <s v="مراكز"/>
    <x v="3"/>
    <d v="2025-12-08T00:00:00"/>
    <n v="1"/>
    <n v="239"/>
    <n v="7.9666666666666668"/>
    <n v="0"/>
    <n v="4"/>
    <s v="مساعد مشرف تنفيذ مدنى"/>
    <m/>
    <m/>
    <n v="35861"/>
    <s v="2"/>
    <s v="19"/>
    <s v="98"/>
    <s v="1998"/>
    <s v="03"/>
    <s v="07"/>
    <n v="28"/>
    <n v="4"/>
    <n v="28"/>
  </r>
  <r>
    <n v="45"/>
    <n v="19310006"/>
    <s v=" محمد احمد امام عبده احمد"/>
    <n v="30409090105655"/>
    <s v="عامل بوفيه"/>
    <x v="3"/>
    <n v="300"/>
    <n v="0"/>
    <n v="300"/>
    <s v="مراكز"/>
    <x v="3"/>
    <d v="2025-12-08T00:00:00"/>
    <n v="1"/>
    <n v="239"/>
    <n v="7.9666666666666668"/>
    <n v="0"/>
    <n v="26"/>
    <s v="عامل بوفيه"/>
    <m/>
    <m/>
    <n v="38239"/>
    <s v="3"/>
    <s v="20"/>
    <s v="04"/>
    <s v="2004"/>
    <s v="09"/>
    <s v="09"/>
    <n v="21"/>
    <n v="10"/>
    <n v="26"/>
  </r>
  <r>
    <n v="46"/>
    <n v="19310035"/>
    <s v="اسلام حسن حسن محمد عجاج"/>
    <n v="29707122100079"/>
    <s v="مساعد فنى ميكانيكى معدات B"/>
    <x v="4"/>
    <n v="310"/>
    <n v="0"/>
    <n v="310"/>
    <s v="مراكز"/>
    <x v="3"/>
    <d v="2026-04-05T00:00:00"/>
    <n v="1"/>
    <n v="121"/>
    <n v="4.0333333333333332"/>
    <n v="0"/>
    <n v="45"/>
    <s v="مساعد فنى ميكانيكى معدات"/>
    <m/>
    <m/>
    <n v="35623"/>
    <s v="2"/>
    <s v="19"/>
    <s v="97"/>
    <s v="1997"/>
    <s v="07"/>
    <s v="12"/>
    <n v="29"/>
    <n v="0"/>
    <n v="23"/>
  </r>
  <r>
    <n v="46"/>
    <n v="19310028"/>
    <s v="محمد ابو المكارم محمد"/>
    <n v="30309091700994"/>
    <s v="عامل مخزن A"/>
    <x v="5"/>
    <n v="300"/>
    <n v="0"/>
    <n v="300"/>
    <s v="مراكز"/>
    <x v="3"/>
    <d v="2026-02-14T00:00:00"/>
    <n v="1"/>
    <n v="171"/>
    <n v="5.7"/>
    <n v="0"/>
    <n v="49"/>
    <s v="عامل مخزن"/>
    <m/>
    <m/>
    <n v="37873"/>
    <s v="3"/>
    <s v="20"/>
    <s v="03"/>
    <s v="2003"/>
    <s v="09"/>
    <s v="09"/>
    <n v="22"/>
    <n v="10"/>
    <n v="26"/>
  </r>
  <r>
    <n v="46"/>
    <n v="19310045"/>
    <s v="شريف محمد انور مصطفي"/>
    <n v="30001200101074"/>
    <s v="مندوب تسليمات D"/>
    <x v="5"/>
    <n v="310"/>
    <n v="0"/>
    <n v="310"/>
    <s v="مراكز"/>
    <x v="3"/>
    <d v="2026-07-11T00:00:00"/>
    <n v="1"/>
    <n v="24"/>
    <n v="0.8"/>
    <n v="0"/>
    <n v="50"/>
    <s v="مندوب تسليمات"/>
    <m/>
    <m/>
    <n v="36545"/>
    <s v="3"/>
    <s v="20"/>
    <s v="00"/>
    <s v="2000"/>
    <s v="01"/>
    <s v="20"/>
    <n v="26"/>
    <n v="6"/>
    <n v="15"/>
  </r>
  <r>
    <n v="46"/>
    <n v="19310009"/>
    <s v="اسامة نصر التهامي فضل"/>
    <n v="29809141700491"/>
    <s v="مساعد مساح C"/>
    <x v="6"/>
    <n v="300"/>
    <n v="0"/>
    <n v="300"/>
    <s v="مراكز"/>
    <x v="3"/>
    <d v="2025-12-16T00:00:00"/>
    <n v="1"/>
    <n v="231"/>
    <n v="7.7"/>
    <n v="0"/>
    <n v="29"/>
    <s v="مساعد مساح"/>
    <m/>
    <m/>
    <d v="1998-09-14T00:00:00"/>
    <s v="2"/>
    <s v="19"/>
    <s v="98"/>
    <s v="1998"/>
    <s v="09"/>
    <s v="14"/>
    <n v="27"/>
    <n v="10"/>
    <n v="21"/>
  </r>
  <r>
    <n v="46"/>
    <n v="19310034"/>
    <s v="عبدالرحمن احمد محمد محمد "/>
    <n v="30206042200613"/>
    <s v="مساعد مساح B"/>
    <x v="6"/>
    <n v="330"/>
    <n v="0"/>
    <n v="330"/>
    <s v="مراكز"/>
    <x v="3"/>
    <d v="2026-04-11T00:00:00"/>
    <n v="1"/>
    <n v="115"/>
    <n v="3.8333333333333335"/>
    <n v="0"/>
    <n v="29"/>
    <s v="مساعد مساح"/>
    <m/>
    <m/>
    <n v="37411"/>
    <s v="3"/>
    <s v="20"/>
    <s v="02"/>
    <s v="2002"/>
    <s v="06"/>
    <s v="04"/>
    <n v="24"/>
    <n v="2"/>
    <n v="0"/>
  </r>
  <r>
    <n v="46"/>
    <n v="19310047"/>
    <s v="عبدالله سعيد عبدالله محمد"/>
    <n v="30609022200118"/>
    <s v="مساعد مساح C"/>
    <x v="6"/>
    <n v="300"/>
    <n v="0"/>
    <n v="300"/>
    <s v="مراكز"/>
    <x v="3"/>
    <d v="2026-07-20T00:00:00"/>
    <n v="1"/>
    <n v="15"/>
    <n v="0.5"/>
    <n v="0"/>
    <n v="29"/>
    <s v="مساعد مساح"/>
    <m/>
    <m/>
    <n v="38962"/>
    <s v="3"/>
    <s v="20"/>
    <s v="06"/>
    <s v="2006"/>
    <s v="09"/>
    <s v="02"/>
    <n v="19"/>
    <n v="11"/>
    <n v="2"/>
  </r>
  <r>
    <n v="46"/>
    <n v="16410061"/>
    <s v="محمد عوض محمد العدل"/>
    <n v="27303011202017"/>
    <s v="نجار مسلح"/>
    <x v="3"/>
    <n v="400"/>
    <n v="20"/>
    <n v="420"/>
    <s v="مستشفى المنصورة"/>
    <x v="1"/>
    <d v="2023-09-12T00:00:00"/>
    <n v="1"/>
    <n v="1057"/>
    <n v="10.9"/>
    <n v="2"/>
    <n v="15"/>
    <s v="نجار مسلح"/>
    <m/>
    <m/>
    <n v="26724"/>
    <s v="2"/>
    <s v="19"/>
    <s v="73"/>
    <s v="1973"/>
    <s v="03"/>
    <s v="01"/>
    <n v="53"/>
    <n v="5"/>
    <n v="3"/>
  </r>
  <r>
    <n v="46"/>
    <n v="16410070"/>
    <s v="فريد هشام عبدالجيد محمد"/>
    <n v="30503181600957"/>
    <s v="عامل نظافة"/>
    <x v="3"/>
    <n v="300"/>
    <n v="20"/>
    <n v="320"/>
    <s v="مستشفى المنصورة"/>
    <x v="1"/>
    <d v="2025-11-15T00:00:00"/>
    <n v="1"/>
    <n v="262"/>
    <n v="8.7333333333333325"/>
    <n v="0"/>
    <n v="27"/>
    <s v="عامل نظافة"/>
    <m/>
    <m/>
    <n v="38429"/>
    <s v="3"/>
    <s v="20"/>
    <s v="05"/>
    <s v="2005"/>
    <s v="03"/>
    <s v="18"/>
    <n v="21"/>
    <n v="4"/>
    <n v="17"/>
  </r>
  <r>
    <n v="46"/>
    <n v="16410072"/>
    <s v="عبد الاحد علي ابوزيد ابوزيد"/>
    <n v="27111271603191"/>
    <s v="نحات"/>
    <x v="3"/>
    <n v="400"/>
    <n v="20"/>
    <n v="420"/>
    <s v="مستشفى المنصورة"/>
    <x v="1"/>
    <d v="2026-05-16T00:00:00"/>
    <n v="1"/>
    <n v="80"/>
    <n v="2.6666666666666665"/>
    <n v="0"/>
    <n v="19"/>
    <s v="نحات"/>
    <m/>
    <m/>
    <n v="26264"/>
    <s v="2"/>
    <s v="19"/>
    <s v="71"/>
    <s v="1971"/>
    <s v="11"/>
    <s v="27"/>
    <n v="54"/>
    <n v="8"/>
    <n v="8"/>
  </r>
  <r>
    <n v="46"/>
    <n v="16410075"/>
    <s v="انس هانى نعيم عبد العال راجح"/>
    <n v="30702171203693"/>
    <s v="عامل نظافة"/>
    <x v="3"/>
    <n v="300"/>
    <n v="20"/>
    <n v="320"/>
    <s v="مستشفى المنصورة"/>
    <x v="1"/>
    <d v="2026-07-04T00:00:00"/>
    <n v="1"/>
    <n v="31"/>
    <n v="1.0333333333333334"/>
    <n v="0"/>
    <n v="27"/>
    <s v="عامل نظافة"/>
    <m/>
    <m/>
    <n v="39130"/>
    <s v="3"/>
    <s v="20"/>
    <s v="07"/>
    <s v="2007"/>
    <s v="02"/>
    <s v="17"/>
    <n v="19"/>
    <n v="5"/>
    <n v="18"/>
  </r>
  <r>
    <n v="46"/>
    <n v="15110098"/>
    <s v="خالد مبارك جاد الكريم حسن"/>
    <n v="27810272700595"/>
    <s v="نجار مسلح"/>
    <x v="0"/>
    <n v="425"/>
    <n v="0"/>
    <n v="425"/>
    <s v="مستشفى شبين القناطر"/>
    <x v="1"/>
    <d v="2025-10-19T00:00:00"/>
    <n v="1"/>
    <n v="289"/>
    <n v="9.6333333333333329"/>
    <n v="0"/>
    <n v="15"/>
    <s v="نجار مسلح"/>
    <m/>
    <m/>
    <n v="28790"/>
    <s v="2"/>
    <s v="19"/>
    <s v="78"/>
    <s v="1978"/>
    <s v="10"/>
    <s v="27"/>
    <n v="47"/>
    <n v="9"/>
    <n v="8"/>
  </r>
  <r>
    <n v="46"/>
    <n v="15110115"/>
    <s v="محمد فرج علي حسن ابوتريكة"/>
    <n v="30502171401712"/>
    <s v="صبان بحرية B"/>
    <x v="0"/>
    <n v="410"/>
    <n v="20"/>
    <n v="430"/>
    <s v="مستشفى شبين القناطر"/>
    <x v="1"/>
    <d v="2026-05-16T00:00:00"/>
    <n v="1"/>
    <n v="80"/>
    <n v="2.6666666666666665"/>
    <n v="0"/>
    <n v="47"/>
    <s v="صبان بحرية"/>
    <m/>
    <m/>
    <n v="38400"/>
    <s v="3"/>
    <s v="20"/>
    <s v="05"/>
    <s v="2005"/>
    <s v="02"/>
    <s v="17"/>
    <n v="21"/>
    <n v="5"/>
    <n v="18"/>
  </r>
  <r>
    <n v="46"/>
    <n v="15110116"/>
    <s v="عمرو احمد عبدالمالك محمد"/>
    <n v="28306271400796"/>
    <s v="صبان بحرية B"/>
    <x v="0"/>
    <n v="410"/>
    <n v="20"/>
    <n v="430"/>
    <s v="مستشفى شبين القناطر"/>
    <x v="1"/>
    <d v="2026-06-14T00:00:00"/>
    <n v="1"/>
    <n v="51"/>
    <n v="1.7"/>
    <n v="0"/>
    <n v="47"/>
    <s v="صبان بحرية"/>
    <m/>
    <m/>
    <n v="30494"/>
    <s v="2"/>
    <s v="19"/>
    <s v="83"/>
    <s v="1983"/>
    <s v="06"/>
    <s v="27"/>
    <n v="43"/>
    <n v="1"/>
    <n v="8"/>
  </r>
  <r>
    <n v="46"/>
    <n v="15110044"/>
    <s v="محمد احمد سعيد حمودة"/>
    <n v="28707191402679"/>
    <s v="نجار مسلح"/>
    <x v="0"/>
    <n v="425"/>
    <n v="0"/>
    <n v="425"/>
    <s v="مستشفى شبين القناطر"/>
    <x v="1"/>
    <d v="2026-06-22T00:00:00"/>
    <n v="1"/>
    <n v="43"/>
    <n v="1.4333333333333333"/>
    <n v="0"/>
    <n v="15"/>
    <s v="نجار مسلح"/>
    <m/>
    <m/>
    <n v="31977"/>
    <s v="2"/>
    <s v="19"/>
    <s v="87"/>
    <s v="1987"/>
    <s v="07"/>
    <s v="19"/>
    <n v="39"/>
    <n v="0"/>
    <n v="16"/>
  </r>
  <r>
    <n v="46"/>
    <n v="15110020"/>
    <s v="بيومى ابراهيم محمد حسن"/>
    <n v="29310271400274"/>
    <s v="فنى صحى (خدمة موقع) A"/>
    <x v="1"/>
    <n v="490"/>
    <n v="20"/>
    <n v="510"/>
    <s v="مستشفى شبين القناطر"/>
    <x v="1"/>
    <d v="2023-01-16T00:00:00"/>
    <n v="1"/>
    <n v="1296"/>
    <n v="6.7"/>
    <n v="3"/>
    <n v="34"/>
    <s v="فنى صحى"/>
    <m/>
    <m/>
    <n v="34269"/>
    <s v="2"/>
    <s v="19"/>
    <s v="93"/>
    <s v="1993"/>
    <s v="10"/>
    <s v="27"/>
    <n v="32"/>
    <n v="9"/>
    <n v="8"/>
  </r>
  <r>
    <n v="46"/>
    <n v="15110022"/>
    <s v="حسن محمود حسن رفاعى دسوقى"/>
    <n v="29407091402493"/>
    <s v="فنى كهرباء (خدمة موقع) A"/>
    <x v="1"/>
    <n v="490"/>
    <n v="20"/>
    <n v="510"/>
    <s v="مستشفى شبين القناطر"/>
    <x v="1"/>
    <d v="2023-05-10T00:00:00"/>
    <n v="1"/>
    <n v="1182"/>
    <n v="2.9"/>
    <n v="3"/>
    <n v="36"/>
    <s v="فنى كهرباء"/>
    <m/>
    <m/>
    <n v="34524"/>
    <s v="2"/>
    <s v="19"/>
    <s v="94"/>
    <s v="1994"/>
    <s v="07"/>
    <s v="09"/>
    <n v="32"/>
    <n v="0"/>
    <n v="26"/>
  </r>
  <r>
    <n v="46"/>
    <n v="15110074"/>
    <s v="حسن عبدالسلام على سليمان الوكيل"/>
    <n v="29303241401211"/>
    <s v="فنى كهرباء (خدمة موقع) B"/>
    <x v="1"/>
    <n v="470"/>
    <n v="20"/>
    <n v="490"/>
    <s v="مستشفى شبين القناطر"/>
    <x v="1"/>
    <d v="2024-09-15T00:00:00"/>
    <n v="1"/>
    <n v="688"/>
    <n v="10.766666666666667"/>
    <n v="1"/>
    <n v="36"/>
    <s v="فنى كهرباء"/>
    <m/>
    <m/>
    <n v="34052"/>
    <s v="2"/>
    <s v="19"/>
    <s v="93"/>
    <s v="1993"/>
    <s v="03"/>
    <s v="24"/>
    <n v="33"/>
    <n v="4"/>
    <n v="11"/>
  </r>
  <r>
    <n v="46"/>
    <n v="15110086"/>
    <s v="مصطفى محمود حسن رفاعى"/>
    <n v="29607281401611"/>
    <s v="فنى كهرباء (خدمة موقع) B"/>
    <x v="1"/>
    <n v="470"/>
    <n v="20"/>
    <n v="490"/>
    <s v="مستشفى شبين القناطر"/>
    <x v="1"/>
    <d v="2025-02-25T00:00:00"/>
    <n v="1"/>
    <n v="525"/>
    <n v="5.333333333333333"/>
    <n v="1"/>
    <n v="36"/>
    <s v="فنى كهرباء"/>
    <m/>
    <m/>
    <n v="35274"/>
    <s v="2"/>
    <s v="19"/>
    <s v="96"/>
    <s v="1996"/>
    <s v="07"/>
    <s v="28"/>
    <n v="30"/>
    <n v="0"/>
    <n v="7"/>
  </r>
  <r>
    <n v="46"/>
    <n v="15110110"/>
    <s v="ابراهيم فتحى ابراهيم سليمان الوكيل"/>
    <n v="30310041400335"/>
    <s v="فنى كهرباء (خدمة موقع) B"/>
    <x v="1"/>
    <n v="470"/>
    <n v="20"/>
    <n v="490"/>
    <s v="مستشفى شبين القناطر"/>
    <x v="1"/>
    <d v="2026-05-11T00:00:00"/>
    <n v="1"/>
    <n v="85"/>
    <n v="2.8333333333333335"/>
    <n v="0"/>
    <n v="36"/>
    <s v="فنى كهرباء"/>
    <m/>
    <m/>
    <n v="37898"/>
    <s v="3"/>
    <s v="20"/>
    <s v="03"/>
    <s v="2003"/>
    <s v="10"/>
    <s v="04"/>
    <n v="22"/>
    <n v="10"/>
    <n v="0"/>
  </r>
  <r>
    <n v="46"/>
    <n v="15110032"/>
    <s v="سعيد على السيد على كشك"/>
    <n v="26512211402716"/>
    <s v="نجار مسلح"/>
    <x v="3"/>
    <n v="425"/>
    <n v="0"/>
    <n v="425"/>
    <s v="مستشفى شبين القناطر"/>
    <x v="1"/>
    <d v="2023-07-05T00:00:00"/>
    <n v="1"/>
    <n v="1126"/>
    <n v="1.0333333333333334"/>
    <n v="3"/>
    <n v="15"/>
    <s v="نجار مسلح"/>
    <m/>
    <m/>
    <n v="24097"/>
    <s v="2"/>
    <s v="19"/>
    <s v="65"/>
    <s v="1965"/>
    <s v="12"/>
    <s v="21"/>
    <n v="60"/>
    <n v="7"/>
    <n v="14"/>
  </r>
  <r>
    <n v="46"/>
    <n v="15110058"/>
    <s v="ناصر السيد على السيد"/>
    <n v="27611161401871"/>
    <s v="نجار مسلح"/>
    <x v="3"/>
    <n v="425"/>
    <n v="0"/>
    <n v="425"/>
    <s v="مستشفى شبين القناطر"/>
    <x v="1"/>
    <d v="2023-12-31T00:00:00"/>
    <n v="1"/>
    <n v="947"/>
    <n v="7.2333333333333334"/>
    <n v="2"/>
    <n v="15"/>
    <s v="نجار مسلح"/>
    <m/>
    <m/>
    <n v="28080"/>
    <s v="2"/>
    <s v="19"/>
    <s v="76"/>
    <s v="1976"/>
    <s v="11"/>
    <s v="16"/>
    <n v="49"/>
    <n v="8"/>
    <n v="19"/>
  </r>
  <r>
    <n v="46"/>
    <n v="15110047"/>
    <s v="ناجى ابراهيم محمد حامد"/>
    <n v="27111061402193"/>
    <s v="مبيض محارة"/>
    <x v="3"/>
    <n v="445"/>
    <n v="0"/>
    <n v="445"/>
    <s v="مستشفى شبين القناطر"/>
    <x v="1"/>
    <d v="2023-11-07T00:00:00"/>
    <n v="1"/>
    <n v="1001"/>
    <n v="9.0333333333333332"/>
    <n v="2"/>
    <n v="11"/>
    <s v="مبيض محارة"/>
    <m/>
    <m/>
    <n v="26243"/>
    <s v="2"/>
    <s v="19"/>
    <s v="71"/>
    <s v="1971"/>
    <s v="11"/>
    <s v="06"/>
    <n v="54"/>
    <n v="8"/>
    <n v="29"/>
  </r>
  <r>
    <n v="46"/>
    <n v="15110065"/>
    <s v="محمود حلمى على المخرط"/>
    <n v="29306211701219"/>
    <s v="مساعد مشرف تنفيذ مدنى "/>
    <x v="3"/>
    <n v="450"/>
    <n v="20"/>
    <n v="470"/>
    <s v="مستشفى شبين القناطر"/>
    <x v="1"/>
    <d v="2024-05-15T00:00:00"/>
    <n v="1"/>
    <n v="811"/>
    <n v="2.7"/>
    <n v="2"/>
    <n v="4"/>
    <s v="مساعد مشرف تنفيذ مدنى"/>
    <m/>
    <m/>
    <n v="34141"/>
    <s v="2"/>
    <s v="19"/>
    <s v="93"/>
    <s v="1993"/>
    <s v="06"/>
    <s v="21"/>
    <n v="33"/>
    <n v="1"/>
    <n v="14"/>
  </r>
  <r>
    <n v="46"/>
    <n v="15110080"/>
    <s v="مصطفى سيد محمد عبدالمنعم"/>
    <n v="30008152704157"/>
    <s v="مساعد اول مشرف تنفيذ مدنى "/>
    <x v="3"/>
    <n v="500"/>
    <n v="20"/>
    <n v="520"/>
    <s v="مستشفى شبين القناطر"/>
    <x v="1"/>
    <d v="2024-11-10T00:00:00"/>
    <n v="1"/>
    <n v="632"/>
    <n v="8.9"/>
    <n v="1"/>
    <n v="3"/>
    <s v="مساعد اول مشرف تنفيذ مدنى"/>
    <m/>
    <m/>
    <n v="36753"/>
    <s v="3"/>
    <s v="20"/>
    <s v="00"/>
    <s v="2000"/>
    <s v="08"/>
    <s v="15"/>
    <n v="25"/>
    <n v="11"/>
    <n v="20"/>
  </r>
  <r>
    <n v="46"/>
    <n v="15110081"/>
    <s v="عمر عيد احمد على زينه"/>
    <n v="29202191401353"/>
    <s v="عامل بوفيه"/>
    <x v="3"/>
    <n v="300"/>
    <n v="20"/>
    <n v="320"/>
    <s v="مستشفى شبين القناطر"/>
    <x v="1"/>
    <d v="2025-01-12T00:00:00"/>
    <n v="1"/>
    <n v="569"/>
    <n v="6.8"/>
    <n v="1"/>
    <n v="26"/>
    <s v="عامل بوفيه"/>
    <m/>
    <m/>
    <d v="1992-02-19T00:00:00"/>
    <s v="2"/>
    <s v="19"/>
    <s v="92"/>
    <s v="1992"/>
    <s v="02"/>
    <s v="19"/>
    <n v="34"/>
    <n v="5"/>
    <n v="16"/>
  </r>
  <r>
    <n v="46"/>
    <n v="15110103"/>
    <s v="حشمت عبد العزيز محمد"/>
    <n v="28409092525014"/>
    <s v="مساعد مشرف تنفيذ مدنى "/>
    <x v="3"/>
    <n v="450"/>
    <n v="20"/>
    <n v="470"/>
    <s v="مستشفى شبين القناطر"/>
    <x v="1"/>
    <d v="2025-12-14T00:00:00"/>
    <n v="1"/>
    <n v="233"/>
    <n v="7.7666666666666666"/>
    <n v="0"/>
    <n v="4"/>
    <s v="مساعد مشرف تنفيذ مدنى"/>
    <m/>
    <m/>
    <n v="30934"/>
    <s v="2"/>
    <s v="19"/>
    <s v="84"/>
    <s v="1984"/>
    <s v="09"/>
    <s v="09"/>
    <n v="41"/>
    <n v="10"/>
    <n v="26"/>
  </r>
  <r>
    <n v="46"/>
    <n v="15110105"/>
    <s v="سعيد احمد سعيد حموده"/>
    <n v="27612281401677"/>
    <s v="فنى زراعة"/>
    <x v="3"/>
    <n v="280"/>
    <n v="0"/>
    <n v="280"/>
    <s v="مستشفى شبين القناطر"/>
    <x v="1"/>
    <d v="2026-01-15T00:00:00"/>
    <n v="1"/>
    <n v="201"/>
    <n v="6.7"/>
    <n v="0"/>
    <n v="14"/>
    <s v="فنى زراعة"/>
    <m/>
    <m/>
    <n v="28122"/>
    <s v="2"/>
    <s v="19"/>
    <s v="76"/>
    <s v="1976"/>
    <s v="12"/>
    <s v="28"/>
    <n v="49"/>
    <n v="7"/>
    <n v="7"/>
  </r>
  <r>
    <n v="46"/>
    <n v="15110119"/>
    <s v="خالد عيد سيد احمد سيداحمد"/>
    <n v="27209271201433"/>
    <s v="عامل نظافة"/>
    <x v="3"/>
    <n v="290"/>
    <n v="20"/>
    <n v="310"/>
    <s v="مستشفى شبين القناطر"/>
    <x v="1"/>
    <d v="2026-07-25T00:00:00"/>
    <n v="1"/>
    <n v="10"/>
    <n v="0.33333333333333331"/>
    <n v="0"/>
    <n v="27"/>
    <s v="عامل نظافة"/>
    <m/>
    <m/>
    <n v="26569"/>
    <s v="2"/>
    <s v="19"/>
    <s v="72"/>
    <s v="1972"/>
    <s v="09"/>
    <s v="27"/>
    <n v="53"/>
    <n v="10"/>
    <n v="8"/>
  </r>
  <r>
    <n v="47"/>
    <n v="15110117"/>
    <s v="محمد سعيد محمد عيسي"/>
    <n v="27504151402194"/>
    <s v="فنى ميكانيكى معدات B"/>
    <x v="4"/>
    <n v="400"/>
    <n v="20"/>
    <n v="420"/>
    <s v="مستشفى شبين القناطر"/>
    <x v="1"/>
    <d v="2026-07-14T00:00:00"/>
    <n v="1"/>
    <n v="21"/>
    <n v="0.7"/>
    <n v="0"/>
    <n v="44"/>
    <s v="فنى ميكانيكى معدات"/>
    <m/>
    <m/>
    <n v="27499"/>
    <s v="2"/>
    <s v="19"/>
    <s v="75"/>
    <s v="1975"/>
    <s v="04"/>
    <s v="15"/>
    <n v="51"/>
    <n v="3"/>
    <n v="20"/>
  </r>
  <r>
    <n v="47"/>
    <n v="15110082"/>
    <s v="اسلام ايمن سعيد عبدالغنى ابراهيم"/>
    <n v="30402111401832"/>
    <s v="عامل مخزن C"/>
    <x v="5"/>
    <n v="280"/>
    <n v="20"/>
    <n v="300"/>
    <s v="مستشفى شبين القناطر"/>
    <x v="1"/>
    <d v="2025-01-25T00:00:00"/>
    <n v="1"/>
    <n v="556"/>
    <n v="6.3666666666666663"/>
    <n v="1"/>
    <n v="49"/>
    <s v="عامل مخزن"/>
    <m/>
    <m/>
    <n v="38028"/>
    <s v="3"/>
    <s v="20"/>
    <s v="04"/>
    <s v="2004"/>
    <s v="02"/>
    <s v="11"/>
    <n v="22"/>
    <n v="5"/>
    <n v="24"/>
  </r>
  <r>
    <n v="47"/>
    <n v="15110104"/>
    <s v="عابد حلمى سعد عبد الفتاح"/>
    <n v="27912301400978"/>
    <s v="عامل مخزن A"/>
    <x v="5"/>
    <n v="300"/>
    <n v="20"/>
    <n v="320"/>
    <s v="مستشفى شبين القناطر"/>
    <x v="1"/>
    <d v="2026-01-03T00:00:00"/>
    <n v="1"/>
    <n v="213"/>
    <n v="7.1"/>
    <n v="0"/>
    <n v="49"/>
    <s v="عامل مخزن"/>
    <m/>
    <m/>
    <d v="1979-12-30T00:00:00"/>
    <s v="2"/>
    <s v="19"/>
    <s v="79"/>
    <s v="1979"/>
    <s v="12"/>
    <s v="30"/>
    <n v="46"/>
    <n v="7"/>
    <n v="5"/>
  </r>
  <r>
    <n v="47"/>
    <n v="10010175"/>
    <s v="محمود فؤاد محمد حبيب"/>
    <n v="29001052301853"/>
    <s v="مبيض محارة"/>
    <x v="3"/>
    <n v="380"/>
    <n v="0"/>
    <n v="380"/>
    <s v="مشروع R3"/>
    <x v="0"/>
    <d v="2023-07-17T00:00:00"/>
    <n v="1"/>
    <n v="1114"/>
    <n v="0.6333333333333333"/>
    <n v="3"/>
    <n v="11"/>
    <s v="مبيض محارة"/>
    <m/>
    <m/>
    <n v="32878"/>
    <s v="2"/>
    <s v="19"/>
    <s v="90"/>
    <s v="1990"/>
    <s v="01"/>
    <s v="05"/>
    <n v="36"/>
    <n v="6"/>
    <n v="30"/>
  </r>
  <r>
    <n v="47"/>
    <n v="10010203"/>
    <s v="محمود عربي عبدالعزيز محمد"/>
    <n v="27710002270149"/>
    <s v="نقاش"/>
    <x v="3"/>
    <n v="380"/>
    <n v="0"/>
    <n v="380"/>
    <s v="مشروع R3"/>
    <x v="0"/>
    <d v="2024-07-06T00:00:00"/>
    <n v="1"/>
    <n v="759"/>
    <n v="0.96666666666666667"/>
    <n v="2"/>
    <n v="20"/>
    <s v="نقاش"/>
    <m/>
    <m/>
    <n v="28398"/>
    <s v="2"/>
    <s v="19"/>
    <s v="77"/>
    <s v="1977"/>
    <s v="10"/>
    <s v="00"/>
    <n v="48"/>
    <n v="10"/>
    <n v="5"/>
  </r>
  <r>
    <n v="47"/>
    <n v="10010168"/>
    <s v="صبحى ابراهيم على يوسف"/>
    <n v="25805011301072"/>
    <s v="نقاش"/>
    <x v="3"/>
    <n v="380"/>
    <n v="0"/>
    <n v="380"/>
    <s v="مشروع R3"/>
    <x v="0"/>
    <d v="2026-04-04T00:00:00"/>
    <n v="1"/>
    <n v="122"/>
    <n v="4.0666666666666664"/>
    <n v="0"/>
    <n v="20"/>
    <s v="نقاش"/>
    <m/>
    <m/>
    <n v="21306"/>
    <s v="2"/>
    <s v="19"/>
    <s v="58"/>
    <s v="1958"/>
    <s v="05"/>
    <s v="01"/>
    <n v="68"/>
    <n v="3"/>
    <n v="3"/>
  </r>
  <r>
    <n v="47"/>
    <n v="10010206"/>
    <s v="ناجى رضوان ابو بكر حسان"/>
    <n v="26611161301873"/>
    <s v="نجار باب و شباك"/>
    <x v="3"/>
    <n v="400"/>
    <n v="0"/>
    <n v="400"/>
    <s v="مشروع R3"/>
    <x v="0"/>
    <d v="2024-10-14T00:00:00"/>
    <n v="1"/>
    <n v="659"/>
    <n v="9.8000000000000007"/>
    <n v="1"/>
    <n v="22"/>
    <s v="نجار باب و شباك"/>
    <m/>
    <m/>
    <n v="24427"/>
    <s v="2"/>
    <s v="19"/>
    <s v="66"/>
    <s v="1966"/>
    <s v="11"/>
    <s v="16"/>
    <n v="59"/>
    <n v="8"/>
    <n v="19"/>
  </r>
  <r>
    <n v="47"/>
    <n v="10010214"/>
    <s v="قناوي عبد الرحمن خليفه محمد"/>
    <n v="28412272600491"/>
    <s v="صنايعى سيراميك"/>
    <x v="3"/>
    <n v="400"/>
    <n v="0"/>
    <n v="400"/>
    <s v="مشروع R3"/>
    <x v="0"/>
    <d v="2025-07-30T00:00:00"/>
    <n v="1"/>
    <n v="370"/>
    <n v="0.16666666666666666"/>
    <n v="1"/>
    <n v="23"/>
    <s v="صنايعى سيراميك"/>
    <m/>
    <m/>
    <n v="31043"/>
    <s v="2"/>
    <s v="19"/>
    <s v="84"/>
    <s v="1984"/>
    <s v="12"/>
    <s v="27"/>
    <n v="41"/>
    <n v="7"/>
    <n v="8"/>
  </r>
  <r>
    <n v="47"/>
    <n v="10010217"/>
    <s v="عبدالستار احمد محمد محمود"/>
    <n v="26512272702071"/>
    <s v="عامل نظافة"/>
    <x v="3"/>
    <n v="275"/>
    <n v="0"/>
    <n v="275"/>
    <s v="مشروع R3"/>
    <x v="0"/>
    <d v="2026-05-04T00:00:00"/>
    <n v="1"/>
    <n v="92"/>
    <n v="3.0666666666666669"/>
    <n v="0"/>
    <n v="27"/>
    <s v="عامل نظافة"/>
    <m/>
    <m/>
    <n v="24103"/>
    <s v="2"/>
    <s v="19"/>
    <s v="65"/>
    <s v="1965"/>
    <s v="12"/>
    <s v="27"/>
    <n v="60"/>
    <n v="7"/>
    <n v="8"/>
  </r>
  <r>
    <n v="47"/>
    <n v="10010218"/>
    <s v="عبدالعاطى يوسف محمد محمود"/>
    <n v="26609262701177"/>
    <s v="عامل نظافة"/>
    <x v="3"/>
    <n v="275"/>
    <n v="0"/>
    <n v="275"/>
    <s v="مشروع R3"/>
    <x v="0"/>
    <d v="2026-05-06T00:00:00"/>
    <n v="1"/>
    <n v="90"/>
    <n v="3"/>
    <n v="0"/>
    <n v="27"/>
    <s v="عامل نظافة"/>
    <m/>
    <m/>
    <n v="24376"/>
    <s v="2"/>
    <s v="19"/>
    <s v="66"/>
    <s v="1966"/>
    <s v="09"/>
    <s v="26"/>
    <n v="59"/>
    <n v="10"/>
    <n v="9"/>
  </r>
  <r>
    <n v="47"/>
    <n v="10010220"/>
    <s v="عبدالرحمن جمال محمد عبداللطيف"/>
    <n v="30805012710634"/>
    <s v="عامل نظافة"/>
    <x v="3"/>
    <n v="275"/>
    <n v="0"/>
    <n v="275"/>
    <s v="مشروع R3"/>
    <x v="0"/>
    <d v="2026-06-23T00:00:00"/>
    <n v="1"/>
    <n v="42"/>
    <n v="1.4"/>
    <n v="0"/>
    <n v="27"/>
    <s v="عامل نظافة"/>
    <m/>
    <m/>
    <n v="39569"/>
    <s v="3"/>
    <s v="20"/>
    <s v="08"/>
    <s v="2008"/>
    <s v="05"/>
    <s v="01"/>
    <n v="18"/>
    <n v="3"/>
    <n v="3"/>
  </r>
  <r>
    <n v="47"/>
    <n v="10010221"/>
    <s v="حسن اشرف تغيان عبدالشافى"/>
    <n v="30702132701171"/>
    <s v="عامل نظافة"/>
    <x v="3"/>
    <n v="275"/>
    <n v="0"/>
    <n v="275"/>
    <s v="مشروع R3"/>
    <x v="0"/>
    <d v="2026-06-23T00:00:00"/>
    <n v="1"/>
    <n v="42"/>
    <n v="1.4"/>
    <n v="0"/>
    <n v="27"/>
    <s v="عامل نظافة"/>
    <m/>
    <m/>
    <n v="39126"/>
    <s v="3"/>
    <s v="20"/>
    <s v="07"/>
    <s v="2007"/>
    <s v="02"/>
    <s v="13"/>
    <n v="19"/>
    <n v="5"/>
    <n v="22"/>
  </r>
  <r>
    <n v="47"/>
    <n v="10010222"/>
    <s v="مصطفى رجب عبدالعزيز حسن"/>
    <n v="30101012421619"/>
    <s v="فنى زراعة"/>
    <x v="3"/>
    <n v="380"/>
    <n v="0"/>
    <n v="380"/>
    <s v="مشروع R3"/>
    <x v="0"/>
    <d v="2026-07-25T00:00:00"/>
    <n v="1"/>
    <n v="10"/>
    <n v="0.33333333333333331"/>
    <n v="0"/>
    <n v="14"/>
    <s v="فنى زراعة"/>
    <m/>
    <m/>
    <n v="36892"/>
    <s v="3"/>
    <s v="20"/>
    <s v="01"/>
    <s v="2001"/>
    <s v="01"/>
    <s v="01"/>
    <n v="25"/>
    <n v="7"/>
    <n v="3"/>
  </r>
  <r>
    <n v="47"/>
    <n v="10010223"/>
    <s v="محمود حماده عبدالتواب يوسف"/>
    <n v="30509012410055"/>
    <s v="فنى زراعة"/>
    <x v="3"/>
    <n v="380"/>
    <n v="0"/>
    <n v="380"/>
    <s v="مشروع R3"/>
    <x v="0"/>
    <d v="2026-07-25T00:00:00"/>
    <n v="1"/>
    <n v="10"/>
    <n v="0.33333333333333331"/>
    <n v="0"/>
    <n v="14"/>
    <s v="فنى زراعة"/>
    <m/>
    <m/>
    <n v="38596"/>
    <s v="3"/>
    <s v="20"/>
    <s v="05"/>
    <s v="2005"/>
    <s v="09"/>
    <s v="01"/>
    <n v="20"/>
    <n v="11"/>
    <n v="3"/>
  </r>
  <r>
    <n v="47"/>
    <n v="17710021"/>
    <s v="عبدالفتاح  عبدالله ابو ورده عليوةه"/>
    <n v="30201011231853"/>
    <s v="فنى كهرباء (خدمة موقع) D"/>
    <x v="1"/>
    <n v="430"/>
    <n v="20"/>
    <n v="450"/>
    <s v="مصنع مستقبل مصر"/>
    <x v="5"/>
    <d v="2026-07-11T00:00:00"/>
    <n v="1"/>
    <n v="24"/>
    <n v="0.8"/>
    <n v="0"/>
    <n v="36"/>
    <s v="فنى كهرباء"/>
    <m/>
    <m/>
    <d v="2002-01-01T00:00:00"/>
    <s v="3"/>
    <s v="20"/>
    <s v="02"/>
    <s v="2002"/>
    <s v="01"/>
    <s v="01"/>
    <n v="24"/>
    <n v="7"/>
    <n v="3"/>
  </r>
  <r>
    <n v="47"/>
    <n v="17710017"/>
    <s v="كريم عبدالسلام ابوسمره عبدالمجيد"/>
    <n v="30610122401038"/>
    <s v="عامل مخزن A"/>
    <x v="5"/>
    <n v="300"/>
    <n v="20"/>
    <n v="320"/>
    <s v="مصنع مستقبل مصر"/>
    <x v="5"/>
    <d v="2025-10-12T00:00:00"/>
    <n v="1"/>
    <n v="296"/>
    <n v="9.8666666666666671"/>
    <n v="0"/>
    <n v="49"/>
    <s v="عامل مخزن"/>
    <m/>
    <m/>
    <n v="39002"/>
    <s v="3"/>
    <s v="20"/>
    <s v="06"/>
    <s v="2006"/>
    <s v="10"/>
    <s v="12"/>
    <n v="19"/>
    <n v="9"/>
    <n v="23"/>
  </r>
  <r>
    <n v="47"/>
    <n v="19610011"/>
    <s v="أشرف احمد العرباوي الحصافي "/>
    <n v="29511151201711"/>
    <s v="مساعد مشرف كهرباء C "/>
    <x v="1"/>
    <n v="540"/>
    <n v="0"/>
    <n v="540"/>
    <s v="هاب تاون"/>
    <x v="5"/>
    <d v="2026-02-21T00:00:00"/>
    <n v="1"/>
    <n v="164"/>
    <n v="5.4666666666666668"/>
    <n v="0"/>
    <n v="31"/>
    <s v="مساعد مشرف كهرباء"/>
    <m/>
    <m/>
    <d v="1995-11-15T00:00:00"/>
    <s v="2"/>
    <s v="19"/>
    <s v="95"/>
    <s v="1995"/>
    <s v="11"/>
    <s v="15"/>
    <n v="30"/>
    <n v="8"/>
    <n v="20"/>
  </r>
  <r>
    <n v="47"/>
    <n v="19610043"/>
    <s v="احمد شريف محمد حسن مخالي "/>
    <n v="30107161201018"/>
    <s v="مساعد فنى كهرباء B  "/>
    <x v="1"/>
    <n v="350"/>
    <n v="0"/>
    <n v="350"/>
    <s v="هاب تاون"/>
    <x v="5"/>
    <d v="2026-06-28T00:00:00"/>
    <n v="1"/>
    <n v="37"/>
    <n v="1.2333333333333334"/>
    <n v="0"/>
    <n v="37"/>
    <s v="مساعد فنى كهرباء"/>
    <m/>
    <m/>
    <d v="2001-07-16T00:00:00"/>
    <s v="3"/>
    <s v="20"/>
    <s v="01"/>
    <s v="2001"/>
    <s v="07"/>
    <s v="16"/>
    <n v="25"/>
    <n v="0"/>
    <n v="19"/>
  </r>
  <r>
    <n v="47"/>
    <n v="19610025"/>
    <s v="عبدالرحمن احمد احمد عبدالوهاب "/>
    <n v="29608152404597"/>
    <s v="فنى كهرباء (خدمة موقع) B"/>
    <x v="1"/>
    <n v="470"/>
    <n v="0"/>
    <n v="470"/>
    <s v="هاب تاون"/>
    <x v="5"/>
    <d v="2026-05-02T00:00:00"/>
    <n v="1"/>
    <n v="94"/>
    <n v="3.1333333333333333"/>
    <n v="0"/>
    <n v="36"/>
    <s v="فنى كهرباء"/>
    <m/>
    <m/>
    <n v="35292"/>
    <s v="2"/>
    <s v="19"/>
    <s v="96"/>
    <s v="1996"/>
    <s v="08"/>
    <s v="15"/>
    <n v="29"/>
    <n v="11"/>
    <n v="20"/>
  </r>
  <r>
    <n v="47"/>
    <n v="19610012"/>
    <s v="محمد جميل السعيد محمد "/>
    <n v="30304011217498"/>
    <s v="فنى كهرباء (خدمة موقع) C"/>
    <x v="1"/>
    <n v="450"/>
    <n v="0"/>
    <n v="450"/>
    <s v="هاب تاون"/>
    <x v="5"/>
    <d v="2026-03-01T00:00:00"/>
    <n v="1"/>
    <n v="156"/>
    <n v="5.2"/>
    <n v="0"/>
    <n v="36"/>
    <s v="فنى كهرباء"/>
    <m/>
    <m/>
    <n v="37712"/>
    <s v="3"/>
    <s v="20"/>
    <s v="03"/>
    <s v="2003"/>
    <s v="04"/>
    <s v="01"/>
    <n v="23"/>
    <n v="4"/>
    <n v="3"/>
  </r>
  <r>
    <n v="47"/>
    <n v="19610044"/>
    <s v="ابو رواش سعد ابراهيم سليمان "/>
    <n v="27103192100912"/>
    <s v="فنى صحى (خدمة موقع) B"/>
    <x v="1"/>
    <n v="470"/>
    <n v="0"/>
    <n v="470"/>
    <s v="هاب تاون"/>
    <x v="5"/>
    <d v="2026-07-06T00:00:00"/>
    <n v="1"/>
    <n v="29"/>
    <n v="0.96666666666666667"/>
    <n v="0"/>
    <n v="34"/>
    <s v="فنى صحى"/>
    <m/>
    <m/>
    <n v="26011"/>
    <s v="2"/>
    <s v="19"/>
    <s v="71"/>
    <s v="1971"/>
    <s v="03"/>
    <s v="19"/>
    <n v="55"/>
    <n v="4"/>
    <n v="16"/>
  </r>
  <r>
    <n v="47"/>
    <n v="19610047"/>
    <s v="يوسف حماده سليمان داود "/>
    <n v="30606152201117"/>
    <s v="D.C"/>
    <x v="1"/>
    <n v="300"/>
    <n v="0"/>
    <n v="300"/>
    <s v="هاب تاون"/>
    <x v="5"/>
    <d v="2026-07-25T00:00:00"/>
    <n v="1"/>
    <n v="10"/>
    <n v="0.33333333333333331"/>
    <n v="0"/>
    <n v="52"/>
    <s v="مساعد منسق مستندات"/>
    <m/>
    <m/>
    <n v="38883"/>
    <s v="3"/>
    <s v="20"/>
    <s v="06"/>
    <s v="2006"/>
    <s v="06"/>
    <s v="15"/>
    <n v="20"/>
    <n v="1"/>
    <n v="20"/>
  </r>
  <r>
    <n v="47"/>
    <n v="19610026"/>
    <s v="فتحي محمد فتحي اسماعيل "/>
    <n v="30307042103457"/>
    <s v="فرد امن"/>
    <x v="2"/>
    <n v="330"/>
    <n v="0"/>
    <n v="330"/>
    <s v="هاب تاون"/>
    <x v="5"/>
    <d v="2026-05-02T00:00:00"/>
    <n v="1"/>
    <n v="94"/>
    <n v="3.1333333333333333"/>
    <n v="0"/>
    <n v="51"/>
    <s v="فرد امن"/>
    <m/>
    <m/>
    <n v="37806"/>
    <s v="3"/>
    <s v="20"/>
    <s v="03"/>
    <s v="2003"/>
    <s v="07"/>
    <s v="04"/>
    <n v="23"/>
    <n v="1"/>
    <n v="0"/>
  </r>
  <r>
    <n v="47"/>
    <n v="19610037"/>
    <s v="سامح احمد سليمان ريان "/>
    <n v="28205192700571"/>
    <s v="فرد امن"/>
    <x v="2"/>
    <n v="330"/>
    <n v="0"/>
    <n v="330"/>
    <s v="هاب تاون"/>
    <x v="5"/>
    <d v="2026-05-24T00:00:00"/>
    <n v="1"/>
    <n v="72"/>
    <n v="2.4"/>
    <n v="0"/>
    <n v="51"/>
    <s v="فرد امن"/>
    <m/>
    <m/>
    <n v="30090"/>
    <s v="2"/>
    <s v="19"/>
    <s v="82"/>
    <s v="1982"/>
    <s v="05"/>
    <s v="19"/>
    <n v="44"/>
    <n v="2"/>
    <n v="16"/>
  </r>
  <r>
    <n v="47"/>
    <n v="19610005"/>
    <s v="احمد سيد معوض محمد"/>
    <n v="29603252201357"/>
    <s v="عامل بوفيه"/>
    <x v="3"/>
    <n v="300"/>
    <n v="0"/>
    <n v="300"/>
    <s v="هاب تاون"/>
    <x v="5"/>
    <d v="2026-02-12T00:00:00"/>
    <n v="1"/>
    <n v="173"/>
    <n v="5.7666666666666666"/>
    <n v="0"/>
    <n v="26"/>
    <s v="عامل بوفيه"/>
    <m/>
    <m/>
    <n v="35149"/>
    <s v="2"/>
    <s v="19"/>
    <s v="96"/>
    <s v="1996"/>
    <s v="03"/>
    <s v="25"/>
    <n v="30"/>
    <n v="4"/>
    <n v="10"/>
  </r>
  <r>
    <n v="47"/>
    <n v="19610034"/>
    <s v="محمود حسين مصطفي باشا "/>
    <n v="28703270103215"/>
    <s v="مشرف تنفيذ مدنى"/>
    <x v="3"/>
    <n v="550"/>
    <n v="0"/>
    <n v="550"/>
    <s v="هاب تاون"/>
    <x v="5"/>
    <d v="2026-05-16T00:00:00"/>
    <n v="1"/>
    <n v="80"/>
    <n v="2.6666666666666665"/>
    <n v="0"/>
    <n v="1"/>
    <s v="مشرف تنفيذ مدنى"/>
    <m/>
    <m/>
    <n v="31863"/>
    <s v="2"/>
    <s v="19"/>
    <s v="87"/>
    <s v="1987"/>
    <s v="03"/>
    <s v="27"/>
    <n v="39"/>
    <n v="4"/>
    <n v="8"/>
  </r>
  <r>
    <n v="47"/>
    <n v="19610018"/>
    <s v="كرم سليمان محمد عثمان "/>
    <n v="27111191701095"/>
    <s v="عامل بوفيه"/>
    <x v="3"/>
    <n v="300"/>
    <n v="0"/>
    <n v="300"/>
    <s v="هاب تاون"/>
    <x v="5"/>
    <d v="2026-04-04T00:00:00"/>
    <n v="1"/>
    <n v="122"/>
    <n v="4.0666666666666664"/>
    <n v="0"/>
    <n v="26"/>
    <s v="عامل بوفيه"/>
    <m/>
    <m/>
    <n v="26256"/>
    <s v="2"/>
    <s v="19"/>
    <s v="71"/>
    <s v="1971"/>
    <s v="11"/>
    <s v="19"/>
    <n v="54"/>
    <n v="8"/>
    <n v="16"/>
  </r>
  <r>
    <n v="47"/>
    <n v="19610045"/>
    <s v="محمود عبدالغني هلال محمد"/>
    <n v="28105010106151"/>
    <s v="نجار مسلح"/>
    <x v="3"/>
    <n v="450"/>
    <n v="0"/>
    <n v="450"/>
    <s v="هاب تاون"/>
    <x v="5"/>
    <d v="2026-07-09T00:00:00"/>
    <n v="1"/>
    <n v="26"/>
    <n v="0.8666666666666667"/>
    <n v="0"/>
    <n v="15"/>
    <s v="نجار مسلح"/>
    <m/>
    <m/>
    <d v="1981-05-01T00:00:00"/>
    <s v="2"/>
    <s v="19"/>
    <s v="81"/>
    <s v="1981"/>
    <s v="05"/>
    <s v="01"/>
    <n v="45"/>
    <n v="3"/>
    <n v="3"/>
  </r>
  <r>
    <n v="47"/>
    <n v="19610042"/>
    <s v="وليد رمضان موسي مراد "/>
    <n v="27811250100892"/>
    <s v="نجار مسلح"/>
    <x v="3"/>
    <n v="450"/>
    <n v="0"/>
    <n v="450"/>
    <s v="هاب تاون"/>
    <x v="5"/>
    <d v="2026-06-27T00:00:00"/>
    <n v="1"/>
    <n v="38"/>
    <n v="1.2666666666666666"/>
    <n v="0"/>
    <n v="15"/>
    <s v="نجار مسلح"/>
    <m/>
    <m/>
    <d v="1978-11-25T00:00:00"/>
    <s v="2"/>
    <s v="19"/>
    <s v="78"/>
    <s v="1978"/>
    <s v="11"/>
    <s v="25"/>
    <n v="47"/>
    <n v="8"/>
    <n v="10"/>
  </r>
  <r>
    <n v="47"/>
    <n v="19610023"/>
    <s v="شريف عباس احمد جادالله "/>
    <n v="26807012600576"/>
    <s v="نجار مسلح"/>
    <x v="3"/>
    <n v="450"/>
    <n v="0"/>
    <n v="450"/>
    <s v="هاب تاون"/>
    <x v="5"/>
    <d v="2026-04-28T00:00:00"/>
    <n v="1"/>
    <n v="98"/>
    <n v="3.2666666666666666"/>
    <n v="0"/>
    <n v="15"/>
    <s v="نجار مسلح"/>
    <m/>
    <m/>
    <d v="1968-07-01T00:00:00"/>
    <s v="2"/>
    <s v="19"/>
    <s v="68"/>
    <s v="1968"/>
    <s v="07"/>
    <s v="01"/>
    <n v="58"/>
    <n v="1"/>
    <n v="3"/>
  </r>
  <r>
    <n v="47"/>
    <n v="19610032"/>
    <s v="ابو زيد سلامه علام عبدالعال "/>
    <n v="29210182102192"/>
    <s v="نجار مسلح"/>
    <x v="3"/>
    <n v="450"/>
    <n v="0"/>
    <n v="450"/>
    <s v="هاب تاون"/>
    <x v="5"/>
    <d v="2026-05-11T00:00:00"/>
    <n v="1"/>
    <n v="85"/>
    <n v="2.8333333333333335"/>
    <n v="0"/>
    <n v="15"/>
    <s v="نجار مسلح"/>
    <m/>
    <m/>
    <n v="33895"/>
    <s v="2"/>
    <s v="19"/>
    <s v="92"/>
    <s v="1992"/>
    <s v="10"/>
    <s v="18"/>
    <n v="33"/>
    <n v="9"/>
    <n v="17"/>
  </r>
  <r>
    <n v="47"/>
    <n v="19610040"/>
    <s v="حسن عثمان حسن سعد "/>
    <n v="30311291700713"/>
    <s v="مساعد مشرف تنفيذ مدنى"/>
    <x v="3"/>
    <n v="420"/>
    <n v="0"/>
    <n v="420"/>
    <s v="هاب تاون"/>
    <x v="5"/>
    <d v="2026-06-22T00:00:00"/>
    <n v="1"/>
    <n v="43"/>
    <n v="1.4333333333333333"/>
    <n v="0"/>
    <n v="4"/>
    <s v="مساعد مشرف تنفيذ مدنى"/>
    <m/>
    <m/>
    <n v="37954"/>
    <s v="3"/>
    <s v="20"/>
    <s v="03"/>
    <s v="2003"/>
    <s v="11"/>
    <s v="29"/>
    <n v="22"/>
    <n v="8"/>
    <n v="6"/>
  </r>
  <r>
    <n v="47"/>
    <n v="19610039"/>
    <s v="محمد مصطفي عبدالحميد القوي "/>
    <n v="30201052301459"/>
    <s v="مساعد مشرف تنفيذ مدنى"/>
    <x v="3"/>
    <n v="420"/>
    <n v="0"/>
    <n v="420"/>
    <s v="هاب تاون"/>
    <x v="5"/>
    <d v="2026-06-22T00:00:00"/>
    <n v="1"/>
    <n v="43"/>
    <n v="1.4333333333333333"/>
    <n v="0"/>
    <n v="4"/>
    <s v="مساعد مشرف تنفيذ مدنى"/>
    <m/>
    <m/>
    <n v="37261"/>
    <s v="3"/>
    <s v="20"/>
    <s v="02"/>
    <s v="2002"/>
    <s v="01"/>
    <s v="05"/>
    <n v="24"/>
    <n v="6"/>
    <n v="30"/>
  </r>
  <r>
    <n v="48"/>
    <n v="19610038"/>
    <s v="محمود جابر محمد اصلح "/>
    <n v="27006072401417"/>
    <s v="فنى ميكانيكى معدات B"/>
    <x v="4"/>
    <n v="400"/>
    <n v="0"/>
    <n v="400"/>
    <s v="هاب تاون"/>
    <x v="5"/>
    <d v="2026-06-10T00:00:00"/>
    <n v="1"/>
    <n v="55"/>
    <n v="1.8333333333333333"/>
    <n v="0"/>
    <n v="44"/>
    <s v="فنى ميكانيكى معدات"/>
    <m/>
    <m/>
    <n v="25726"/>
    <s v="2"/>
    <s v="19"/>
    <s v="70"/>
    <s v="1970"/>
    <s v="06"/>
    <s v="07"/>
    <n v="56"/>
    <n v="1"/>
    <n v="28"/>
  </r>
  <r>
    <n v="49"/>
    <n v="19610021"/>
    <s v="محمد خيري عبدالمطلب مليجي "/>
    <n v="29902031701336"/>
    <s v="مساعد فنى ميكانيكى معدات B"/>
    <x v="4"/>
    <n v="310"/>
    <n v="0"/>
    <n v="310"/>
    <s v="هاب تاون"/>
    <x v="5"/>
    <d v="2026-04-18T00:00:00"/>
    <n v="1"/>
    <n v="108"/>
    <n v="3.6"/>
    <n v="0"/>
    <n v="45"/>
    <s v="مساعد فنى ميكانيكى معدات"/>
    <m/>
    <m/>
    <n v="36194"/>
    <s v="2"/>
    <s v="19"/>
    <s v="99"/>
    <s v="1999"/>
    <s v="02"/>
    <s v="03"/>
    <n v="27"/>
    <n v="6"/>
    <n v="1"/>
  </r>
  <r>
    <n v="49"/>
    <n v="19610049"/>
    <s v="مصطفي سعيد محمد صابر "/>
    <n v="29912081700859"/>
    <s v="مندوب تسليمات D"/>
    <x v="5"/>
    <n v="310"/>
    <n v="0"/>
    <n v="310"/>
    <s v="هاب تاون"/>
    <x v="5"/>
    <d v="2026-08-02T00:00:00"/>
    <n v="1"/>
    <n v="2"/>
    <n v="6.6666666666666666E-2"/>
    <n v="0"/>
    <n v="50"/>
    <s v="مندوب تسليمات"/>
    <m/>
    <m/>
    <n v="36502"/>
    <s v="2"/>
    <s v="19"/>
    <s v="99"/>
    <s v="1999"/>
    <s v="12"/>
    <s v="08"/>
    <n v="26"/>
    <n v="7"/>
    <n v="27"/>
  </r>
  <r>
    <n v="49"/>
    <n v="19610046"/>
    <s v="محمد شعبان علي غنيم "/>
    <n v="28907081801216"/>
    <s v="عامل مخزن A"/>
    <x v="5"/>
    <n v="300"/>
    <n v="0"/>
    <n v="300"/>
    <s v="هاب تاون"/>
    <x v="5"/>
    <d v="2026-07-14T00:00:00"/>
    <n v="1"/>
    <n v="21"/>
    <n v="0.7"/>
    <n v="0"/>
    <n v="49"/>
    <s v="عامل مخزن"/>
    <m/>
    <m/>
    <n v="32697"/>
    <s v="2"/>
    <s v="19"/>
    <s v="89"/>
    <s v="1989"/>
    <s v="07"/>
    <s v="08"/>
    <n v="37"/>
    <n v="0"/>
    <n v="27"/>
  </r>
  <r>
    <n v="49"/>
    <n v="19610031"/>
    <s v="حسين عادل حسن محمد "/>
    <n v="2991006170035"/>
    <s v="مساعد مساح B"/>
    <x v="6"/>
    <n v="330"/>
    <n v="0"/>
    <n v="330"/>
    <s v="هاب تاون"/>
    <x v="5"/>
    <d v="2026-05-11T00:00:00"/>
    <n v="1"/>
    <n v="85"/>
    <n v="2.8333333333333335"/>
    <n v="0"/>
    <n v="29"/>
    <s v="مساعد مساح"/>
    <m/>
    <m/>
    <n v="36439"/>
    <s v="2"/>
    <s v="19"/>
    <s v="99"/>
    <s v="1999"/>
    <s v="10"/>
    <s v="06"/>
    <n v="26"/>
    <n v="9"/>
    <n v="29"/>
  </r>
  <r>
    <n v="49"/>
    <n v="19610048"/>
    <s v="محمود شعبان سالم ياسين "/>
    <n v="30304271601658"/>
    <s v="مساعد مساح C"/>
    <x v="6"/>
    <n v="300"/>
    <n v="0"/>
    <n v="300"/>
    <s v="هاب تاون"/>
    <x v="5"/>
    <d v="2026-07-26T00:00:00"/>
    <n v="1"/>
    <n v="9"/>
    <n v="0.3"/>
    <n v="0"/>
    <n v="29"/>
    <s v="مساعد مساح"/>
    <m/>
    <m/>
    <n v="37738"/>
    <s v="3"/>
    <s v="20"/>
    <s v="03"/>
    <s v="2003"/>
    <s v="04"/>
    <s v="27"/>
    <n v="23"/>
    <n v="3"/>
    <n v="8"/>
  </r>
  <r>
    <n v="49"/>
    <n v="19610035"/>
    <s v="رضا خالد مرتضي زايد "/>
    <n v="30209301700734"/>
    <s v="مساعد مساح B"/>
    <x v="6"/>
    <n v="330"/>
    <n v="0"/>
    <n v="330"/>
    <s v="هاب تاون"/>
    <x v="5"/>
    <d v="2026-05-18T00:00:00"/>
    <n v="1"/>
    <n v="78"/>
    <n v="2.6"/>
    <n v="0"/>
    <n v="29"/>
    <s v="مساعد مساح"/>
    <m/>
    <m/>
    <n v="37529"/>
    <s v="3"/>
    <s v="20"/>
    <s v="02"/>
    <s v="2002"/>
    <s v="09"/>
    <s v="30"/>
    <n v="23"/>
    <n v="10"/>
    <n v="5"/>
  </r>
  <r>
    <n v="49"/>
    <n v="19610036"/>
    <s v="محمد محروس محمد "/>
    <n v="30411021601971"/>
    <s v="مساعد مساح C"/>
    <x v="6"/>
    <n v="300"/>
    <n v="0"/>
    <n v="300"/>
    <s v="هاب تاون"/>
    <x v="5"/>
    <d v="2026-05-19T00:00:00"/>
    <n v="1"/>
    <n v="77"/>
    <n v="2.5666666666666669"/>
    <n v="0"/>
    <n v="29"/>
    <s v="مساعد مساح"/>
    <m/>
    <m/>
    <n v="38293"/>
    <s v="3"/>
    <s v="20"/>
    <s v="04"/>
    <s v="2004"/>
    <s v="11"/>
    <s v="02"/>
    <n v="21"/>
    <n v="9"/>
    <n v="2"/>
  </r>
  <r>
    <n v="49"/>
    <n v="19610020"/>
    <s v="مصطفي سالم عرفات محمد "/>
    <n v="29809091500712"/>
    <s v="مساعد مساح C"/>
    <x v="6"/>
    <n v="300"/>
    <n v="0"/>
    <n v="300"/>
    <s v="هاب تاون"/>
    <x v="5"/>
    <d v="2026-04-18T00:00:00"/>
    <n v="1"/>
    <n v="108"/>
    <n v="3.6"/>
    <n v="0"/>
    <n v="29"/>
    <s v="مساعد مساح"/>
    <m/>
    <m/>
    <n v="36047"/>
    <s v="2"/>
    <s v="19"/>
    <s v="98"/>
    <s v="1998"/>
    <s v="09"/>
    <s v="09"/>
    <n v="27"/>
    <n v="10"/>
    <n v="26"/>
  </r>
  <r>
    <n v="49"/>
    <n v="15010124"/>
    <s v="محمد حمدى السنوسى"/>
    <n v="30105252500112"/>
    <s v="فنى شدة معدنية D"/>
    <x v="0"/>
    <n v="380"/>
    <n v="0"/>
    <n v="380"/>
    <s v="ولى العهد"/>
    <x v="4"/>
    <d v="2025-08-07T00:00:00"/>
    <n v="1"/>
    <n v="362"/>
    <n v="12.066666666666666"/>
    <n v="0"/>
    <n v="46"/>
    <s v="فنى شدة معدنية"/>
    <m/>
    <m/>
    <n v="37036"/>
    <s v="3"/>
    <s v="20"/>
    <s v="01"/>
    <s v="2001"/>
    <s v="05"/>
    <s v="25"/>
    <n v="25"/>
    <n v="2"/>
    <n v="10"/>
  </r>
  <r>
    <n v="49"/>
    <n v="15010045"/>
    <s v="احمد سامى شرف موسى شرف الدين"/>
    <n v="30106191401279"/>
    <s v="فنى صحى (خدمة موقع) B"/>
    <x v="1"/>
    <n v="470"/>
    <n v="0"/>
    <n v="470"/>
    <s v="ولى العهد"/>
    <x v="4"/>
    <d v="2024-05-11T00:00:00"/>
    <n v="1"/>
    <n v="815"/>
    <n v="2.8333333333333335"/>
    <n v="2"/>
    <n v="34"/>
    <s v="فنى صحى"/>
    <m/>
    <m/>
    <n v="37061"/>
    <s v="3"/>
    <s v="20"/>
    <s v="01"/>
    <s v="2001"/>
    <s v="06"/>
    <s v="19"/>
    <n v="25"/>
    <n v="1"/>
    <n v="16"/>
  </r>
  <r>
    <n v="49"/>
    <n v="15010126"/>
    <s v="احمد رمضان عبدالسلام احمد بيومى"/>
    <n v="30403070100977"/>
    <s v="فنى كهرباء (خدمة موقع) B"/>
    <x v="1"/>
    <n v="470"/>
    <n v="45"/>
    <n v="515"/>
    <s v="ولى العهد"/>
    <x v="4"/>
    <d v="2025-09-01T00:00:00"/>
    <n v="1"/>
    <n v="337"/>
    <n v="11.233333333333333"/>
    <n v="0"/>
    <n v="36"/>
    <s v="فنى كهرباء"/>
    <m/>
    <m/>
    <n v="38053"/>
    <s v="3"/>
    <s v="20"/>
    <s v="04"/>
    <s v="2004"/>
    <s v="03"/>
    <s v="07"/>
    <n v="22"/>
    <n v="4"/>
    <n v="28"/>
  </r>
  <r>
    <n v="49"/>
    <n v="15010141"/>
    <s v="عبده سيد عبده سيد احمد"/>
    <n v="28306291400512"/>
    <s v="فنى صحى (خدمة موقع) A"/>
    <x v="1"/>
    <n v="490"/>
    <n v="0"/>
    <n v="490"/>
    <s v="ولى العهد"/>
    <x v="4"/>
    <d v="2026-06-24T00:00:00"/>
    <n v="1"/>
    <n v="41"/>
    <n v="1.3666666666666667"/>
    <n v="0"/>
    <n v="34"/>
    <s v="فنى صحى"/>
    <m/>
    <m/>
    <n v="30496"/>
    <s v="2"/>
    <s v="19"/>
    <s v="83"/>
    <s v="1983"/>
    <s v="06"/>
    <s v="29"/>
    <n v="43"/>
    <n v="1"/>
    <n v="6"/>
  </r>
  <r>
    <n v="49"/>
    <n v="15010143"/>
    <s v="محمد عبدالكريم احمد محمود"/>
    <n v="27609090104078"/>
    <s v="فنى صحى (خدمة موقع) B"/>
    <x v="1"/>
    <n v="470"/>
    <n v="0"/>
    <n v="470"/>
    <s v="ولى العهد"/>
    <x v="4"/>
    <d v="2026-07-21T00:00:00"/>
    <n v="1"/>
    <n v="14"/>
    <n v="0.46666666666666667"/>
    <n v="0"/>
    <n v="34"/>
    <s v="فنى صحى"/>
    <m/>
    <m/>
    <n v="28012"/>
    <s v="2"/>
    <s v="19"/>
    <s v="76"/>
    <s v="1976"/>
    <s v="09"/>
    <s v="09"/>
    <n v="49"/>
    <n v="10"/>
    <n v="26"/>
  </r>
  <r>
    <n v="49"/>
    <n v="15010003"/>
    <s v="زاهى محمد شحاته زاهى"/>
    <n v="26207231400658"/>
    <s v="عامل بوفيه"/>
    <x v="3"/>
    <n v="300"/>
    <n v="0"/>
    <n v="300"/>
    <s v="ولى العهد"/>
    <x v="4"/>
    <d v="2022-07-08T00:00:00"/>
    <n v="1"/>
    <n v="1488"/>
    <n v="0.93333333333333335"/>
    <n v="4"/>
    <n v="26"/>
    <s v="عامل بوفيه"/>
    <m/>
    <m/>
    <n v="22850"/>
    <s v="2"/>
    <s v="19"/>
    <s v="62"/>
    <s v="1962"/>
    <s v="07"/>
    <s v="23"/>
    <n v="64"/>
    <n v="0"/>
    <n v="12"/>
  </r>
  <r>
    <n v="49"/>
    <n v="15010031"/>
    <s v="محمد منصور على امير"/>
    <n v="29210032701039"/>
    <s v="مبيض محارة"/>
    <x v="3"/>
    <n v="380"/>
    <n v="0"/>
    <n v="380"/>
    <s v="ولى العهد"/>
    <x v="4"/>
    <d v="2024-07-24T00:00:00"/>
    <n v="1"/>
    <n v="741"/>
    <n v="0.36666666666666664"/>
    <n v="2"/>
    <n v="11"/>
    <s v="مبيض محارة"/>
    <m/>
    <m/>
    <n v="33880"/>
    <s v="2"/>
    <s v="19"/>
    <s v="92"/>
    <s v="1992"/>
    <s v="10"/>
    <s v="03"/>
    <n v="33"/>
    <n v="10"/>
    <n v="1"/>
  </r>
  <r>
    <n v="49"/>
    <n v="15010074"/>
    <s v="احمد سيد ابراهيم الشيمى"/>
    <n v="26208010103914"/>
    <s v="نجار مسلح"/>
    <x v="3"/>
    <n v="380"/>
    <n v="0"/>
    <n v="380"/>
    <s v="ولى العهد"/>
    <x v="4"/>
    <d v="2025-12-15T00:00:00"/>
    <n v="1"/>
    <n v="232"/>
    <n v="7.7333333333333334"/>
    <n v="0"/>
    <n v="15"/>
    <s v="نجار مسلح"/>
    <m/>
    <m/>
    <n v="22859"/>
    <s v="2"/>
    <s v="19"/>
    <s v="62"/>
    <s v="1962"/>
    <s v="08"/>
    <s v="01"/>
    <n v="64"/>
    <n v="0"/>
    <n v="3"/>
  </r>
  <r>
    <n v="49"/>
    <n v="15010079"/>
    <s v="سيد صابر الليثى الجمل"/>
    <n v="26608182101831"/>
    <s v="مبيض محارة"/>
    <x v="3"/>
    <n v="380"/>
    <n v="0"/>
    <n v="380"/>
    <s v="ولى العهد"/>
    <x v="4"/>
    <d v="2024-04-30T00:00:00"/>
    <n v="1"/>
    <n v="826"/>
    <n v="3.2"/>
    <n v="2"/>
    <n v="11"/>
    <s v="مبيض محارة"/>
    <m/>
    <m/>
    <d v="1966-08-18T00:00:00"/>
    <s v="2"/>
    <s v="19"/>
    <s v="66"/>
    <s v="1966"/>
    <s v="08"/>
    <s v="18"/>
    <n v="59"/>
    <n v="11"/>
    <n v="17"/>
  </r>
  <r>
    <n v="49"/>
    <n v="15010090"/>
    <s v="عبد النبى محمد عرفه مصطفى"/>
    <n v="27601171302256"/>
    <s v="فنى زراعة"/>
    <x v="3"/>
    <n v="380"/>
    <n v="0"/>
    <n v="380"/>
    <s v="ولى العهد"/>
    <x v="4"/>
    <d v="2024-08-03T00:00:00"/>
    <n v="1"/>
    <n v="731"/>
    <n v="3.3333333333333333E-2"/>
    <n v="2"/>
    <n v="14"/>
    <s v="فنى زراعة"/>
    <m/>
    <m/>
    <n v="27776"/>
    <s v="2"/>
    <s v="19"/>
    <s v="76"/>
    <s v="1976"/>
    <s v="01"/>
    <s v="17"/>
    <n v="50"/>
    <n v="6"/>
    <n v="18"/>
  </r>
  <r>
    <n v="49"/>
    <n v="15010098"/>
    <s v="هشام يحيى محمد يحيى"/>
    <n v="26102230400216"/>
    <s v="نقاش"/>
    <x v="3"/>
    <n v="380"/>
    <n v="0"/>
    <n v="380"/>
    <s v="ولى العهد"/>
    <x v="4"/>
    <d v="2024-08-28T00:00:00"/>
    <n v="1"/>
    <n v="706"/>
    <n v="11.366666666666667"/>
    <n v="1"/>
    <n v="20"/>
    <s v="نقاش"/>
    <m/>
    <m/>
    <n v="22335"/>
    <s v="2"/>
    <s v="19"/>
    <s v="61"/>
    <s v="1961"/>
    <s v="02"/>
    <s v="23"/>
    <n v="65"/>
    <n v="5"/>
    <n v="12"/>
  </r>
  <r>
    <n v="49"/>
    <n v="15010102"/>
    <s v="ممدوح عقل عبد الرحيم عبد العال"/>
    <n v="26109210103856"/>
    <s v="نجار مسلح"/>
    <x v="3"/>
    <n v="380"/>
    <n v="0"/>
    <n v="380"/>
    <s v="ولى العهد"/>
    <x v="4"/>
    <d v="2024-09-22T00:00:00"/>
    <n v="1"/>
    <n v="681"/>
    <n v="10.533333333333333"/>
    <n v="1"/>
    <n v="15"/>
    <s v="نجار مسلح"/>
    <m/>
    <m/>
    <n v="22545"/>
    <s v="2"/>
    <s v="19"/>
    <s v="61"/>
    <s v="1961"/>
    <s v="09"/>
    <s v="21"/>
    <n v="64"/>
    <n v="10"/>
    <n v="14"/>
  </r>
  <r>
    <n v="49"/>
    <n v="15010103"/>
    <s v="مصطفى محمد مصطفى جمعه"/>
    <n v="28104231300291"/>
    <s v="فنى اول زراعة"/>
    <x v="3"/>
    <n v="380"/>
    <n v="0"/>
    <n v="380"/>
    <s v="ولى العهد"/>
    <x v="4"/>
    <d v="2025-10-22T00:00:00"/>
    <n v="1"/>
    <n v="286"/>
    <n v="9.5333333333333332"/>
    <n v="0"/>
    <n v="13"/>
    <s v="فنى اول زراعة"/>
    <m/>
    <m/>
    <n v="29699"/>
    <s v="2"/>
    <s v="19"/>
    <s v="81"/>
    <s v="1981"/>
    <s v="04"/>
    <s v="23"/>
    <n v="45"/>
    <n v="3"/>
    <n v="12"/>
  </r>
  <r>
    <n v="49"/>
    <n v="15010105"/>
    <s v="ابراهيم احمد ابراهيم عبدالسلام"/>
    <n v="30312261800515"/>
    <s v="مساعد مشرف تنفيذ مدنى"/>
    <x v="3"/>
    <n v="340"/>
    <n v="40"/>
    <n v="380"/>
    <s v="ولى العهد"/>
    <x v="4"/>
    <d v="2024-11-13T00:00:00"/>
    <n v="1"/>
    <n v="629"/>
    <n v="8.8000000000000007"/>
    <n v="1"/>
    <n v="4"/>
    <s v="مساعد مشرف تنفيذ مدنى"/>
    <m/>
    <m/>
    <n v="37981"/>
    <s v="3"/>
    <s v="20"/>
    <s v="03"/>
    <s v="2003"/>
    <s v="12"/>
    <s v="26"/>
    <n v="22"/>
    <n v="7"/>
    <n v="9"/>
  </r>
  <r>
    <n v="49"/>
    <n v="15010111"/>
    <s v="احمد رجب عبد العزيز حسن"/>
    <n v="29510022400298"/>
    <s v="مساعد مشرف رى و زراعة"/>
    <x v="3"/>
    <n v="400"/>
    <n v="0"/>
    <n v="400"/>
    <s v="ولى العهد"/>
    <x v="4"/>
    <d v="2025-05-05T00:00:00"/>
    <n v="1"/>
    <n v="456"/>
    <n v="3.0333333333333332"/>
    <n v="1"/>
    <n v="7"/>
    <s v="مساعد مشرف رى و زراعة"/>
    <m/>
    <m/>
    <n v="34974"/>
    <s v="2"/>
    <s v="19"/>
    <s v="95"/>
    <s v="1995"/>
    <s v="10"/>
    <s v="02"/>
    <n v="30"/>
    <n v="10"/>
    <n v="2"/>
  </r>
  <r>
    <n v="49"/>
    <n v="15010112"/>
    <s v="عبدالرحمن رشاد محمد"/>
    <n v="27505242600611"/>
    <s v="فنى زراعة"/>
    <x v="3"/>
    <n v="380"/>
    <n v="45"/>
    <n v="425"/>
    <s v="ولى العهد"/>
    <x v="4"/>
    <d v="2025-02-10T00:00:00"/>
    <n v="1"/>
    <n v="540"/>
    <n v="5.833333333333333"/>
    <n v="1"/>
    <n v="14"/>
    <s v="فنى زراعة"/>
    <m/>
    <m/>
    <n v="27538"/>
    <s v="2"/>
    <s v="19"/>
    <s v="75"/>
    <s v="1975"/>
    <s v="05"/>
    <s v="24"/>
    <n v="51"/>
    <n v="2"/>
    <n v="11"/>
  </r>
  <r>
    <n v="49"/>
    <n v="15010114"/>
    <s v="محمود احمد سيد الشيمى"/>
    <n v="29812020101591"/>
    <s v="عامل بوفيه"/>
    <x v="3"/>
    <n v="300"/>
    <n v="40"/>
    <n v="340"/>
    <s v="ولى العهد"/>
    <x v="4"/>
    <d v="2025-04-08T00:00:00"/>
    <n v="1"/>
    <n v="483"/>
    <n v="3.9333333333333331"/>
    <n v="1"/>
    <n v="26"/>
    <s v="عامل بوفيه"/>
    <m/>
    <m/>
    <n v="36131"/>
    <s v="2"/>
    <s v="19"/>
    <s v="98"/>
    <s v="1998"/>
    <s v="12"/>
    <s v="02"/>
    <n v="27"/>
    <n v="8"/>
    <n v="2"/>
  </r>
  <r>
    <n v="49"/>
    <n v="15010129"/>
    <s v="علاء صبحى عبد الهادى زايد"/>
    <n v="27206151600793"/>
    <s v="بنا"/>
    <x v="3"/>
    <n v="380"/>
    <n v="40"/>
    <n v="420"/>
    <s v="ولى العهد"/>
    <x v="4"/>
    <d v="2025-02-11T00:00:00"/>
    <n v="1"/>
    <n v="539"/>
    <n v="5.8"/>
    <n v="1"/>
    <n v="9"/>
    <s v="بنا"/>
    <m/>
    <m/>
    <n v="26465"/>
    <s v="2"/>
    <s v="19"/>
    <s v="72"/>
    <s v="1972"/>
    <s v="06"/>
    <s v="15"/>
    <n v="54"/>
    <n v="1"/>
    <n v="20"/>
  </r>
  <r>
    <n v="49"/>
    <n v="15010134"/>
    <s v="كريم حسين حسن عبدالنبى"/>
    <n v="29604160102791"/>
    <s v="نقاش"/>
    <x v="3"/>
    <n v="380"/>
    <n v="0"/>
    <n v="380"/>
    <s v="ولى العهد"/>
    <x v="4"/>
    <d v="2026-04-15T00:00:00"/>
    <n v="1"/>
    <n v="111"/>
    <n v="3.7"/>
    <n v="0"/>
    <n v="20"/>
    <s v="نقاش"/>
    <m/>
    <m/>
    <n v="35171"/>
    <s v="2"/>
    <s v="19"/>
    <s v="96"/>
    <s v="1996"/>
    <s v="04"/>
    <s v="16"/>
    <n v="30"/>
    <n v="3"/>
    <n v="19"/>
  </r>
  <r>
    <n v="49"/>
    <n v="15010023"/>
    <s v="محمد احمد احمد عبد الوهاب"/>
    <n v="29111222401394"/>
    <s v="عامل مخزن A"/>
    <x v="5"/>
    <n v="300"/>
    <n v="0"/>
    <n v="300"/>
    <s v="ولى العهد"/>
    <x v="4"/>
    <d v="2023-02-12T00:00:00"/>
    <n v="1"/>
    <n v="1269"/>
    <n v="5.8"/>
    <n v="3"/>
    <n v="49"/>
    <s v="عامل مخزن"/>
    <m/>
    <m/>
    <n v="33564"/>
    <s v="2"/>
    <s v="19"/>
    <s v="91"/>
    <s v="1991"/>
    <s v="11"/>
    <s v="22"/>
    <n v="34"/>
    <n v="8"/>
    <n v="13"/>
  </r>
  <r>
    <n v="49"/>
    <n v="15010082"/>
    <s v="احمد شريف محمد صادق"/>
    <n v="30405290103155"/>
    <s v="مندوب تسليمات B"/>
    <x v="5"/>
    <n v="330"/>
    <n v="45"/>
    <n v="375"/>
    <s v="ولى العهد"/>
    <x v="4"/>
    <d v="2024-06-09T00:00:00"/>
    <n v="1"/>
    <n v="786"/>
    <n v="1.8666666666666667"/>
    <n v="2"/>
    <n v="50"/>
    <s v="مندوب تسليمات"/>
    <m/>
    <m/>
    <n v="38136"/>
    <s v="3"/>
    <s v="20"/>
    <s v="04"/>
    <s v="2004"/>
    <s v="05"/>
    <s v="29"/>
    <n v="22"/>
    <n v="2"/>
    <n v="6"/>
  </r>
  <r>
    <n v="49"/>
    <n v="15010110"/>
    <s v="محمد رمضان عبد الكريم سمكه"/>
    <n v="30507031700711"/>
    <s v="عامل مخزن C"/>
    <x v="5"/>
    <n v="280"/>
    <n v="45"/>
    <n v="325"/>
    <s v="ولى العهد"/>
    <x v="4"/>
    <d v="2025-02-01T00:00:00"/>
    <n v="1"/>
    <n v="549"/>
    <n v="6.1333333333333337"/>
    <n v="1"/>
    <n v="49"/>
    <s v="عامل مخزن"/>
    <m/>
    <m/>
    <n v="38536"/>
    <s v="3"/>
    <s v="20"/>
    <s v="05"/>
    <s v="2005"/>
    <s v="07"/>
    <s v="03"/>
    <n v="21"/>
    <n v="1"/>
    <n v="1"/>
  </r>
  <r>
    <n v="49"/>
    <n v="15010139"/>
    <s v="محمود حميد ضيف محجوب"/>
    <n v="30111252201638"/>
    <s v="مساعد مساح B"/>
    <x v="6"/>
    <n v="330"/>
    <n v="0"/>
    <n v="330"/>
    <s v="ولى العهد"/>
    <x v="4"/>
    <d v="2026-06-16T00:00:00"/>
    <n v="1"/>
    <n v="49"/>
    <n v="1.6333333333333333"/>
    <n v="0"/>
    <n v="29"/>
    <s v="مساعد مساح"/>
    <m/>
    <m/>
    <n v="37220"/>
    <s v="3"/>
    <s v="20"/>
    <s v="01"/>
    <s v="2001"/>
    <s v="11"/>
    <s v="25"/>
    <n v="24"/>
    <n v="8"/>
    <n v="10"/>
  </r>
  <r>
    <n v="49"/>
    <n v="15010142"/>
    <s v="محمد جمال محمد عبدالحميد خاطر"/>
    <n v="30601211701038"/>
    <s v="مساعد مساح C"/>
    <x v="6"/>
    <n v="300"/>
    <n v="0"/>
    <n v="300"/>
    <s v="ولى العهد"/>
    <x v="4"/>
    <d v="2026-07-07T00:00:00"/>
    <n v="1"/>
    <n v="28"/>
    <n v="0.93333333333333335"/>
    <n v="0"/>
    <n v="29"/>
    <s v="مساعد مساح"/>
    <m/>
    <m/>
    <n v="38738"/>
    <s v="3"/>
    <s v="20"/>
    <s v="06"/>
    <s v="2006"/>
    <s v="01"/>
    <s v="21"/>
    <n v="20"/>
    <n v="6"/>
    <n v="14"/>
  </r>
  <r>
    <n v="49"/>
    <n v="19210001"/>
    <s v="راغب  لبيب مراد الدرف"/>
    <n v="27501191603053"/>
    <s v="مساعد مشرف كهرباء D "/>
    <x v="1"/>
    <n v="520"/>
    <n v="90"/>
    <n v="610"/>
    <s v="ويست باى "/>
    <x v="0"/>
    <d v="2025-10-14T00:00:00"/>
    <n v="1"/>
    <n v="294"/>
    <n v="9.8000000000000007"/>
    <n v="0"/>
    <n v="31"/>
    <s v="مساعد مشرف كهرباء"/>
    <m/>
    <m/>
    <n v="27413"/>
    <s v="2"/>
    <s v="19"/>
    <s v="75"/>
    <s v="1975"/>
    <s v="01"/>
    <s v="19"/>
    <n v="51"/>
    <n v="6"/>
    <n v="16"/>
  </r>
  <r>
    <n v="49"/>
    <n v="19210006"/>
    <s v="احمد جمعه عبد الوهاب"/>
    <n v="28908011805474"/>
    <s v="فنى كهرباء (خدمة موقع) B"/>
    <x v="1"/>
    <n v="470"/>
    <n v="90"/>
    <n v="560"/>
    <s v="ويست باى "/>
    <x v="0"/>
    <d v="2025-12-07T00:00:00"/>
    <n v="1"/>
    <n v="240"/>
    <n v="8"/>
    <n v="0"/>
    <n v="36"/>
    <s v="فنى كهرباء"/>
    <m/>
    <m/>
    <n v="32721"/>
    <s v="2"/>
    <s v="19"/>
    <s v="89"/>
    <s v="1989"/>
    <s v="08"/>
    <s v="01"/>
    <n v="37"/>
    <n v="0"/>
    <n v="3"/>
  </r>
  <r>
    <n v="49"/>
    <n v="19210020"/>
    <s v="عمر كامل عتمان  عبيد"/>
    <n v="29903211800592"/>
    <s v="مساعد فنى كهرباء C"/>
    <x v="1"/>
    <n v="340"/>
    <n v="90"/>
    <n v="430"/>
    <s v="ويست باى "/>
    <x v="0"/>
    <d v="2026-02-14T00:00:00"/>
    <n v="1"/>
    <n v="171"/>
    <n v="5.7"/>
    <n v="0"/>
    <n v="37"/>
    <s v="مساعد فنى كهرباء"/>
    <m/>
    <m/>
    <n v="36240"/>
    <s v="2"/>
    <s v="19"/>
    <s v="99"/>
    <s v="1999"/>
    <s v="03"/>
    <s v="21"/>
    <n v="27"/>
    <n v="4"/>
    <n v="14"/>
  </r>
  <r>
    <n v="49"/>
    <n v="19210021"/>
    <s v="سعد محمد سليمان حسنين"/>
    <n v="27106080201316"/>
    <s v="فنى كهرباء (خدمة موقع) B"/>
    <x v="1"/>
    <n v="470"/>
    <n v="90"/>
    <n v="560"/>
    <s v="ويست باى "/>
    <x v="0"/>
    <d v="2026-02-14T00:00:00"/>
    <n v="1"/>
    <n v="171"/>
    <n v="5.7"/>
    <n v="0"/>
    <n v="36"/>
    <s v="فنى كهرباء"/>
    <m/>
    <m/>
    <n v="26092"/>
    <s v="2"/>
    <s v="19"/>
    <s v="71"/>
    <s v="1971"/>
    <s v="06"/>
    <s v="08"/>
    <n v="55"/>
    <n v="1"/>
    <n v="27"/>
  </r>
  <r>
    <n v="49"/>
    <n v="19210039"/>
    <s v="عبد الله احمد سعد"/>
    <n v="30707181700654"/>
    <s v="مساعد فنى كهرباء C"/>
    <x v="1"/>
    <n v="340"/>
    <n v="90"/>
    <n v="430"/>
    <s v="ويست باى "/>
    <x v="0"/>
    <d v="2026-06-25T00:00:00"/>
    <n v="1"/>
    <n v="40"/>
    <n v="1.3333333333333333"/>
    <n v="0"/>
    <n v="37"/>
    <s v="مساعد فنى كهرباء"/>
    <m/>
    <m/>
    <n v="39281"/>
    <s v="3"/>
    <s v="20"/>
    <s v="07"/>
    <s v="2007"/>
    <s v="07"/>
    <s v="18"/>
    <n v="19"/>
    <n v="0"/>
    <n v="17"/>
  </r>
  <r>
    <n v="49"/>
    <n v="19210045"/>
    <s v="احمد طلعت محمود "/>
    <n v="30703152604934"/>
    <s v="فنى صحى (منتج) D"/>
    <x v="1"/>
    <n v="450"/>
    <n v="90"/>
    <n v="540"/>
    <s v="ويست باى "/>
    <x v="0"/>
    <d v="2026-07-28T00:00:00"/>
    <n v="1"/>
    <n v="7"/>
    <n v="0.23333333333333334"/>
    <n v="0"/>
    <n v="34"/>
    <s v="فنى صحى"/>
    <m/>
    <m/>
    <n v="39156"/>
    <s v="3"/>
    <s v="20"/>
    <s v="07"/>
    <s v="2007"/>
    <s v="03"/>
    <s v="15"/>
    <n v="19"/>
    <n v="4"/>
    <n v="20"/>
  </r>
  <r>
    <n v="49"/>
    <n v="19210044"/>
    <s v="محمود محمد محمود "/>
    <n v="30803182602159"/>
    <s v="مساعد فنى صحى B"/>
    <x v="1"/>
    <n v="350"/>
    <n v="90"/>
    <n v="440"/>
    <s v="ويست باى "/>
    <x v="0"/>
    <d v="2026-07-28T00:00:00"/>
    <n v="1"/>
    <n v="7"/>
    <n v="0.23333333333333334"/>
    <n v="0"/>
    <n v="35"/>
    <s v="مساعد فنى صحى"/>
    <m/>
    <m/>
    <n v="39525"/>
    <s v="3"/>
    <s v="20"/>
    <s v="08"/>
    <s v="2008"/>
    <s v="03"/>
    <s v="18"/>
    <n v="18"/>
    <n v="4"/>
    <n v="17"/>
  </r>
  <r>
    <n v="49"/>
    <n v="19210024"/>
    <s v="فوزى سعيد حسين "/>
    <n v="30204262400297"/>
    <s v="فرد امن"/>
    <x v="2"/>
    <n v="330"/>
    <n v="90"/>
    <n v="420"/>
    <s v="ويست باى "/>
    <x v="0"/>
    <d v="2026-02-24T00:00:00"/>
    <n v="1"/>
    <n v="161"/>
    <n v="5.3666666666666663"/>
    <n v="0"/>
    <n v="51"/>
    <s v="فرد امن"/>
    <m/>
    <m/>
    <n v="37372"/>
    <s v="3"/>
    <s v="20"/>
    <s v="02"/>
    <s v="2002"/>
    <s v="04"/>
    <s v="26"/>
    <n v="24"/>
    <n v="3"/>
    <n v="9"/>
  </r>
  <r>
    <n v="49"/>
    <n v="19210027"/>
    <s v="مهند على على السيد "/>
    <n v="30211011507978"/>
    <s v="فرد امن"/>
    <x v="2"/>
    <n v="330"/>
    <n v="90"/>
    <n v="420"/>
    <s v="ويست باى "/>
    <x v="0"/>
    <d v="2026-02-24T00:00:00"/>
    <n v="1"/>
    <n v="161"/>
    <n v="5.3666666666666663"/>
    <n v="0"/>
    <n v="51"/>
    <s v="فرد امن"/>
    <m/>
    <m/>
    <n v="37561"/>
    <s v="3"/>
    <s v="20"/>
    <s v="02"/>
    <s v="2002"/>
    <s v="11"/>
    <s v="01"/>
    <n v="23"/>
    <n v="9"/>
    <n v="3"/>
  </r>
  <r>
    <n v="49"/>
    <n v="19210028"/>
    <s v="ادهم محمد امين خطاب "/>
    <n v="30203011301676"/>
    <s v="فرد امن"/>
    <x v="2"/>
    <n v="330"/>
    <n v="90"/>
    <n v="420"/>
    <s v="ويست باى "/>
    <x v="0"/>
    <d v="2026-02-24T00:00:00"/>
    <n v="1"/>
    <n v="161"/>
    <n v="5.3666666666666663"/>
    <n v="0"/>
    <n v="51"/>
    <s v="فرد امن"/>
    <m/>
    <m/>
    <n v="37316"/>
    <s v="3"/>
    <s v="20"/>
    <s v="02"/>
    <s v="2002"/>
    <s v="03"/>
    <s v="01"/>
    <n v="24"/>
    <n v="5"/>
    <n v="3"/>
  </r>
  <r>
    <n v="49"/>
    <n v="19210033"/>
    <s v="احمد فتحى  رمضان "/>
    <n v="30206051301392"/>
    <s v="فرد امن"/>
    <x v="2"/>
    <n v="330"/>
    <n v="90"/>
    <n v="420"/>
    <s v="ويست باى "/>
    <x v="0"/>
    <d v="2026-06-21T00:00:00"/>
    <n v="1"/>
    <n v="44"/>
    <n v="1.4666666666666666"/>
    <n v="0"/>
    <n v="51"/>
    <s v="فرد امن"/>
    <m/>
    <m/>
    <n v="37412"/>
    <s v="3"/>
    <s v="20"/>
    <s v="02"/>
    <s v="2002"/>
    <s v="06"/>
    <s v="05"/>
    <n v="24"/>
    <n v="1"/>
    <n v="30"/>
  </r>
  <r>
    <n v="49"/>
    <n v="19210034"/>
    <s v="جابر محمد عبدالحميد "/>
    <n v="27007051802051"/>
    <s v="فرد امن"/>
    <x v="2"/>
    <n v="330"/>
    <n v="90"/>
    <n v="420"/>
    <s v="ويست باى "/>
    <x v="0"/>
    <d v="2026-06-21T00:00:00"/>
    <n v="1"/>
    <n v="44"/>
    <n v="1.4666666666666666"/>
    <n v="0"/>
    <n v="51"/>
    <s v="فرد امن"/>
    <m/>
    <m/>
    <n v="25754"/>
    <s v="2"/>
    <s v="19"/>
    <s v="70"/>
    <s v="1970"/>
    <s v="07"/>
    <s v="05"/>
    <n v="56"/>
    <n v="0"/>
    <n v="30"/>
  </r>
  <r>
    <n v="49"/>
    <n v="19210035"/>
    <s v="عبد الوهاب محمد عبدالوهاب "/>
    <n v="30803231304118"/>
    <s v="فرد امن"/>
    <x v="2"/>
    <n v="330"/>
    <n v="90"/>
    <n v="420"/>
    <s v="ويست باى "/>
    <x v="0"/>
    <d v="2026-06-21T00:00:00"/>
    <n v="1"/>
    <n v="44"/>
    <n v="1.4666666666666666"/>
    <n v="0"/>
    <n v="51"/>
    <s v="فرد امن"/>
    <m/>
    <m/>
    <n v="39530"/>
    <s v="3"/>
    <s v="20"/>
    <s v="08"/>
    <s v="2008"/>
    <s v="03"/>
    <s v="23"/>
    <n v="18"/>
    <n v="4"/>
    <n v="12"/>
  </r>
  <r>
    <n v="49"/>
    <n v="19210036"/>
    <s v="غانم محمود غانم "/>
    <n v="29406112500575"/>
    <s v="فرد امن"/>
    <x v="2"/>
    <n v="330"/>
    <n v="90"/>
    <n v="420"/>
    <s v="ويست باى "/>
    <x v="0"/>
    <d v="2026-06-21T00:00:00"/>
    <n v="1"/>
    <n v="44"/>
    <n v="1.4666666666666666"/>
    <n v="0"/>
    <n v="51"/>
    <s v="فرد امن"/>
    <m/>
    <m/>
    <n v="34496"/>
    <s v="2"/>
    <s v="19"/>
    <s v="94"/>
    <s v="1994"/>
    <s v="06"/>
    <s v="11"/>
    <n v="32"/>
    <n v="1"/>
    <n v="24"/>
  </r>
  <r>
    <n v="49"/>
    <n v="19210037"/>
    <s v="محمد جابر  محمد عبدالحميد "/>
    <n v="30607251804377"/>
    <s v="فرد امن"/>
    <x v="2"/>
    <n v="330"/>
    <n v="90"/>
    <n v="420"/>
    <s v="ويست باى "/>
    <x v="0"/>
    <d v="2026-06-21T00:00:00"/>
    <n v="1"/>
    <n v="44"/>
    <n v="1.4666666666666666"/>
    <n v="0"/>
    <n v="51"/>
    <s v="فرد امن"/>
    <m/>
    <m/>
    <n v="38923"/>
    <s v="3"/>
    <s v="20"/>
    <s v="06"/>
    <s v="2006"/>
    <s v="07"/>
    <s v="25"/>
    <n v="20"/>
    <n v="0"/>
    <n v="10"/>
  </r>
  <r>
    <n v="49"/>
    <n v="19210038"/>
    <s v="محمود عادل محمود "/>
    <n v="29909022601994"/>
    <s v="فرد امن"/>
    <x v="2"/>
    <n v="330"/>
    <n v="90"/>
    <n v="420"/>
    <s v="ويست باى "/>
    <x v="0"/>
    <d v="2026-06-21T00:00:00"/>
    <n v="1"/>
    <n v="44"/>
    <n v="1.4666666666666666"/>
    <n v="0"/>
    <n v="51"/>
    <s v="فرد امن"/>
    <m/>
    <m/>
    <n v="36405"/>
    <s v="2"/>
    <s v="19"/>
    <s v="99"/>
    <s v="1999"/>
    <s v="09"/>
    <s v="02"/>
    <n v="26"/>
    <n v="11"/>
    <n v="2"/>
  </r>
  <r>
    <n v="49"/>
    <n v="19210012"/>
    <s v="عبدالرحمن صبحى  فتحى "/>
    <n v="30707071707211"/>
    <s v="فرد امن"/>
    <x v="2"/>
    <n v="330"/>
    <n v="90"/>
    <n v="420"/>
    <s v="ويست باى "/>
    <x v="0"/>
    <d v="2026-06-21T00:00:00"/>
    <n v="1"/>
    <n v="44"/>
    <n v="1.4666666666666666"/>
    <n v="0"/>
    <n v="51"/>
    <s v="فرد امن"/>
    <m/>
    <m/>
    <n v="39270"/>
    <s v="3"/>
    <s v="20"/>
    <s v="07"/>
    <s v="2007"/>
    <s v="07"/>
    <s v="07"/>
    <n v="19"/>
    <n v="0"/>
    <n v="28"/>
  </r>
  <r>
    <n v="49"/>
    <n v="19210008"/>
    <s v="يوسف سمير عبد المنعم عبدالجليل "/>
    <n v="30709151702337"/>
    <s v="مساعد مشرف تنفيذ مدنى"/>
    <x v="3"/>
    <n v="370"/>
    <n v="90"/>
    <n v="460"/>
    <s v="ويست باى "/>
    <x v="0"/>
    <d v="2025-12-14T00:00:00"/>
    <n v="1"/>
    <n v="233"/>
    <n v="7.7666666666666666"/>
    <n v="0"/>
    <n v="4"/>
    <s v="مساعد مشرف تنفيذ مدنى"/>
    <m/>
    <m/>
    <n v="39340"/>
    <s v="3"/>
    <s v="20"/>
    <s v="07"/>
    <s v="2007"/>
    <s v="09"/>
    <s v="15"/>
    <n v="18"/>
    <n v="10"/>
    <n v="20"/>
  </r>
  <r>
    <n v="49"/>
    <n v="19210043"/>
    <s v="سليمان كرم سليمان  محمد "/>
    <n v="30403241401377"/>
    <s v="D.C"/>
    <x v="3"/>
    <n v="350"/>
    <n v="90"/>
    <n v="440"/>
    <s v="ويست باى "/>
    <x v="0"/>
    <d v="2026-07-18T00:00:00"/>
    <n v="1"/>
    <n v="17"/>
    <n v="0.56666666666666665"/>
    <n v="0"/>
    <n v="52"/>
    <s v="مساعد منسق مستندات"/>
    <m/>
    <m/>
    <n v="38070"/>
    <s v="3"/>
    <s v="20"/>
    <s v="04"/>
    <s v="2004"/>
    <s v="03"/>
    <s v="24"/>
    <n v="22"/>
    <n v="4"/>
    <n v="11"/>
  </r>
  <r>
    <n v="50"/>
    <n v="19210032"/>
    <s v="سلام كامل محمود كامل "/>
    <n v="30410012417274"/>
    <s v="فنى ميكانيكى معدات B"/>
    <x v="4"/>
    <n v="400"/>
    <n v="90"/>
    <n v="490"/>
    <s v="ويست باى "/>
    <x v="0"/>
    <d v="2026-06-21T00:00:00"/>
    <n v="1"/>
    <n v="44"/>
    <n v="1.4666666666666666"/>
    <n v="0"/>
    <n v="44"/>
    <s v="فنى ميكانيكى معدات"/>
    <m/>
    <m/>
    <n v="38261"/>
    <s v="3"/>
    <s v="20"/>
    <s v="04"/>
    <s v="2004"/>
    <s v="10"/>
    <s v="01"/>
    <n v="21"/>
    <n v="10"/>
    <n v="3"/>
  </r>
  <r>
    <n v="51"/>
    <n v="19210018"/>
    <s v="محمود عليان  كامل محمود "/>
    <n v="28402192702638"/>
    <s v="سائق جرار زراعى B"/>
    <x v="4"/>
    <n v="380"/>
    <n v="90"/>
    <n v="470"/>
    <s v="ويست باى "/>
    <x v="0"/>
    <d v="2025-11-22T00:00:00"/>
    <n v="1"/>
    <n v="255"/>
    <n v="8.5"/>
    <n v="0"/>
    <n v="40"/>
    <s v="سائق جرار زراعى"/>
    <m/>
    <m/>
    <n v="30731"/>
    <s v="2"/>
    <s v="19"/>
    <s v="84"/>
    <s v="1984"/>
    <s v="02"/>
    <s v="19"/>
    <n v="42"/>
    <n v="5"/>
    <n v="16"/>
  </r>
  <r>
    <n v="52"/>
    <n v="19210023"/>
    <s v="محمد رمضان عبدالعزيز محمد "/>
    <n v="28901012419476"/>
    <s v="سائق لودر C"/>
    <x v="4"/>
    <n v="390"/>
    <n v="90"/>
    <n v="480"/>
    <s v="ويست باى "/>
    <x v="0"/>
    <d v="2026-02-23T00:00:00"/>
    <n v="1"/>
    <n v="162"/>
    <n v="5.4"/>
    <n v="0"/>
    <n v="39"/>
    <s v="سائق لودر"/>
    <m/>
    <m/>
    <n v="32509"/>
    <s v="2"/>
    <s v="19"/>
    <s v="89"/>
    <s v="1989"/>
    <s v="01"/>
    <s v="01"/>
    <n v="37"/>
    <n v="7"/>
    <n v="3"/>
  </r>
  <r>
    <n v="53"/>
    <n v="19210042"/>
    <s v="محمد عبدالناصر على  "/>
    <n v="30705202404993"/>
    <s v="مساعد فنى ميكانيكى معدات C"/>
    <x v="4"/>
    <n v="300"/>
    <n v="90"/>
    <n v="390"/>
    <s v="ويست باى "/>
    <x v="0"/>
    <d v="2026-07-13T00:00:00"/>
    <n v="1"/>
    <n v="22"/>
    <n v="0.73333333333333328"/>
    <n v="0"/>
    <n v="45"/>
    <s v="مساعد فنى ميكانيكى معدات"/>
    <m/>
    <m/>
    <d v="2007-05-20T00:00:00"/>
    <s v="3"/>
    <s v="20"/>
    <s v="07"/>
    <s v="2007"/>
    <s v="05"/>
    <s v="20"/>
    <n v="19"/>
    <n v="2"/>
    <n v="15"/>
  </r>
  <r>
    <n v="53"/>
    <n v="19210002"/>
    <s v="محمد ياسر عبدالمنعم بدر"/>
    <n v="30301211801713"/>
    <s v="عامل مخزن D"/>
    <x v="5"/>
    <n v="270"/>
    <n v="90"/>
    <n v="360"/>
    <s v="ويست باى "/>
    <x v="0"/>
    <d v="2025-10-21T00:00:00"/>
    <n v="1"/>
    <n v="287"/>
    <n v="9.5666666666666664"/>
    <n v="0"/>
    <n v="49"/>
    <s v="عامل مخزن"/>
    <m/>
    <m/>
    <n v="37642"/>
    <s v="3"/>
    <s v="20"/>
    <s v="03"/>
    <s v="2003"/>
    <s v="01"/>
    <s v="21"/>
    <n v="23"/>
    <n v="6"/>
    <n v="14"/>
  </r>
  <r>
    <n v="53"/>
    <n v="19210007"/>
    <s v="احمد عماد عزت محمد "/>
    <n v="30301151501758"/>
    <s v="عامل مخزن D"/>
    <x v="5"/>
    <n v="270"/>
    <n v="90"/>
    <n v="360"/>
    <s v="ويست باى "/>
    <x v="0"/>
    <d v="2025-12-08T00:00:00"/>
    <n v="1"/>
    <n v="239"/>
    <n v="7.9666666666666668"/>
    <n v="0"/>
    <n v="49"/>
    <s v="عامل مخزن"/>
    <m/>
    <m/>
    <n v="37636"/>
    <s v="3"/>
    <s v="20"/>
    <s v="03"/>
    <s v="2003"/>
    <s v="01"/>
    <s v="15"/>
    <n v="23"/>
    <n v="6"/>
    <n v="20"/>
  </r>
  <r>
    <n v="53"/>
    <n v="19210017"/>
    <s v="مؤمن صلاح  الروبى روبى"/>
    <n v="30204222301075"/>
    <s v="مندوب تسليمات C"/>
    <x v="5"/>
    <n v="320"/>
    <n v="90"/>
    <n v="410"/>
    <s v="ويست باى "/>
    <x v="0"/>
    <d v="2026-01-17T00:00:00"/>
    <n v="1"/>
    <n v="199"/>
    <n v="6.6333333333333337"/>
    <n v="0"/>
    <n v="50"/>
    <s v="مندوب تسليمات"/>
    <m/>
    <m/>
    <d v="2002-04-22T00:00:00"/>
    <s v="3"/>
    <s v="20"/>
    <s v="02"/>
    <s v="2002"/>
    <s v="04"/>
    <s v="22"/>
    <n v="24"/>
    <n v="3"/>
    <n v="13"/>
  </r>
  <r>
    <n v="53"/>
    <n v="19210005"/>
    <s v="محمد عبداللطيف محمد "/>
    <n v="30108231301712"/>
    <s v="مساعد مساح B"/>
    <x v="6"/>
    <n v="330"/>
    <n v="90"/>
    <n v="420"/>
    <s v="ويست باى "/>
    <x v="0"/>
    <d v="2025-12-06T00:00:00"/>
    <n v="1"/>
    <n v="241"/>
    <n v="8.0333333333333332"/>
    <n v="0"/>
    <n v="29"/>
    <s v="مساعد مساح"/>
    <m/>
    <m/>
    <n v="37126"/>
    <s v="3"/>
    <s v="20"/>
    <s v="01"/>
    <s v="2001"/>
    <s v="08"/>
    <s v="23"/>
    <n v="24"/>
    <n v="11"/>
    <n v="12"/>
  </r>
  <r>
    <n v="53"/>
    <n v="19210030"/>
    <s v="احمد حسن محمود عبدالرؤف "/>
    <n v="30402021802277"/>
    <s v="مساعد مساح C"/>
    <x v="6"/>
    <n v="300"/>
    <n v="90"/>
    <n v="390"/>
    <s v="ويست باى "/>
    <x v="0"/>
    <d v="2026-04-12T00:00:00"/>
    <n v="1"/>
    <n v="114"/>
    <n v="3.8"/>
    <n v="0"/>
    <n v="29"/>
    <s v="مساعد مساح"/>
    <m/>
    <m/>
    <n v="38019"/>
    <s v="3"/>
    <s v="20"/>
    <s v="04"/>
    <s v="2004"/>
    <s v="02"/>
    <s v="02"/>
    <n v="22"/>
    <n v="6"/>
    <n v="2"/>
  </r>
  <r>
    <n v="53"/>
    <n v="19210041"/>
    <s v="محمد سنونسى مصباح  خميس"/>
    <n v="30102101805079"/>
    <s v="مساعد مساح C"/>
    <x v="6"/>
    <n v="300"/>
    <n v="90"/>
    <n v="390"/>
    <s v="ويست باى "/>
    <x v="0"/>
    <d v="2026-06-30T00:00:00"/>
    <n v="1"/>
    <n v="35"/>
    <n v="1.1666666666666667"/>
    <n v="0"/>
    <n v="29"/>
    <s v="مساعد مساح"/>
    <m/>
    <m/>
    <n v="36932"/>
    <s v="3"/>
    <s v="20"/>
    <s v="01"/>
    <s v="2001"/>
    <s v="02"/>
    <s v="10"/>
    <n v="25"/>
    <n v="5"/>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700B39-803D-457C-A569-4589ECD4AFFF}" name="PivotTable4"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M3:M4" firstHeaderRow="1" firstDataRow="1" firstDataCol="0"/>
  <pivotFields count="1">
    <pivotField dataField="1" subtotalTop="0" showAll="0" defaultSubtotal="0"/>
  </pivotFields>
  <rowItems count="1">
    <i/>
  </rowItems>
  <colItems count="1">
    <i/>
  </colItems>
  <dataFields count="1">
    <dataField name="Sum of الاعداد" fld="0"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7" showRowHeaders="1" showColHeaders="1" showRowStripes="1"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report 1-1-2024.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029174-2B1B-4C11-89BC-8AA25501F477}" name="اعداد العمالة بالمشاريع"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A3:B5" firstHeaderRow="1" firstDataRow="1" firstDataCol="1"/>
  <pivotFields count="4">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الاعداد" fld="0"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7" showRowHeaders="1" showColHeaders="1" showRowStripes="1"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report 1-1-2024.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4E0082-FCF4-4C9A-BF0C-69BBB0105742}" name="PivotTable3" cacheId="7" applyNumberFormats="0" applyBorderFormats="0" applyFontFormats="0" applyPatternFormats="0" applyAlignmentFormats="0" applyWidthHeightFormats="1" dataCaption="Values" updatedVersion="7" minRefreshableVersion="3" visualTotals="0" useAutoFormatting="1" subtotalHiddenItems="1" rowGrandTotals="0" itemPrintTitles="1" createdVersion="7" indent="0" compact="0" compactData="0" multipleFieldFilters="0">
  <location ref="I3:K17" firstHeaderRow="1" firstDataRow="1" firstDataCol="2"/>
  <pivotFields count="4">
    <pivotField axis="axisRow" compact="0" allDrilled="1" outline="0" subtotalTop="0" showAll="0" dataSourceSort="1" defaultAttributeDrillState="1">
      <items count="15">
        <item x="0"/>
        <item x="1"/>
        <item x="2"/>
        <item x="3"/>
        <item x="4"/>
        <item x="5"/>
        <item x="6"/>
        <item x="7"/>
        <item x="8"/>
        <item x="9"/>
        <item x="10"/>
        <item x="11"/>
        <item x="12"/>
        <item x="13"/>
        <item t="default"/>
      </items>
    </pivotField>
    <pivotField dataField="1" compact="0" outline="0" subtotalTop="0" showAll="0" defaultSubtotal="0"/>
    <pivotField axis="axisRow"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s>
  <rowFields count="2">
    <field x="2"/>
    <field x="0"/>
  </rowFields>
  <rowItems count="14">
    <i>
      <x/>
      <x/>
    </i>
    <i r="1">
      <x v="1"/>
    </i>
    <i r="1">
      <x v="2"/>
    </i>
    <i r="1">
      <x v="3"/>
    </i>
    <i r="1">
      <x v="4"/>
    </i>
    <i r="1">
      <x v="5"/>
    </i>
    <i r="1">
      <x v="6"/>
    </i>
    <i r="1">
      <x v="7"/>
    </i>
    <i r="1">
      <x v="8"/>
    </i>
    <i r="1">
      <x v="9"/>
    </i>
    <i r="1">
      <x v="10"/>
    </i>
    <i r="1">
      <x v="11"/>
    </i>
    <i r="1">
      <x v="12"/>
    </i>
    <i r="1">
      <x v="13"/>
    </i>
  </rowItems>
  <colItems count="1">
    <i/>
  </colItems>
  <dataFields count="1">
    <dataField name="Sum of الاعداد" fld="1"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7" showRowHeaders="1" showColHeaders="1" showRowStripes="1" showColStripes="0" showLastColumn="1"/>
  <rowHierarchiesUsage count="2">
    <rowHierarchyUsage hierarchyUsage="17"/>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report 1-1-2024.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02F7A9-A2E3-4AE5-8359-3FCB1374E94D}" name="PivotTable2"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G3:G31" firstHeaderRow="1" firstDataRow="1" firstDataCol="1"/>
  <pivotFields count="4">
    <pivotField axis="axisRow" allDrilled="1" subtotalTop="0" showAll="0" dataSourceSort="1" defaultSubtotal="0">
      <items count="27">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الرئيسى].[المشروع].&amp;[صوفيا]"/>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7" showRowHeaders="1" showColHeaders="1" showRowStripes="0" showColStripes="0" showLastColumn="1"/>
  <rowHierarchiesUsage count="2">
    <rowHierarchyUsage hierarchyUsage="10"/>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report 1-1-2024.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582E6D-E614-4B06-BE54-DB2C56BA5AB7}" name="PivotTable1"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
  <location ref="D3:E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الاعداد" fld="1"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الرئيسى].[المشروع].&amp;[صوفيا]"/>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7" showRowHeaders="1" showColHeaders="1" showRowStripes="1"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report 1-1-2024.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A91177-28D5-49CE-877A-B7AD64FAF48C}" name="PivotTable2"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B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الاعداد" fld="1"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الرئيسى].[المشروع].&amp;[صوفيا]"/>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1"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report 1-1-2024.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2446F0-FAF6-46A7-AC29-556572071C18}" name="PivotTable4"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B18" firstHeaderRow="1" firstDataRow="1" firstDataCol="1"/>
  <pivotFields count="4">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5">
    <i>
      <x v="1"/>
    </i>
    <i>
      <x v="3"/>
    </i>
    <i>
      <x v="6"/>
    </i>
    <i>
      <x v="2"/>
    </i>
    <i>
      <x v="4"/>
    </i>
    <i>
      <x v="13"/>
    </i>
    <i>
      <x v="9"/>
    </i>
    <i>
      <x v="11"/>
    </i>
    <i>
      <x v="10"/>
    </i>
    <i>
      <x v="12"/>
    </i>
    <i>
      <x/>
    </i>
    <i>
      <x v="5"/>
    </i>
    <i>
      <x v="7"/>
    </i>
    <i>
      <x v="8"/>
    </i>
    <i t="grand">
      <x/>
    </i>
  </rowItems>
  <colItems count="1">
    <i/>
  </colItems>
  <dataFields count="1">
    <dataField name="Count of الاعداد" fld="1"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الرئيسى].[المشروع].&amp;[صوفيا]"/>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1"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report 1-1-2024.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76FFD5-82C8-4544-9A5E-2D78F0F52A0F}"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Y14" firstHeaderRow="1" firstDataRow="2" firstDataCol="1"/>
  <pivotFields count="17">
    <pivotField showAll="0"/>
    <pivotField showAll="0"/>
    <pivotField showAll="0"/>
    <pivotField showAll="0"/>
    <pivotField showAll="0"/>
    <pivotField showAll="0"/>
    <pivotField showAll="0"/>
    <pivotField showAll="0"/>
    <pivotField axis="axisRow" showAll="0">
      <items count="70">
        <item m="1" x="54"/>
        <item x="0"/>
        <item x="1"/>
        <item m="1" x="49"/>
        <item m="1" x="64"/>
        <item m="1" x="52"/>
        <item x="3"/>
        <item x="4"/>
        <item m="1" x="60"/>
        <item x="5"/>
        <item x="8"/>
        <item x="9"/>
        <item x="10"/>
        <item x="13"/>
        <item x="14"/>
        <item x="15"/>
        <item x="19"/>
        <item x="20"/>
        <item x="23"/>
        <item x="24"/>
        <item x="25"/>
        <item x="26"/>
        <item x="27"/>
        <item x="28"/>
        <item m="1" x="59"/>
        <item x="30"/>
        <item x="31"/>
        <item m="1" x="66"/>
        <item x="32"/>
        <item x="33"/>
        <item x="34"/>
        <item x="35"/>
        <item x="17"/>
        <item m="1" x="61"/>
        <item x="37"/>
        <item m="1" x="67"/>
        <item x="38"/>
        <item x="40"/>
        <item x="41"/>
        <item x="42"/>
        <item x="36"/>
        <item x="44"/>
        <item m="1" x="65"/>
        <item x="45"/>
        <item x="46"/>
        <item m="1" x="53"/>
        <item x="29"/>
        <item m="1" x="56"/>
        <item m="1" x="58"/>
        <item m="1" x="50"/>
        <item m="1" x="57"/>
        <item x="6"/>
        <item x="16"/>
        <item x="22"/>
        <item x="39"/>
        <item x="7"/>
        <item x="11"/>
        <item x="12"/>
        <item x="21"/>
        <item m="1" x="51"/>
        <item m="1" x="62"/>
        <item m="1" x="63"/>
        <item m="1" x="55"/>
        <item x="18"/>
        <item m="1" x="68"/>
        <item m="1" x="48"/>
        <item m="1" x="47"/>
        <item x="43"/>
        <item x="2"/>
        <item t="default"/>
      </items>
    </pivotField>
    <pivotField axis="axisRow" dataField="1" showAll="0">
      <items count="9">
        <item h="1" x="4"/>
        <item h="1" x="6"/>
        <item h="1" x="1"/>
        <item x="2"/>
        <item h="1" x="3"/>
        <item h="1" x="5"/>
        <item h="1" x="0"/>
        <item h="1" m="1" x="7"/>
        <item t="default"/>
      </items>
    </pivotField>
    <pivotField showAll="0"/>
    <pivotField showAll="0"/>
    <pivotField showAll="0"/>
    <pivotField showAll="0"/>
    <pivotField showAll="0"/>
    <pivotField numFmtId="1" showAll="0"/>
    <pivotField axis="axisCol" showAll="0" sortType="ascending">
      <items count="77">
        <item x="36"/>
        <item x="27"/>
        <item x="40"/>
        <item m="1" x="49"/>
        <item m="1" x="55"/>
        <item x="25"/>
        <item x="21"/>
        <item m="1" x="41"/>
        <item x="18"/>
        <item m="1" x="72"/>
        <item x="1"/>
        <item m="1" x="44"/>
        <item m="1" x="65"/>
        <item m="1" x="75"/>
        <item m="1" x="63"/>
        <item x="13"/>
        <item m="1" x="48"/>
        <item x="6"/>
        <item x="5"/>
        <item m="1" x="70"/>
        <item m="1" x="53"/>
        <item x="17"/>
        <item m="1" x="64"/>
        <item m="1" x="46"/>
        <item x="8"/>
        <item m="1" x="74"/>
        <item x="0"/>
        <item m="1" x="60"/>
        <item x="4"/>
        <item m="1" x="50"/>
        <item m="1" x="51"/>
        <item x="32"/>
        <item m="1" x="54"/>
        <item x="3"/>
        <item x="33"/>
        <item x="31"/>
        <item x="2"/>
        <item m="1" x="66"/>
        <item x="10"/>
        <item x="12"/>
        <item m="1" x="56"/>
        <item x="35"/>
        <item m="1" x="67"/>
        <item x="26"/>
        <item m="1" x="62"/>
        <item x="19"/>
        <item x="11"/>
        <item m="1" x="69"/>
        <item x="29"/>
        <item x="28"/>
        <item x="7"/>
        <item x="23"/>
        <item m="1" x="68"/>
        <item x="16"/>
        <item m="1" x="52"/>
        <item x="38"/>
        <item m="1" x="59"/>
        <item m="1" x="43"/>
        <item x="34"/>
        <item x="24"/>
        <item x="39"/>
        <item m="1" x="73"/>
        <item m="1" x="61"/>
        <item x="30"/>
        <item x="22"/>
        <item x="14"/>
        <item m="1" x="45"/>
        <item m="1" x="71"/>
        <item m="1" x="47"/>
        <item x="37"/>
        <item x="9"/>
        <item x="20"/>
        <item m="1" x="58"/>
        <item x="15"/>
        <item m="1" x="57"/>
        <item m="1" x="42"/>
        <item t="default"/>
      </items>
    </pivotField>
  </pivotFields>
  <rowFields count="2">
    <field x="9"/>
    <field x="8"/>
  </rowFields>
  <rowItems count="10">
    <i>
      <x v="3"/>
    </i>
    <i r="1">
      <x v="11"/>
    </i>
    <i r="1">
      <x v="13"/>
    </i>
    <i r="1">
      <x v="14"/>
    </i>
    <i r="1">
      <x v="15"/>
    </i>
    <i r="1">
      <x v="31"/>
    </i>
    <i r="1">
      <x v="32"/>
    </i>
    <i r="1">
      <x v="38"/>
    </i>
    <i r="1">
      <x v="52"/>
    </i>
    <i r="1">
      <x v="68"/>
    </i>
  </rowItems>
  <colFields count="1">
    <field x="16"/>
  </colFields>
  <colItems count="24">
    <i>
      <x v="6"/>
    </i>
    <i>
      <x v="8"/>
    </i>
    <i>
      <x v="10"/>
    </i>
    <i>
      <x v="15"/>
    </i>
    <i>
      <x v="17"/>
    </i>
    <i>
      <x v="18"/>
    </i>
    <i>
      <x v="21"/>
    </i>
    <i>
      <x v="24"/>
    </i>
    <i>
      <x v="26"/>
    </i>
    <i>
      <x v="28"/>
    </i>
    <i>
      <x v="33"/>
    </i>
    <i>
      <x v="36"/>
    </i>
    <i>
      <x v="38"/>
    </i>
    <i>
      <x v="41"/>
    </i>
    <i>
      <x v="45"/>
    </i>
    <i>
      <x v="46"/>
    </i>
    <i>
      <x v="48"/>
    </i>
    <i>
      <x v="50"/>
    </i>
    <i>
      <x v="53"/>
    </i>
    <i>
      <x v="58"/>
    </i>
    <i>
      <x v="63"/>
    </i>
    <i>
      <x v="70"/>
    </i>
    <i>
      <x v="71"/>
    </i>
    <i t="grand">
      <x/>
    </i>
  </colItems>
  <dataFields count="1">
    <dataField name="Count of مدير القطاع" fld="9" subtotal="count" baseField="0" baseItem="0"/>
  </dataFields>
  <formats count="201">
    <format dxfId="306">
      <pivotArea field="8" type="button" dataOnly="0" labelOnly="1" outline="0" axis="axisRow" fieldPosition="1"/>
    </format>
    <format dxfId="305">
      <pivotArea dataOnly="0" labelOnly="1" fieldPosition="0">
        <references count="1">
          <reference field="16" count="0"/>
        </references>
      </pivotArea>
    </format>
    <format dxfId="304">
      <pivotArea dataOnly="0" labelOnly="1" grandCol="1" outline="0" fieldPosition="0"/>
    </format>
    <format dxfId="303">
      <pivotArea dataOnly="0" labelOnly="1" fieldPosition="0">
        <references count="1">
          <reference field="16" count="0"/>
        </references>
      </pivotArea>
    </format>
    <format dxfId="302">
      <pivotArea dataOnly="0" labelOnly="1" grandCol="1" outline="0" fieldPosition="0"/>
    </format>
    <format dxfId="301">
      <pivotArea dataOnly="0" labelOnly="1" fieldPosition="0">
        <references count="1">
          <reference field="9" count="0"/>
        </references>
      </pivotArea>
    </format>
    <format dxfId="300">
      <pivotArea collapsedLevelsAreSubtotals="1" fieldPosition="0">
        <references count="1">
          <reference field="9" count="1">
            <x v="0"/>
          </reference>
        </references>
      </pivotArea>
    </format>
    <format dxfId="299">
      <pivotArea collapsedLevelsAreSubtotals="1" fieldPosition="0">
        <references count="2">
          <reference field="8" count="3">
            <x v="7"/>
            <x v="30"/>
            <x v="44"/>
          </reference>
          <reference field="9" count="1" selected="0">
            <x v="0"/>
          </reference>
        </references>
      </pivotArea>
    </format>
    <format dxfId="298">
      <pivotArea collapsedLevelsAreSubtotals="1" fieldPosition="0">
        <references count="1">
          <reference field="9" count="1">
            <x v="1"/>
          </reference>
        </references>
      </pivotArea>
    </format>
    <format dxfId="297">
      <pivotArea collapsedLevelsAreSubtotals="1" fieldPosition="0">
        <references count="2">
          <reference field="8" count="3">
            <x v="26"/>
            <x v="28"/>
            <x v="37"/>
          </reference>
          <reference field="9" count="1" selected="0">
            <x v="1"/>
          </reference>
        </references>
      </pivotArea>
    </format>
    <format dxfId="296">
      <pivotArea collapsedLevelsAreSubtotals="1" fieldPosition="0">
        <references count="1">
          <reference field="9" count="1">
            <x v="2"/>
          </reference>
        </references>
      </pivotArea>
    </format>
    <format dxfId="295">
      <pivotArea collapsedLevelsAreSubtotals="1" fieldPosition="0">
        <references count="2">
          <reference field="8" count="11">
            <x v="2"/>
            <x v="10"/>
            <x v="12"/>
            <x v="18"/>
            <x v="19"/>
            <x v="20"/>
            <x v="21"/>
            <x v="25"/>
            <x v="36"/>
            <x v="39"/>
            <x v="40"/>
          </reference>
          <reference field="9" count="1" selected="0">
            <x v="2"/>
          </reference>
        </references>
      </pivotArea>
    </format>
    <format dxfId="294">
      <pivotArea collapsedLevelsAreSubtotals="1" fieldPosition="0">
        <references count="1">
          <reference field="9" count="1">
            <x v="3"/>
          </reference>
        </references>
      </pivotArea>
    </format>
    <format dxfId="293">
      <pivotArea collapsedLevelsAreSubtotals="1" fieldPosition="0">
        <references count="2">
          <reference field="8" count="8">
            <x v="3"/>
            <x v="11"/>
            <x v="13"/>
            <x v="14"/>
            <x v="15"/>
            <x v="31"/>
            <x v="32"/>
            <x v="38"/>
          </reference>
          <reference field="9" count="1" selected="0">
            <x v="3"/>
          </reference>
        </references>
      </pivotArea>
    </format>
    <format dxfId="292">
      <pivotArea collapsedLevelsAreSubtotals="1" fieldPosition="0">
        <references count="1">
          <reference field="9" count="1">
            <x v="4"/>
          </reference>
        </references>
      </pivotArea>
    </format>
    <format dxfId="291">
      <pivotArea collapsedLevelsAreSubtotals="1" fieldPosition="0">
        <references count="2">
          <reference field="8" count="11">
            <x v="4"/>
            <x v="5"/>
            <x v="6"/>
            <x v="8"/>
            <x v="9"/>
            <x v="27"/>
            <x v="29"/>
            <x v="33"/>
            <x v="34"/>
            <x v="35"/>
            <x v="43"/>
          </reference>
          <reference field="9" count="1" selected="0">
            <x v="4"/>
          </reference>
        </references>
      </pivotArea>
    </format>
    <format dxfId="290">
      <pivotArea collapsedLevelsAreSubtotals="1" fieldPosition="0">
        <references count="1">
          <reference field="9" count="1">
            <x v="5"/>
          </reference>
        </references>
      </pivotArea>
    </format>
    <format dxfId="289">
      <pivotArea collapsedLevelsAreSubtotals="1" fieldPosition="0">
        <references count="2">
          <reference field="8" count="9">
            <x v="0"/>
            <x v="1"/>
            <x v="16"/>
            <x v="17"/>
            <x v="22"/>
            <x v="23"/>
            <x v="24"/>
            <x v="41"/>
            <x v="42"/>
          </reference>
          <reference field="9" count="1" selected="0">
            <x v="5"/>
          </reference>
        </references>
      </pivotArea>
    </format>
    <format dxfId="288">
      <pivotArea outline="0" collapsedLevelsAreSubtotals="1" fieldPosition="0"/>
    </format>
    <format dxfId="287">
      <pivotArea dataOnly="0" labelOnly="1" fieldPosition="0">
        <references count="1">
          <reference field="9" count="0"/>
        </references>
      </pivotArea>
    </format>
    <format dxfId="286">
      <pivotArea field="9" grandCol="1" collapsedLevelsAreSubtotals="1" axis="axisRow" fieldPosition="0">
        <references count="2">
          <reference field="8" count="3">
            <x v="7"/>
            <x v="30"/>
            <x v="44"/>
          </reference>
          <reference field="9" count="1" selected="0">
            <x v="0"/>
          </reference>
        </references>
      </pivotArea>
    </format>
    <format dxfId="285">
      <pivotArea field="9" grandCol="1" collapsedLevelsAreSubtotals="1" axis="axisRow" fieldPosition="0">
        <references count="1">
          <reference field="9" count="1">
            <x v="1"/>
          </reference>
        </references>
      </pivotArea>
    </format>
    <format dxfId="284">
      <pivotArea field="9" grandCol="1" collapsedLevelsAreSubtotals="1" axis="axisRow" fieldPosition="0">
        <references count="2">
          <reference field="8" count="3">
            <x v="26"/>
            <x v="28"/>
            <x v="37"/>
          </reference>
          <reference field="9" count="1" selected="0">
            <x v="1"/>
          </reference>
        </references>
      </pivotArea>
    </format>
    <format dxfId="283">
      <pivotArea field="9" grandCol="1" collapsedLevelsAreSubtotals="1" axis="axisRow" fieldPosition="0">
        <references count="2">
          <reference field="8" count="11">
            <x v="2"/>
            <x v="10"/>
            <x v="12"/>
            <x v="18"/>
            <x v="19"/>
            <x v="20"/>
            <x v="21"/>
            <x v="25"/>
            <x v="36"/>
            <x v="39"/>
            <x v="40"/>
          </reference>
          <reference field="9" count="1" selected="0">
            <x v="2"/>
          </reference>
        </references>
      </pivotArea>
    </format>
    <format dxfId="282">
      <pivotArea field="9" grandCol="1" collapsedLevelsAreSubtotals="1" axis="axisRow" fieldPosition="0">
        <references count="2">
          <reference field="8" count="8">
            <x v="3"/>
            <x v="11"/>
            <x v="13"/>
            <x v="14"/>
            <x v="15"/>
            <x v="31"/>
            <x v="32"/>
            <x v="38"/>
          </reference>
          <reference field="9" count="1" selected="0">
            <x v="3"/>
          </reference>
        </references>
      </pivotArea>
    </format>
    <format dxfId="281">
      <pivotArea field="9" grandCol="1" collapsedLevelsAreSubtotals="1" axis="axisRow" fieldPosition="0">
        <references count="2">
          <reference field="8" count="11">
            <x v="4"/>
            <x v="5"/>
            <x v="6"/>
            <x v="8"/>
            <x v="9"/>
            <x v="27"/>
            <x v="29"/>
            <x v="33"/>
            <x v="34"/>
            <x v="35"/>
            <x v="43"/>
          </reference>
          <reference field="9" count="1" selected="0">
            <x v="4"/>
          </reference>
        </references>
      </pivotArea>
    </format>
    <format dxfId="280">
      <pivotArea field="9" grandCol="1" collapsedLevelsAreSubtotals="1" axis="axisRow" fieldPosition="0">
        <references count="2">
          <reference field="8" count="9">
            <x v="0"/>
            <x v="1"/>
            <x v="16"/>
            <x v="17"/>
            <x v="22"/>
            <x v="23"/>
            <x v="24"/>
            <x v="41"/>
            <x v="42"/>
          </reference>
          <reference field="9" count="1" selected="0">
            <x v="5"/>
          </reference>
        </references>
      </pivotArea>
    </format>
    <format dxfId="279">
      <pivotArea collapsedLevelsAreSubtotals="1" fieldPosition="0">
        <references count="1">
          <reference field="9" count="1">
            <x v="5"/>
          </reference>
        </references>
      </pivotArea>
    </format>
    <format dxfId="278">
      <pivotArea dataOnly="0" labelOnly="1" fieldPosition="0">
        <references count="1">
          <reference field="9" count="1">
            <x v="5"/>
          </reference>
        </references>
      </pivotArea>
    </format>
    <format dxfId="277">
      <pivotArea collapsedLevelsAreSubtotals="1" fieldPosition="0">
        <references count="1">
          <reference field="9" count="1">
            <x v="4"/>
          </reference>
        </references>
      </pivotArea>
    </format>
    <format dxfId="276">
      <pivotArea dataOnly="0" labelOnly="1" fieldPosition="0">
        <references count="1">
          <reference field="9" count="1">
            <x v="4"/>
          </reference>
        </references>
      </pivotArea>
    </format>
    <format dxfId="275">
      <pivotArea collapsedLevelsAreSubtotals="1" fieldPosition="0">
        <references count="1">
          <reference field="9" count="1">
            <x v="3"/>
          </reference>
        </references>
      </pivotArea>
    </format>
    <format dxfId="274">
      <pivotArea dataOnly="0" labelOnly="1" fieldPosition="0">
        <references count="1">
          <reference field="9" count="1">
            <x v="3"/>
          </reference>
        </references>
      </pivotArea>
    </format>
    <format dxfId="273">
      <pivotArea collapsedLevelsAreSubtotals="1" fieldPosition="0">
        <references count="1">
          <reference field="9" count="1">
            <x v="2"/>
          </reference>
        </references>
      </pivotArea>
    </format>
    <format dxfId="272">
      <pivotArea dataOnly="0" labelOnly="1" fieldPosition="0">
        <references count="1">
          <reference field="9" count="1">
            <x v="2"/>
          </reference>
        </references>
      </pivotArea>
    </format>
    <format dxfId="271">
      <pivotArea collapsedLevelsAreSubtotals="1" fieldPosition="0">
        <references count="1">
          <reference field="9" count="1">
            <x v="1"/>
          </reference>
        </references>
      </pivotArea>
    </format>
    <format dxfId="270">
      <pivotArea dataOnly="0" labelOnly="1" fieldPosition="0">
        <references count="1">
          <reference field="9" count="1">
            <x v="1"/>
          </reference>
        </references>
      </pivotArea>
    </format>
    <format dxfId="269">
      <pivotArea collapsedLevelsAreSubtotals="1" fieldPosition="0">
        <references count="1">
          <reference field="9" count="1">
            <x v="0"/>
          </reference>
        </references>
      </pivotArea>
    </format>
    <format dxfId="268">
      <pivotArea dataOnly="0" labelOnly="1" fieldPosition="0">
        <references count="1">
          <reference field="9" count="1">
            <x v="0"/>
          </reference>
        </references>
      </pivotArea>
    </format>
    <format dxfId="267">
      <pivotArea collapsedLevelsAreSubtotals="1" fieldPosition="0">
        <references count="1">
          <reference field="9" count="1">
            <x v="4"/>
          </reference>
        </references>
      </pivotArea>
    </format>
    <format dxfId="266">
      <pivotArea collapsedLevelsAreSubtotals="1" fieldPosition="0">
        <references count="1">
          <reference field="9" count="1">
            <x v="5"/>
          </reference>
        </references>
      </pivotArea>
    </format>
    <format dxfId="265">
      <pivotArea dataOnly="0" labelOnly="1" fieldPosition="0">
        <references count="1">
          <reference field="9" count="1">
            <x v="5"/>
          </reference>
        </references>
      </pivotArea>
    </format>
    <format dxfId="264">
      <pivotArea collapsedLevelsAreSubtotals="1" fieldPosition="0">
        <references count="1">
          <reference field="9" count="1">
            <x v="1"/>
          </reference>
        </references>
      </pivotArea>
    </format>
    <format dxfId="263">
      <pivotArea dataOnly="0" grandRow="1" axis="axisRow" fieldPosition="0"/>
    </format>
    <format dxfId="262">
      <pivotArea dataOnly="0" grandRow="1" axis="axisRow" fieldPosition="0"/>
    </format>
    <format dxfId="261">
      <pivotArea dataOnly="0" labelOnly="1" fieldPosition="0">
        <references count="1">
          <reference field="16" count="0"/>
        </references>
      </pivotArea>
    </format>
    <format dxfId="260">
      <pivotArea dataOnly="0" labelOnly="1" grandCol="1" outline="0" fieldPosition="0"/>
    </format>
    <format dxfId="259">
      <pivotArea dataOnly="0" labelOnly="1" fieldPosition="0">
        <references count="1">
          <reference field="16" count="0"/>
        </references>
      </pivotArea>
    </format>
    <format dxfId="258">
      <pivotArea dataOnly="0" labelOnly="1" grandCol="1" outline="0" fieldPosition="0"/>
    </format>
    <format dxfId="257">
      <pivotArea collapsedLevelsAreSubtotals="1" fieldPosition="0">
        <references count="1">
          <reference field="9" count="1">
            <x v="3"/>
          </reference>
        </references>
      </pivotArea>
    </format>
    <format dxfId="256">
      <pivotArea field="9" grandCol="1" collapsedLevelsAreSubtotals="1" axis="axisRow" fieldPosition="0">
        <references count="2">
          <reference field="8" count="1">
            <x v="46"/>
          </reference>
          <reference field="9" count="1" selected="0">
            <x v="5"/>
          </reference>
        </references>
      </pivotArea>
    </format>
    <format dxfId="255">
      <pivotArea field="9" grandCol="1" collapsedLevelsAreSubtotals="1" axis="axisRow" fieldPosition="0">
        <references count="2">
          <reference field="8" count="1">
            <x v="47"/>
          </reference>
          <reference field="9" count="1" selected="0">
            <x v="4"/>
          </reference>
        </references>
      </pivotArea>
    </format>
    <format dxfId="254">
      <pivotArea field="9" grandCol="1" collapsedLevelsAreSubtotals="1" axis="axisRow" fieldPosition="0">
        <references count="2">
          <reference field="8" count="1">
            <x v="45"/>
          </reference>
          <reference field="9" count="1" selected="0">
            <x v="1"/>
          </reference>
        </references>
      </pivotArea>
    </format>
    <format dxfId="253">
      <pivotArea field="9" grandCol="1" collapsedLevelsAreSubtotals="1" axis="axisRow" fieldPosition="0">
        <references count="1">
          <reference field="9" count="1">
            <x v="2"/>
          </reference>
        </references>
      </pivotArea>
    </format>
    <format dxfId="252">
      <pivotArea collapsedLevelsAreSubtotals="1" fieldPosition="0">
        <references count="1">
          <reference field="9" count="1">
            <x v="0"/>
          </reference>
        </references>
      </pivotArea>
    </format>
    <format dxfId="251">
      <pivotArea collapsedLevelsAreSubtotals="1" fieldPosition="0">
        <references count="2">
          <reference field="9" count="1">
            <x v="2"/>
          </reference>
          <reference field="16" count="0" selected="0"/>
        </references>
      </pivotArea>
    </format>
    <format dxfId="250">
      <pivotArea field="9" grandCol="1" collapsedLevelsAreSubtotals="1" axis="axisRow" fieldPosition="0">
        <references count="2">
          <reference field="8" count="2">
            <x v="41"/>
            <x v="42"/>
          </reference>
          <reference field="9" count="1" selected="0">
            <x v="1"/>
          </reference>
        </references>
      </pivotArea>
    </format>
    <format dxfId="249">
      <pivotArea field="9" grandCol="1" collapsedLevelsAreSubtotals="1" axis="axisRow" fieldPosition="0">
        <references count="2">
          <reference field="8" count="1">
            <x v="48"/>
          </reference>
          <reference field="9" count="1" selected="0">
            <x v="0"/>
          </reference>
        </references>
      </pivotArea>
    </format>
    <format dxfId="248">
      <pivotArea outline="0" collapsedLevelsAreSubtotals="1" fieldPosition="0"/>
    </format>
    <format dxfId="247">
      <pivotArea outline="0" collapsedLevelsAreSubtotals="1" fieldPosition="0"/>
    </format>
    <format dxfId="246">
      <pivotArea dataOnly="0" fieldPosition="0">
        <references count="1">
          <reference field="9" count="1">
            <x v="5"/>
          </reference>
        </references>
      </pivotArea>
    </format>
    <format dxfId="245">
      <pivotArea dataOnly="0" grandRow="1" fieldPosition="0"/>
    </format>
    <format dxfId="244">
      <pivotArea dataOnly="0" fieldPosition="0">
        <references count="1">
          <reference field="9" count="1">
            <x v="4"/>
          </reference>
        </references>
      </pivotArea>
    </format>
    <format dxfId="243">
      <pivotArea dataOnly="0" fieldPosition="0">
        <references count="1">
          <reference field="9" count="1">
            <x v="3"/>
          </reference>
        </references>
      </pivotArea>
    </format>
    <format dxfId="242">
      <pivotArea dataOnly="0" fieldPosition="0">
        <references count="1">
          <reference field="9" count="3">
            <x v="0"/>
            <x v="1"/>
            <x v="2"/>
          </reference>
        </references>
      </pivotArea>
    </format>
    <format dxfId="241">
      <pivotArea field="9" grandCol="1" collapsedLevelsAreSubtotals="1" axis="axisRow" fieldPosition="0">
        <references count="2">
          <reference field="8" count="1">
            <x v="51"/>
          </reference>
          <reference field="9" count="1" selected="0">
            <x v="4"/>
          </reference>
        </references>
      </pivotArea>
    </format>
    <format dxfId="240">
      <pivotArea field="9" grandCol="1" collapsedLevelsAreSubtotals="1" axis="axisRow" fieldPosition="0">
        <references count="2">
          <reference field="8" count="1">
            <x v="50"/>
          </reference>
          <reference field="9" count="1" selected="0">
            <x v="0"/>
          </reference>
        </references>
      </pivotArea>
    </format>
    <format dxfId="239">
      <pivotArea field="9" grandCol="1" collapsedLevelsAreSubtotals="1" axis="axisRow" fieldPosition="0">
        <references count="2">
          <reference field="8" count="1">
            <x v="52"/>
          </reference>
          <reference field="9" count="1" selected="0">
            <x v="3"/>
          </reference>
        </references>
      </pivotArea>
    </format>
    <format dxfId="238">
      <pivotArea field="9" grandCol="1" collapsedLevelsAreSubtotals="1" axis="axisRow" fieldPosition="0">
        <references count="2">
          <reference field="8" count="2">
            <x v="53"/>
            <x v="54"/>
          </reference>
          <reference field="9" count="1" selected="0">
            <x v="1"/>
          </reference>
        </references>
      </pivotArea>
    </format>
    <format dxfId="237">
      <pivotArea dataOnly="0" labelOnly="1" fieldPosition="0">
        <references count="1">
          <reference field="9" count="1">
            <x v="6"/>
          </reference>
        </references>
      </pivotArea>
    </format>
    <format dxfId="236">
      <pivotArea collapsedLevelsAreSubtotals="1" fieldPosition="0">
        <references count="1">
          <reference field="9" count="1">
            <x v="6"/>
          </reference>
        </references>
      </pivotArea>
    </format>
    <format dxfId="235">
      <pivotArea field="9" grandCol="1" collapsedLevelsAreSubtotals="1" axis="axisRow" fieldPosition="0">
        <references count="2">
          <reference field="8" count="1">
            <x v="55"/>
          </reference>
          <reference field="9" count="1" selected="0">
            <x v="5"/>
          </reference>
        </references>
      </pivotArea>
    </format>
    <format dxfId="234">
      <pivotArea field="9" grandCol="1" collapsedLevelsAreSubtotals="1" axis="axisRow" fieldPosition="0">
        <references count="2">
          <reference field="8" count="4">
            <x v="0"/>
            <x v="1"/>
            <x v="41"/>
            <x v="42"/>
          </reference>
          <reference field="9" count="1" selected="0">
            <x v="6"/>
          </reference>
        </references>
      </pivotArea>
    </format>
    <format dxfId="233">
      <pivotArea field="9" grandCol="1" collapsedLevelsAreSubtotals="1" axis="axisRow" fieldPosition="0">
        <references count="2">
          <reference field="8" count="1">
            <x v="56"/>
          </reference>
          <reference field="9" count="1" selected="0">
            <x v="2"/>
          </reference>
        </references>
      </pivotArea>
    </format>
    <format dxfId="232">
      <pivotArea field="9" grandCol="1" collapsedLevelsAreSubtotals="1" axis="axisRow" fieldPosition="0">
        <references count="2">
          <reference field="8" count="1">
            <x v="53"/>
          </reference>
          <reference field="9" count="1" selected="0">
            <x v="3"/>
          </reference>
        </references>
      </pivotArea>
    </format>
    <format dxfId="231">
      <pivotArea dataOnly="0" labelOnly="1" fieldPosition="0">
        <references count="1">
          <reference field="9" count="1">
            <x v="6"/>
          </reference>
        </references>
      </pivotArea>
    </format>
    <format dxfId="230">
      <pivotArea field="9" grandCol="1" collapsedLevelsAreSubtotals="1" axis="axisRow" fieldPosition="0">
        <references count="2">
          <reference field="8" count="1">
            <x v="57"/>
          </reference>
          <reference field="9" count="1" selected="0">
            <x v="4"/>
          </reference>
        </references>
      </pivotArea>
    </format>
    <format dxfId="229">
      <pivotArea field="9" grandCol="1" collapsedLevelsAreSubtotals="1" axis="axisRow" fieldPosition="0">
        <references count="2">
          <reference field="8" count="1">
            <x v="52"/>
          </reference>
          <reference field="9" count="1" selected="0">
            <x v="1"/>
          </reference>
        </references>
      </pivotArea>
    </format>
    <format dxfId="228">
      <pivotArea field="9" grandCol="1" collapsedLevelsAreSubtotals="1" axis="axisRow" fieldPosition="0">
        <references count="2">
          <reference field="8" count="2">
            <x v="58"/>
            <x v="59"/>
          </reference>
          <reference field="9" count="1" selected="0">
            <x v="4"/>
          </reference>
        </references>
      </pivotArea>
    </format>
    <format dxfId="227">
      <pivotArea field="9" grandCol="1" collapsedLevelsAreSubtotals="1" axis="axisRow" fieldPosition="0">
        <references count="2">
          <reference field="8" count="1">
            <x v="61"/>
          </reference>
          <reference field="9" count="1" selected="0">
            <x v="4"/>
          </reference>
        </references>
      </pivotArea>
    </format>
    <format dxfId="226">
      <pivotArea field="9" grandCol="1" collapsedLevelsAreSubtotals="1" axis="axisRow" fieldPosition="0">
        <references count="2">
          <reference field="8" count="1">
            <x v="60"/>
          </reference>
          <reference field="9" count="1" selected="0">
            <x v="2"/>
          </reference>
        </references>
      </pivotArea>
    </format>
    <format dxfId="225">
      <pivotArea field="9" grandCol="1" collapsedLevelsAreSubtotals="1" axis="axisRow" fieldPosition="0">
        <references count="2">
          <reference field="8" count="1">
            <x v="29"/>
          </reference>
          <reference field="9" count="1" selected="0">
            <x v="1"/>
          </reference>
        </references>
      </pivotArea>
    </format>
    <format dxfId="224">
      <pivotArea outline="0" collapsedLevelsAreSubtotals="1" fieldPosition="0">
        <references count="1">
          <reference field="16" count="1" selected="0">
            <x v="0"/>
          </reference>
        </references>
      </pivotArea>
    </format>
    <format dxfId="223">
      <pivotArea outline="0" collapsedLevelsAreSubtotals="1" fieldPosition="0">
        <references count="1">
          <reference field="16" count="1" selected="0">
            <x v="1"/>
          </reference>
        </references>
      </pivotArea>
    </format>
    <format dxfId="222">
      <pivotArea type="topRight" dataOnly="0" labelOnly="1" outline="0" offset="A1" fieldPosition="0"/>
    </format>
    <format dxfId="221">
      <pivotArea dataOnly="0" labelOnly="1" fieldPosition="0">
        <references count="1">
          <reference field="16" count="1">
            <x v="1"/>
          </reference>
        </references>
      </pivotArea>
    </format>
    <format dxfId="220">
      <pivotArea outline="0" collapsedLevelsAreSubtotals="1" fieldPosition="0">
        <references count="1">
          <reference field="16" count="1" selected="0">
            <x v="0"/>
          </reference>
        </references>
      </pivotArea>
    </format>
    <format dxfId="219">
      <pivotArea field="16" type="button" dataOnly="0" labelOnly="1" outline="0" axis="axisCol" fieldPosition="0"/>
    </format>
    <format dxfId="218">
      <pivotArea dataOnly="0" labelOnly="1" fieldPosition="0">
        <references count="1">
          <reference field="16" count="1">
            <x v="0"/>
          </reference>
        </references>
      </pivotArea>
    </format>
    <format dxfId="217">
      <pivotArea outline="0" collapsedLevelsAreSubtotals="1" fieldPosition="0">
        <references count="1">
          <reference field="16" count="1" selected="0">
            <x v="3"/>
          </reference>
        </references>
      </pivotArea>
    </format>
    <format dxfId="216">
      <pivotArea type="topRight" dataOnly="0" labelOnly="1" outline="0" offset="B1" fieldPosition="0"/>
    </format>
    <format dxfId="215">
      <pivotArea dataOnly="0" labelOnly="1" fieldPosition="0">
        <references count="1">
          <reference field="16" count="1">
            <x v="3"/>
          </reference>
        </references>
      </pivotArea>
    </format>
    <format dxfId="214">
      <pivotArea outline="0" collapsedLevelsAreSubtotals="1" fieldPosition="0">
        <references count="1">
          <reference field="16" count="1" selected="0">
            <x v="5"/>
          </reference>
        </references>
      </pivotArea>
    </format>
    <format dxfId="213">
      <pivotArea type="topRight" dataOnly="0" labelOnly="1" outline="0" offset="C1" fieldPosition="0"/>
    </format>
    <format dxfId="212">
      <pivotArea dataOnly="0" labelOnly="1" fieldPosition="0">
        <references count="1">
          <reference field="16" count="1">
            <x v="5"/>
          </reference>
        </references>
      </pivotArea>
    </format>
    <format dxfId="211">
      <pivotArea outline="0" collapsedLevelsAreSubtotals="1" fieldPosition="0">
        <references count="1">
          <reference field="16" count="1" selected="0">
            <x v="6"/>
          </reference>
        </references>
      </pivotArea>
    </format>
    <format dxfId="210">
      <pivotArea type="topRight" dataOnly="0" labelOnly="1" outline="0" offset="D1" fieldPosition="0"/>
    </format>
    <format dxfId="209">
      <pivotArea dataOnly="0" labelOnly="1" fieldPosition="0">
        <references count="1">
          <reference field="16" count="1">
            <x v="6"/>
          </reference>
        </references>
      </pivotArea>
    </format>
    <format dxfId="208">
      <pivotArea outline="0" collapsedLevelsAreSubtotals="1" fieldPosition="0">
        <references count="1">
          <reference field="16" count="1" selected="0">
            <x v="8"/>
          </reference>
        </references>
      </pivotArea>
    </format>
    <format dxfId="207">
      <pivotArea type="topRight" dataOnly="0" labelOnly="1" outline="0" offset="E1" fieldPosition="0"/>
    </format>
    <format dxfId="206">
      <pivotArea dataOnly="0" labelOnly="1" fieldPosition="0">
        <references count="1">
          <reference field="16" count="1">
            <x v="8"/>
          </reference>
        </references>
      </pivotArea>
    </format>
    <format dxfId="205">
      <pivotArea outline="0" collapsedLevelsAreSubtotals="1" fieldPosition="0">
        <references count="1">
          <reference field="16" count="1" selected="0">
            <x v="13"/>
          </reference>
        </references>
      </pivotArea>
    </format>
    <format dxfId="204">
      <pivotArea type="topRight" dataOnly="0" labelOnly="1" outline="0" offset="G1" fieldPosition="0"/>
    </format>
    <format dxfId="203">
      <pivotArea dataOnly="0" labelOnly="1" fieldPosition="0">
        <references count="1">
          <reference field="16" count="1">
            <x v="13"/>
          </reference>
        </references>
      </pivotArea>
    </format>
    <format dxfId="202">
      <pivotArea outline="0" collapsedLevelsAreSubtotals="1" fieldPosition="0">
        <references count="1">
          <reference field="16" count="1" selected="0">
            <x v="15"/>
          </reference>
        </references>
      </pivotArea>
    </format>
    <format dxfId="201">
      <pivotArea type="topRight" dataOnly="0" labelOnly="1" outline="0" offset="H1" fieldPosition="0"/>
    </format>
    <format dxfId="200">
      <pivotArea dataOnly="0" labelOnly="1" fieldPosition="0">
        <references count="1">
          <reference field="16" count="1">
            <x v="15"/>
          </reference>
        </references>
      </pivotArea>
    </format>
    <format dxfId="199">
      <pivotArea outline="0" collapsedLevelsAreSubtotals="1" fieldPosition="0">
        <references count="1">
          <reference field="16" count="1" selected="0">
            <x v="17"/>
          </reference>
        </references>
      </pivotArea>
    </format>
    <format dxfId="198">
      <pivotArea type="topRight" dataOnly="0" labelOnly="1" outline="0" offset="I1" fieldPosition="0"/>
    </format>
    <format dxfId="197">
      <pivotArea dataOnly="0" labelOnly="1" fieldPosition="0">
        <references count="1">
          <reference field="16" count="1">
            <x v="17"/>
          </reference>
        </references>
      </pivotArea>
    </format>
    <format dxfId="196">
      <pivotArea outline="0" collapsedLevelsAreSubtotals="1" fieldPosition="0">
        <references count="1">
          <reference field="16" count="1" selected="0">
            <x v="18"/>
          </reference>
        </references>
      </pivotArea>
    </format>
    <format dxfId="195">
      <pivotArea type="topRight" dataOnly="0" labelOnly="1" outline="0" offset="J1" fieldPosition="0"/>
    </format>
    <format dxfId="194">
      <pivotArea dataOnly="0" labelOnly="1" fieldPosition="0">
        <references count="1">
          <reference field="16" count="1">
            <x v="18"/>
          </reference>
        </references>
      </pivotArea>
    </format>
    <format dxfId="193">
      <pivotArea outline="0" collapsedLevelsAreSubtotals="1" fieldPosition="0">
        <references count="1">
          <reference field="16" count="1" selected="0">
            <x v="21"/>
          </reference>
        </references>
      </pivotArea>
    </format>
    <format dxfId="192">
      <pivotArea type="topRight" dataOnly="0" labelOnly="1" outline="0" offset="K1" fieldPosition="0"/>
    </format>
    <format dxfId="191">
      <pivotArea dataOnly="0" labelOnly="1" fieldPosition="0">
        <references count="1">
          <reference field="16" count="1">
            <x v="21"/>
          </reference>
        </references>
      </pivotArea>
    </format>
    <format dxfId="190">
      <pivotArea outline="0" collapsedLevelsAreSubtotals="1" fieldPosition="0">
        <references count="1">
          <reference field="16" count="1" selected="0">
            <x v="24"/>
          </reference>
        </references>
      </pivotArea>
    </format>
    <format dxfId="189">
      <pivotArea type="topRight" dataOnly="0" labelOnly="1" outline="0" offset="L1" fieldPosition="0"/>
    </format>
    <format dxfId="188">
      <pivotArea dataOnly="0" labelOnly="1" fieldPosition="0">
        <references count="1">
          <reference field="16" count="1">
            <x v="24"/>
          </reference>
        </references>
      </pivotArea>
    </format>
    <format dxfId="187">
      <pivotArea outline="0" collapsedLevelsAreSubtotals="1" fieldPosition="0">
        <references count="1">
          <reference field="16" count="1" selected="0">
            <x v="26"/>
          </reference>
        </references>
      </pivotArea>
    </format>
    <format dxfId="186">
      <pivotArea type="topRight" dataOnly="0" labelOnly="1" outline="0" offset="M1" fieldPosition="0"/>
    </format>
    <format dxfId="185">
      <pivotArea dataOnly="0" labelOnly="1" fieldPosition="0">
        <references count="1">
          <reference field="16" count="1">
            <x v="26"/>
          </reference>
        </references>
      </pivotArea>
    </format>
    <format dxfId="184">
      <pivotArea outline="0" collapsedLevelsAreSubtotals="1" fieldPosition="0">
        <references count="1">
          <reference field="16" count="1" selected="0">
            <x v="28"/>
          </reference>
        </references>
      </pivotArea>
    </format>
    <format dxfId="183">
      <pivotArea type="topRight" dataOnly="0" labelOnly="1" outline="0" offset="N1" fieldPosition="0"/>
    </format>
    <format dxfId="182">
      <pivotArea dataOnly="0" labelOnly="1" fieldPosition="0">
        <references count="1">
          <reference field="16" count="1">
            <x v="28"/>
          </reference>
        </references>
      </pivotArea>
    </format>
    <format dxfId="181">
      <pivotArea outline="0" collapsedLevelsAreSubtotals="1" fieldPosition="0">
        <references count="1">
          <reference field="16" count="1" selected="0">
            <x v="31"/>
          </reference>
        </references>
      </pivotArea>
    </format>
    <format dxfId="180">
      <pivotArea type="topRight" dataOnly="0" labelOnly="1" outline="0" offset="O1" fieldPosition="0"/>
    </format>
    <format dxfId="179">
      <pivotArea dataOnly="0" labelOnly="1" fieldPosition="0">
        <references count="1">
          <reference field="16" count="1">
            <x v="31"/>
          </reference>
        </references>
      </pivotArea>
    </format>
    <format dxfId="178">
      <pivotArea outline="0" collapsedLevelsAreSubtotals="1" fieldPosition="0">
        <references count="1">
          <reference field="16" count="1" selected="0">
            <x v="33"/>
          </reference>
        </references>
      </pivotArea>
    </format>
    <format dxfId="177">
      <pivotArea type="topRight" dataOnly="0" labelOnly="1" outline="0" offset="P1" fieldPosition="0"/>
    </format>
    <format dxfId="176">
      <pivotArea dataOnly="0" labelOnly="1" fieldPosition="0">
        <references count="1">
          <reference field="16" count="1">
            <x v="33"/>
          </reference>
        </references>
      </pivotArea>
    </format>
    <format dxfId="175">
      <pivotArea outline="0" collapsedLevelsAreSubtotals="1" fieldPosition="0">
        <references count="1">
          <reference field="16" count="1" selected="0">
            <x v="34"/>
          </reference>
        </references>
      </pivotArea>
    </format>
    <format dxfId="174">
      <pivotArea type="topRight" dataOnly="0" labelOnly="1" outline="0" offset="Q1" fieldPosition="0"/>
    </format>
    <format dxfId="173">
      <pivotArea dataOnly="0" labelOnly="1" fieldPosition="0">
        <references count="1">
          <reference field="16" count="1">
            <x v="34"/>
          </reference>
        </references>
      </pivotArea>
    </format>
    <format dxfId="172">
      <pivotArea outline="0" collapsedLevelsAreSubtotals="1" fieldPosition="0">
        <references count="1">
          <reference field="16" count="1" selected="0">
            <x v="35"/>
          </reference>
        </references>
      </pivotArea>
    </format>
    <format dxfId="171">
      <pivotArea type="topRight" dataOnly="0" labelOnly="1" outline="0" offset="R1" fieldPosition="0"/>
    </format>
    <format dxfId="170">
      <pivotArea dataOnly="0" labelOnly="1" fieldPosition="0">
        <references count="1">
          <reference field="16" count="1">
            <x v="35"/>
          </reference>
        </references>
      </pivotArea>
    </format>
    <format dxfId="169">
      <pivotArea outline="0" collapsedLevelsAreSubtotals="1" fieldPosition="0">
        <references count="1">
          <reference field="16" count="1" selected="0">
            <x v="38"/>
          </reference>
        </references>
      </pivotArea>
    </format>
    <format dxfId="168">
      <pivotArea type="topRight" dataOnly="0" labelOnly="1" outline="0" offset="T1" fieldPosition="0"/>
    </format>
    <format dxfId="167">
      <pivotArea dataOnly="0" labelOnly="1" fieldPosition="0">
        <references count="1">
          <reference field="16" count="1">
            <x v="38"/>
          </reference>
        </references>
      </pivotArea>
    </format>
    <format dxfId="166">
      <pivotArea outline="0" collapsedLevelsAreSubtotals="1" fieldPosition="0">
        <references count="1">
          <reference field="16" count="1" selected="0">
            <x v="39"/>
          </reference>
        </references>
      </pivotArea>
    </format>
    <format dxfId="165">
      <pivotArea type="topRight" dataOnly="0" labelOnly="1" outline="0" offset="U1" fieldPosition="0"/>
    </format>
    <format dxfId="164">
      <pivotArea dataOnly="0" labelOnly="1" fieldPosition="0">
        <references count="1">
          <reference field="16" count="1">
            <x v="39"/>
          </reference>
        </references>
      </pivotArea>
    </format>
    <format dxfId="163">
      <pivotArea outline="0" collapsedLevelsAreSubtotals="1" fieldPosition="0">
        <references count="1">
          <reference field="16" count="1" selected="0">
            <x v="43"/>
          </reference>
        </references>
      </pivotArea>
    </format>
    <format dxfId="162">
      <pivotArea type="topRight" dataOnly="0" labelOnly="1" outline="0" offset="W1" fieldPosition="0"/>
    </format>
    <format dxfId="161">
      <pivotArea dataOnly="0" labelOnly="1" fieldPosition="0">
        <references count="1">
          <reference field="16" count="1">
            <x v="43"/>
          </reference>
        </references>
      </pivotArea>
    </format>
    <format dxfId="160">
      <pivotArea outline="0" collapsedLevelsAreSubtotals="1" fieldPosition="0">
        <references count="1">
          <reference field="16" count="1" selected="0">
            <x v="46"/>
          </reference>
        </references>
      </pivotArea>
    </format>
    <format dxfId="159">
      <pivotArea type="topRight" dataOnly="0" labelOnly="1" outline="0" offset="Y1" fieldPosition="0"/>
    </format>
    <format dxfId="158">
      <pivotArea dataOnly="0" labelOnly="1" fieldPosition="0">
        <references count="1">
          <reference field="16" count="1">
            <x v="46"/>
          </reference>
        </references>
      </pivotArea>
    </format>
    <format dxfId="157">
      <pivotArea outline="0" collapsedLevelsAreSubtotals="1" fieldPosition="0">
        <references count="1">
          <reference field="16" count="1" selected="0">
            <x v="49"/>
          </reference>
        </references>
      </pivotArea>
    </format>
    <format dxfId="156">
      <pivotArea type="topRight" dataOnly="0" labelOnly="1" outline="0" offset="AA1" fieldPosition="0"/>
    </format>
    <format dxfId="155">
      <pivotArea dataOnly="0" labelOnly="1" fieldPosition="0">
        <references count="1">
          <reference field="16" count="1">
            <x v="49"/>
          </reference>
        </references>
      </pivotArea>
    </format>
    <format dxfId="154">
      <pivotArea outline="0" collapsedLevelsAreSubtotals="1" fieldPosition="0">
        <references count="1">
          <reference field="16" count="1" selected="0">
            <x v="51"/>
          </reference>
        </references>
      </pivotArea>
    </format>
    <format dxfId="153">
      <pivotArea type="topRight" dataOnly="0" labelOnly="1" outline="0" offset="AC1" fieldPosition="0"/>
    </format>
    <format dxfId="152">
      <pivotArea dataOnly="0" labelOnly="1" fieldPosition="0">
        <references count="1">
          <reference field="16" count="1">
            <x v="51"/>
          </reference>
        </references>
      </pivotArea>
    </format>
    <format dxfId="151">
      <pivotArea outline="0" collapsedLevelsAreSubtotals="1" fieldPosition="0">
        <references count="1">
          <reference field="16" count="1" selected="0">
            <x v="55"/>
          </reference>
        </references>
      </pivotArea>
    </format>
    <format dxfId="150">
      <pivotArea type="topRight" dataOnly="0" labelOnly="1" outline="0" offset="AE1" fieldPosition="0"/>
    </format>
    <format dxfId="149">
      <pivotArea dataOnly="0" labelOnly="1" fieldPosition="0">
        <references count="1">
          <reference field="16" count="1">
            <x v="55"/>
          </reference>
        </references>
      </pivotArea>
    </format>
    <format dxfId="148">
      <pivotArea outline="0" collapsedLevelsAreSubtotals="1" fieldPosition="0">
        <references count="1">
          <reference field="16" count="1" selected="0">
            <x v="59"/>
          </reference>
        </references>
      </pivotArea>
    </format>
    <format dxfId="147">
      <pivotArea type="topRight" dataOnly="0" labelOnly="1" outline="0" offset="AG1" fieldPosition="0"/>
    </format>
    <format dxfId="146">
      <pivotArea dataOnly="0" labelOnly="1" fieldPosition="0">
        <references count="1">
          <reference field="16" count="1">
            <x v="59"/>
          </reference>
        </references>
      </pivotArea>
    </format>
    <format dxfId="145">
      <pivotArea outline="0" collapsedLevelsAreSubtotals="1" fieldPosition="0">
        <references count="1">
          <reference field="16" count="1" selected="0">
            <x v="63"/>
          </reference>
        </references>
      </pivotArea>
    </format>
    <format dxfId="144">
      <pivotArea type="topRight" dataOnly="0" labelOnly="1" outline="0" offset="AI1" fieldPosition="0"/>
    </format>
    <format dxfId="143">
      <pivotArea dataOnly="0" labelOnly="1" fieldPosition="0">
        <references count="1">
          <reference field="16" count="1">
            <x v="63"/>
          </reference>
        </references>
      </pivotArea>
    </format>
    <format dxfId="142">
      <pivotArea outline="0" collapsedLevelsAreSubtotals="1" fieldPosition="0">
        <references count="1">
          <reference field="16" count="1" selected="0">
            <x v="65"/>
          </reference>
        </references>
      </pivotArea>
    </format>
    <format dxfId="141">
      <pivotArea type="topRight" dataOnly="0" labelOnly="1" outline="0" offset="AK1" fieldPosition="0"/>
    </format>
    <format dxfId="140">
      <pivotArea dataOnly="0" labelOnly="1" fieldPosition="0">
        <references count="1">
          <reference field="16" count="1">
            <x v="65"/>
          </reference>
        </references>
      </pivotArea>
    </format>
    <format dxfId="139">
      <pivotArea outline="0" collapsedLevelsAreSubtotals="1" fieldPosition="0">
        <references count="1">
          <reference field="16" count="1" selected="0">
            <x v="70"/>
          </reference>
        </references>
      </pivotArea>
    </format>
    <format dxfId="138">
      <pivotArea type="topRight" dataOnly="0" labelOnly="1" outline="0" offset="AM1" fieldPosition="0"/>
    </format>
    <format dxfId="137">
      <pivotArea dataOnly="0" labelOnly="1" fieldPosition="0">
        <references count="1">
          <reference field="16" count="1">
            <x v="70"/>
          </reference>
        </references>
      </pivotArea>
    </format>
    <format dxfId="136">
      <pivotArea outline="0" collapsedLevelsAreSubtotals="1" fieldPosition="0">
        <references count="1">
          <reference field="16" count="1" selected="0">
            <x v="73"/>
          </reference>
        </references>
      </pivotArea>
    </format>
    <format dxfId="135">
      <pivotArea type="topRight" dataOnly="0" labelOnly="1" outline="0" offset="AO1" fieldPosition="0"/>
    </format>
    <format dxfId="134">
      <pivotArea dataOnly="0" labelOnly="1" fieldPosition="0">
        <references count="1">
          <reference field="16" count="1">
            <x v="73"/>
          </reference>
        </references>
      </pivotArea>
    </format>
    <format dxfId="133">
      <pivotArea grandCol="1" outline="0" collapsedLevelsAreSubtotals="1" fieldPosition="0"/>
    </format>
    <format dxfId="132">
      <pivotArea type="topRight" dataOnly="0" labelOnly="1" outline="0" offset="AP1" fieldPosition="0"/>
    </format>
    <format dxfId="131">
      <pivotArea dataOnly="0" labelOnly="1" grandCol="1" outline="0" fieldPosition="0"/>
    </format>
    <format dxfId="130">
      <pivotArea field="16" type="button" dataOnly="0" labelOnly="1" outline="0" axis="axisCol" fieldPosition="0"/>
    </format>
    <format dxfId="129">
      <pivotArea type="topRight" dataOnly="0" labelOnly="1" outline="0" fieldPosition="0"/>
    </format>
    <format dxfId="128">
      <pivotArea outline="0" collapsedLevelsAreSubtotals="1" fieldPosition="0"/>
    </format>
    <format dxfId="127">
      <pivotArea field="16" type="button" dataOnly="0" labelOnly="1" outline="0" axis="axisCol" fieldPosition="0"/>
    </format>
    <format dxfId="126">
      <pivotArea type="topRight" dataOnly="0" labelOnly="1" outline="0" fieldPosition="0"/>
    </format>
    <format dxfId="125">
      <pivotArea collapsedLevelsAreSubtotals="1" fieldPosition="0">
        <references count="1">
          <reference field="9" count="1">
            <x v="0"/>
          </reference>
        </references>
      </pivotArea>
    </format>
    <format dxfId="124">
      <pivotArea dataOnly="0" labelOnly="1" fieldPosition="0">
        <references count="1">
          <reference field="16" count="0"/>
        </references>
      </pivotArea>
    </format>
    <format dxfId="123">
      <pivotArea dataOnly="0" labelOnly="1" grandCol="1" outline="0" fieldPosition="0"/>
    </format>
    <format dxfId="122">
      <pivotArea dataOnly="0" labelOnly="1" fieldPosition="0">
        <references count="1">
          <reference field="16" count="1">
            <x v="0"/>
          </reference>
        </references>
      </pivotArea>
    </format>
    <format dxfId="121">
      <pivotArea collapsedLevelsAreSubtotals="1" fieldPosition="0">
        <references count="1">
          <reference field="9" count="1">
            <x v="1"/>
          </reference>
        </references>
      </pivotArea>
    </format>
    <format dxfId="120">
      <pivotArea collapsedLevelsAreSubtotals="1" fieldPosition="0">
        <references count="1">
          <reference field="9" count="1">
            <x v="2"/>
          </reference>
        </references>
      </pivotArea>
    </format>
    <format dxfId="119">
      <pivotArea collapsedLevelsAreSubtotals="1" fieldPosition="0">
        <references count="1">
          <reference field="9" count="1">
            <x v="3"/>
          </reference>
        </references>
      </pivotArea>
    </format>
    <format dxfId="118">
      <pivotArea dataOnly="0" labelOnly="1" fieldPosition="0">
        <references count="1">
          <reference field="9" count="1">
            <x v="3"/>
          </reference>
        </references>
      </pivotArea>
    </format>
    <format dxfId="117">
      <pivotArea collapsedLevelsAreSubtotals="1" fieldPosition="0">
        <references count="1">
          <reference field="9" count="1">
            <x v="4"/>
          </reference>
        </references>
      </pivotArea>
    </format>
    <format dxfId="116">
      <pivotArea collapsedLevelsAreSubtotals="1" fieldPosition="0">
        <references count="1">
          <reference field="9" count="1">
            <x v="5"/>
          </reference>
        </references>
      </pivotArea>
    </format>
    <format dxfId="115">
      <pivotArea collapsedLevelsAreSubtotals="1" fieldPosition="0">
        <references count="1">
          <reference field="9" count="1">
            <x v="6"/>
          </reference>
        </references>
      </pivotArea>
    </format>
    <format dxfId="114">
      <pivotArea type="origin" dataOnly="0" labelOnly="1" outline="0" fieldPosition="0"/>
    </format>
    <format dxfId="113">
      <pivotArea field="9" type="button" dataOnly="0" labelOnly="1" outline="0" axis="axisRow" fieldPosition="0"/>
    </format>
    <format dxfId="112">
      <pivotArea dataOnly="0" labelOnly="1" fieldPosition="0">
        <references count="1">
          <reference field="9" count="1">
            <x v="3"/>
          </reference>
        </references>
      </pivotArea>
    </format>
    <format dxfId="111">
      <pivotArea field="9" grandCol="1" collapsedLevelsAreSubtotals="1" axis="axisRow" fieldPosition="0">
        <references count="2">
          <reference field="8" count="1">
            <x v="62"/>
          </reference>
          <reference field="9" count="1" selected="0">
            <x v="4"/>
          </reference>
        </references>
      </pivotArea>
    </format>
    <format dxfId="110">
      <pivotArea field="9" grandCol="1" collapsedLevelsAreSubtotals="1" axis="axisRow" fieldPosition="0">
        <references count="2">
          <reference field="8" count="1">
            <x v="64"/>
          </reference>
          <reference field="9" count="1" selected="0">
            <x v="2"/>
          </reference>
        </references>
      </pivotArea>
    </format>
    <format dxfId="109">
      <pivotArea field="9" grandCol="1" collapsedLevelsAreSubtotals="1" axis="axisRow" fieldPosition="0">
        <references count="2">
          <reference field="8" count="1">
            <x v="63"/>
          </reference>
          <reference field="9" count="1" selected="0">
            <x v="4"/>
          </reference>
        </references>
      </pivotArea>
    </format>
    <format dxfId="108">
      <pivotArea type="all" dataOnly="0" outline="0" fieldPosition="0"/>
    </format>
    <format dxfId="107">
      <pivotArea dataOnly="0" grandCol="1" outline="0" fieldPosition="0"/>
    </format>
    <format dxfId="106">
      <pivotArea field="9" grandCol="1" collapsedLevelsAreSubtotals="1" axis="axisRow" fieldPosition="0">
        <references count="2">
          <reference field="8" count="1">
            <x v="66"/>
          </reference>
          <reference field="9" count="1" selected="0">
            <x v="0"/>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AA9206-783A-4862-A23B-3AD54D36F54F}" name="PivotTable2"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C11" firstHeaderRow="0" firstDataRow="1" firstDataCol="1"/>
  <pivotFields count="30">
    <pivotField showAll="0"/>
    <pivotField showAll="0"/>
    <pivotField showAll="0"/>
    <pivotField numFmtId="1" showAll="0"/>
    <pivotField showAll="0"/>
    <pivotField axis="axisRow" showAll="0">
      <items count="23">
        <item m="1" x="10"/>
        <item x="0"/>
        <item m="1" x="17"/>
        <item x="1"/>
        <item m="1" x="20"/>
        <item x="2"/>
        <item m="1" x="9"/>
        <item m="1" x="19"/>
        <item m="1" x="18"/>
        <item x="3"/>
        <item m="1" x="15"/>
        <item x="7"/>
        <item m="1" x="21"/>
        <item m="1" x="13"/>
        <item x="4"/>
        <item m="1" x="14"/>
        <item m="1" x="11"/>
        <item x="5"/>
        <item x="6"/>
        <item m="1" x="16"/>
        <item m="1" x="12"/>
        <item m="1" x="8"/>
        <item t="default"/>
      </items>
    </pivotField>
    <pivotField showAll="0"/>
    <pivotField dataField="1" showAll="0"/>
    <pivotField showAll="0"/>
    <pivotField showAll="0"/>
    <pivotField showAll="0"/>
    <pivotField showAll="0"/>
    <pivotField dataField="1" numFmtId="1" showAll="0"/>
    <pivotField numFmtId="1" showAll="0"/>
    <pivotField numFmtId="1" showAll="0"/>
    <pivotField numFmtId="1" showAll="0"/>
    <pivotField numFmtId="1"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s>
  <rowFields count="1">
    <field x="5"/>
  </rowFields>
  <rowItems count="9">
    <i>
      <x v="1"/>
    </i>
    <i>
      <x v="3"/>
    </i>
    <i>
      <x v="5"/>
    </i>
    <i>
      <x v="9"/>
    </i>
    <i>
      <x v="11"/>
    </i>
    <i>
      <x v="14"/>
    </i>
    <i>
      <x v="17"/>
    </i>
    <i>
      <x v="18"/>
    </i>
    <i t="grand">
      <x/>
    </i>
  </rowItems>
  <colFields count="1">
    <field x="-2"/>
  </colFields>
  <colItems count="2">
    <i>
      <x/>
    </i>
    <i i="1">
      <x v="1"/>
    </i>
  </colItems>
  <dataFields count="2">
    <dataField name="Sum of الاعداد" fld="12" baseField="0" baseItem="0"/>
    <dataField name="Sum of البدل" fld="7" baseField="0" baseItem="0"/>
  </dataFields>
  <formats count="12">
    <format dxfId="105">
      <pivotArea type="all" dataOnly="0" outline="0" fieldPosition="0"/>
    </format>
    <format dxfId="104">
      <pivotArea outline="0" collapsedLevelsAreSubtotals="1" fieldPosition="0"/>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grandRow="1" outline="0" fieldPosition="0"/>
    </format>
    <format dxfId="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25952E-6519-48EF-BE14-E709028E17A5}" name="PivotTable3"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9:C49" firstHeaderRow="1" firstDataRow="1" firstDataCol="1"/>
  <pivotFields count="2">
    <pivotField axis="axisRow" allDrilled="1" subtotalTop="0" showAll="0" dataSourceSort="1" defaultSubtotal="0" defaultAttributeDrillState="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s>
    </pivotField>
    <pivotField dataField="1" subtotalTop="0" showAll="0" defaultSubtota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اعداد العمالة" fld="1" baseField="0" baseItem="0"/>
  </dataFields>
  <formats count="8">
    <format dxfId="45">
      <pivotArea type="all" dataOnly="0" outline="0" fieldPosition="0"/>
    </format>
    <format dxfId="44">
      <pivotArea outline="0" collapsedLevelsAreSubtotals="1" fieldPosition="0"/>
    </format>
    <format dxfId="43">
      <pivotArea dataOnly="0" labelOnly="1" grandRow="1" outline="0" fieldPosition="0"/>
    </format>
    <format dxfId="42">
      <pivotArea dataOnly="0" labelOnly="1" outline="0" fieldPosition="0">
        <references count="1">
          <reference field="4294967294" count="1">
            <x v="0"/>
          </reference>
        </references>
      </pivotArea>
    </format>
    <format dxfId="41">
      <pivotArea type="all" dataOnly="0" outline="0" fieldPosition="0"/>
    </format>
    <format dxfId="40">
      <pivotArea outline="0" collapsedLevelsAreSubtotals="1" fieldPosition="0"/>
    </format>
    <format dxfId="39">
      <pivotArea dataOnly="0" labelOnly="1" grandRow="1" outline="0" fieldPosition="0"/>
    </format>
    <format dxfId="38">
      <pivotArea dataOnly="0" labelOnly="1" outline="0" fieldPosition="0">
        <references count="1">
          <reference field="4294967294" count="1">
            <x v="0"/>
          </reference>
        </references>
      </pivotArea>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اعداد العمالة"/>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1"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report 1-1-2024.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A5E1D7-69C9-4865-940D-D0BB08694164}" name="PivotTable2" cacheId="11"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K9:L18" firstHeaderRow="1" firstDataRow="1" firstDataCol="1"/>
  <pivotFields count="2">
    <pivotField axis="axisRow" compact="0" allDrilled="1" showAll="0" dataSourceSort="1" defaultSubtotal="0" defaultAttributeDrillState="1">
      <items count="8">
        <item x="0"/>
        <item x="1"/>
        <item x="2"/>
        <item x="3"/>
        <item x="4"/>
        <item x="5"/>
        <item x="6"/>
        <item x="7"/>
      </items>
    </pivotField>
    <pivotField dataField="1" compact="0" subtotalTop="0" showAll="0" defaultSubtotal="0"/>
  </pivotFields>
  <rowFields count="1">
    <field x="0"/>
  </rowFields>
  <rowItems count="9">
    <i>
      <x/>
    </i>
    <i>
      <x v="1"/>
    </i>
    <i>
      <x v="2"/>
    </i>
    <i>
      <x v="3"/>
    </i>
    <i>
      <x v="4"/>
    </i>
    <i>
      <x v="5"/>
    </i>
    <i>
      <x v="6"/>
    </i>
    <i>
      <x v="7"/>
    </i>
    <i t="grand">
      <x/>
    </i>
  </rowItems>
  <colItems count="1">
    <i/>
  </colItems>
  <dataFields count="1">
    <dataField name="الاعداد" fld="1" baseField="0" baseItem="0"/>
  </dataFields>
  <formats count="11">
    <format dxfId="56">
      <pivotArea outline="0" collapsedLevelsAreSubtotals="1" fieldPosition="0"/>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grandRow="1" outline="0" fieldPosition="0"/>
    </format>
    <format dxfId="46">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الاعداد"/>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1"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report 1-1-2024.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468ADB-68A6-408A-BDE4-FAD31495A668}" name="PivotTable1" cacheId="9" applyNumberFormats="0" applyBorderFormats="0" applyFontFormats="0" applyPatternFormats="0" applyAlignmentFormats="0" applyWidthHeightFormats="1" dataCaption="Values" updatedVersion="7" minRefreshableVersion="3" useAutoFormatting="1" subtotalHiddenItems="1" itemPrintTitles="1" createdVersion="7" indent="0" compact="0" outline="1" outlineData="1" compactData="0" multipleFieldFilters="0">
  <location ref="F9:F18" firstHeaderRow="1" firstDataRow="1" firstDataCol="1"/>
  <pivotFields count="1">
    <pivotField axis="axisRow" compact="0" allDrilled="1" showAll="0" dataSourceSort="1" defaultSubtotal="0" defaultAttributeDrillState="1">
      <items count="8">
        <item x="0"/>
        <item x="1"/>
        <item x="2"/>
        <item x="3"/>
        <item x="4"/>
        <item x="5"/>
        <item x="6"/>
        <item x="7"/>
      </items>
    </pivotField>
  </pivotFields>
  <rowFields count="1">
    <field x="0"/>
  </rowFields>
  <rowItems count="9">
    <i>
      <x/>
    </i>
    <i>
      <x v="1"/>
    </i>
    <i>
      <x v="2"/>
    </i>
    <i>
      <x v="3"/>
    </i>
    <i>
      <x v="4"/>
    </i>
    <i>
      <x v="5"/>
    </i>
    <i>
      <x v="6"/>
    </i>
    <i>
      <x v="7"/>
    </i>
    <i t="grand">
      <x/>
    </i>
  </rowItems>
  <formats count="11">
    <format dxfId="67">
      <pivotArea outline="0" collapsedLevelsAreSubtotals="1" fieldPosition="0"/>
    </format>
    <format dxfId="66">
      <pivotArea type="all" dataOnly="0" outline="0" fieldPosition="0"/>
    </format>
    <format dxfId="65">
      <pivotArea outline="0" collapsedLevelsAreSubtotals="1" fieldPosition="0"/>
    </format>
    <format dxfId="64">
      <pivotArea field="0" type="button" dataOnly="0" labelOnly="1" outline="0" axis="axisRow" fieldPosition="0"/>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grandRow="1" outline="0" fieldPosition="0"/>
    </format>
    <format dxfId="57">
      <pivotArea dataOnly="0" labelOnly="1" outline="0" axis="axisValues"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1"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report 1-1-2024.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شروع" xr10:uid="{44FA4455-7F41-4C12-95F5-B7ECB5BF3FEE}" sourceName="[الرئيسى].[المشروع]">
  <pivotTables>
    <pivotTable tabId="2" name="PivotTable3"/>
    <pivotTable tabId="2" name="PivotTable1"/>
    <pivotTable tabId="2" name="PivotTable2"/>
    <pivotTable tabId="2" name="اعداد العمالة بالمشاريع"/>
    <pivotTable tabId="3" name="PivotTable2"/>
    <pivotTable tabId="5" name="PivotTable4"/>
  </pivotTables>
  <data>
    <olap pivotCacheId="840940375">
      <levels count="2">
        <level uniqueName="[الرئيسى].[المشروع].[(All)]" sourceCaption="(All)" count="0"/>
        <level uniqueName="[الرئيسى].[المشروع].[المشروع]" sourceCaption="المشروع" count="39">
          <ranges>
            <range startItem="0">
              <i n="[الرئيسى].[المشروع].&amp;[SouthMED]" c="SouthMED"/>
              <i n="[الرئيسى].[المشروع].&amp;[ابوالدرج]" c="ابوالدرج"/>
              <i n="[الرئيسى].[المشروع].&amp;[اسكان الكيان]" c="اسكان الكيان"/>
              <i n="[الرئيسى].[المشروع].&amp;[اسكان قنا]" c="اسكان قنا"/>
              <i n="[الرئيسى].[المشروع].&amp;[الادارة]" c="الادارة"/>
              <i n="[الرئيسى].[المشروع].&amp;[المسار]" c="المسار"/>
              <i n="[الرئيسى].[المشروع].&amp;[المصرف العربى]" c="المصرف العربى"/>
              <i n="[الرئيسى].[المشروع].&amp;[المقر الادارى الجديد]" c="المقر الادارى الجديد"/>
              <i n="[الرئيسى].[المشروع].&amp;[ايلان]" c="ايلان"/>
              <i n="[الرئيسى].[المشروع].&amp;[بادية]" c="بادية"/>
              <i n="[الرئيسى].[المشروع].&amp;[بنك التعمير والاسكان]" c="بنك التعمير والاسكان"/>
              <i n="[الرئيسى].[المشروع].&amp;[تيرازو]" c="تيرازو"/>
              <i n="[الرئيسى].[المشروع].&amp;[حدائق الفسطاط]" c="حدائق الفسطاط"/>
              <i n="[الرئيسى].[المشروع].&amp;[ساجا 1]" c="ساجا 1"/>
              <i n="[الرئيسى].[المشروع].&amp;[ساجا 3]" c="ساجا 3"/>
              <i n="[الرئيسى].[المشروع].&amp;[سانت كاترين]" c="سانت كاترين"/>
              <i n="[الرئيسى].[المشروع].&amp;[سراى]" c="سراى"/>
              <i n="[الرئيسى].[المشروع].&amp;[سوديك]" c="سوديك"/>
              <i n="[الرئيسى].[المشروع].&amp;[سوديك ايست]" c="سوديك ايست"/>
              <i n="[الرئيسى].[المشروع].&amp;[سور الضبعة]" c="سور الضبعة"/>
              <i n="[الرئيسى].[المشروع].&amp;[سوما باى]" c="سوما باى"/>
              <i n="[الرئيسى].[المشروع].&amp;[صوفيا]" c="صوفيا"/>
              <i n="[الرئيسى].[المشروع].&amp;[عمارات AUC]" c="عمارات AUC"/>
              <i n="[الرئيسى].[المشروع].&amp;[عمارات فاشون سنتر]" c="عمارات فاشون سنتر"/>
              <i n="[الرئيسى].[المشروع].&amp;[كيندا]" c="كيندا"/>
              <i n="[الرئيسى].[المشروع].&amp;[ماونتن فيو البوديوم]" c="ماونتن فيو البوديوم"/>
              <i n="[الرئيسى].[المشروع].&amp;[ماونتن فيو بارك]" c="ماونتن فيو بارك"/>
              <i n="[الرئيسى].[المشروع].&amp;[ماونتن فيو لاجون]" c="ماونتن فيو لاجون"/>
              <i n="[الرئيسى].[المشروع].&amp;[مجمع الصناعات بجفجافة]" c="مجمع الصناعات بجفجافة"/>
              <i n="[الرئيسى].[المشروع].&amp;[محطة الرفع]" c="محطة الرفع"/>
              <i n="[الرئيسى].[المشروع].&amp;[مخازن بدر]" c="مخازن بدر"/>
              <i n="[الرئيسى].[المشروع].&amp;[مراكز]" c="مراكز"/>
              <i n="[الرئيسى].[المشروع].&amp;[مستشفى المنصورة]" c="مستشفى المنصورة"/>
              <i n="[الرئيسى].[المشروع].&amp;[مستشفى شبين القناطر]" c="مستشفى شبين القناطر"/>
              <i n="[الرئيسى].[المشروع].&amp;[مشروع R3]" c="مشروع R3"/>
              <i n="[الرئيسى].[المشروع].&amp;[مصنع مستقبل مصر]" c="مصنع مستقبل مصر"/>
              <i n="[الرئيسى].[المشروع].&amp;[هاب تاون]" c="هاب تاون"/>
              <i n="[الرئيسى].[المشروع].&amp;[ولى العهد]" c="ولى العهد"/>
              <i n="[الرئيسى].[المشروع].&amp;[ويست باى]" c="ويست باى"/>
            </range>
          </ranges>
        </level>
      </levels>
      <selections count="1">
        <selection n="[الرئيسى].[المشروع].&amp;[صوفيا]"/>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هنة" xr10:uid="{87E9AABD-5C44-4809-BF2E-3FD527763D94}" sourceName="[الرئيسى].[المهنة]">
  <pivotTables>
    <pivotTable tabId="2" name="PivotTable3"/>
    <pivotTable tabId="2" name="PivotTable1"/>
    <pivotTable tabId="2" name="PivotTable2"/>
    <pivotTable tabId="2" name="اعداد العمالة بالمشاريع"/>
    <pivotTable tabId="3" name="PivotTable2"/>
    <pivotTable tabId="5" name="PivotTable4"/>
  </pivotTables>
  <data>
    <olap pivotCacheId="840940375">
      <levels count="2">
        <level uniqueName="[الرئيسى].[المهنة].[(All)]" sourceCaption="(All)" count="0"/>
        <level uniqueName="[الرئيسى].[المهنة].[المهنة]" sourceCaption="المهنة" count="84">
          <ranges>
            <range startItem="0">
              <i n="[الرئيسى].[المهنة].&amp;[عامل بوفيه]" c="عامل بوفيه"/>
              <i n="[الرئيسى].[المهنة].&amp;[عامل مخزن A]" c="عامل مخزن A"/>
              <i n="[الرئيسى].[المهنة].&amp;[فرد امن]" c="فرد امن"/>
              <i n="[الرئيسى].[المهنة].&amp;[فنى شدة معدنية C]" c="فنى شدة معدنية C"/>
              <i n="[الرئيسى].[المهنة].&amp;[فنى شدة معدنية D]" c="فنى شدة معدنية D"/>
              <i n="[الرئيسى].[المهنة].&amp;[فنى ميكانيكى معدات B]" c="فنى ميكانيكى معدات B"/>
              <i n="[الرئيسى].[المهنة].&amp;[مبيض محارة]" c="مبيض محارة"/>
              <i n="[الرئيسى].[المهنة].&amp;[مراقب عمال]" c="مراقب عمال"/>
              <i n="[الرئيسى].[المهنة].&amp;[مساعد فنى كهرباء B]" c="مساعد فنى كهرباء B"/>
              <i n="[الرئيسى].[المهنة].&amp;[مساعد فنى كهرباء C]" c="مساعد فنى كهرباء C"/>
              <i n="[الرئيسى].[المهنة].&amp;[مساعد مساح A]" c="مساعد مساح A"/>
              <i n="[الرئيسى].[المهنة].&amp;[مساعد مساح B]" c="مساعد مساح B"/>
              <i n="[الرئيسى].[المهنة].&amp;[مساعد مساح C]" c="مساعد مساح C"/>
              <i n="[الرئيسى].[المهنة].&amp;[مساعد مشرف تنفيذ مدنى]" c="مساعد مشرف تنفيذ مدنى"/>
              <i n="[الرئيسى].[المهنة].&amp;[D.C]" c="D.C" nd="1"/>
              <i n="[الرئيسى].[المهنة].&amp;[بنا]" c="بنا" nd="1"/>
              <i n="[الرئيسى].[المهنة].&amp;[رئيس بنايين]" c="رئيس بنايين" nd="1"/>
              <i n="[الرئيسى].[المهنة].&amp;[سائق جرار زراعى B]" c="سائق جرار زراعى B" nd="1"/>
              <i n="[الرئيسى].[المهنة].&amp;[سائق جرار زراعى C]" c="سائق جرار زراعى C" nd="1"/>
              <i n="[الرئيسى].[المهنة].&amp;[سائق لودر A]" c="سائق لودر A" nd="1"/>
              <i n="[الرئيسى].[المهنة].&amp;[سائق لودر B]" c="سائق لودر B" nd="1"/>
              <i n="[الرئيسى].[المهنة].&amp;[سائق لودر C]" c="سائق لودر C" nd="1"/>
              <i n="[الرئيسى].[المهنة].&amp;[صبان بحرية A]" c="صبان بحرية A" nd="1"/>
              <i n="[الرئيسى].[المهنة].&amp;[صبان بحرية B]" c="صبان بحرية B" nd="1"/>
              <i n="[الرئيسى].[المهنة].&amp;[صنايعى سيراميك]" c="صنايعى سيراميك" nd="1"/>
              <i n="[الرئيسى].[المهنة].&amp;[عامل مخزن B]" c="عامل مخزن B" nd="1"/>
              <i n="[الرئيسى].[المهنة].&amp;[عامل مخزن C]" c="عامل مخزن C" nd="1"/>
              <i n="[الرئيسى].[المهنة].&amp;[عامل مخزن D]" c="عامل مخزن D" nd="1"/>
              <i n="[الرئيسى].[المهنة].&amp;[عامل نظافة]" c="عامل نظافة" nd="1"/>
              <i n="[الرئيسى].[المهنة].&amp;[عامل نظافة A]" c="عامل نظافة A" nd="1"/>
              <i n="[الرئيسى].[المهنة].&amp;[عامل نظافة B]" c="عامل نظافة B" nd="1"/>
              <i n="[الرئيسى].[المهنة].&amp;[عامل نظافة C]" c="عامل نظافة C" nd="1"/>
              <i n="[الرئيسى].[المهنة].&amp;[فنى اول زراعة]" c="فنى اول زراعة" nd="1"/>
              <i n="[الرئيسى].[المهنة].&amp;[فنى أول زراعة]" c="فنى أول زراعة" nd="1"/>
              <i n="[الرئيسى].[المهنة].&amp;[فنى جبس بورد]" c="فنى جبس بورد" nd="1"/>
              <i n="[الرئيسى].[المهنة].&amp;[فنى زراعة]" c="فنى زراعة" nd="1"/>
              <i n="[الرئيسى].[المهنة].&amp;[فنى شدة معدنية]" c="فنى شدة معدنية" nd="1"/>
              <i n="[الرئيسى].[المهنة].&amp;[فنى شدة معدنية B]" c="فنى شدة معدنية B" nd="1"/>
              <i n="[الرئيسى].[المهنة].&amp;[فنى صحى]" c="فنى صحى" nd="1"/>
              <i n="[الرئيسى].[المهنة].&amp;[فنى صحى (خدمة موقع) A]" c="فنى صحى (خدمة موقع) A" nd="1"/>
              <i n="[الرئيسى].[المهنة].&amp;[فنى صحى (خدمة موقع) B]" c="فنى صحى (خدمة موقع) B" nd="1"/>
              <i n="[الرئيسى].[المهنة].&amp;[فنى صحى (خدمة موقع) C]" c="فنى صحى (خدمة موقع) C" nd="1"/>
              <i n="[الرئيسى].[المهنة].&amp;[فنى صحى (منتج) D]" c="فنى صحى (منتج) D" nd="1"/>
              <i n="[الرئيسى].[المهنة].&amp;[فنى كهرباء (خدمة موقع) A]" c="فنى كهرباء (خدمة موقع) A" nd="1"/>
              <i n="[الرئيسى].[المهنة].&amp;[فنى كهرباء (خدمة موقع) B]" c="فنى كهرباء (خدمة موقع) B" nd="1"/>
              <i n="[الرئيسى].[المهنة].&amp;[فنى كهرباء (خدمة موقع) C]" c="فنى كهرباء (خدمة موقع) C" nd="1"/>
              <i n="[الرئيسى].[المهنة].&amp;[فنى كهرباء (خدمة موقع) D]" c="فنى كهرباء (خدمة موقع) D" nd="1"/>
              <i n="[الرئيسى].[المهنة].&amp;[فنى كهرباء (منتج) B]" c="فنى كهرباء (منتج) B" nd="1"/>
              <i n="[الرئيسى].[المهنة].&amp;[فنى كهرباء (منتج) C]" c="فنى كهرباء (منتج) C" nd="1"/>
              <i n="[الرئيسى].[المهنة].&amp;[فنى كهرباء (منتج) D]" c="فنى كهرباء (منتج) D" nd="1"/>
              <i n="[الرئيسى].[المهنة].&amp;[فنى لحام C]" c="فنى لحام C" nd="1"/>
              <i n="[الرئيسى].[المهنة].&amp;[فنى ميكانيكى معدات A]" c="فنى ميكانيكى معدات A" nd="1"/>
              <i n="[الرئيسى].[المهنة].&amp;[فنى ميكانيكى معدات C]" c="فنى ميكانيكى معدات C" nd="1"/>
              <i n="[الرئيسى].[المهنة].&amp;[مساعد اول مشرف تنفيذ مدنى]" c="مساعد اول مشرف تنفيذ مدنى" nd="1"/>
              <i n="[الرئيسى].[المهنة].&amp;[مساعد أول مشرف تنفيذ مدنى]" c="مساعد أول مشرف تنفيذ مدنى" nd="1"/>
              <i n="[الرئيسى].[المهنة].&amp;[مساعد بنا]" c="مساعد بنا" nd="1"/>
              <i n="[الرئيسى].[المهنة].&amp;[مساعد فنى صحى A]" c="مساعد فنى صحى A" nd="1"/>
              <i n="[الرئيسى].[المهنة].&amp;[مساعد فنى صحى B]" c="مساعد فنى صحى B" nd="1"/>
              <i n="[الرئيسى].[المهنة].&amp;[مساعد فنى صحى C]" c="مساعد فنى صحى C" nd="1"/>
              <i n="[الرئيسى].[المهنة].&amp;[مساعد فنى صحى D]" c="مساعد فنى صحى D" nd="1"/>
              <i n="[الرئيسى].[المهنة].&amp;[مساعد فنى كهرباء]" c="مساعد فنى كهرباء" nd="1"/>
              <i n="[الرئيسى].[المهنة].&amp;[مساعد فنى كهرباء D]" c="مساعد فنى كهرباء D" nd="1"/>
              <i n="[الرئيسى].[المهنة].&amp;[مساعد فنى ميكانيكى معدات A]" c="مساعد فنى ميكانيكى معدات A" nd="1"/>
              <i n="[الرئيسى].[المهنة].&amp;[مساعد فنى ميكانيكى معدات B]" c="مساعد فنى ميكانيكى معدات B" nd="1"/>
              <i n="[الرئيسى].[المهنة].&amp;[مساعد فنى ميكانيكى معدات C]" c="مساعد فنى ميكانيكى معدات C" nd="1"/>
              <i n="[الرئيسى].[المهنة].&amp;[مساعد مبيض محارة]" c="مساعد مبيض محارة" nd="1"/>
              <i n="[الرئيسى].[المهنة].&amp;[مساعد مساح D]" c="مساعد مساح D" nd="1"/>
              <i n="[الرئيسى].[المهنة].&amp;[مساعد مشرف تشطيبات]" c="مساعد مشرف تشطيبات" nd="1"/>
              <i n="[الرئيسى].[المهنة].&amp;[مساعد مشرف رى و زراعة]" c="مساعد مشرف رى و زراعة" nd="1"/>
              <i n="[الرئيسى].[المهنة].&amp;[مساعد مشرف صحى B]" c="مساعد مشرف صحى B" nd="1"/>
              <i n="[الرئيسى].[المهنة].&amp;[مساعد مشرف صحى C]" c="مساعد مشرف صحى C" nd="1"/>
              <i n="[الرئيسى].[المهنة].&amp;[مساعد مشرف صحى D]" c="مساعد مشرف صحى D" nd="1"/>
              <i n="[الرئيسى].[المهنة].&amp;[مساعد مشرف عمرات]" c="مساعد مشرف عمرات" nd="1"/>
              <i n="[الرئيسى].[المهنة].&amp;[مساعد مشرف كهرباء C]" c="مساعد مشرف كهرباء C" nd="1"/>
              <i n="[الرئيسى].[المهنة].&amp;[مساعد مشرف كهرباء D]" c="مساعد مشرف كهرباء D" nd="1"/>
              <i n="[الرئيسى].[المهنة].&amp;[مشرف تشطيبات]" c="مشرف تشطيبات" nd="1"/>
              <i n="[الرئيسى].[المهنة].&amp;[مشرف تنفيذ مدنى]" c="مشرف تنفيذ مدنى" nd="1"/>
              <i n="[الرئيسى].[المهنة].&amp;[مندوب تسليمات B]" c="مندوب تسليمات B" nd="1"/>
              <i n="[الرئيسى].[المهنة].&amp;[مندوب تسليمات C]" c="مندوب تسليمات C" nd="1"/>
              <i n="[الرئيسى].[المهنة].&amp;[مندوب تسليمات D]" c="مندوب تسليمات D" nd="1"/>
              <i n="[الرئيسى].[المهنة].&amp;[نجار باب و شباك]" c="نجار باب و شباك" nd="1"/>
              <i n="[الرئيسى].[المهنة].&amp;[نجار مسلح]" c="نجار مسلح" nd="1"/>
              <i n="[الرئيسى].[المهنة].&amp;[نحات]" c="نحات" nd="1"/>
              <i n="[الرئيسى].[المهنة].&amp;[نقاش]" c="نقاش" nd="1"/>
            </range>
          </ranges>
        </level>
      </levels>
      <selections count="1">
        <selection n="[الرئيسى].[المهنة].[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إدارة_القسم" xr10:uid="{66D831F2-6D16-4745-A0FC-212664CCF890}" sourceName="[الرئيسى].[الإدارة/القسم]">
  <pivotTables>
    <pivotTable tabId="2" name="PivotTable2"/>
    <pivotTable tabId="2" name="PivotTable1"/>
    <pivotTable tabId="2" name="PivotTable3"/>
    <pivotTable tabId="2" name="اعداد العمالة بالمشاريع"/>
    <pivotTable tabId="3" name="PivotTable2"/>
    <pivotTable tabId="5" name="PivotTable4"/>
  </pivotTables>
  <data>
    <olap pivotCacheId="840940375">
      <levels count="2">
        <level uniqueName="[الرئيسى].[الإدارة/القسم].[(All)]" sourceCaption="(All)" count="0"/>
        <level uniqueName="[الرئيسى].[الإدارة/القسم].[الإدارة/القسم]" sourceCaption="الإدارة/القسم" count="8">
          <ranges>
            <range startItem="0">
              <i n="[الرئيسى].[الإدارة/القسم].&amp;[H.S.E]" c="H.S.E"/>
              <i n="[الرئيسى].[الإدارة/القسم].&amp;[الالكتروميكانيك]" c="الالكتروميكانيك"/>
              <i n="[الرئيسى].[الإدارة/القسم].&amp;[الامن]" c="الامن"/>
              <i n="[الرئيسى].[الإدارة/القسم].&amp;[التنفيذ]" c="التنفيذ"/>
              <i n="[الرئيسى].[الإدارة/القسم].&amp;[الصيانة والمعدات]" c="الصيانة والمعدات"/>
              <i n="[الرئيسى].[الإدارة/القسم].&amp;[المخازن]" c="المخازن"/>
              <i n="[الرئيسى].[الإدارة/القسم].&amp;[المساحة]" c="المساحة"/>
              <i n="[الرئيسى].[الإدارة/القسم].&amp;[الشئون الادارية]" c="الشئون الادارية" nd="1"/>
            </range>
          </ranges>
        </level>
      </levels>
      <selections count="1">
        <selection n="[الرئيسى].[الإدارة/القسم].[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شروع" xr10:uid="{B163D4CA-863A-4F00-AA28-8FFF461E1CF5}" cache="Slicer_المشروع" caption="المشروع" level="1" style="SlicerStyleLight2" rowHeight="241300"/>
  <slicer name="المهنة" xr10:uid="{440A7E66-DA90-483F-B683-6D88C813BB87}" cache="Slicer_المهنة" caption="المهنة" level="1" style="SlicerStyleLight2" rowHeight="241300"/>
  <slicer name="الإدارة/القسم" xr10:uid="{55E90D7D-CD74-45BD-BD67-B34AFCC16245}" cache="Slicer_الإدارة_القسم" caption="الإدارة/القسم"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FAD106-623F-4E64-BF55-B7309525FBC3}" name="الرئيسى" displayName="الرئيسى" ref="A1:I702" totalsRowCount="1" headerRowDxfId="93" dataDxfId="92" totalsRowDxfId="91">
  <autoFilter ref="A1:I701" xr:uid="{EDFAD106-623F-4E64-BF55-B7309525FBC3}"/>
  <sortState xmlns:xlrd2="http://schemas.microsoft.com/office/spreadsheetml/2017/richdata2" ref="A2:I701">
    <sortCondition ref="G1:G701"/>
  </sortState>
  <tableColumns count="9">
    <tableColumn id="1" xr3:uid="{C9FA3874-2FBB-41E9-B7CC-264791E8D64C}" name="م" totalsRowLabel="Total" dataDxfId="90" totalsRowDxfId="89">
      <calculatedColumnFormula>SUBTOTAL(3,$C$2:C2)</calculatedColumnFormula>
    </tableColumn>
    <tableColumn id="25" xr3:uid="{F34DBED8-2BF9-47D6-842D-6DCA847C3FE6}" name="الكود" dataDxfId="88" totalsRowDxfId="87"/>
    <tableColumn id="2" xr3:uid="{FE83E0A9-4ECD-4D59-8045-E1CC9CA831C3}" name="الاسم" dataDxfId="86" totalsRowDxfId="85"/>
    <tableColumn id="3" xr3:uid="{298007C5-21EB-4F32-9414-557C4B19CC6D}" name="رقم البطاقة" dataDxfId="84" totalsRowDxfId="83"/>
    <tableColumn id="4" xr3:uid="{21A1B9C8-1942-4708-A6D3-D724EC3D6B73}" name="المهنة" dataDxfId="82" totalsRowDxfId="81"/>
    <tableColumn id="5" xr3:uid="{BE040495-5F46-4E85-8A0E-950694C17F60}" name="الإدارة/القسم" dataDxfId="80" totalsRowDxfId="79"/>
    <tableColumn id="8" xr3:uid="{C5953E07-51A0-434F-B458-A4524DF0C53C}" name="المشروع" dataDxfId="78" totalsRowDxfId="77"/>
    <tableColumn id="30" xr3:uid="{D73ECCF1-D1D7-4E7F-85B9-43E0276BEB66}" name="مدير القطاع" dataDxfId="76" totalsRowDxfId="75"/>
    <tableColumn id="9" xr3:uid="{D625DF98-15CB-4B08-887C-B37068AC8999}" name="تاريخ استلام العمل" dataDxfId="74" totalsRowDxfId="73"/>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C6A54E-2C87-44BC-9483-E1D48F0F1548}" name="Table44" displayName="Table44" ref="A1:C57" totalsRowShown="0" headerRowDxfId="72" dataDxfId="71">
  <autoFilter ref="A1:C57" xr:uid="{E7C6A54E-2C87-44BC-9483-E1D48F0F1548}"/>
  <sortState xmlns:xlrd2="http://schemas.microsoft.com/office/spreadsheetml/2017/richdata2" ref="A2:C57">
    <sortCondition ref="B1:B57"/>
  </sortState>
  <tableColumns count="3">
    <tableColumn id="1" xr3:uid="{B7B83BE5-3209-41F4-8C71-4218900C36DA}" name="المهن" dataDxfId="70"/>
    <tableColumn id="2" xr3:uid="{757A9046-AA08-4206-AB6B-2F3D654FF917}" name="كود المهنة" dataDxfId="69"/>
    <tableColumn id="3" xr3:uid="{0FD283A1-9312-4190-BAE7-CD91ECB7B63D}" name="الادارة" dataDxfId="6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E3EB8B-81D5-4F5A-AB10-82CF158B5ECB}" name="الرئيسى3" displayName="الرئيسى3" ref="A1:O582" totalsRowCount="1" headerRowDxfId="37" dataDxfId="36" totalsRowDxfId="35">
  <autoFilter ref="A1:O581" xr:uid="{EDFAD106-623F-4E64-BF55-B7309525FBC3}"/>
  <sortState xmlns:xlrd2="http://schemas.microsoft.com/office/spreadsheetml/2017/richdata2" ref="A2:N581">
    <sortCondition ref="H1:H581"/>
  </sortState>
  <tableColumns count="15">
    <tableColumn id="1" xr3:uid="{3EAD7F13-F2C1-4838-BE21-F22402790FDE}" name="م" totalsRowLabel="Total" dataDxfId="34" totalsRowDxfId="33">
      <calculatedColumnFormula>SUBTOTAL(3,$B$2:B2)</calculatedColumnFormula>
    </tableColumn>
    <tableColumn id="2" xr3:uid="{CFA292B6-3412-4F42-81D0-CA3962BD859D}" name="الاسم" dataDxfId="32" totalsRowDxfId="31"/>
    <tableColumn id="3" xr3:uid="{9878ADC4-8E6E-494C-843E-848ECBB3AC15}" name="رقم البطاقة" dataDxfId="30" totalsRowDxfId="29"/>
    <tableColumn id="4" xr3:uid="{ACA08CAE-7676-4B1F-B9EB-58254FF8F885}" name="المهنة" dataDxfId="28" totalsRowDxfId="27"/>
    <tableColumn id="5" xr3:uid="{9F152A72-5AE0-4014-93D7-00597532F5B1}" name="الإدارة/القسم" dataDxfId="26" totalsRowDxfId="25"/>
    <tableColumn id="6" xr3:uid="{BD7D8601-2AB4-409B-83BE-C752425B749B}" name="الفئة" totalsRowFunction="sum" dataDxfId="24" totalsRowDxfId="23"/>
    <tableColumn id="7" xr3:uid="{7C5E30A9-5A27-485E-A225-336CB78682F8}" name="البدل" totalsRowFunction="sum" dataDxfId="22" totalsRowDxfId="21"/>
    <tableColumn id="8" xr3:uid="{26C3550E-4384-4E9A-843B-D2825D9523F3}" name="المشروع" dataDxfId="20" totalsRowDxfId="19"/>
    <tableColumn id="9" xr3:uid="{F68010EE-31F3-4722-90D4-B96359063330}" name="تاريخ استلام العمل" dataDxfId="18" totalsRowDxfId="17"/>
    <tableColumn id="14" xr3:uid="{A0F3B0C2-71DB-4E45-8D28-E70BA5599B1D}" name="الاعداد" totalsRowFunction="sum" dataDxfId="16" totalsRowDxfId="15">
      <calculatedColumnFormula>COUNTIF(C:C,الرئيسى3[[#This Row],[رقم البطاقة]])</calculatedColumnFormula>
    </tableColumn>
    <tableColumn id="10" xr3:uid="{0524A3A9-2953-42E4-AFEB-8A7FDCB5262C}" name="يوم" dataDxfId="14" totalsRowDxfId="13">
      <calculatedColumnFormula>TODAY()-الرئيسى3[[#This Row],[تاريخ استلام العمل]]</calculatedColumnFormula>
    </tableColumn>
    <tableColumn id="11" xr3:uid="{3AF841EA-43E1-4988-B837-A46A15CBBAF3}" name="شهر" dataDxfId="12" totalsRowDxfId="11">
      <calculatedColumnFormula>IF(الرئيسى3[[#This Row],[سنة]]&gt;0,INT(الرئيسى3[[#This Row],[يوم]]-الرئيسى3[[#This Row],[سنة]]*365)/30,INT(الرئيسى3[[#This Row],[يوم]])/30)</calculatedColumnFormula>
    </tableColumn>
    <tableColumn id="12" xr3:uid="{4132CA5E-605A-4B7B-87D6-F523C8D44B4B}" name="سنة" dataDxfId="10" totalsRowDxfId="9">
      <calculatedColumnFormula>IF(الرئيسى3[[#This Row],[يوم]]&gt;365,INT(الرئيسى3[[#This Row],[يوم]]/365),0)</calculatedColumnFormula>
    </tableColumn>
    <tableColumn id="16" xr3:uid="{98E61B95-B22D-4F97-9E29-13BCF90AE626}" name="ملاحظات" dataDxfId="8" totalsRowDxfId="7"/>
    <tableColumn id="13" xr3:uid="{B352F4B8-C189-499F-A3A8-199D7295EA9E}" name="المنحة" totalsRowFunction="sum" dataDxfId="6" totalsRowDxfId="5"/>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drawing" Target="../drawings/drawing2.xml"/><Relationship Id="rId4"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D5B9D-7B99-4DAA-8145-061A5BFB4DD9}">
  <sheetPr>
    <pageSetUpPr fitToPage="1"/>
  </sheetPr>
  <dimension ref="A1:M320"/>
  <sheetViews>
    <sheetView zoomScaleNormal="100" workbookViewId="0">
      <selection activeCell="A7" sqref="A7"/>
    </sheetView>
  </sheetViews>
  <sheetFormatPr defaultRowHeight="15" x14ac:dyDescent="0.25"/>
  <cols>
    <col min="1" max="1" width="13.140625" bestFit="1" customWidth="1"/>
    <col min="2" max="2" width="12.85546875" bestFit="1" customWidth="1"/>
    <col min="3" max="3" width="2" customWidth="1"/>
    <col min="4" max="4" width="13.7109375" bestFit="1" customWidth="1"/>
    <col min="5" max="5" width="12.85546875" bestFit="1" customWidth="1"/>
    <col min="6" max="6" width="2" customWidth="1"/>
    <col min="7" max="7" width="36.42578125" bestFit="1" customWidth="1"/>
    <col min="8" max="8" width="1.85546875" customWidth="1"/>
    <col min="9" max="9" width="26" bestFit="1" customWidth="1"/>
    <col min="10" max="10" width="18.85546875" bestFit="1" customWidth="1"/>
    <col min="11" max="11" width="12.85546875" customWidth="1"/>
    <col min="12" max="12" width="18.140625" bestFit="1" customWidth="1"/>
    <col min="13" max="14" width="12.85546875" bestFit="1" customWidth="1"/>
    <col min="15" max="15" width="10" bestFit="1" customWidth="1"/>
    <col min="16" max="16" width="7.7109375" bestFit="1" customWidth="1"/>
    <col min="17" max="17" width="5.28515625" bestFit="1" customWidth="1"/>
    <col min="18" max="18" width="12.5703125" bestFit="1" customWidth="1"/>
    <col min="19" max="19" width="7.7109375" bestFit="1" customWidth="1"/>
    <col min="20" max="20" width="15.140625" bestFit="1" customWidth="1"/>
    <col min="21" max="21" width="12.85546875" bestFit="1" customWidth="1"/>
    <col min="22" max="22" width="12" bestFit="1" customWidth="1"/>
    <col min="23" max="23" width="10.5703125" bestFit="1" customWidth="1"/>
    <col min="24" max="25" width="10.28515625" bestFit="1" customWidth="1"/>
    <col min="26" max="26" width="11" bestFit="1" customWidth="1"/>
    <col min="27" max="27" width="17" bestFit="1" customWidth="1"/>
    <col min="28" max="28" width="11.42578125" bestFit="1" customWidth="1"/>
    <col min="29" max="29" width="13.85546875" bestFit="1" customWidth="1"/>
    <col min="30" max="30" width="14" bestFit="1" customWidth="1"/>
    <col min="31" max="31" width="13.5703125" bestFit="1" customWidth="1"/>
    <col min="32" max="32" width="13.7109375" bestFit="1" customWidth="1"/>
    <col min="33" max="33" width="13.28515625" bestFit="1" customWidth="1"/>
    <col min="34" max="34" width="11.85546875" bestFit="1" customWidth="1"/>
    <col min="35" max="35" width="9.28515625" bestFit="1" customWidth="1"/>
    <col min="36" max="36" width="4.85546875" bestFit="1" customWidth="1"/>
    <col min="37" max="37" width="6.5703125" bestFit="1" customWidth="1"/>
    <col min="38" max="38" width="5.5703125" bestFit="1" customWidth="1"/>
    <col min="39" max="39" width="10.42578125" bestFit="1" customWidth="1"/>
    <col min="40" max="40" width="11.85546875" bestFit="1" customWidth="1"/>
    <col min="41" max="41" width="15.42578125" bestFit="1" customWidth="1"/>
    <col min="42" max="42" width="17.42578125" bestFit="1" customWidth="1"/>
    <col min="43" max="43" width="10.28515625" bestFit="1" customWidth="1"/>
    <col min="44" max="44" width="9" bestFit="1" customWidth="1"/>
    <col min="45" max="45" width="5" bestFit="1" customWidth="1"/>
    <col min="46" max="46" width="22.140625" bestFit="1" customWidth="1"/>
    <col min="47" max="47" width="15.28515625" bestFit="1" customWidth="1"/>
    <col min="48" max="48" width="20.28515625" bestFit="1" customWidth="1"/>
    <col min="49" max="49" width="15.7109375" bestFit="1" customWidth="1"/>
    <col min="50" max="50" width="14.7109375" bestFit="1" customWidth="1"/>
    <col min="51" max="51" width="10.28515625" bestFit="1" customWidth="1"/>
    <col min="52" max="52" width="8.42578125" bestFit="1" customWidth="1"/>
    <col min="53" max="53" width="14.5703125" bestFit="1" customWidth="1"/>
    <col min="54" max="54" width="17.85546875" bestFit="1" customWidth="1"/>
    <col min="55" max="55" width="10" bestFit="1" customWidth="1"/>
    <col min="56" max="56" width="8.7109375" bestFit="1" customWidth="1"/>
    <col min="57" max="57" width="17.28515625" bestFit="1" customWidth="1"/>
    <col min="58" max="58" width="13.5703125" bestFit="1" customWidth="1"/>
    <col min="59" max="59" width="10.28515625" bestFit="1" customWidth="1"/>
    <col min="60" max="60" width="10.140625" bestFit="1" customWidth="1"/>
    <col min="61" max="61" width="8.140625" bestFit="1" customWidth="1"/>
    <col min="62" max="62" width="10.7109375" bestFit="1" customWidth="1"/>
    <col min="63" max="63" width="8" bestFit="1" customWidth="1"/>
    <col min="64" max="64" width="12.42578125" bestFit="1" customWidth="1"/>
    <col min="65" max="65" width="15.7109375" bestFit="1" customWidth="1"/>
    <col min="66" max="66" width="11.28515625" bestFit="1" customWidth="1"/>
    <col min="67" max="67" width="11.5703125" bestFit="1" customWidth="1"/>
    <col min="68" max="68" width="12.140625" bestFit="1" customWidth="1"/>
    <col min="69" max="69" width="10.140625" bestFit="1" customWidth="1"/>
    <col min="70" max="70" width="14.28515625" bestFit="1" customWidth="1"/>
    <col min="71" max="71" width="11.28515625" bestFit="1" customWidth="1"/>
  </cols>
  <sheetData>
    <row r="1" spans="1:13" ht="26.25" customHeight="1" x14ac:dyDescent="0.25"/>
    <row r="3" spans="1:13" ht="25.5" customHeight="1" x14ac:dyDescent="0.25">
      <c r="A3" s="1" t="s">
        <v>118</v>
      </c>
      <c r="B3" t="s">
        <v>125</v>
      </c>
      <c r="D3" s="1" t="s">
        <v>118</v>
      </c>
      <c r="E3" t="s">
        <v>125</v>
      </c>
      <c r="G3" s="1" t="s">
        <v>118</v>
      </c>
      <c r="I3" s="1" t="s">
        <v>7</v>
      </c>
      <c r="J3" s="1" t="s">
        <v>3</v>
      </c>
      <c r="K3" t="s">
        <v>125</v>
      </c>
      <c r="M3" t="s">
        <v>125</v>
      </c>
    </row>
    <row r="4" spans="1:13" x14ac:dyDescent="0.25">
      <c r="A4" s="2" t="s">
        <v>24</v>
      </c>
      <c r="B4" s="3">
        <v>27</v>
      </c>
      <c r="D4" s="2" t="s">
        <v>469</v>
      </c>
      <c r="E4" s="3">
        <v>6</v>
      </c>
      <c r="G4" s="2" t="s">
        <v>795</v>
      </c>
      <c r="I4" t="s">
        <v>24</v>
      </c>
      <c r="J4" t="s">
        <v>9</v>
      </c>
      <c r="K4" s="3">
        <v>1</v>
      </c>
      <c r="M4" s="3">
        <v>680</v>
      </c>
    </row>
    <row r="5" spans="1:13" x14ac:dyDescent="0.25">
      <c r="A5" s="2" t="s">
        <v>119</v>
      </c>
      <c r="B5" s="3">
        <v>27</v>
      </c>
      <c r="D5" s="2" t="s">
        <v>593</v>
      </c>
      <c r="E5" s="3">
        <v>2</v>
      </c>
      <c r="G5" s="2" t="s">
        <v>812</v>
      </c>
      <c r="J5" t="s">
        <v>79</v>
      </c>
      <c r="K5" s="3">
        <v>4</v>
      </c>
    </row>
    <row r="6" spans="1:13" x14ac:dyDescent="0.25">
      <c r="D6" s="2" t="s">
        <v>370</v>
      </c>
      <c r="E6" s="3">
        <v>3</v>
      </c>
      <c r="G6" s="2" t="s">
        <v>791</v>
      </c>
      <c r="J6" t="s">
        <v>369</v>
      </c>
      <c r="K6" s="3">
        <v>3</v>
      </c>
    </row>
    <row r="7" spans="1:13" x14ac:dyDescent="0.25">
      <c r="D7" s="2" t="s">
        <v>12</v>
      </c>
      <c r="E7" s="3">
        <v>8</v>
      </c>
      <c r="G7" s="2" t="s">
        <v>807</v>
      </c>
      <c r="J7" t="s">
        <v>762</v>
      </c>
      <c r="K7" s="3">
        <v>4</v>
      </c>
    </row>
    <row r="8" spans="1:13" x14ac:dyDescent="0.25">
      <c r="D8" s="2" t="s">
        <v>10</v>
      </c>
      <c r="E8" s="3">
        <v>1</v>
      </c>
      <c r="G8" s="2" t="s">
        <v>264</v>
      </c>
      <c r="J8" t="s">
        <v>804</v>
      </c>
      <c r="K8" s="3">
        <v>2</v>
      </c>
    </row>
    <row r="9" spans="1:13" x14ac:dyDescent="0.25">
      <c r="D9" s="2" t="s">
        <v>8</v>
      </c>
      <c r="E9" s="3">
        <v>4</v>
      </c>
      <c r="G9" s="2" t="s">
        <v>797</v>
      </c>
      <c r="J9" t="s">
        <v>27</v>
      </c>
      <c r="K9" s="3">
        <v>1</v>
      </c>
    </row>
    <row r="10" spans="1:13" x14ac:dyDescent="0.25">
      <c r="D10" s="2" t="s">
        <v>13</v>
      </c>
      <c r="E10" s="3">
        <v>3</v>
      </c>
      <c r="G10" s="2" t="s">
        <v>937</v>
      </c>
      <c r="J10" t="s">
        <v>15</v>
      </c>
      <c r="K10" s="3">
        <v>4</v>
      </c>
    </row>
    <row r="11" spans="1:13" x14ac:dyDescent="0.25">
      <c r="D11" s="2" t="s">
        <v>119</v>
      </c>
      <c r="E11" s="3">
        <v>27</v>
      </c>
      <c r="G11" s="2" t="s">
        <v>248</v>
      </c>
      <c r="J11" t="s">
        <v>490</v>
      </c>
      <c r="K11" s="3">
        <v>1</v>
      </c>
    </row>
    <row r="12" spans="1:13" x14ac:dyDescent="0.25">
      <c r="G12" s="2" t="s">
        <v>83</v>
      </c>
      <c r="J12" t="s">
        <v>674</v>
      </c>
      <c r="K12" s="3">
        <v>1</v>
      </c>
    </row>
    <row r="13" spans="1:13" x14ac:dyDescent="0.25">
      <c r="G13" s="2" t="s">
        <v>786</v>
      </c>
      <c r="J13" t="s">
        <v>441</v>
      </c>
      <c r="K13" s="3">
        <v>1</v>
      </c>
    </row>
    <row r="14" spans="1:13" x14ac:dyDescent="0.25">
      <c r="G14" s="2" t="s">
        <v>939</v>
      </c>
      <c r="J14" t="s">
        <v>172</v>
      </c>
      <c r="K14" s="3">
        <v>1</v>
      </c>
    </row>
    <row r="15" spans="1:13" x14ac:dyDescent="0.25">
      <c r="G15" s="2" t="s">
        <v>796</v>
      </c>
      <c r="J15" t="s">
        <v>20</v>
      </c>
      <c r="K15" s="3">
        <v>1</v>
      </c>
    </row>
    <row r="16" spans="1:13" x14ac:dyDescent="0.25">
      <c r="G16" s="2" t="s">
        <v>459</v>
      </c>
      <c r="J16" t="s">
        <v>21</v>
      </c>
      <c r="K16" s="3">
        <v>1</v>
      </c>
    </row>
    <row r="17" spans="7:11" x14ac:dyDescent="0.25">
      <c r="G17" s="2" t="s">
        <v>756</v>
      </c>
      <c r="J17" t="s">
        <v>161</v>
      </c>
      <c r="K17" s="3">
        <v>2</v>
      </c>
    </row>
    <row r="18" spans="7:11" x14ac:dyDescent="0.25">
      <c r="G18" s="2" t="s">
        <v>823</v>
      </c>
    </row>
    <row r="19" spans="7:11" x14ac:dyDescent="0.25">
      <c r="G19" s="2" t="s">
        <v>802</v>
      </c>
    </row>
    <row r="20" spans="7:11" x14ac:dyDescent="0.25">
      <c r="G20" s="2" t="s">
        <v>772</v>
      </c>
    </row>
    <row r="21" spans="7:11" x14ac:dyDescent="0.25">
      <c r="G21" s="2" t="s">
        <v>825</v>
      </c>
    </row>
    <row r="22" spans="7:11" x14ac:dyDescent="0.25">
      <c r="G22" s="2" t="s">
        <v>785</v>
      </c>
    </row>
    <row r="23" spans="7:11" x14ac:dyDescent="0.25">
      <c r="G23" s="2" t="s">
        <v>938</v>
      </c>
    </row>
    <row r="24" spans="7:11" x14ac:dyDescent="0.25">
      <c r="G24" s="2" t="s">
        <v>773</v>
      </c>
    </row>
    <row r="25" spans="7:11" x14ac:dyDescent="0.25">
      <c r="G25" s="2" t="s">
        <v>801</v>
      </c>
    </row>
    <row r="26" spans="7:11" x14ac:dyDescent="0.25">
      <c r="G26" s="2" t="s">
        <v>811</v>
      </c>
    </row>
    <row r="27" spans="7:11" x14ac:dyDescent="0.25">
      <c r="G27" s="2" t="s">
        <v>48</v>
      </c>
    </row>
    <row r="28" spans="7:11" x14ac:dyDescent="0.25">
      <c r="G28" s="2" t="s">
        <v>824</v>
      </c>
    </row>
    <row r="29" spans="7:11" x14ac:dyDescent="0.25">
      <c r="G29" s="2" t="s">
        <v>805</v>
      </c>
    </row>
    <row r="30" spans="7:11" x14ac:dyDescent="0.25">
      <c r="G30" s="2" t="s">
        <v>781</v>
      </c>
    </row>
    <row r="31" spans="7:11" x14ac:dyDescent="0.25">
      <c r="G31" s="2" t="s">
        <v>119</v>
      </c>
    </row>
    <row r="279" spans="11:11" x14ac:dyDescent="0.25">
      <c r="K279" s="3"/>
    </row>
    <row r="280" spans="11:11" x14ac:dyDescent="0.25">
      <c r="K280" s="3"/>
    </row>
    <row r="281" spans="11:11" x14ac:dyDescent="0.25">
      <c r="K281" s="3"/>
    </row>
    <row r="282" spans="11:11" x14ac:dyDescent="0.25">
      <c r="K282" s="3"/>
    </row>
    <row r="283" spans="11:11" x14ac:dyDescent="0.25">
      <c r="K283" s="3"/>
    </row>
    <row r="284" spans="11:11" x14ac:dyDescent="0.25">
      <c r="K284" s="3"/>
    </row>
    <row r="285" spans="11:11" x14ac:dyDescent="0.25">
      <c r="K285" s="3"/>
    </row>
    <row r="286" spans="11:11" x14ac:dyDescent="0.25">
      <c r="K286" s="3"/>
    </row>
    <row r="287" spans="11:11" x14ac:dyDescent="0.25">
      <c r="K287" s="3"/>
    </row>
    <row r="288" spans="11:11" x14ac:dyDescent="0.25">
      <c r="K288" s="3"/>
    </row>
    <row r="289" spans="11:11" x14ac:dyDescent="0.25">
      <c r="K289" s="3"/>
    </row>
    <row r="290" spans="11:11" x14ac:dyDescent="0.25">
      <c r="K290" s="3"/>
    </row>
    <row r="291" spans="11:11" x14ac:dyDescent="0.25">
      <c r="K291" s="3"/>
    </row>
    <row r="292" spans="11:11" x14ac:dyDescent="0.25">
      <c r="K292" s="3"/>
    </row>
    <row r="293" spans="11:11" x14ac:dyDescent="0.25">
      <c r="K293" s="3"/>
    </row>
    <row r="294" spans="11:11" x14ac:dyDescent="0.25">
      <c r="K294" s="3"/>
    </row>
    <row r="295" spans="11:11" x14ac:dyDescent="0.25">
      <c r="K295" s="3"/>
    </row>
    <row r="296" spans="11:11" x14ac:dyDescent="0.25">
      <c r="K296" s="3"/>
    </row>
    <row r="297" spans="11:11" x14ac:dyDescent="0.25">
      <c r="K297" s="3"/>
    </row>
    <row r="298" spans="11:11" x14ac:dyDescent="0.25">
      <c r="K298" s="3"/>
    </row>
    <row r="299" spans="11:11" x14ac:dyDescent="0.25">
      <c r="K299" s="3"/>
    </row>
    <row r="300" spans="11:11" x14ac:dyDescent="0.25">
      <c r="K300" s="3"/>
    </row>
    <row r="301" spans="11:11" x14ac:dyDescent="0.25">
      <c r="K301" s="3"/>
    </row>
    <row r="302" spans="11:11" x14ac:dyDescent="0.25">
      <c r="K302" s="3"/>
    </row>
    <row r="303" spans="11:11" x14ac:dyDescent="0.25">
      <c r="K303" s="3"/>
    </row>
    <row r="304" spans="11:11" x14ac:dyDescent="0.25">
      <c r="K304" s="3"/>
    </row>
    <row r="305" spans="11:11" x14ac:dyDescent="0.25">
      <c r="K305" s="3"/>
    </row>
    <row r="306" spans="11:11" x14ac:dyDescent="0.25">
      <c r="K306" s="3"/>
    </row>
    <row r="307" spans="11:11" x14ac:dyDescent="0.25">
      <c r="K307" s="3"/>
    </row>
    <row r="308" spans="11:11" x14ac:dyDescent="0.25">
      <c r="K308" s="3"/>
    </row>
    <row r="309" spans="11:11" x14ac:dyDescent="0.25">
      <c r="K309" s="3"/>
    </row>
    <row r="310" spans="11:11" x14ac:dyDescent="0.25">
      <c r="K310" s="3"/>
    </row>
    <row r="311" spans="11:11" x14ac:dyDescent="0.25">
      <c r="K311" s="3"/>
    </row>
    <row r="312" spans="11:11" x14ac:dyDescent="0.25">
      <c r="K312" s="3"/>
    </row>
    <row r="313" spans="11:11" x14ac:dyDescent="0.25">
      <c r="K313" s="3"/>
    </row>
    <row r="314" spans="11:11" x14ac:dyDescent="0.25">
      <c r="K314" s="3"/>
    </row>
    <row r="315" spans="11:11" x14ac:dyDescent="0.25">
      <c r="K315" s="3"/>
    </row>
    <row r="316" spans="11:11" x14ac:dyDescent="0.25">
      <c r="K316" s="3"/>
    </row>
    <row r="317" spans="11:11" x14ac:dyDescent="0.25">
      <c r="K317" s="3"/>
    </row>
    <row r="318" spans="11:11" x14ac:dyDescent="0.25">
      <c r="K318" s="3"/>
    </row>
    <row r="319" spans="11:11" x14ac:dyDescent="0.25">
      <c r="K319" s="3"/>
    </row>
    <row r="320" spans="11:11" x14ac:dyDescent="0.25">
      <c r="K320" s="3"/>
    </row>
  </sheetData>
  <pageMargins left="0.70866141732283472" right="0.70866141732283472" top="0.74803149606299213" bottom="0.74803149606299213" header="0.31496062992125984" footer="0.31496062992125984"/>
  <pageSetup paperSize="9" fitToHeight="0" orientation="portrait" r:id="rId6"/>
  <rowBreaks count="1" manualBreakCount="1">
    <brk id="47" min="8" max="12" man="1"/>
  </rowBreaks>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A0DD1-2F97-4CC9-90CB-BB51429670F9}">
  <dimension ref="A3:B11"/>
  <sheetViews>
    <sheetView workbookViewId="0">
      <selection activeCell="B3" sqref="A3:B11"/>
    </sheetView>
  </sheetViews>
  <sheetFormatPr defaultRowHeight="15" x14ac:dyDescent="0.25"/>
  <cols>
    <col min="1" max="1" width="13.7109375" bestFit="1" customWidth="1"/>
    <col min="2" max="2" width="14.42578125" bestFit="1" customWidth="1"/>
  </cols>
  <sheetData>
    <row r="3" spans="1:2" x14ac:dyDescent="0.25">
      <c r="A3" s="1" t="s">
        <v>118</v>
      </c>
      <c r="B3" t="s">
        <v>120</v>
      </c>
    </row>
    <row r="4" spans="1:2" x14ac:dyDescent="0.25">
      <c r="A4" s="2" t="s">
        <v>469</v>
      </c>
      <c r="B4" s="3">
        <v>6</v>
      </c>
    </row>
    <row r="5" spans="1:2" x14ac:dyDescent="0.25">
      <c r="A5" s="2" t="s">
        <v>593</v>
      </c>
      <c r="B5" s="3">
        <v>2</v>
      </c>
    </row>
    <row r="6" spans="1:2" x14ac:dyDescent="0.25">
      <c r="A6" s="2" t="s">
        <v>370</v>
      </c>
      <c r="B6" s="3">
        <v>3</v>
      </c>
    </row>
    <row r="7" spans="1:2" x14ac:dyDescent="0.25">
      <c r="A7" s="2" t="s">
        <v>12</v>
      </c>
      <c r="B7" s="3">
        <v>8</v>
      </c>
    </row>
    <row r="8" spans="1:2" x14ac:dyDescent="0.25">
      <c r="A8" s="2" t="s">
        <v>10</v>
      </c>
      <c r="B8" s="3">
        <v>1</v>
      </c>
    </row>
    <row r="9" spans="1:2" x14ac:dyDescent="0.25">
      <c r="A9" s="2" t="s">
        <v>8</v>
      </c>
      <c r="B9" s="3">
        <v>4</v>
      </c>
    </row>
    <row r="10" spans="1:2" x14ac:dyDescent="0.25">
      <c r="A10" s="2" t="s">
        <v>13</v>
      </c>
      <c r="B10" s="3">
        <v>3</v>
      </c>
    </row>
    <row r="11" spans="1:2" x14ac:dyDescent="0.25">
      <c r="A11" s="2" t="s">
        <v>119</v>
      </c>
      <c r="B11" s="3">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90C0-F68A-4BFA-9D99-31AB07479962}">
  <dimension ref="A3:B18"/>
  <sheetViews>
    <sheetView topLeftCell="A50" workbookViewId="0">
      <selection activeCell="B3" sqref="A3:B11"/>
    </sheetView>
  </sheetViews>
  <sheetFormatPr defaultRowHeight="15" x14ac:dyDescent="0.25"/>
  <cols>
    <col min="1" max="1" width="18.85546875" bestFit="1" customWidth="1"/>
    <col min="2" max="2" width="14.42578125" bestFit="1" customWidth="1"/>
  </cols>
  <sheetData>
    <row r="3" spans="1:2" x14ac:dyDescent="0.25">
      <c r="A3" s="1" t="s">
        <v>118</v>
      </c>
      <c r="B3" t="s">
        <v>120</v>
      </c>
    </row>
    <row r="4" spans="1:2" x14ac:dyDescent="0.25">
      <c r="A4" s="2" t="s">
        <v>79</v>
      </c>
      <c r="B4" s="3">
        <v>4</v>
      </c>
    </row>
    <row r="5" spans="1:2" x14ac:dyDescent="0.25">
      <c r="A5" s="2" t="s">
        <v>762</v>
      </c>
      <c r="B5" s="3">
        <v>4</v>
      </c>
    </row>
    <row r="6" spans="1:2" x14ac:dyDescent="0.25">
      <c r="A6" s="2" t="s">
        <v>15</v>
      </c>
      <c r="B6" s="3">
        <v>4</v>
      </c>
    </row>
    <row r="7" spans="1:2" x14ac:dyDescent="0.25">
      <c r="A7" s="2" t="s">
        <v>369</v>
      </c>
      <c r="B7" s="3">
        <v>3</v>
      </c>
    </row>
    <row r="8" spans="1:2" x14ac:dyDescent="0.25">
      <c r="A8" s="2" t="s">
        <v>804</v>
      </c>
      <c r="B8" s="3">
        <v>2</v>
      </c>
    </row>
    <row r="9" spans="1:2" x14ac:dyDescent="0.25">
      <c r="A9" s="2" t="s">
        <v>161</v>
      </c>
      <c r="B9" s="3">
        <v>2</v>
      </c>
    </row>
    <row r="10" spans="1:2" x14ac:dyDescent="0.25">
      <c r="A10" s="2" t="s">
        <v>441</v>
      </c>
      <c r="B10" s="3">
        <v>1</v>
      </c>
    </row>
    <row r="11" spans="1:2" x14ac:dyDescent="0.25">
      <c r="A11" s="2" t="s">
        <v>20</v>
      </c>
      <c r="B11" s="3">
        <v>1</v>
      </c>
    </row>
    <row r="12" spans="1:2" x14ac:dyDescent="0.25">
      <c r="A12" s="2" t="s">
        <v>172</v>
      </c>
      <c r="B12" s="3">
        <v>1</v>
      </c>
    </row>
    <row r="13" spans="1:2" x14ac:dyDescent="0.25">
      <c r="A13" s="2" t="s">
        <v>21</v>
      </c>
      <c r="B13" s="3">
        <v>1</v>
      </c>
    </row>
    <row r="14" spans="1:2" x14ac:dyDescent="0.25">
      <c r="A14" s="2" t="s">
        <v>9</v>
      </c>
      <c r="B14" s="3">
        <v>1</v>
      </c>
    </row>
    <row r="15" spans="1:2" x14ac:dyDescent="0.25">
      <c r="A15" s="2" t="s">
        <v>27</v>
      </c>
      <c r="B15" s="3">
        <v>1</v>
      </c>
    </row>
    <row r="16" spans="1:2" x14ac:dyDescent="0.25">
      <c r="A16" s="2" t="s">
        <v>490</v>
      </c>
      <c r="B16" s="3">
        <v>1</v>
      </c>
    </row>
    <row r="17" spans="1:2" x14ac:dyDescent="0.25">
      <c r="A17" s="2" t="s">
        <v>674</v>
      </c>
      <c r="B17" s="3">
        <v>1</v>
      </c>
    </row>
    <row r="18" spans="1:2" x14ac:dyDescent="0.25">
      <c r="A18" s="2" t="s">
        <v>119</v>
      </c>
      <c r="B18" s="3">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5170-BB1E-4367-892E-65F3865135AF}">
  <sheetPr>
    <pageSetUpPr fitToPage="1"/>
  </sheetPr>
  <dimension ref="A1:BA166"/>
  <sheetViews>
    <sheetView zoomScaleNormal="100" workbookViewId="0">
      <pane ySplit="4" topLeftCell="A5" activePane="bottomLeft" state="frozen"/>
      <selection pane="bottomLeft" activeCell="N9" sqref="N9"/>
    </sheetView>
  </sheetViews>
  <sheetFormatPr defaultRowHeight="15" x14ac:dyDescent="0.25"/>
  <cols>
    <col min="1" max="1" width="21.85546875" bestFit="1" customWidth="1"/>
    <col min="2" max="2" width="16.28515625" style="34" bestFit="1" customWidth="1"/>
    <col min="3" max="7" width="3.7109375" style="34" bestFit="1" customWidth="1"/>
    <col min="8" max="8" width="3.7109375" bestFit="1" customWidth="1"/>
    <col min="9" max="20" width="3.7109375" style="34" bestFit="1" customWidth="1"/>
    <col min="21" max="21" width="3.7109375" bestFit="1" customWidth="1"/>
    <col min="22" max="23" width="3.7109375" style="34" bestFit="1" customWidth="1"/>
    <col min="24" max="24" width="3.7109375" bestFit="1" customWidth="1"/>
    <col min="25" max="25" width="4.42578125" style="34" bestFit="1" customWidth="1"/>
    <col min="26" max="26" width="3.7109375" bestFit="1" customWidth="1"/>
    <col min="27" max="27" width="4.42578125" style="34" bestFit="1" customWidth="1"/>
    <col min="28" max="28" width="18.140625" bestFit="1" customWidth="1"/>
    <col min="29" max="29" width="11.5703125" style="34" bestFit="1" customWidth="1"/>
    <col min="30" max="30" width="18.140625" bestFit="1" customWidth="1"/>
    <col min="31" max="31" width="11.5703125" style="34" bestFit="1" customWidth="1"/>
    <col min="32" max="32" width="18.140625" bestFit="1" customWidth="1"/>
    <col min="33" max="33" width="11.5703125" style="34" bestFit="1" customWidth="1"/>
    <col min="34" max="34" width="18.140625" bestFit="1" customWidth="1"/>
    <col min="35" max="35" width="11.5703125" style="34" bestFit="1" customWidth="1"/>
    <col min="36" max="36" width="4.42578125" bestFit="1" customWidth="1"/>
    <col min="37" max="37" width="7.5703125" style="34" bestFit="1" customWidth="1"/>
    <col min="38" max="38" width="3.7109375" bestFit="1" customWidth="1"/>
    <col min="39" max="39" width="3.7109375" style="34" bestFit="1" customWidth="1"/>
    <col min="40" max="40" width="3.7109375" bestFit="1" customWidth="1"/>
    <col min="41" max="41" width="3.7109375" style="34" bestFit="1" customWidth="1"/>
    <col min="42" max="42" width="4.42578125" bestFit="1" customWidth="1"/>
    <col min="43" max="44" width="3.7109375" style="34" bestFit="1" customWidth="1"/>
    <col min="45" max="46" width="6" bestFit="1" customWidth="1"/>
    <col min="47" max="47" width="3.7109375" bestFit="1" customWidth="1"/>
    <col min="48" max="48" width="6" bestFit="1" customWidth="1"/>
    <col min="49" max="50" width="3.7109375" bestFit="1" customWidth="1"/>
    <col min="51" max="51" width="6" bestFit="1" customWidth="1"/>
    <col min="52" max="52" width="3.7109375" bestFit="1" customWidth="1"/>
    <col min="53" max="53" width="6" bestFit="1" customWidth="1"/>
  </cols>
  <sheetData>
    <row r="1" spans="1:53" x14ac:dyDescent="0.25">
      <c r="B1"/>
      <c r="C1"/>
      <c r="D1"/>
      <c r="E1"/>
      <c r="F1"/>
      <c r="G1"/>
      <c r="I1"/>
      <c r="J1"/>
      <c r="K1"/>
      <c r="L1"/>
      <c r="M1"/>
      <c r="N1"/>
      <c r="O1"/>
      <c r="P1"/>
      <c r="Q1"/>
      <c r="R1"/>
      <c r="S1"/>
      <c r="T1"/>
      <c r="V1"/>
      <c r="W1"/>
      <c r="Y1"/>
      <c r="AA1"/>
      <c r="AC1"/>
      <c r="AE1"/>
      <c r="AG1"/>
      <c r="AI1"/>
      <c r="AK1"/>
      <c r="AM1"/>
      <c r="AO1"/>
      <c r="AQ1"/>
      <c r="AR1"/>
    </row>
    <row r="2" spans="1:53" x14ac:dyDescent="0.25">
      <c r="B2"/>
      <c r="C2"/>
      <c r="D2"/>
      <c r="E2"/>
      <c r="F2"/>
      <c r="G2"/>
      <c r="I2"/>
      <c r="J2"/>
      <c r="K2"/>
      <c r="L2"/>
      <c r="M2"/>
      <c r="N2"/>
      <c r="O2"/>
      <c r="P2"/>
      <c r="Q2"/>
      <c r="R2"/>
      <c r="S2"/>
      <c r="T2"/>
      <c r="V2"/>
      <c r="W2"/>
      <c r="Y2"/>
      <c r="AA2"/>
      <c r="AC2"/>
      <c r="AE2"/>
      <c r="AG2"/>
      <c r="AI2"/>
      <c r="AK2"/>
      <c r="AM2"/>
      <c r="AO2"/>
      <c r="AQ2"/>
      <c r="AR2"/>
    </row>
    <row r="3" spans="1:53" ht="15.75" thickBot="1" x14ac:dyDescent="0.3">
      <c r="A3" s="39" t="s">
        <v>528</v>
      </c>
      <c r="B3" s="40" t="s">
        <v>170</v>
      </c>
      <c r="C3" s="41"/>
      <c r="D3" s="41"/>
      <c r="E3" s="41"/>
      <c r="F3" s="41"/>
      <c r="G3" s="41"/>
      <c r="H3" s="41"/>
      <c r="I3" s="41"/>
      <c r="J3" s="41"/>
      <c r="K3" s="41"/>
      <c r="L3" s="41"/>
      <c r="M3" s="41"/>
      <c r="N3" s="41"/>
      <c r="O3" s="41"/>
      <c r="P3" s="41"/>
      <c r="Q3" s="41"/>
      <c r="R3" s="41"/>
      <c r="S3" s="41"/>
      <c r="T3" s="41"/>
      <c r="U3" s="41"/>
      <c r="V3" s="41"/>
      <c r="W3" s="41"/>
      <c r="X3" s="41"/>
      <c r="Y3" s="48"/>
      <c r="AA3"/>
      <c r="AC3"/>
      <c r="AE3"/>
      <c r="AG3"/>
      <c r="AI3"/>
      <c r="AK3"/>
      <c r="AM3"/>
      <c r="AO3"/>
      <c r="AQ3"/>
      <c r="AR3"/>
    </row>
    <row r="4" spans="1:53" s="19" customFormat="1" ht="115.5" thickBot="1" x14ac:dyDescent="0.3">
      <c r="A4" s="42" t="s">
        <v>118</v>
      </c>
      <c r="B4" s="35" t="s">
        <v>548</v>
      </c>
      <c r="C4" s="36" t="s">
        <v>768</v>
      </c>
      <c r="D4" s="37" t="s">
        <v>774</v>
      </c>
      <c r="E4" s="36" t="s">
        <v>9</v>
      </c>
      <c r="F4" s="36" t="s">
        <v>552</v>
      </c>
      <c r="G4" s="36" t="s">
        <v>11</v>
      </c>
      <c r="H4" s="36" t="s">
        <v>85</v>
      </c>
      <c r="I4" s="36" t="s">
        <v>19</v>
      </c>
      <c r="J4" s="36" t="s">
        <v>18</v>
      </c>
      <c r="K4" s="36" t="s">
        <v>547</v>
      </c>
      <c r="L4" s="36" t="s">
        <v>673</v>
      </c>
      <c r="M4" s="37" t="s">
        <v>550</v>
      </c>
      <c r="N4" s="35" t="s">
        <v>15</v>
      </c>
      <c r="O4" s="37" t="s">
        <v>764</v>
      </c>
      <c r="P4" s="37" t="s">
        <v>766</v>
      </c>
      <c r="Q4" s="35" t="s">
        <v>767</v>
      </c>
      <c r="R4" s="37" t="s">
        <v>569</v>
      </c>
      <c r="S4" s="37" t="s">
        <v>553</v>
      </c>
      <c r="T4" s="37" t="s">
        <v>161</v>
      </c>
      <c r="U4" s="37" t="s">
        <v>760</v>
      </c>
      <c r="V4" s="35" t="s">
        <v>166</v>
      </c>
      <c r="W4" s="35" t="s">
        <v>16</v>
      </c>
      <c r="X4" s="51" t="s">
        <v>14</v>
      </c>
      <c r="Y4" s="46" t="s">
        <v>119</v>
      </c>
      <c r="Z4"/>
      <c r="AA4"/>
      <c r="AB4"/>
      <c r="AC4"/>
      <c r="AD4"/>
      <c r="AE4"/>
      <c r="AF4"/>
      <c r="AG4"/>
      <c r="AH4"/>
      <c r="AI4"/>
      <c r="AJ4"/>
      <c r="AK4"/>
      <c r="AL4"/>
      <c r="AM4"/>
      <c r="AN4"/>
      <c r="AO4"/>
      <c r="AP4"/>
      <c r="AQ4"/>
      <c r="AR4"/>
      <c r="AS4"/>
      <c r="AT4"/>
      <c r="AU4"/>
      <c r="AV4"/>
      <c r="AW4"/>
      <c r="AX4"/>
      <c r="AY4"/>
      <c r="AZ4"/>
      <c r="BA4"/>
    </row>
    <row r="5" spans="1:53" s="20" customFormat="1" ht="21.75" thickBot="1" x14ac:dyDescent="0.4">
      <c r="A5" s="43" t="s">
        <v>167</v>
      </c>
      <c r="B5" s="23">
        <v>1</v>
      </c>
      <c r="C5" s="23">
        <v>3</v>
      </c>
      <c r="D5" s="23">
        <v>2</v>
      </c>
      <c r="E5" s="23">
        <v>5</v>
      </c>
      <c r="F5" s="23">
        <v>8</v>
      </c>
      <c r="G5" s="23">
        <v>5</v>
      </c>
      <c r="H5" s="23">
        <v>6</v>
      </c>
      <c r="I5" s="23">
        <v>2</v>
      </c>
      <c r="J5" s="23">
        <v>1</v>
      </c>
      <c r="K5" s="23">
        <v>2</v>
      </c>
      <c r="L5" s="23">
        <v>9</v>
      </c>
      <c r="M5" s="23">
        <v>4</v>
      </c>
      <c r="N5" s="23">
        <v>3</v>
      </c>
      <c r="O5" s="23">
        <v>3</v>
      </c>
      <c r="P5" s="23">
        <v>1</v>
      </c>
      <c r="Q5" s="23">
        <v>1</v>
      </c>
      <c r="R5" s="23">
        <v>2</v>
      </c>
      <c r="S5" s="23">
        <v>8</v>
      </c>
      <c r="T5" s="23">
        <v>5</v>
      </c>
      <c r="U5" s="23">
        <v>1</v>
      </c>
      <c r="V5" s="23">
        <v>1</v>
      </c>
      <c r="W5" s="23">
        <v>8</v>
      </c>
      <c r="X5" s="23">
        <v>1</v>
      </c>
      <c r="Y5" s="49">
        <v>82</v>
      </c>
      <c r="Z5"/>
      <c r="AA5"/>
      <c r="AB5"/>
      <c r="AC5"/>
      <c r="AD5"/>
      <c r="AE5"/>
      <c r="AF5"/>
      <c r="AG5"/>
      <c r="AH5"/>
      <c r="AI5"/>
      <c r="AJ5"/>
      <c r="AK5"/>
      <c r="AL5"/>
      <c r="AM5"/>
      <c r="AN5"/>
      <c r="AO5"/>
      <c r="AP5"/>
      <c r="AQ5"/>
      <c r="AR5"/>
      <c r="AS5"/>
      <c r="AT5"/>
      <c r="AU5"/>
      <c r="AV5"/>
      <c r="AW5"/>
      <c r="AX5"/>
      <c r="AY5"/>
      <c r="AZ5"/>
      <c r="BA5"/>
    </row>
    <row r="6" spans="1:53" ht="18.75" customHeight="1" x14ac:dyDescent="0.25">
      <c r="A6" s="44" t="s">
        <v>377</v>
      </c>
      <c r="B6" s="22"/>
      <c r="C6" s="22"/>
      <c r="D6" s="22"/>
      <c r="E6" s="22">
        <v>1</v>
      </c>
      <c r="F6" s="22">
        <v>1</v>
      </c>
      <c r="G6" s="22"/>
      <c r="H6" s="22"/>
      <c r="I6" s="22"/>
      <c r="J6" s="22"/>
      <c r="K6" s="22"/>
      <c r="L6" s="22">
        <v>1</v>
      </c>
      <c r="M6" s="22"/>
      <c r="N6" s="22"/>
      <c r="O6" s="22"/>
      <c r="P6" s="22"/>
      <c r="Q6" s="22"/>
      <c r="R6" s="22"/>
      <c r="S6" s="22"/>
      <c r="T6" s="22"/>
      <c r="U6" s="22"/>
      <c r="V6" s="22"/>
      <c r="W6" s="22"/>
      <c r="X6" s="22"/>
      <c r="Y6" s="47">
        <v>3</v>
      </c>
      <c r="AA6"/>
      <c r="AC6"/>
      <c r="AE6"/>
      <c r="AG6"/>
      <c r="AI6"/>
      <c r="AK6"/>
      <c r="AM6"/>
      <c r="AO6"/>
      <c r="AQ6"/>
      <c r="AR6"/>
    </row>
    <row r="7" spans="1:53" ht="18.75" customHeight="1" x14ac:dyDescent="0.25">
      <c r="A7" s="44" t="s">
        <v>363</v>
      </c>
      <c r="B7" s="22"/>
      <c r="C7" s="22"/>
      <c r="D7" s="22"/>
      <c r="E7" s="22"/>
      <c r="F7" s="22">
        <v>1</v>
      </c>
      <c r="G7" s="22">
        <v>1</v>
      </c>
      <c r="H7" s="22"/>
      <c r="I7" s="22"/>
      <c r="J7" s="22"/>
      <c r="K7" s="22"/>
      <c r="L7" s="22"/>
      <c r="M7" s="22"/>
      <c r="N7" s="22"/>
      <c r="O7" s="22"/>
      <c r="P7" s="22"/>
      <c r="Q7" s="22"/>
      <c r="R7" s="22"/>
      <c r="S7" s="22"/>
      <c r="T7" s="22"/>
      <c r="U7" s="22"/>
      <c r="V7" s="22"/>
      <c r="W7" s="22"/>
      <c r="X7" s="22"/>
      <c r="Y7" s="47">
        <v>2</v>
      </c>
      <c r="AA7"/>
      <c r="AC7"/>
      <c r="AE7"/>
      <c r="AG7"/>
      <c r="AI7"/>
      <c r="AK7"/>
      <c r="AM7"/>
      <c r="AO7"/>
      <c r="AQ7"/>
      <c r="AR7"/>
    </row>
    <row r="8" spans="1:53" ht="18.75" customHeight="1" x14ac:dyDescent="0.25">
      <c r="A8" s="44" t="s">
        <v>213</v>
      </c>
      <c r="B8" s="22"/>
      <c r="C8" s="22"/>
      <c r="D8" s="22"/>
      <c r="E8" s="22"/>
      <c r="F8" s="22">
        <v>2</v>
      </c>
      <c r="G8" s="22">
        <v>1</v>
      </c>
      <c r="H8" s="22"/>
      <c r="I8" s="22"/>
      <c r="J8" s="22"/>
      <c r="K8" s="22"/>
      <c r="L8" s="22">
        <v>1</v>
      </c>
      <c r="M8" s="22"/>
      <c r="N8" s="22"/>
      <c r="O8" s="22"/>
      <c r="P8" s="22"/>
      <c r="Q8" s="22"/>
      <c r="R8" s="22"/>
      <c r="S8" s="22"/>
      <c r="T8" s="22"/>
      <c r="U8" s="22"/>
      <c r="V8" s="22"/>
      <c r="W8" s="22"/>
      <c r="X8" s="22"/>
      <c r="Y8" s="47">
        <v>4</v>
      </c>
      <c r="AA8"/>
      <c r="AC8"/>
      <c r="AE8"/>
      <c r="AG8"/>
      <c r="AI8"/>
      <c r="AK8"/>
      <c r="AM8"/>
      <c r="AO8"/>
      <c r="AQ8"/>
      <c r="AR8"/>
    </row>
    <row r="9" spans="1:53" s="20" customFormat="1" ht="18.75" customHeight="1" x14ac:dyDescent="0.35">
      <c r="A9" s="44" t="s">
        <v>509</v>
      </c>
      <c r="B9" s="22"/>
      <c r="C9" s="22">
        <v>1</v>
      </c>
      <c r="D9" s="22"/>
      <c r="E9" s="22"/>
      <c r="F9" s="22">
        <v>1</v>
      </c>
      <c r="G9" s="22">
        <v>1</v>
      </c>
      <c r="H9" s="22">
        <v>6</v>
      </c>
      <c r="I9" s="22">
        <v>1</v>
      </c>
      <c r="J9" s="22">
        <v>1</v>
      </c>
      <c r="K9" s="22">
        <v>1</v>
      </c>
      <c r="L9" s="22">
        <v>2</v>
      </c>
      <c r="M9" s="22">
        <v>2</v>
      </c>
      <c r="N9" s="22"/>
      <c r="O9" s="22"/>
      <c r="P9" s="22"/>
      <c r="Q9" s="22"/>
      <c r="R9" s="22"/>
      <c r="S9" s="22">
        <v>4</v>
      </c>
      <c r="T9" s="22">
        <v>2</v>
      </c>
      <c r="U9" s="22"/>
      <c r="V9" s="22"/>
      <c r="W9" s="22">
        <v>1</v>
      </c>
      <c r="X9" s="22"/>
      <c r="Y9" s="47">
        <v>23</v>
      </c>
      <c r="Z9"/>
      <c r="AA9"/>
      <c r="AB9"/>
      <c r="AC9"/>
      <c r="AD9"/>
      <c r="AE9"/>
      <c r="AF9"/>
      <c r="AG9"/>
      <c r="AH9"/>
      <c r="AI9"/>
      <c r="AJ9"/>
      <c r="AK9"/>
      <c r="AL9"/>
      <c r="AM9"/>
      <c r="AN9"/>
      <c r="AO9"/>
      <c r="AP9"/>
      <c r="AQ9"/>
      <c r="AR9"/>
      <c r="AS9"/>
      <c r="AT9"/>
      <c r="AU9"/>
      <c r="AV9"/>
      <c r="AW9"/>
      <c r="AX9"/>
      <c r="AY9"/>
      <c r="AZ9"/>
      <c r="BA9"/>
    </row>
    <row r="10" spans="1:53" x14ac:dyDescent="0.25">
      <c r="A10" s="44" t="s">
        <v>94</v>
      </c>
      <c r="B10" s="22"/>
      <c r="C10" s="22"/>
      <c r="D10" s="22"/>
      <c r="E10" s="22">
        <v>1</v>
      </c>
      <c r="F10" s="22"/>
      <c r="G10" s="22">
        <v>2</v>
      </c>
      <c r="H10" s="22"/>
      <c r="I10" s="22"/>
      <c r="J10" s="22"/>
      <c r="K10" s="22"/>
      <c r="L10" s="22"/>
      <c r="M10" s="22"/>
      <c r="N10" s="22">
        <v>1</v>
      </c>
      <c r="O10" s="22"/>
      <c r="P10" s="22"/>
      <c r="Q10" s="22"/>
      <c r="R10" s="22"/>
      <c r="S10" s="22"/>
      <c r="T10" s="22"/>
      <c r="U10" s="22"/>
      <c r="V10" s="22"/>
      <c r="W10" s="22">
        <v>1</v>
      </c>
      <c r="X10" s="22"/>
      <c r="Y10" s="47">
        <v>5</v>
      </c>
      <c r="AA10"/>
      <c r="AC10"/>
      <c r="AE10"/>
      <c r="AG10"/>
      <c r="AI10"/>
      <c r="AK10"/>
      <c r="AM10"/>
      <c r="AO10"/>
      <c r="AQ10"/>
      <c r="AR10"/>
    </row>
    <row r="11" spans="1:53" ht="18.75" customHeight="1" x14ac:dyDescent="0.25">
      <c r="A11" s="44" t="s">
        <v>31</v>
      </c>
      <c r="B11" s="22"/>
      <c r="C11" s="22"/>
      <c r="D11" s="22">
        <v>2</v>
      </c>
      <c r="E11" s="22">
        <v>2</v>
      </c>
      <c r="F11" s="22">
        <v>1</v>
      </c>
      <c r="G11" s="22"/>
      <c r="H11" s="22"/>
      <c r="I11" s="22"/>
      <c r="J11" s="22"/>
      <c r="K11" s="22">
        <v>1</v>
      </c>
      <c r="L11" s="22">
        <v>3</v>
      </c>
      <c r="M11" s="22">
        <v>1</v>
      </c>
      <c r="N11" s="22">
        <v>1</v>
      </c>
      <c r="O11" s="22">
        <v>3</v>
      </c>
      <c r="P11" s="22"/>
      <c r="Q11" s="22"/>
      <c r="R11" s="22">
        <v>1</v>
      </c>
      <c r="S11" s="22">
        <v>1</v>
      </c>
      <c r="T11" s="22">
        <v>3</v>
      </c>
      <c r="U11" s="22">
        <v>1</v>
      </c>
      <c r="V11" s="22">
        <v>1</v>
      </c>
      <c r="W11" s="22">
        <v>6</v>
      </c>
      <c r="X11" s="22"/>
      <c r="Y11" s="47">
        <v>27</v>
      </c>
      <c r="AA11"/>
      <c r="AC11"/>
      <c r="AE11"/>
      <c r="AG11"/>
      <c r="AI11"/>
      <c r="AK11"/>
      <c r="AM11"/>
      <c r="AO11"/>
      <c r="AQ11"/>
      <c r="AR11"/>
    </row>
    <row r="12" spans="1:53" ht="18.75" customHeight="1" x14ac:dyDescent="0.25">
      <c r="A12" s="44" t="s">
        <v>752</v>
      </c>
      <c r="B12" s="22"/>
      <c r="C12" s="22"/>
      <c r="D12" s="22"/>
      <c r="E12" s="22"/>
      <c r="F12" s="22"/>
      <c r="G12" s="22"/>
      <c r="H12" s="22"/>
      <c r="I12" s="22"/>
      <c r="J12" s="22"/>
      <c r="K12" s="22"/>
      <c r="L12" s="22"/>
      <c r="M12" s="22"/>
      <c r="N12" s="22"/>
      <c r="O12" s="22"/>
      <c r="P12" s="22"/>
      <c r="Q12" s="22"/>
      <c r="R12" s="22">
        <v>1</v>
      </c>
      <c r="S12" s="22"/>
      <c r="T12" s="22"/>
      <c r="U12" s="22"/>
      <c r="V12" s="22"/>
      <c r="W12" s="22"/>
      <c r="X12" s="22"/>
      <c r="Y12" s="47">
        <v>1</v>
      </c>
      <c r="AA12"/>
      <c r="AC12"/>
      <c r="AE12"/>
      <c r="AG12"/>
      <c r="AI12"/>
      <c r="AK12"/>
      <c r="AM12"/>
      <c r="AO12"/>
      <c r="AQ12"/>
      <c r="AR12"/>
    </row>
    <row r="13" spans="1:53" s="20" customFormat="1" ht="18.75" customHeight="1" x14ac:dyDescent="0.35">
      <c r="A13" s="44" t="s">
        <v>721</v>
      </c>
      <c r="B13" s="22">
        <v>1</v>
      </c>
      <c r="C13" s="22">
        <v>2</v>
      </c>
      <c r="D13" s="22"/>
      <c r="E13" s="22">
        <v>1</v>
      </c>
      <c r="F13" s="22">
        <v>2</v>
      </c>
      <c r="G13" s="22"/>
      <c r="H13" s="22"/>
      <c r="I13" s="22"/>
      <c r="J13" s="22"/>
      <c r="K13" s="22"/>
      <c r="L13" s="22">
        <v>2</v>
      </c>
      <c r="M13" s="22">
        <v>1</v>
      </c>
      <c r="N13" s="22">
        <v>1</v>
      </c>
      <c r="O13" s="22"/>
      <c r="P13" s="22">
        <v>1</v>
      </c>
      <c r="Q13" s="22">
        <v>1</v>
      </c>
      <c r="R13" s="22"/>
      <c r="S13" s="22">
        <v>3</v>
      </c>
      <c r="T13" s="22"/>
      <c r="U13" s="22"/>
      <c r="V13" s="22"/>
      <c r="W13" s="22"/>
      <c r="X13" s="22">
        <v>1</v>
      </c>
      <c r="Y13" s="47">
        <v>16</v>
      </c>
      <c r="Z13"/>
      <c r="AA13"/>
      <c r="AB13"/>
      <c r="AC13"/>
      <c r="AD13"/>
      <c r="AE13"/>
      <c r="AF13"/>
      <c r="AG13"/>
      <c r="AH13"/>
      <c r="AI13"/>
      <c r="AJ13"/>
      <c r="AK13"/>
      <c r="AL13"/>
      <c r="AM13"/>
      <c r="AN13"/>
      <c r="AO13"/>
      <c r="AP13"/>
      <c r="AQ13"/>
      <c r="AR13"/>
      <c r="AS13"/>
      <c r="AT13"/>
      <c r="AU13"/>
      <c r="AV13"/>
      <c r="AW13"/>
      <c r="AX13"/>
      <c r="AY13"/>
      <c r="AZ13"/>
      <c r="BA13"/>
    </row>
    <row r="14" spans="1:53" ht="18.75" customHeight="1" x14ac:dyDescent="0.25">
      <c r="A14" s="45" t="s">
        <v>777</v>
      </c>
      <c r="B14" s="38"/>
      <c r="C14" s="38"/>
      <c r="D14" s="38"/>
      <c r="E14" s="38"/>
      <c r="F14" s="38"/>
      <c r="G14" s="38"/>
      <c r="H14" s="38"/>
      <c r="I14" s="38">
        <v>1</v>
      </c>
      <c r="J14" s="38"/>
      <c r="K14" s="38"/>
      <c r="L14" s="38"/>
      <c r="M14" s="38"/>
      <c r="N14" s="38"/>
      <c r="O14" s="38"/>
      <c r="P14" s="38"/>
      <c r="Q14" s="38"/>
      <c r="R14" s="38"/>
      <c r="S14" s="38"/>
      <c r="T14" s="38"/>
      <c r="U14" s="38"/>
      <c r="V14" s="38"/>
      <c r="W14" s="38"/>
      <c r="X14" s="38"/>
      <c r="Y14" s="50">
        <v>1</v>
      </c>
      <c r="AA14"/>
      <c r="AC14"/>
      <c r="AE14"/>
      <c r="AG14"/>
      <c r="AI14"/>
      <c r="AK14"/>
      <c r="AM14"/>
      <c r="AO14"/>
      <c r="AQ14"/>
      <c r="AR14"/>
    </row>
    <row r="15" spans="1:53" ht="18.75" customHeight="1" x14ac:dyDescent="0.25">
      <c r="B15"/>
      <c r="C15"/>
      <c r="D15"/>
      <c r="E15"/>
      <c r="F15"/>
      <c r="G15"/>
      <c r="I15"/>
      <c r="J15"/>
      <c r="K15"/>
      <c r="L15"/>
      <c r="M15"/>
      <c r="N15"/>
      <c r="O15"/>
      <c r="P15"/>
      <c r="Q15"/>
      <c r="R15"/>
      <c r="S15"/>
      <c r="T15"/>
      <c r="V15"/>
      <c r="W15"/>
      <c r="Y15"/>
      <c r="AA15"/>
      <c r="AC15"/>
      <c r="AE15"/>
      <c r="AG15"/>
      <c r="AI15"/>
      <c r="AK15"/>
      <c r="AM15"/>
      <c r="AO15"/>
      <c r="AQ15"/>
      <c r="AR15"/>
    </row>
    <row r="16" spans="1:53" x14ac:dyDescent="0.25">
      <c r="B16"/>
      <c r="C16"/>
      <c r="D16"/>
      <c r="E16"/>
      <c r="F16"/>
      <c r="G16"/>
      <c r="I16"/>
      <c r="J16"/>
      <c r="K16"/>
      <c r="L16"/>
      <c r="M16"/>
      <c r="N16"/>
      <c r="O16"/>
      <c r="P16"/>
      <c r="Q16"/>
      <c r="R16"/>
      <c r="S16"/>
      <c r="T16"/>
      <c r="V16"/>
      <c r="W16"/>
      <c r="Y16"/>
      <c r="AA16"/>
      <c r="AC16"/>
      <c r="AE16"/>
      <c r="AG16"/>
      <c r="AI16"/>
      <c r="AK16"/>
      <c r="AM16"/>
      <c r="AO16"/>
      <c r="AQ16"/>
      <c r="AR16"/>
    </row>
    <row r="17" spans="1:53" ht="18.75" customHeight="1" x14ac:dyDescent="0.25">
      <c r="B17"/>
      <c r="C17"/>
      <c r="D17"/>
      <c r="E17"/>
      <c r="F17"/>
      <c r="G17"/>
      <c r="I17"/>
      <c r="J17"/>
      <c r="K17"/>
      <c r="L17"/>
      <c r="M17"/>
      <c r="N17"/>
      <c r="O17"/>
      <c r="P17"/>
      <c r="Q17"/>
      <c r="R17"/>
      <c r="S17"/>
      <c r="T17"/>
      <c r="V17"/>
      <c r="W17"/>
      <c r="Y17"/>
      <c r="AA17"/>
      <c r="AC17"/>
      <c r="AE17"/>
      <c r="AG17"/>
      <c r="AI17"/>
      <c r="AK17"/>
      <c r="AM17"/>
      <c r="AO17"/>
      <c r="AQ17"/>
      <c r="AR17"/>
    </row>
    <row r="18" spans="1:53" ht="18.75" customHeight="1" x14ac:dyDescent="0.25">
      <c r="B18"/>
      <c r="C18"/>
      <c r="D18"/>
      <c r="E18"/>
      <c r="F18"/>
      <c r="G18"/>
      <c r="I18"/>
      <c r="J18"/>
      <c r="K18"/>
      <c r="L18"/>
      <c r="M18"/>
      <c r="N18"/>
      <c r="O18"/>
      <c r="P18"/>
      <c r="Q18"/>
      <c r="R18"/>
      <c r="S18"/>
      <c r="T18"/>
      <c r="V18"/>
      <c r="W18"/>
      <c r="Y18"/>
      <c r="AA18"/>
      <c r="AC18"/>
      <c r="AE18"/>
      <c r="AG18"/>
      <c r="AI18"/>
      <c r="AK18"/>
      <c r="AM18"/>
      <c r="AO18"/>
      <c r="AQ18"/>
      <c r="AR18"/>
    </row>
    <row r="19" spans="1:53" ht="18.75" customHeight="1" x14ac:dyDescent="0.25">
      <c r="B19"/>
      <c r="C19"/>
      <c r="D19"/>
      <c r="E19"/>
      <c r="F19"/>
      <c r="G19"/>
      <c r="I19"/>
      <c r="J19"/>
      <c r="K19"/>
      <c r="L19"/>
      <c r="M19"/>
      <c r="N19"/>
      <c r="O19"/>
      <c r="P19"/>
      <c r="Q19"/>
      <c r="R19"/>
      <c r="S19"/>
      <c r="T19"/>
      <c r="V19"/>
      <c r="W19"/>
      <c r="Y19"/>
      <c r="AA19"/>
      <c r="AC19"/>
      <c r="AE19"/>
      <c r="AG19"/>
      <c r="AI19"/>
      <c r="AK19"/>
      <c r="AM19"/>
      <c r="AO19"/>
      <c r="AQ19"/>
      <c r="AR19"/>
    </row>
    <row r="20" spans="1:53" ht="18.75" customHeight="1" x14ac:dyDescent="0.25">
      <c r="B20"/>
      <c r="C20"/>
      <c r="D20"/>
      <c r="E20"/>
      <c r="F20"/>
      <c r="G20"/>
      <c r="I20"/>
      <c r="J20"/>
      <c r="K20"/>
      <c r="L20"/>
      <c r="M20"/>
      <c r="N20"/>
      <c r="O20"/>
      <c r="P20"/>
      <c r="Q20"/>
      <c r="R20"/>
      <c r="S20"/>
      <c r="T20"/>
      <c r="V20"/>
      <c r="W20"/>
      <c r="Y20"/>
      <c r="AA20"/>
      <c r="AC20"/>
      <c r="AE20"/>
      <c r="AG20"/>
      <c r="AI20"/>
      <c r="AK20"/>
      <c r="AM20"/>
      <c r="AO20"/>
      <c r="AQ20"/>
      <c r="AR20"/>
    </row>
    <row r="21" spans="1:53" ht="18.75" customHeight="1" x14ac:dyDescent="0.25">
      <c r="B21"/>
      <c r="C21"/>
      <c r="D21"/>
      <c r="E21"/>
      <c r="F21"/>
      <c r="G21"/>
      <c r="I21"/>
      <c r="J21"/>
      <c r="K21"/>
      <c r="L21"/>
      <c r="M21"/>
      <c r="N21"/>
      <c r="O21"/>
      <c r="P21"/>
      <c r="Q21"/>
      <c r="R21"/>
      <c r="S21"/>
      <c r="T21"/>
      <c r="V21"/>
      <c r="W21"/>
      <c r="Y21"/>
      <c r="AA21"/>
      <c r="AC21"/>
      <c r="AE21"/>
      <c r="AG21"/>
      <c r="AI21"/>
      <c r="AK21"/>
      <c r="AM21"/>
      <c r="AO21"/>
      <c r="AQ21"/>
      <c r="AR21"/>
    </row>
    <row r="22" spans="1:53" ht="18.75" customHeight="1" x14ac:dyDescent="0.25">
      <c r="B22"/>
      <c r="C22"/>
      <c r="D22"/>
      <c r="E22"/>
      <c r="F22"/>
      <c r="G22"/>
      <c r="I22"/>
      <c r="J22"/>
      <c r="K22"/>
      <c r="L22"/>
      <c r="M22"/>
      <c r="N22"/>
      <c r="O22"/>
      <c r="P22"/>
      <c r="Q22"/>
      <c r="R22"/>
      <c r="S22"/>
      <c r="T22"/>
      <c r="V22"/>
      <c r="W22"/>
      <c r="Y22"/>
      <c r="AA22"/>
      <c r="AC22"/>
      <c r="AE22"/>
      <c r="AG22"/>
      <c r="AI22"/>
      <c r="AK22"/>
      <c r="AM22"/>
      <c r="AO22"/>
      <c r="AQ22"/>
      <c r="AR22"/>
    </row>
    <row r="23" spans="1:53" ht="18.75" customHeight="1" x14ac:dyDescent="0.25">
      <c r="B23"/>
      <c r="C23"/>
      <c r="D23"/>
      <c r="E23"/>
      <c r="F23"/>
      <c r="G23"/>
      <c r="I23"/>
      <c r="J23"/>
      <c r="K23"/>
      <c r="L23"/>
      <c r="M23"/>
      <c r="N23"/>
      <c r="O23"/>
      <c r="P23"/>
      <c r="Q23"/>
      <c r="R23"/>
      <c r="S23"/>
      <c r="T23"/>
      <c r="V23"/>
      <c r="W23"/>
      <c r="Y23"/>
      <c r="AA23"/>
      <c r="AC23"/>
      <c r="AE23"/>
      <c r="AG23"/>
      <c r="AI23"/>
      <c r="AK23"/>
      <c r="AM23"/>
      <c r="AO23"/>
      <c r="AQ23"/>
      <c r="AR23"/>
    </row>
    <row r="24" spans="1:53" ht="18.75" customHeight="1" x14ac:dyDescent="0.25">
      <c r="B24"/>
      <c r="C24"/>
      <c r="D24"/>
      <c r="E24"/>
      <c r="F24"/>
      <c r="G24"/>
      <c r="I24"/>
      <c r="J24"/>
      <c r="K24"/>
      <c r="L24"/>
      <c r="M24"/>
      <c r="N24"/>
      <c r="O24"/>
      <c r="P24"/>
      <c r="Q24"/>
      <c r="R24"/>
      <c r="S24"/>
      <c r="T24"/>
      <c r="V24"/>
      <c r="W24"/>
      <c r="Y24"/>
      <c r="AA24"/>
      <c r="AC24"/>
      <c r="AE24"/>
      <c r="AG24"/>
      <c r="AI24"/>
      <c r="AK24"/>
      <c r="AM24"/>
      <c r="AO24"/>
      <c r="AQ24"/>
      <c r="AR24"/>
    </row>
    <row r="25" spans="1:53" ht="18.75" customHeight="1" x14ac:dyDescent="0.25">
      <c r="B25"/>
      <c r="C25"/>
      <c r="D25"/>
      <c r="E25"/>
      <c r="F25"/>
      <c r="G25"/>
      <c r="I25"/>
      <c r="J25"/>
      <c r="K25"/>
      <c r="L25"/>
      <c r="M25"/>
      <c r="N25"/>
      <c r="O25"/>
      <c r="P25"/>
      <c r="Q25"/>
      <c r="R25"/>
      <c r="S25"/>
      <c r="T25"/>
      <c r="V25"/>
      <c r="W25"/>
      <c r="Y25"/>
      <c r="AA25"/>
      <c r="AC25"/>
      <c r="AE25"/>
      <c r="AG25"/>
      <c r="AI25"/>
      <c r="AK25"/>
      <c r="AM25"/>
      <c r="AO25"/>
      <c r="AQ25"/>
      <c r="AR25"/>
    </row>
    <row r="26" spans="1:53" s="20" customFormat="1" ht="18.75" customHeight="1" x14ac:dyDescent="0.35">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row>
    <row r="27" spans="1:53" ht="18.75" customHeight="1" x14ac:dyDescent="0.25">
      <c r="B27"/>
      <c r="C27"/>
      <c r="D27"/>
      <c r="E27"/>
      <c r="F27"/>
      <c r="G27"/>
      <c r="I27"/>
      <c r="J27"/>
      <c r="K27"/>
      <c r="L27"/>
      <c r="M27"/>
      <c r="N27"/>
      <c r="O27"/>
      <c r="P27"/>
      <c r="Q27"/>
      <c r="R27"/>
      <c r="S27"/>
      <c r="T27"/>
      <c r="V27"/>
      <c r="W27"/>
      <c r="Y27"/>
      <c r="AA27"/>
      <c r="AC27"/>
      <c r="AE27"/>
      <c r="AG27"/>
      <c r="AI27"/>
      <c r="AK27"/>
      <c r="AM27"/>
      <c r="AO27"/>
      <c r="AQ27"/>
      <c r="AR27"/>
    </row>
    <row r="28" spans="1:53" ht="18.75" customHeight="1" x14ac:dyDescent="0.25">
      <c r="B28"/>
      <c r="C28"/>
      <c r="D28"/>
      <c r="E28"/>
      <c r="F28"/>
      <c r="G28"/>
      <c r="I28"/>
      <c r="J28"/>
      <c r="K28"/>
      <c r="L28"/>
      <c r="M28"/>
      <c r="N28"/>
      <c r="O28"/>
      <c r="P28"/>
      <c r="Q28"/>
      <c r="R28"/>
      <c r="S28"/>
      <c r="T28"/>
      <c r="V28"/>
      <c r="W28"/>
      <c r="Y28"/>
      <c r="AA28"/>
      <c r="AC28"/>
      <c r="AE28"/>
      <c r="AG28"/>
      <c r="AI28"/>
      <c r="AK28"/>
      <c r="AM28"/>
      <c r="AO28"/>
      <c r="AQ28"/>
      <c r="AR28"/>
    </row>
    <row r="29" spans="1:53" ht="18.75" customHeight="1" x14ac:dyDescent="0.25">
      <c r="B29"/>
      <c r="C29"/>
      <c r="D29"/>
      <c r="E29"/>
      <c r="F29"/>
      <c r="G29"/>
      <c r="I29"/>
      <c r="J29"/>
      <c r="K29"/>
      <c r="L29"/>
      <c r="M29"/>
      <c r="N29"/>
      <c r="O29"/>
      <c r="P29"/>
      <c r="Q29"/>
      <c r="R29"/>
      <c r="S29"/>
      <c r="T29"/>
      <c r="V29"/>
      <c r="W29"/>
      <c r="Y29"/>
      <c r="AA29"/>
      <c r="AC29"/>
      <c r="AE29"/>
      <c r="AG29"/>
      <c r="AI29"/>
      <c r="AK29"/>
      <c r="AM29"/>
      <c r="AO29"/>
      <c r="AQ29"/>
      <c r="AR29"/>
    </row>
    <row r="30" spans="1:53" x14ac:dyDescent="0.25">
      <c r="B30"/>
      <c r="C30"/>
      <c r="D30"/>
      <c r="E30"/>
      <c r="F30"/>
      <c r="G30"/>
      <c r="I30"/>
      <c r="J30"/>
      <c r="K30"/>
      <c r="L30"/>
      <c r="M30"/>
      <c r="N30"/>
      <c r="O30"/>
      <c r="P30"/>
      <c r="Q30"/>
      <c r="R30"/>
      <c r="S30"/>
      <c r="T30"/>
      <c r="V30"/>
      <c r="W30"/>
      <c r="Y30"/>
      <c r="AA30"/>
      <c r="AC30"/>
      <c r="AE30"/>
      <c r="AG30"/>
      <c r="AI30"/>
      <c r="AK30"/>
      <c r="AM30"/>
      <c r="AO30"/>
      <c r="AQ30"/>
      <c r="AR30"/>
    </row>
    <row r="31" spans="1:53" ht="18.75" customHeight="1" x14ac:dyDescent="0.25">
      <c r="B31"/>
      <c r="C31"/>
      <c r="D31"/>
      <c r="E31"/>
      <c r="F31"/>
      <c r="G31"/>
      <c r="I31"/>
      <c r="J31"/>
      <c r="K31"/>
      <c r="L31"/>
      <c r="M31"/>
      <c r="N31"/>
      <c r="O31"/>
      <c r="P31"/>
      <c r="Q31"/>
      <c r="R31"/>
      <c r="S31"/>
      <c r="T31"/>
      <c r="V31"/>
      <c r="W31"/>
      <c r="Y31"/>
      <c r="AA31"/>
      <c r="AC31"/>
      <c r="AE31"/>
      <c r="AG31"/>
      <c r="AI31"/>
      <c r="AK31"/>
      <c r="AM31"/>
      <c r="AO31"/>
      <c r="AQ31"/>
      <c r="AR31"/>
    </row>
    <row r="32" spans="1:53" ht="18.75" customHeight="1" x14ac:dyDescent="0.25">
      <c r="B32"/>
      <c r="C32"/>
      <c r="D32"/>
      <c r="E32"/>
      <c r="F32"/>
      <c r="G32"/>
      <c r="I32"/>
      <c r="J32"/>
      <c r="K32"/>
      <c r="L32"/>
      <c r="M32"/>
      <c r="N32"/>
      <c r="O32"/>
      <c r="P32"/>
      <c r="Q32"/>
      <c r="R32"/>
      <c r="S32"/>
      <c r="T32"/>
      <c r="V32"/>
      <c r="W32"/>
      <c r="Y32"/>
      <c r="AA32"/>
      <c r="AC32"/>
      <c r="AE32"/>
      <c r="AG32"/>
      <c r="AI32"/>
      <c r="AK32"/>
      <c r="AM32"/>
      <c r="AO32"/>
      <c r="AQ32"/>
      <c r="AR32"/>
    </row>
    <row r="33" spans="1:53" ht="18.75" customHeight="1" x14ac:dyDescent="0.25">
      <c r="B33"/>
      <c r="C33"/>
      <c r="D33"/>
      <c r="E33"/>
      <c r="F33"/>
      <c r="G33"/>
      <c r="I33"/>
      <c r="J33"/>
      <c r="K33"/>
      <c r="L33"/>
      <c r="M33"/>
      <c r="N33"/>
      <c r="O33"/>
      <c r="P33"/>
      <c r="Q33"/>
      <c r="R33"/>
      <c r="S33"/>
      <c r="T33"/>
      <c r="V33"/>
      <c r="W33"/>
      <c r="Y33"/>
      <c r="AA33"/>
      <c r="AC33"/>
      <c r="AE33"/>
      <c r="AG33"/>
      <c r="AI33"/>
      <c r="AK33"/>
      <c r="AM33"/>
      <c r="AO33"/>
      <c r="AQ33"/>
      <c r="AR33"/>
    </row>
    <row r="34" spans="1:53" ht="18.75" customHeight="1" x14ac:dyDescent="0.25">
      <c r="B34"/>
      <c r="C34"/>
      <c r="D34"/>
      <c r="E34"/>
      <c r="F34"/>
      <c r="G34"/>
      <c r="I34"/>
      <c r="J34"/>
      <c r="K34"/>
      <c r="L34"/>
      <c r="M34"/>
      <c r="N34"/>
      <c r="O34"/>
      <c r="P34"/>
      <c r="Q34"/>
      <c r="R34"/>
      <c r="S34"/>
      <c r="T34"/>
      <c r="V34"/>
      <c r="W34"/>
      <c r="Y34"/>
      <c r="AA34"/>
      <c r="AC34"/>
      <c r="AE34"/>
      <c r="AG34"/>
      <c r="AI34"/>
      <c r="AK34"/>
      <c r="AM34"/>
      <c r="AO34"/>
      <c r="AQ34"/>
      <c r="AR34"/>
    </row>
    <row r="35" spans="1:53" s="20" customFormat="1" ht="18.75" customHeight="1" x14ac:dyDescent="0.35">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row>
    <row r="36" spans="1:53" ht="18.75" customHeight="1" x14ac:dyDescent="0.25">
      <c r="B36"/>
      <c r="C36"/>
      <c r="D36"/>
      <c r="E36"/>
      <c r="F36"/>
      <c r="G36"/>
      <c r="I36"/>
      <c r="J36"/>
      <c r="K36"/>
      <c r="L36"/>
      <c r="M36"/>
      <c r="N36"/>
      <c r="O36"/>
      <c r="P36"/>
      <c r="Q36"/>
      <c r="R36"/>
      <c r="S36"/>
      <c r="T36"/>
      <c r="V36"/>
      <c r="W36"/>
      <c r="Y36"/>
      <c r="AA36"/>
      <c r="AC36"/>
      <c r="AE36"/>
      <c r="AG36"/>
      <c r="AI36"/>
      <c r="AK36"/>
      <c r="AM36"/>
      <c r="AO36"/>
      <c r="AQ36"/>
      <c r="AR36"/>
    </row>
    <row r="37" spans="1:53" ht="18.75" customHeight="1" x14ac:dyDescent="0.25">
      <c r="B37"/>
      <c r="C37"/>
      <c r="D37"/>
      <c r="E37"/>
      <c r="F37"/>
      <c r="G37"/>
      <c r="I37"/>
      <c r="J37"/>
      <c r="K37"/>
      <c r="L37"/>
      <c r="M37"/>
      <c r="N37"/>
      <c r="O37"/>
      <c r="P37"/>
      <c r="Q37"/>
      <c r="R37"/>
      <c r="S37"/>
      <c r="T37"/>
      <c r="V37"/>
      <c r="W37"/>
      <c r="Y37"/>
      <c r="AA37"/>
      <c r="AC37"/>
      <c r="AE37"/>
      <c r="AG37"/>
      <c r="AI37"/>
      <c r="AK37"/>
      <c r="AM37"/>
      <c r="AO37"/>
      <c r="AQ37"/>
      <c r="AR37"/>
    </row>
    <row r="38" spans="1:53" ht="18.75" customHeight="1" x14ac:dyDescent="0.25">
      <c r="B38"/>
      <c r="C38"/>
      <c r="D38"/>
      <c r="E38"/>
      <c r="F38"/>
      <c r="G38"/>
      <c r="I38"/>
      <c r="J38"/>
      <c r="K38"/>
      <c r="L38"/>
      <c r="M38"/>
      <c r="N38"/>
      <c r="O38"/>
      <c r="P38"/>
      <c r="Q38"/>
      <c r="R38"/>
      <c r="S38"/>
      <c r="T38"/>
      <c r="V38"/>
      <c r="W38"/>
      <c r="Y38"/>
      <c r="AA38"/>
      <c r="AC38"/>
      <c r="AE38"/>
      <c r="AG38"/>
      <c r="AI38"/>
      <c r="AK38"/>
      <c r="AM38"/>
      <c r="AO38"/>
      <c r="AQ38"/>
      <c r="AR38"/>
    </row>
    <row r="39" spans="1:53" ht="18.75" customHeight="1" x14ac:dyDescent="0.25">
      <c r="B39"/>
      <c r="C39"/>
      <c r="D39"/>
      <c r="E39"/>
      <c r="F39"/>
      <c r="G39"/>
      <c r="I39"/>
      <c r="J39"/>
      <c r="K39"/>
      <c r="L39"/>
      <c r="M39"/>
      <c r="N39"/>
      <c r="O39"/>
      <c r="P39"/>
      <c r="Q39"/>
      <c r="R39"/>
      <c r="S39"/>
      <c r="T39"/>
      <c r="V39"/>
      <c r="W39"/>
      <c r="Y39"/>
      <c r="AA39"/>
      <c r="AC39"/>
      <c r="AE39"/>
      <c r="AG39"/>
      <c r="AI39"/>
      <c r="AK39"/>
      <c r="AM39"/>
      <c r="AO39"/>
      <c r="AQ39"/>
      <c r="AR39"/>
    </row>
    <row r="40" spans="1:53" x14ac:dyDescent="0.25">
      <c r="B40"/>
      <c r="C40"/>
      <c r="D40"/>
      <c r="E40"/>
      <c r="F40"/>
      <c r="G40"/>
      <c r="I40"/>
      <c r="J40"/>
      <c r="K40"/>
      <c r="L40"/>
      <c r="M40"/>
      <c r="N40"/>
      <c r="O40"/>
      <c r="P40"/>
      <c r="Q40"/>
      <c r="R40"/>
      <c r="S40"/>
      <c r="T40"/>
      <c r="V40"/>
      <c r="W40"/>
      <c r="Y40"/>
      <c r="AA40"/>
      <c r="AC40"/>
      <c r="AE40"/>
      <c r="AG40"/>
      <c r="AI40"/>
      <c r="AK40"/>
      <c r="AM40"/>
      <c r="AO40"/>
      <c r="AQ40"/>
      <c r="AR40"/>
    </row>
    <row r="41" spans="1:53" ht="18.75" customHeight="1" x14ac:dyDescent="0.25">
      <c r="B41"/>
      <c r="C41"/>
      <c r="D41"/>
      <c r="E41"/>
      <c r="F41"/>
      <c r="G41"/>
      <c r="I41"/>
      <c r="J41"/>
      <c r="K41"/>
      <c r="L41"/>
      <c r="M41"/>
      <c r="N41"/>
      <c r="O41"/>
      <c r="P41"/>
      <c r="Q41"/>
      <c r="R41"/>
      <c r="S41"/>
      <c r="T41"/>
      <c r="V41"/>
      <c r="W41"/>
      <c r="Y41"/>
      <c r="AA41"/>
      <c r="AC41"/>
      <c r="AE41"/>
      <c r="AG41"/>
      <c r="AI41"/>
      <c r="AK41"/>
      <c r="AM41"/>
      <c r="AO41"/>
      <c r="AQ41"/>
      <c r="AR41"/>
    </row>
    <row r="42" spans="1:53" ht="18.75" customHeight="1" x14ac:dyDescent="0.25">
      <c r="B42"/>
      <c r="C42"/>
      <c r="D42"/>
      <c r="E42"/>
      <c r="F42"/>
      <c r="G42"/>
      <c r="I42"/>
      <c r="J42"/>
      <c r="K42"/>
      <c r="L42"/>
      <c r="M42"/>
      <c r="N42"/>
      <c r="O42"/>
      <c r="P42"/>
      <c r="Q42"/>
      <c r="R42"/>
      <c r="S42"/>
      <c r="T42"/>
      <c r="V42"/>
      <c r="W42"/>
      <c r="Y42"/>
      <c r="AA42"/>
      <c r="AC42"/>
      <c r="AE42"/>
      <c r="AG42"/>
      <c r="AI42"/>
      <c r="AK42"/>
      <c r="AM42"/>
      <c r="AO42"/>
      <c r="AQ42"/>
      <c r="AR42"/>
    </row>
    <row r="43" spans="1:53" ht="18.75" customHeight="1" x14ac:dyDescent="0.25">
      <c r="B43"/>
      <c r="C43"/>
      <c r="D43"/>
      <c r="E43"/>
      <c r="F43"/>
      <c r="G43"/>
      <c r="I43"/>
      <c r="J43"/>
      <c r="K43"/>
      <c r="L43"/>
      <c r="M43"/>
      <c r="N43"/>
      <c r="O43"/>
      <c r="P43"/>
      <c r="Q43"/>
      <c r="R43"/>
      <c r="S43"/>
      <c r="T43"/>
      <c r="V43"/>
      <c r="W43"/>
      <c r="Y43"/>
      <c r="AA43"/>
      <c r="AC43"/>
      <c r="AE43"/>
      <c r="AG43"/>
      <c r="AI43"/>
      <c r="AK43"/>
      <c r="AM43"/>
      <c r="AO43"/>
      <c r="AQ43"/>
      <c r="AR43"/>
    </row>
    <row r="44" spans="1:53" ht="18.75" customHeight="1" x14ac:dyDescent="0.25">
      <c r="B44"/>
      <c r="C44"/>
      <c r="D44"/>
      <c r="E44"/>
      <c r="F44"/>
      <c r="G44"/>
      <c r="I44"/>
      <c r="J44"/>
      <c r="K44"/>
      <c r="L44"/>
      <c r="M44"/>
      <c r="N44"/>
      <c r="O44"/>
      <c r="P44"/>
      <c r="Q44"/>
      <c r="R44"/>
      <c r="S44"/>
      <c r="T44"/>
      <c r="V44"/>
      <c r="W44"/>
      <c r="Y44"/>
      <c r="AA44"/>
      <c r="AC44"/>
      <c r="AE44"/>
      <c r="AG44"/>
      <c r="AI44"/>
      <c r="AK44"/>
      <c r="AM44"/>
      <c r="AO44"/>
      <c r="AQ44"/>
      <c r="AR44"/>
    </row>
    <row r="45" spans="1:53" ht="18.75" customHeight="1" x14ac:dyDescent="0.25">
      <c r="B45"/>
      <c r="C45"/>
      <c r="D45"/>
      <c r="E45"/>
      <c r="F45"/>
      <c r="G45"/>
      <c r="I45"/>
      <c r="J45"/>
      <c r="K45"/>
      <c r="L45"/>
      <c r="M45"/>
      <c r="N45"/>
      <c r="O45"/>
      <c r="P45"/>
      <c r="Q45"/>
      <c r="R45"/>
      <c r="S45"/>
      <c r="T45"/>
      <c r="V45"/>
      <c r="W45"/>
      <c r="Y45"/>
      <c r="AA45"/>
      <c r="AC45"/>
      <c r="AE45"/>
      <c r="AG45"/>
      <c r="AI45"/>
      <c r="AK45"/>
      <c r="AM45"/>
      <c r="AO45"/>
      <c r="AQ45"/>
      <c r="AR45"/>
    </row>
    <row r="46" spans="1:53" ht="18.75" customHeight="1" x14ac:dyDescent="0.25">
      <c r="B46"/>
      <c r="C46"/>
      <c r="D46"/>
      <c r="E46"/>
      <c r="F46"/>
      <c r="G46"/>
      <c r="I46"/>
      <c r="J46"/>
      <c r="K46"/>
      <c r="L46"/>
      <c r="M46"/>
      <c r="N46"/>
      <c r="O46"/>
      <c r="P46"/>
      <c r="Q46"/>
      <c r="R46"/>
      <c r="S46"/>
      <c r="T46"/>
      <c r="V46"/>
      <c r="W46"/>
      <c r="Y46"/>
      <c r="AA46"/>
      <c r="AC46"/>
      <c r="AE46"/>
      <c r="AG46"/>
      <c r="AI46"/>
      <c r="AK46"/>
      <c r="AM46"/>
      <c r="AO46"/>
      <c r="AQ46"/>
      <c r="AR46"/>
    </row>
    <row r="47" spans="1:53" ht="18.75" customHeight="1" x14ac:dyDescent="0.25">
      <c r="B47"/>
      <c r="C47"/>
      <c r="D47"/>
      <c r="E47"/>
      <c r="F47"/>
      <c r="G47"/>
      <c r="I47"/>
      <c r="J47"/>
      <c r="K47"/>
      <c r="L47"/>
      <c r="M47"/>
      <c r="N47"/>
      <c r="O47"/>
      <c r="P47"/>
      <c r="Q47"/>
      <c r="R47"/>
      <c r="S47"/>
      <c r="T47"/>
      <c r="V47"/>
      <c r="W47"/>
      <c r="Y47"/>
      <c r="AA47"/>
      <c r="AC47"/>
      <c r="AE47"/>
      <c r="AG47"/>
      <c r="AI47"/>
      <c r="AK47"/>
      <c r="AM47"/>
      <c r="AO47"/>
      <c r="AQ47"/>
      <c r="AR47"/>
    </row>
    <row r="48" spans="1:53" ht="18.75" customHeight="1" x14ac:dyDescent="0.25">
      <c r="B48"/>
      <c r="C48"/>
      <c r="D48"/>
      <c r="E48"/>
      <c r="F48"/>
      <c r="G48"/>
      <c r="I48"/>
      <c r="J48"/>
      <c r="K48"/>
      <c r="L48"/>
      <c r="M48"/>
      <c r="N48"/>
      <c r="O48"/>
      <c r="P48"/>
      <c r="Q48"/>
      <c r="R48"/>
      <c r="S48"/>
      <c r="T48"/>
      <c r="V48"/>
      <c r="W48"/>
      <c r="Y48"/>
      <c r="AA48"/>
      <c r="AC48"/>
      <c r="AE48"/>
      <c r="AG48"/>
      <c r="AI48"/>
      <c r="AK48"/>
      <c r="AM48"/>
      <c r="AO48"/>
      <c r="AQ48"/>
      <c r="AR48"/>
    </row>
    <row r="49" spans="1:53" s="20" customFormat="1" ht="18.75" customHeight="1" x14ac:dyDescent="0.35">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row>
    <row r="50" spans="1:53" ht="18.75" customHeight="1" x14ac:dyDescent="0.25">
      <c r="B50"/>
      <c r="C50"/>
      <c r="D50"/>
      <c r="E50"/>
      <c r="F50"/>
      <c r="G50"/>
      <c r="I50"/>
      <c r="J50"/>
      <c r="K50"/>
      <c r="L50"/>
      <c r="M50"/>
      <c r="N50"/>
      <c r="O50"/>
      <c r="P50"/>
      <c r="Q50"/>
      <c r="R50"/>
      <c r="S50"/>
      <c r="T50"/>
      <c r="V50"/>
      <c r="W50"/>
      <c r="Y50"/>
      <c r="AA50"/>
      <c r="AC50"/>
      <c r="AE50"/>
      <c r="AG50"/>
      <c r="AI50"/>
      <c r="AK50"/>
      <c r="AM50"/>
      <c r="AO50"/>
      <c r="AQ50"/>
      <c r="AR50"/>
    </row>
    <row r="51" spans="1:53" ht="18.75" customHeight="1" x14ac:dyDescent="0.25">
      <c r="B51"/>
      <c r="C51"/>
      <c r="D51"/>
      <c r="E51"/>
      <c r="F51"/>
      <c r="G51"/>
      <c r="I51"/>
      <c r="J51"/>
      <c r="K51"/>
      <c r="L51"/>
      <c r="M51"/>
      <c r="N51"/>
      <c r="O51"/>
      <c r="P51"/>
      <c r="Q51"/>
      <c r="R51"/>
      <c r="S51"/>
      <c r="T51"/>
      <c r="V51"/>
      <c r="W51"/>
      <c r="Y51"/>
      <c r="AA51"/>
      <c r="AC51"/>
      <c r="AE51"/>
      <c r="AG51"/>
      <c r="AI51"/>
      <c r="AK51"/>
      <c r="AM51"/>
      <c r="AO51"/>
      <c r="AQ51"/>
      <c r="AR51"/>
    </row>
    <row r="52" spans="1:53" x14ac:dyDescent="0.25">
      <c r="B52"/>
      <c r="C52"/>
      <c r="D52"/>
      <c r="E52"/>
      <c r="F52"/>
      <c r="G52"/>
      <c r="I52"/>
      <c r="J52"/>
      <c r="K52"/>
      <c r="L52"/>
      <c r="M52"/>
      <c r="N52"/>
      <c r="O52"/>
      <c r="P52"/>
      <c r="Q52"/>
      <c r="R52"/>
      <c r="S52"/>
      <c r="T52"/>
      <c r="V52"/>
      <c r="W52"/>
      <c r="Y52"/>
      <c r="AA52"/>
      <c r="AC52"/>
      <c r="AE52"/>
      <c r="AG52"/>
      <c r="AI52"/>
      <c r="AK52"/>
      <c r="AM52"/>
      <c r="AO52"/>
      <c r="AQ52"/>
      <c r="AR52"/>
    </row>
    <row r="53" spans="1:53" ht="18.75" customHeight="1" x14ac:dyDescent="0.25">
      <c r="B53"/>
      <c r="C53"/>
      <c r="D53"/>
      <c r="E53"/>
      <c r="F53"/>
      <c r="G53"/>
      <c r="I53"/>
      <c r="J53"/>
      <c r="K53"/>
      <c r="L53"/>
      <c r="M53"/>
      <c r="N53"/>
      <c r="O53"/>
      <c r="P53"/>
      <c r="Q53"/>
      <c r="R53"/>
      <c r="S53"/>
      <c r="T53"/>
      <c r="V53"/>
      <c r="W53"/>
      <c r="Y53"/>
      <c r="AA53"/>
      <c r="AC53"/>
      <c r="AE53"/>
      <c r="AG53"/>
      <c r="AI53"/>
      <c r="AK53"/>
      <c r="AM53"/>
      <c r="AO53"/>
      <c r="AQ53"/>
      <c r="AR53"/>
    </row>
    <row r="54" spans="1:53" ht="18.75" customHeight="1" x14ac:dyDescent="0.25">
      <c r="B54"/>
      <c r="C54"/>
      <c r="D54"/>
      <c r="E54"/>
      <c r="F54"/>
      <c r="G54"/>
      <c r="I54"/>
      <c r="J54"/>
      <c r="K54"/>
      <c r="L54"/>
      <c r="M54"/>
      <c r="N54"/>
      <c r="O54"/>
      <c r="P54"/>
      <c r="Q54"/>
      <c r="R54"/>
      <c r="S54"/>
      <c r="T54"/>
      <c r="V54"/>
      <c r="W54"/>
      <c r="Y54"/>
      <c r="AA54"/>
      <c r="AC54"/>
      <c r="AE54"/>
      <c r="AG54"/>
      <c r="AI54"/>
      <c r="AK54"/>
      <c r="AM54"/>
      <c r="AO54"/>
      <c r="AQ54"/>
      <c r="AR54"/>
    </row>
    <row r="55" spans="1:53" ht="18.75" customHeight="1" x14ac:dyDescent="0.25">
      <c r="B55"/>
      <c r="C55"/>
      <c r="D55"/>
      <c r="E55"/>
      <c r="F55"/>
      <c r="G55"/>
      <c r="I55"/>
      <c r="J55"/>
      <c r="K55"/>
      <c r="L55"/>
      <c r="M55"/>
      <c r="N55"/>
      <c r="O55"/>
      <c r="P55"/>
      <c r="Q55"/>
      <c r="R55"/>
      <c r="S55"/>
      <c r="T55"/>
      <c r="V55"/>
      <c r="W55"/>
      <c r="Y55"/>
      <c r="AA55"/>
      <c r="AC55"/>
      <c r="AE55"/>
      <c r="AG55"/>
      <c r="AI55"/>
      <c r="AK55"/>
      <c r="AM55"/>
      <c r="AO55"/>
      <c r="AQ55"/>
      <c r="AR55"/>
    </row>
    <row r="56" spans="1:53" ht="18.75" customHeight="1" x14ac:dyDescent="0.25">
      <c r="B56"/>
      <c r="C56"/>
      <c r="D56"/>
      <c r="E56"/>
      <c r="F56"/>
      <c r="G56"/>
      <c r="I56"/>
      <c r="J56"/>
      <c r="K56"/>
      <c r="L56"/>
      <c r="M56"/>
      <c r="N56"/>
      <c r="O56"/>
      <c r="P56"/>
      <c r="Q56"/>
      <c r="R56"/>
      <c r="S56"/>
      <c r="T56"/>
      <c r="V56"/>
      <c r="W56"/>
      <c r="Y56"/>
      <c r="AA56"/>
      <c r="AC56"/>
      <c r="AE56"/>
      <c r="AG56"/>
      <c r="AI56"/>
      <c r="AK56"/>
      <c r="AM56"/>
      <c r="AO56"/>
      <c r="AQ56"/>
      <c r="AR56"/>
    </row>
    <row r="57" spans="1:53" ht="18.75" customHeight="1" x14ac:dyDescent="0.25">
      <c r="B57"/>
      <c r="C57"/>
      <c r="D57"/>
      <c r="E57"/>
      <c r="F57"/>
      <c r="G57"/>
      <c r="I57"/>
      <c r="J57"/>
      <c r="K57"/>
      <c r="L57"/>
      <c r="M57"/>
      <c r="N57"/>
      <c r="O57"/>
      <c r="P57"/>
      <c r="Q57"/>
      <c r="R57"/>
      <c r="S57"/>
      <c r="T57"/>
      <c r="V57"/>
      <c r="W57"/>
      <c r="Y57"/>
      <c r="AA57"/>
      <c r="AC57"/>
      <c r="AE57"/>
      <c r="AG57"/>
      <c r="AI57"/>
      <c r="AK57"/>
      <c r="AM57"/>
      <c r="AO57"/>
      <c r="AQ57"/>
      <c r="AR57"/>
    </row>
    <row r="58" spans="1:53" ht="18.75" customHeight="1" x14ac:dyDescent="0.25">
      <c r="B58"/>
      <c r="C58"/>
      <c r="D58"/>
      <c r="E58"/>
      <c r="F58"/>
      <c r="G58"/>
      <c r="I58"/>
      <c r="J58"/>
      <c r="K58"/>
      <c r="L58"/>
      <c r="M58"/>
      <c r="N58"/>
      <c r="O58"/>
      <c r="P58"/>
      <c r="Q58"/>
      <c r="R58"/>
      <c r="S58"/>
      <c r="T58"/>
      <c r="V58"/>
      <c r="W58"/>
      <c r="Y58"/>
      <c r="AA58"/>
      <c r="AC58"/>
      <c r="AE58"/>
      <c r="AG58"/>
      <c r="AI58"/>
      <c r="AK58"/>
      <c r="AM58"/>
      <c r="AO58"/>
      <c r="AQ58"/>
      <c r="AR58"/>
    </row>
    <row r="59" spans="1:53" x14ac:dyDescent="0.25">
      <c r="B59"/>
      <c r="C59"/>
      <c r="D59"/>
      <c r="E59"/>
      <c r="F59"/>
      <c r="G59"/>
      <c r="I59"/>
      <c r="J59"/>
      <c r="K59"/>
      <c r="L59"/>
      <c r="M59"/>
      <c r="N59"/>
      <c r="O59"/>
      <c r="P59"/>
      <c r="Q59"/>
      <c r="R59"/>
      <c r="S59"/>
      <c r="T59"/>
      <c r="V59"/>
      <c r="W59"/>
      <c r="Y59"/>
      <c r="AA59"/>
      <c r="AC59"/>
      <c r="AE59"/>
      <c r="AG59"/>
      <c r="AI59"/>
      <c r="AK59"/>
      <c r="AM59"/>
      <c r="AO59"/>
      <c r="AQ59"/>
      <c r="AR59"/>
    </row>
    <row r="60" spans="1:53" ht="18.75" customHeight="1" x14ac:dyDescent="0.25">
      <c r="B60"/>
      <c r="C60"/>
      <c r="D60"/>
      <c r="E60"/>
      <c r="F60"/>
      <c r="G60"/>
      <c r="I60"/>
      <c r="J60"/>
      <c r="K60"/>
      <c r="L60"/>
      <c r="M60"/>
      <c r="N60"/>
      <c r="O60"/>
      <c r="P60"/>
      <c r="Q60"/>
      <c r="R60"/>
      <c r="S60"/>
      <c r="T60"/>
      <c r="V60"/>
      <c r="W60"/>
      <c r="Y60"/>
      <c r="AA60"/>
      <c r="AC60"/>
      <c r="AE60"/>
      <c r="AG60"/>
      <c r="AI60"/>
      <c r="AK60"/>
      <c r="AM60"/>
      <c r="AO60"/>
      <c r="AQ60"/>
      <c r="AR60"/>
    </row>
    <row r="61" spans="1:53" ht="18.75" customHeight="1" x14ac:dyDescent="0.25">
      <c r="B61"/>
      <c r="C61"/>
      <c r="D61"/>
      <c r="E61"/>
      <c r="F61"/>
      <c r="G61"/>
      <c r="I61"/>
      <c r="J61"/>
      <c r="K61"/>
      <c r="L61"/>
      <c r="M61"/>
      <c r="N61"/>
      <c r="O61"/>
      <c r="P61"/>
      <c r="Q61"/>
      <c r="R61"/>
      <c r="S61"/>
      <c r="T61"/>
      <c r="V61"/>
      <c r="W61"/>
      <c r="Y61"/>
      <c r="AA61"/>
      <c r="AC61"/>
      <c r="AE61"/>
      <c r="AG61"/>
      <c r="AI61"/>
      <c r="AK61"/>
      <c r="AM61"/>
      <c r="AO61"/>
      <c r="AQ61"/>
      <c r="AR61"/>
    </row>
    <row r="62" spans="1:53" ht="18.75" customHeight="1" x14ac:dyDescent="0.25">
      <c r="B62"/>
      <c r="C62"/>
      <c r="D62"/>
      <c r="E62"/>
      <c r="F62"/>
      <c r="G62"/>
      <c r="I62"/>
      <c r="J62"/>
      <c r="K62"/>
      <c r="L62"/>
      <c r="M62"/>
      <c r="N62"/>
      <c r="O62"/>
      <c r="P62"/>
      <c r="Q62"/>
      <c r="R62"/>
      <c r="S62"/>
      <c r="T62"/>
      <c r="V62"/>
      <c r="W62"/>
      <c r="Y62"/>
      <c r="AA62"/>
      <c r="AC62"/>
      <c r="AE62"/>
      <c r="AG62"/>
      <c r="AI62"/>
      <c r="AK62"/>
      <c r="AM62"/>
      <c r="AO62"/>
      <c r="AQ62"/>
      <c r="AR62"/>
    </row>
    <row r="63" spans="1:53" x14ac:dyDescent="0.25">
      <c r="B63"/>
      <c r="C63"/>
      <c r="D63"/>
      <c r="E63"/>
      <c r="F63"/>
      <c r="G63"/>
      <c r="I63"/>
      <c r="J63"/>
      <c r="K63"/>
      <c r="L63"/>
      <c r="M63"/>
      <c r="N63"/>
      <c r="O63"/>
      <c r="P63"/>
      <c r="Q63"/>
      <c r="R63"/>
      <c r="S63"/>
      <c r="T63"/>
      <c r="V63"/>
      <c r="W63"/>
      <c r="Y63"/>
      <c r="AA63"/>
      <c r="AC63"/>
      <c r="AE63"/>
      <c r="AG63"/>
      <c r="AI63"/>
      <c r="AK63"/>
      <c r="AM63"/>
      <c r="AO63"/>
      <c r="AQ63"/>
      <c r="AR63"/>
    </row>
    <row r="64" spans="1:53" x14ac:dyDescent="0.25">
      <c r="B64"/>
      <c r="C64"/>
      <c r="D64"/>
      <c r="E64"/>
      <c r="F64"/>
      <c r="G64"/>
      <c r="I64"/>
      <c r="J64"/>
      <c r="K64"/>
      <c r="L64"/>
      <c r="M64"/>
      <c r="N64"/>
      <c r="O64"/>
      <c r="P64"/>
      <c r="Q64"/>
      <c r="R64"/>
      <c r="S64"/>
      <c r="T64"/>
      <c r="V64"/>
      <c r="W64"/>
      <c r="Y64"/>
      <c r="AA64"/>
      <c r="AC64"/>
      <c r="AE64"/>
      <c r="AG64"/>
      <c r="AI64"/>
      <c r="AK64"/>
      <c r="AM64"/>
      <c r="AO64"/>
      <c r="AQ64"/>
      <c r="AR64"/>
    </row>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sheetData>
  <conditionalFormatting sqref="B4:AW4">
    <cfRule type="duplicateValues" dxfId="4" priority="1"/>
  </conditionalFormatting>
  <pageMargins left="0.7" right="0.7" top="0.75" bottom="0.75" header="0.3" footer="0.3"/>
  <pageSetup paperSize="9" scale="45" fitToWidth="0" orientation="landscape"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B0534-892B-4EFA-B6C6-8EE18DB6B45F}">
  <dimension ref="A2:C47"/>
  <sheetViews>
    <sheetView zoomScaleNormal="100" workbookViewId="0">
      <selection activeCell="B5" sqref="B5"/>
    </sheetView>
  </sheetViews>
  <sheetFormatPr defaultRowHeight="15" x14ac:dyDescent="0.25"/>
  <cols>
    <col min="1" max="1" width="15.42578125" style="30" bestFit="1" customWidth="1"/>
    <col min="2" max="2" width="12.85546875" style="30" bestFit="1" customWidth="1"/>
    <col min="3" max="3" width="11.5703125" style="30" bestFit="1" customWidth="1"/>
    <col min="4" max="16384" width="9.140625" style="30"/>
  </cols>
  <sheetData>
    <row r="2" spans="1:3" x14ac:dyDescent="0.25">
      <c r="A2" s="54" t="s">
        <v>118</v>
      </c>
      <c r="B2" s="53" t="s">
        <v>125</v>
      </c>
      <c r="C2" s="53" t="s">
        <v>806</v>
      </c>
    </row>
    <row r="3" spans="1:3" x14ac:dyDescent="0.25">
      <c r="A3" s="53" t="s">
        <v>469</v>
      </c>
      <c r="B3" s="55">
        <v>83</v>
      </c>
      <c r="C3" s="55">
        <v>1085</v>
      </c>
    </row>
    <row r="4" spans="1:3" x14ac:dyDescent="0.25">
      <c r="A4" s="53" t="s">
        <v>593</v>
      </c>
      <c r="B4" s="55">
        <v>110</v>
      </c>
      <c r="C4" s="55">
        <v>5680</v>
      </c>
    </row>
    <row r="5" spans="1:3" x14ac:dyDescent="0.25">
      <c r="A5" s="53" t="s">
        <v>370</v>
      </c>
      <c r="B5" s="55">
        <v>54</v>
      </c>
      <c r="C5" s="55">
        <v>2940</v>
      </c>
    </row>
    <row r="6" spans="1:3" x14ac:dyDescent="0.25">
      <c r="A6" s="53" t="s">
        <v>12</v>
      </c>
      <c r="B6" s="55">
        <v>229</v>
      </c>
      <c r="C6" s="55">
        <v>4155</v>
      </c>
    </row>
    <row r="7" spans="1:3" x14ac:dyDescent="0.25">
      <c r="A7" s="53" t="s">
        <v>160</v>
      </c>
      <c r="B7" s="55">
        <v>10</v>
      </c>
      <c r="C7" s="55">
        <v>45</v>
      </c>
    </row>
    <row r="8" spans="1:3" x14ac:dyDescent="0.25">
      <c r="A8" s="53" t="s">
        <v>10</v>
      </c>
      <c r="B8" s="55">
        <v>53</v>
      </c>
      <c r="C8" s="55">
        <v>2000</v>
      </c>
    </row>
    <row r="9" spans="1:3" x14ac:dyDescent="0.25">
      <c r="A9" s="53" t="s">
        <v>821</v>
      </c>
      <c r="B9" s="55">
        <v>80</v>
      </c>
      <c r="C9" s="55">
        <v>2100</v>
      </c>
    </row>
    <row r="10" spans="1:3" x14ac:dyDescent="0.25">
      <c r="A10" s="53" t="s">
        <v>13</v>
      </c>
      <c r="B10" s="55">
        <v>61</v>
      </c>
      <c r="C10" s="55">
        <v>1580</v>
      </c>
    </row>
    <row r="11" spans="1:3" x14ac:dyDescent="0.25">
      <c r="A11" s="53" t="s">
        <v>119</v>
      </c>
      <c r="B11" s="55">
        <v>680</v>
      </c>
      <c r="C11" s="55">
        <v>19585</v>
      </c>
    </row>
    <row r="12" spans="1:3" x14ac:dyDescent="0.25">
      <c r="A12"/>
      <c r="B12"/>
      <c r="C12"/>
    </row>
    <row r="13" spans="1:3" x14ac:dyDescent="0.25">
      <c r="A13"/>
      <c r="B13"/>
      <c r="C13"/>
    </row>
    <row r="14" spans="1:3" x14ac:dyDescent="0.25">
      <c r="A14"/>
      <c r="B14"/>
      <c r="C14"/>
    </row>
    <row r="15" spans="1:3" x14ac:dyDescent="0.25">
      <c r="A15"/>
      <c r="B15"/>
      <c r="C15"/>
    </row>
    <row r="16" spans="1:3" x14ac:dyDescent="0.25">
      <c r="A16"/>
      <c r="B16"/>
      <c r="C16"/>
    </row>
    <row r="17" spans="1:3" x14ac:dyDescent="0.25">
      <c r="A17"/>
      <c r="B17"/>
      <c r="C17"/>
    </row>
    <row r="18" spans="1:3" x14ac:dyDescent="0.25">
      <c r="A18"/>
      <c r="B18"/>
      <c r="C18"/>
    </row>
    <row r="19" spans="1:3" x14ac:dyDescent="0.25">
      <c r="A19"/>
      <c r="B19"/>
      <c r="C19"/>
    </row>
    <row r="20" spans="1:3" x14ac:dyDescent="0.25">
      <c r="A20"/>
      <c r="B20"/>
      <c r="C20"/>
    </row>
    <row r="21" spans="1:3" x14ac:dyDescent="0.25">
      <c r="A21"/>
      <c r="B21"/>
      <c r="C21"/>
    </row>
    <row r="22" spans="1:3" x14ac:dyDescent="0.25">
      <c r="A22"/>
      <c r="B22"/>
      <c r="C22"/>
    </row>
    <row r="23" spans="1:3" x14ac:dyDescent="0.25">
      <c r="A23"/>
      <c r="B23"/>
      <c r="C23"/>
    </row>
    <row r="24" spans="1:3" x14ac:dyDescent="0.25">
      <c r="A24"/>
      <c r="B24"/>
      <c r="C24"/>
    </row>
    <row r="25" spans="1:3" x14ac:dyDescent="0.25">
      <c r="A25"/>
      <c r="B25"/>
      <c r="C25"/>
    </row>
    <row r="26" spans="1:3" x14ac:dyDescent="0.25">
      <c r="A26"/>
      <c r="B26"/>
      <c r="C26"/>
    </row>
    <row r="27" spans="1:3" x14ac:dyDescent="0.25">
      <c r="A27"/>
      <c r="B27"/>
      <c r="C27"/>
    </row>
    <row r="28" spans="1:3" x14ac:dyDescent="0.25">
      <c r="A28"/>
      <c r="B28"/>
      <c r="C28"/>
    </row>
    <row r="29" spans="1:3" x14ac:dyDescent="0.25">
      <c r="A29"/>
      <c r="B29"/>
      <c r="C29"/>
    </row>
    <row r="30" spans="1:3" x14ac:dyDescent="0.25">
      <c r="A30"/>
      <c r="B30"/>
      <c r="C30"/>
    </row>
    <row r="31" spans="1:3" x14ac:dyDescent="0.25">
      <c r="A31"/>
      <c r="B31"/>
      <c r="C31"/>
    </row>
    <row r="32" spans="1:3" x14ac:dyDescent="0.25">
      <c r="A32"/>
      <c r="B32"/>
      <c r="C32"/>
    </row>
    <row r="33" spans="1:3" x14ac:dyDescent="0.25">
      <c r="A33"/>
      <c r="B33"/>
      <c r="C33"/>
    </row>
    <row r="34" spans="1:3" x14ac:dyDescent="0.25">
      <c r="A34"/>
      <c r="B34"/>
      <c r="C34"/>
    </row>
    <row r="35" spans="1:3" x14ac:dyDescent="0.25">
      <c r="A35"/>
      <c r="B35"/>
      <c r="C35"/>
    </row>
    <row r="36" spans="1:3" x14ac:dyDescent="0.25">
      <c r="A36"/>
      <c r="B36"/>
      <c r="C36"/>
    </row>
    <row r="37" spans="1:3" x14ac:dyDescent="0.25">
      <c r="A37"/>
      <c r="B37"/>
      <c r="C37"/>
    </row>
    <row r="38" spans="1:3" x14ac:dyDescent="0.25">
      <c r="A38"/>
      <c r="B38"/>
    </row>
    <row r="39" spans="1:3" x14ac:dyDescent="0.25">
      <c r="A39"/>
      <c r="B39"/>
    </row>
    <row r="40" spans="1:3" x14ac:dyDescent="0.25">
      <c r="A40"/>
      <c r="B40"/>
    </row>
    <row r="41" spans="1:3" x14ac:dyDescent="0.25">
      <c r="A41"/>
      <c r="B41"/>
    </row>
    <row r="42" spans="1:3" x14ac:dyDescent="0.25">
      <c r="A42"/>
      <c r="B42"/>
    </row>
    <row r="43" spans="1:3" x14ac:dyDescent="0.25">
      <c r="A43"/>
      <c r="B43"/>
    </row>
    <row r="44" spans="1:3" x14ac:dyDescent="0.25">
      <c r="A44"/>
      <c r="B44"/>
    </row>
    <row r="45" spans="1:3" x14ac:dyDescent="0.25">
      <c r="A45"/>
      <c r="B45"/>
    </row>
    <row r="46" spans="1:3" x14ac:dyDescent="0.25">
      <c r="A46"/>
      <c r="B46"/>
    </row>
    <row r="47" spans="1:3" x14ac:dyDescent="0.25">
      <c r="A47"/>
      <c r="B47"/>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707"/>
  <sheetViews>
    <sheetView tabSelected="1" zoomScaleNormal="100" workbookViewId="0">
      <selection activeCell="G10" sqref="G10"/>
    </sheetView>
  </sheetViews>
  <sheetFormatPr defaultRowHeight="15.75" customHeight="1" x14ac:dyDescent="0.25"/>
  <cols>
    <col min="1" max="1" width="5.5703125" style="4" customWidth="1"/>
    <col min="2" max="2" width="10.140625" style="28" bestFit="1" customWidth="1"/>
    <col min="3" max="3" width="39" style="4" customWidth="1"/>
    <col min="4" max="4" width="16" style="24" bestFit="1" customWidth="1"/>
    <col min="5" max="5" width="22.28515625" style="4" bestFit="1" customWidth="1"/>
    <col min="6" max="6" width="15.5703125" style="4" customWidth="1"/>
    <col min="7" max="7" width="21.42578125" style="4" bestFit="1" customWidth="1"/>
    <col min="8" max="8" width="21.42578125" style="28" customWidth="1"/>
    <col min="9" max="9" width="14.28515625" style="13" customWidth="1"/>
    <col min="10" max="11" width="9.140625" style="4"/>
    <col min="13" max="16384" width="9.140625" style="4"/>
  </cols>
  <sheetData>
    <row r="1" spans="1:14" s="11" customFormat="1" ht="38.25" customHeight="1" x14ac:dyDescent="0.25">
      <c r="A1" s="11" t="s">
        <v>0</v>
      </c>
      <c r="B1" s="11" t="s">
        <v>780</v>
      </c>
      <c r="C1" s="11" t="s">
        <v>1</v>
      </c>
      <c r="D1" s="11" t="s">
        <v>2</v>
      </c>
      <c r="E1" s="11" t="s">
        <v>3</v>
      </c>
      <c r="F1" s="11" t="s">
        <v>4</v>
      </c>
      <c r="G1" s="11" t="s">
        <v>7</v>
      </c>
      <c r="H1" s="11" t="s">
        <v>815</v>
      </c>
      <c r="I1" s="11" t="s">
        <v>409</v>
      </c>
    </row>
    <row r="2" spans="1:14" ht="15.75" customHeight="1" x14ac:dyDescent="0.25">
      <c r="A2" s="4">
        <f>SUBTOTAL(3,$C$2:C2)</f>
        <v>1</v>
      </c>
      <c r="B2" s="28">
        <v>19010014</v>
      </c>
      <c r="C2" s="28" t="s">
        <v>869</v>
      </c>
      <c r="D2" s="16">
        <v>27612202401934</v>
      </c>
      <c r="E2" s="52" t="s">
        <v>16</v>
      </c>
      <c r="F2" s="52" t="s">
        <v>469</v>
      </c>
      <c r="G2" s="14" t="s">
        <v>783</v>
      </c>
      <c r="H2" s="14" t="s">
        <v>168</v>
      </c>
      <c r="I2" s="17">
        <v>45803</v>
      </c>
      <c r="L2" s="4"/>
      <c r="N2"/>
    </row>
    <row r="3" spans="1:14" ht="15.75" customHeight="1" x14ac:dyDescent="0.25">
      <c r="A3" s="28">
        <f>SUBTOTAL(3,$C$2:C3)</f>
        <v>2</v>
      </c>
      <c r="B3" s="28">
        <v>19010019</v>
      </c>
      <c r="C3" s="28" t="s">
        <v>870</v>
      </c>
      <c r="D3" s="16">
        <v>29109242502079</v>
      </c>
      <c r="E3" s="6" t="s">
        <v>18</v>
      </c>
      <c r="F3" s="52" t="s">
        <v>469</v>
      </c>
      <c r="G3" s="14" t="s">
        <v>783</v>
      </c>
      <c r="H3" s="14" t="s">
        <v>168</v>
      </c>
      <c r="I3" s="17">
        <v>45834</v>
      </c>
      <c r="L3" s="4"/>
      <c r="N3"/>
    </row>
    <row r="4" spans="1:14" ht="15.75" customHeight="1" x14ac:dyDescent="0.25">
      <c r="A4" s="4">
        <f>SUBTOTAL(3,$C$2:C4)</f>
        <v>3</v>
      </c>
      <c r="B4" s="28">
        <v>19010038</v>
      </c>
      <c r="C4" s="18" t="s">
        <v>878</v>
      </c>
      <c r="D4" s="16">
        <v>30001202107932</v>
      </c>
      <c r="E4" s="52" t="s">
        <v>18</v>
      </c>
      <c r="F4" s="52" t="s">
        <v>469</v>
      </c>
      <c r="G4" s="14" t="s">
        <v>783</v>
      </c>
      <c r="H4" s="14" t="s">
        <v>168</v>
      </c>
      <c r="I4" s="17">
        <v>45867</v>
      </c>
      <c r="L4" s="4"/>
      <c r="N4"/>
    </row>
    <row r="5" spans="1:14" s="28" customFormat="1" ht="15.75" customHeight="1" x14ac:dyDescent="0.2">
      <c r="A5" s="28">
        <f>SUBTOTAL(3,$C$2:C5)</f>
        <v>4</v>
      </c>
      <c r="B5" s="28">
        <v>19010065</v>
      </c>
      <c r="C5" s="28" t="s">
        <v>883</v>
      </c>
      <c r="D5" s="16">
        <v>27707021800218</v>
      </c>
      <c r="E5" s="6" t="s">
        <v>18</v>
      </c>
      <c r="F5" s="52" t="s">
        <v>469</v>
      </c>
      <c r="G5" s="14" t="s">
        <v>783</v>
      </c>
      <c r="H5" s="14" t="s">
        <v>168</v>
      </c>
      <c r="I5" s="17">
        <v>45959</v>
      </c>
    </row>
    <row r="6" spans="1:14" s="28" customFormat="1" ht="15.75" customHeight="1" x14ac:dyDescent="0.2">
      <c r="A6" s="28">
        <f>SUBTOTAL(3,$C$2:C6)</f>
        <v>5</v>
      </c>
      <c r="B6" s="28">
        <v>19010105</v>
      </c>
      <c r="C6" s="18" t="s">
        <v>898</v>
      </c>
      <c r="D6" s="16">
        <v>30006042602119</v>
      </c>
      <c r="E6" s="52" t="s">
        <v>18</v>
      </c>
      <c r="F6" s="52" t="s">
        <v>469</v>
      </c>
      <c r="G6" s="14" t="s">
        <v>783</v>
      </c>
      <c r="H6" s="14" t="s">
        <v>168</v>
      </c>
      <c r="I6" s="17">
        <v>46116</v>
      </c>
    </row>
    <row r="7" spans="1:14" ht="15.75" customHeight="1" x14ac:dyDescent="0.25">
      <c r="A7" s="4">
        <f>SUBTOTAL(3,$C$2:C7)</f>
        <v>6</v>
      </c>
      <c r="B7" s="28">
        <v>19010147</v>
      </c>
      <c r="C7" s="18" t="s">
        <v>918</v>
      </c>
      <c r="D7" s="16">
        <v>30609031502976</v>
      </c>
      <c r="E7" s="28" t="s">
        <v>18</v>
      </c>
      <c r="F7" s="52" t="s">
        <v>469</v>
      </c>
      <c r="G7" s="14" t="s">
        <v>783</v>
      </c>
      <c r="H7" s="14" t="s">
        <v>168</v>
      </c>
      <c r="I7" s="17">
        <v>46198</v>
      </c>
      <c r="L7" s="4"/>
      <c r="N7"/>
    </row>
    <row r="8" spans="1:14" ht="15.75" customHeight="1" x14ac:dyDescent="0.25">
      <c r="A8" s="4">
        <f>SUBTOTAL(3,$C$2:C8)</f>
        <v>7</v>
      </c>
      <c r="B8" s="28">
        <v>19010185</v>
      </c>
      <c r="C8" s="28" t="s">
        <v>959</v>
      </c>
      <c r="D8" s="16">
        <v>27810181800112</v>
      </c>
      <c r="E8" s="52" t="s">
        <v>18</v>
      </c>
      <c r="F8" s="52" t="s">
        <v>469</v>
      </c>
      <c r="G8" s="14" t="s">
        <v>783</v>
      </c>
      <c r="H8" s="14" t="s">
        <v>168</v>
      </c>
      <c r="I8" s="17">
        <v>46246</v>
      </c>
      <c r="L8" s="4"/>
      <c r="N8"/>
    </row>
    <row r="9" spans="1:14" ht="15.75" customHeight="1" x14ac:dyDescent="0.25">
      <c r="A9" s="4">
        <f>SUBTOTAL(3,$C$2:C9)</f>
        <v>8</v>
      </c>
      <c r="B9" s="28">
        <v>19010186</v>
      </c>
      <c r="C9" s="28" t="s">
        <v>960</v>
      </c>
      <c r="D9" s="16">
        <v>27507151800172</v>
      </c>
      <c r="E9" s="52" t="s">
        <v>18</v>
      </c>
      <c r="F9" s="52" t="s">
        <v>469</v>
      </c>
      <c r="G9" s="14" t="s">
        <v>783</v>
      </c>
      <c r="H9" s="14" t="s">
        <v>168</v>
      </c>
      <c r="I9" s="17">
        <v>46246</v>
      </c>
      <c r="L9" s="4"/>
      <c r="N9"/>
    </row>
    <row r="10" spans="1:14" ht="15.75" customHeight="1" x14ac:dyDescent="0.25">
      <c r="A10" s="4">
        <f>SUBTOTAL(3,$C$2:C10)</f>
        <v>9</v>
      </c>
      <c r="B10" s="28">
        <v>19010029</v>
      </c>
      <c r="C10" s="18" t="s">
        <v>176</v>
      </c>
      <c r="D10" s="16">
        <v>29209011806096</v>
      </c>
      <c r="E10" s="52" t="s">
        <v>35</v>
      </c>
      <c r="F10" s="52" t="s">
        <v>947</v>
      </c>
      <c r="G10" s="14" t="s">
        <v>783</v>
      </c>
      <c r="H10" s="14" t="s">
        <v>168</v>
      </c>
      <c r="I10" s="17">
        <v>45846</v>
      </c>
      <c r="L10" s="4"/>
      <c r="N10"/>
    </row>
    <row r="11" spans="1:14" ht="15.75" customHeight="1" x14ac:dyDescent="0.25">
      <c r="A11" s="4">
        <f>SUBTOTAL(3,$C$2:C11)</f>
        <v>10</v>
      </c>
      <c r="B11" s="28">
        <v>19010061</v>
      </c>
      <c r="C11" s="18" t="s">
        <v>882</v>
      </c>
      <c r="D11" s="16">
        <v>30301202605898</v>
      </c>
      <c r="E11" s="52" t="s">
        <v>864</v>
      </c>
      <c r="F11" s="52" t="s">
        <v>947</v>
      </c>
      <c r="G11" s="14" t="s">
        <v>783</v>
      </c>
      <c r="H11" s="14" t="s">
        <v>168</v>
      </c>
      <c r="I11" s="17">
        <v>45955</v>
      </c>
      <c r="L11" s="4"/>
      <c r="N11"/>
    </row>
    <row r="12" spans="1:14" ht="15.75" customHeight="1" x14ac:dyDescent="0.25">
      <c r="A12" s="4">
        <f>SUBTOTAL(3,$C$2:C12)</f>
        <v>11</v>
      </c>
      <c r="B12" s="28">
        <v>19010070</v>
      </c>
      <c r="C12" s="18" t="s">
        <v>884</v>
      </c>
      <c r="D12" s="16">
        <v>29909201804431</v>
      </c>
      <c r="E12" s="52" t="s">
        <v>885</v>
      </c>
      <c r="F12" s="52" t="s">
        <v>947</v>
      </c>
      <c r="G12" s="14" t="s">
        <v>783</v>
      </c>
      <c r="H12" s="14" t="s">
        <v>168</v>
      </c>
      <c r="I12" s="17">
        <v>45969</v>
      </c>
      <c r="L12" s="4"/>
      <c r="N12"/>
    </row>
    <row r="13" spans="1:14" ht="15.75" customHeight="1" x14ac:dyDescent="0.25">
      <c r="A13" s="4">
        <f>SUBTOTAL(3,$C$2:C13)</f>
        <v>12</v>
      </c>
      <c r="B13" s="28">
        <v>19010075</v>
      </c>
      <c r="C13" s="18" t="s">
        <v>887</v>
      </c>
      <c r="D13" s="16">
        <v>30612011808158</v>
      </c>
      <c r="E13" s="52" t="s">
        <v>885</v>
      </c>
      <c r="F13" s="52" t="s">
        <v>947</v>
      </c>
      <c r="G13" s="14" t="s">
        <v>783</v>
      </c>
      <c r="H13" s="14" t="s">
        <v>168</v>
      </c>
      <c r="I13" s="17">
        <v>45978</v>
      </c>
      <c r="L13" s="4"/>
      <c r="N13"/>
    </row>
    <row r="14" spans="1:14" ht="15.75" customHeight="1" x14ac:dyDescent="0.25">
      <c r="A14" s="4">
        <f>SUBTOTAL(3,$C$2:C14)</f>
        <v>13</v>
      </c>
      <c r="B14" s="28">
        <v>19010086</v>
      </c>
      <c r="C14" s="18" t="s">
        <v>892</v>
      </c>
      <c r="D14" s="16">
        <v>27905061601991</v>
      </c>
      <c r="E14" s="6" t="s">
        <v>734</v>
      </c>
      <c r="F14" s="52" t="s">
        <v>947</v>
      </c>
      <c r="G14" s="14" t="s">
        <v>783</v>
      </c>
      <c r="H14" s="14" t="s">
        <v>168</v>
      </c>
      <c r="I14" s="17">
        <v>45999</v>
      </c>
      <c r="K14" s="28"/>
      <c r="L14" s="4"/>
      <c r="N14"/>
    </row>
    <row r="15" spans="1:14" ht="15.75" customHeight="1" x14ac:dyDescent="0.25">
      <c r="A15" s="4">
        <f>SUBTOTAL(3,$C$2:C15)</f>
        <v>14</v>
      </c>
      <c r="B15" s="28">
        <v>19010107</v>
      </c>
      <c r="C15" s="18" t="s">
        <v>899</v>
      </c>
      <c r="D15" s="16">
        <v>28512282202715</v>
      </c>
      <c r="E15" s="52" t="s">
        <v>734</v>
      </c>
      <c r="F15" s="52" t="s">
        <v>947</v>
      </c>
      <c r="G15" s="14" t="s">
        <v>783</v>
      </c>
      <c r="H15" s="14" t="s">
        <v>168</v>
      </c>
      <c r="I15" s="17">
        <v>46116</v>
      </c>
      <c r="K15" s="28"/>
      <c r="L15" s="4"/>
      <c r="N15"/>
    </row>
    <row r="16" spans="1:14" ht="15.75" customHeight="1" x14ac:dyDescent="0.25">
      <c r="A16" s="28">
        <f>SUBTOTAL(3,$C$2:C16)</f>
        <v>15</v>
      </c>
      <c r="B16" s="28">
        <v>19010112</v>
      </c>
      <c r="C16" s="18" t="s">
        <v>900</v>
      </c>
      <c r="D16" s="16">
        <v>30701012706491</v>
      </c>
      <c r="E16" s="52" t="s">
        <v>1161</v>
      </c>
      <c r="F16" s="52" t="s">
        <v>947</v>
      </c>
      <c r="G16" s="14" t="s">
        <v>783</v>
      </c>
      <c r="H16" s="14" t="s">
        <v>168</v>
      </c>
      <c r="I16" s="17">
        <v>46120</v>
      </c>
      <c r="K16" s="28"/>
      <c r="L16" s="4"/>
      <c r="N16"/>
    </row>
    <row r="17" spans="1:22" s="28" customFormat="1" ht="15.75" customHeight="1" x14ac:dyDescent="0.25">
      <c r="A17" s="28">
        <f>SUBTOTAL(3,$C$2:C17)</f>
        <v>16</v>
      </c>
      <c r="B17" s="28">
        <v>19010119</v>
      </c>
      <c r="C17" s="28" t="s">
        <v>903</v>
      </c>
      <c r="D17" s="16">
        <v>30501022401312</v>
      </c>
      <c r="E17" s="6" t="s">
        <v>714</v>
      </c>
      <c r="F17" s="52" t="s">
        <v>947</v>
      </c>
      <c r="G17" s="14" t="s">
        <v>783</v>
      </c>
      <c r="H17" s="14" t="s">
        <v>168</v>
      </c>
      <c r="I17" s="17">
        <v>46129</v>
      </c>
      <c r="N17"/>
    </row>
    <row r="18" spans="1:22" ht="15.75" customHeight="1" x14ac:dyDescent="0.25">
      <c r="A18" s="4">
        <f>SUBTOTAL(3,$C$2:C18)</f>
        <v>17</v>
      </c>
      <c r="B18" s="28">
        <v>19010121</v>
      </c>
      <c r="C18" s="28" t="s">
        <v>904</v>
      </c>
      <c r="D18" s="16">
        <v>29912011812772</v>
      </c>
      <c r="E18" s="6" t="s">
        <v>511</v>
      </c>
      <c r="F18" s="52" t="s">
        <v>947</v>
      </c>
      <c r="G18" s="14" t="s">
        <v>783</v>
      </c>
      <c r="H18" s="14" t="s">
        <v>168</v>
      </c>
      <c r="I18" s="17">
        <v>46130</v>
      </c>
      <c r="K18" s="28"/>
      <c r="L18" s="4"/>
      <c r="N18"/>
    </row>
    <row r="19" spans="1:22" ht="15.75" customHeight="1" x14ac:dyDescent="0.25">
      <c r="A19" s="4">
        <f>SUBTOTAL(3,$C$2:C19)</f>
        <v>18</v>
      </c>
      <c r="B19" s="28">
        <v>19010125</v>
      </c>
      <c r="C19" s="28" t="s">
        <v>905</v>
      </c>
      <c r="D19" s="16">
        <v>30505142400579</v>
      </c>
      <c r="E19" s="52" t="s">
        <v>441</v>
      </c>
      <c r="F19" s="52" t="s">
        <v>947</v>
      </c>
      <c r="G19" s="14" t="s">
        <v>783</v>
      </c>
      <c r="H19" s="14" t="s">
        <v>168</v>
      </c>
      <c r="I19" s="17">
        <v>46144</v>
      </c>
      <c r="K19" s="28"/>
      <c r="L19" s="4"/>
      <c r="N19"/>
    </row>
    <row r="20" spans="1:22" ht="15.75" customHeight="1" x14ac:dyDescent="0.25">
      <c r="A20" s="4">
        <f>SUBTOTAL(3,$C$2:C20)</f>
        <v>19</v>
      </c>
      <c r="B20" s="28">
        <v>19010130</v>
      </c>
      <c r="C20" s="28" t="s">
        <v>908</v>
      </c>
      <c r="D20" s="16">
        <v>28511041601973</v>
      </c>
      <c r="E20" s="6" t="s">
        <v>734</v>
      </c>
      <c r="F20" s="52" t="s">
        <v>947</v>
      </c>
      <c r="G20" s="14" t="s">
        <v>783</v>
      </c>
      <c r="H20" s="14" t="s">
        <v>168</v>
      </c>
      <c r="I20" s="17">
        <v>46180</v>
      </c>
      <c r="K20" s="28"/>
      <c r="L20" s="4"/>
      <c r="N20"/>
    </row>
    <row r="21" spans="1:22" ht="15.75" customHeight="1" x14ac:dyDescent="0.25">
      <c r="A21" s="4">
        <f>SUBTOTAL(3,$C$2:C21)</f>
        <v>20</v>
      </c>
      <c r="B21" s="28">
        <v>19010143</v>
      </c>
      <c r="C21" s="28" t="s">
        <v>915</v>
      </c>
      <c r="D21" s="16">
        <v>29503142502276</v>
      </c>
      <c r="E21" s="28" t="s">
        <v>1161</v>
      </c>
      <c r="F21" s="52" t="s">
        <v>947</v>
      </c>
      <c r="G21" s="14" t="s">
        <v>783</v>
      </c>
      <c r="H21" s="14" t="s">
        <v>168</v>
      </c>
      <c r="I21" s="32">
        <v>46195</v>
      </c>
      <c r="K21" s="28"/>
      <c r="L21" s="4"/>
      <c r="N21"/>
    </row>
    <row r="22" spans="1:22" ht="15.75" customHeight="1" x14ac:dyDescent="0.25">
      <c r="A22" s="4">
        <f>SUBTOTAL(3,$C$2:C22)</f>
        <v>21</v>
      </c>
      <c r="B22" s="28">
        <v>19010146</v>
      </c>
      <c r="C22" s="18" t="s">
        <v>917</v>
      </c>
      <c r="D22" s="16">
        <v>30511222400375</v>
      </c>
      <c r="E22" s="52" t="s">
        <v>441</v>
      </c>
      <c r="F22" s="52" t="s">
        <v>947</v>
      </c>
      <c r="G22" s="14" t="s">
        <v>783</v>
      </c>
      <c r="H22" s="14" t="s">
        <v>168</v>
      </c>
      <c r="I22" s="17">
        <v>46198</v>
      </c>
      <c r="K22" s="28"/>
      <c r="L22" s="4"/>
      <c r="N22"/>
    </row>
    <row r="23" spans="1:22" ht="15.75" customHeight="1" x14ac:dyDescent="0.25">
      <c r="A23" s="4">
        <f>SUBTOTAL(3,$C$2:C23)</f>
        <v>22</v>
      </c>
      <c r="B23" s="28">
        <v>19010157</v>
      </c>
      <c r="C23" s="18" t="s">
        <v>925</v>
      </c>
      <c r="D23" s="16">
        <v>27403312102217</v>
      </c>
      <c r="E23" s="52" t="s">
        <v>533</v>
      </c>
      <c r="F23" s="52" t="s">
        <v>947</v>
      </c>
      <c r="G23" s="14" t="s">
        <v>783</v>
      </c>
      <c r="H23" s="14" t="s">
        <v>168</v>
      </c>
      <c r="I23" s="17">
        <v>46210</v>
      </c>
      <c r="K23" s="28"/>
      <c r="L23" s="4"/>
      <c r="N23"/>
      <c r="V23" s="11"/>
    </row>
    <row r="24" spans="1:22" ht="15.75" customHeight="1" x14ac:dyDescent="0.25">
      <c r="A24" s="4">
        <f>SUBTOTAL(3,$C$2:C24)</f>
        <v>23</v>
      </c>
      <c r="B24" s="28">
        <v>19010158</v>
      </c>
      <c r="C24" s="28" t="s">
        <v>926</v>
      </c>
      <c r="D24" s="16">
        <v>27706041200211</v>
      </c>
      <c r="E24" s="6" t="s">
        <v>533</v>
      </c>
      <c r="F24" s="52" t="s">
        <v>947</v>
      </c>
      <c r="G24" s="14" t="s">
        <v>783</v>
      </c>
      <c r="H24" s="14" t="s">
        <v>168</v>
      </c>
      <c r="I24" s="17">
        <v>46214</v>
      </c>
      <c r="K24" s="28"/>
      <c r="L24" s="4"/>
      <c r="N24"/>
    </row>
    <row r="25" spans="1:22" ht="15.75" customHeight="1" x14ac:dyDescent="0.25">
      <c r="A25" s="4">
        <f>SUBTOTAL(3,$C$2:C25)</f>
        <v>24</v>
      </c>
      <c r="B25" s="28">
        <v>19010163</v>
      </c>
      <c r="C25" s="28" t="s">
        <v>930</v>
      </c>
      <c r="D25" s="16">
        <v>28702092102491</v>
      </c>
      <c r="E25" s="6" t="s">
        <v>436</v>
      </c>
      <c r="F25" s="52" t="s">
        <v>947</v>
      </c>
      <c r="G25" s="14" t="s">
        <v>783</v>
      </c>
      <c r="H25" s="14" t="s">
        <v>168</v>
      </c>
      <c r="I25" s="17">
        <v>46218</v>
      </c>
      <c r="K25" s="28"/>
      <c r="L25" s="4"/>
      <c r="N25"/>
    </row>
    <row r="26" spans="1:22" ht="15.75" customHeight="1" x14ac:dyDescent="0.25">
      <c r="A26" s="4">
        <f>SUBTOTAL(3,$C$2:C26)</f>
        <v>25</v>
      </c>
      <c r="B26" s="28">
        <v>19010164</v>
      </c>
      <c r="C26" s="28" t="s">
        <v>931</v>
      </c>
      <c r="D26" s="16">
        <v>29404302700217</v>
      </c>
      <c r="E26" s="52" t="s">
        <v>674</v>
      </c>
      <c r="F26" s="52" t="s">
        <v>947</v>
      </c>
      <c r="G26" s="14" t="s">
        <v>783</v>
      </c>
      <c r="H26" s="14" t="s">
        <v>168</v>
      </c>
      <c r="I26" s="17">
        <v>46221</v>
      </c>
      <c r="K26" s="28"/>
      <c r="L26" s="4"/>
      <c r="N26"/>
    </row>
    <row r="27" spans="1:22" ht="15.75" customHeight="1" x14ac:dyDescent="0.25">
      <c r="A27" s="4">
        <f>SUBTOTAL(3,$C$2:C27)</f>
        <v>26</v>
      </c>
      <c r="B27" s="28">
        <v>19010175</v>
      </c>
      <c r="C27" s="28" t="s">
        <v>949</v>
      </c>
      <c r="D27" s="16">
        <v>30201062603178</v>
      </c>
      <c r="E27" s="52" t="s">
        <v>674</v>
      </c>
      <c r="F27" s="52" t="s">
        <v>947</v>
      </c>
      <c r="G27" s="14" t="s">
        <v>783</v>
      </c>
      <c r="H27" s="14" t="s">
        <v>168</v>
      </c>
      <c r="I27" s="17">
        <v>46238</v>
      </c>
      <c r="K27" s="28"/>
      <c r="L27" s="4"/>
      <c r="N27"/>
    </row>
    <row r="28" spans="1:22" ht="15.75" customHeight="1" x14ac:dyDescent="0.25">
      <c r="A28" s="4">
        <f>SUBTOTAL(3,$C$2:C28)</f>
        <v>27</v>
      </c>
      <c r="B28" s="28">
        <v>19010177</v>
      </c>
      <c r="C28" s="28" t="s">
        <v>951</v>
      </c>
      <c r="D28" s="16">
        <v>30407222104057</v>
      </c>
      <c r="E28" s="6" t="s">
        <v>999</v>
      </c>
      <c r="F28" s="52" t="s">
        <v>947</v>
      </c>
      <c r="G28" s="14" t="s">
        <v>783</v>
      </c>
      <c r="H28" s="14" t="s">
        <v>168</v>
      </c>
      <c r="I28" s="17">
        <v>46242</v>
      </c>
      <c r="K28" s="28"/>
      <c r="L28" s="4"/>
      <c r="N28"/>
    </row>
    <row r="29" spans="1:22" ht="15.75" customHeight="1" x14ac:dyDescent="0.25">
      <c r="A29" s="28">
        <f>SUBTOTAL(3,$C$2:C29)</f>
        <v>28</v>
      </c>
      <c r="B29" s="28">
        <v>19010179</v>
      </c>
      <c r="C29" s="18" t="s">
        <v>953</v>
      </c>
      <c r="D29" s="16">
        <v>30505170105132</v>
      </c>
      <c r="E29" s="52" t="s">
        <v>438</v>
      </c>
      <c r="F29" s="52" t="s">
        <v>947</v>
      </c>
      <c r="G29" s="14" t="s">
        <v>783</v>
      </c>
      <c r="H29" s="14" t="s">
        <v>168</v>
      </c>
      <c r="I29" s="17">
        <v>46245</v>
      </c>
      <c r="L29" s="4"/>
      <c r="N29"/>
    </row>
    <row r="30" spans="1:22" ht="15.75" customHeight="1" x14ac:dyDescent="0.25">
      <c r="A30" s="4">
        <f>SUBTOTAL(3,$C$2:C30)</f>
        <v>29</v>
      </c>
      <c r="B30" s="28">
        <v>19010081</v>
      </c>
      <c r="C30" s="18" t="s">
        <v>891</v>
      </c>
      <c r="D30" s="16">
        <v>29601032202473</v>
      </c>
      <c r="E30" s="28" t="s">
        <v>369</v>
      </c>
      <c r="F30" s="52" t="s">
        <v>370</v>
      </c>
      <c r="G30" s="14" t="s">
        <v>783</v>
      </c>
      <c r="H30" s="14" t="s">
        <v>168</v>
      </c>
      <c r="I30" s="17">
        <v>45995</v>
      </c>
      <c r="L30" s="4"/>
      <c r="N30"/>
    </row>
    <row r="31" spans="1:22" s="28" customFormat="1" ht="15.75" customHeight="1" x14ac:dyDescent="0.25">
      <c r="A31" s="28">
        <f>SUBTOTAL(3,$C$2:C31)</f>
        <v>30</v>
      </c>
      <c r="B31" s="28">
        <v>19010103</v>
      </c>
      <c r="C31" s="18" t="s">
        <v>897</v>
      </c>
      <c r="D31" s="16">
        <v>27606161802252</v>
      </c>
      <c r="E31" s="28" t="s">
        <v>369</v>
      </c>
      <c r="F31" s="52" t="s">
        <v>370</v>
      </c>
      <c r="G31" s="14" t="s">
        <v>783</v>
      </c>
      <c r="H31" s="14" t="s">
        <v>168</v>
      </c>
      <c r="I31" s="17">
        <v>46097</v>
      </c>
      <c r="N31"/>
    </row>
    <row r="32" spans="1:22" ht="15.75" customHeight="1" x14ac:dyDescent="0.25">
      <c r="A32" s="4">
        <f>SUBTOTAL(3,$C$2:C32)</f>
        <v>31</v>
      </c>
      <c r="B32" s="28">
        <v>19010132</v>
      </c>
      <c r="C32" s="28" t="s">
        <v>909</v>
      </c>
      <c r="D32" s="16">
        <v>30007252201415</v>
      </c>
      <c r="E32" s="28" t="s">
        <v>369</v>
      </c>
      <c r="F32" s="52" t="s">
        <v>370</v>
      </c>
      <c r="G32" s="14" t="s">
        <v>783</v>
      </c>
      <c r="H32" s="14" t="s">
        <v>168</v>
      </c>
      <c r="I32" s="17">
        <v>46180</v>
      </c>
      <c r="L32" s="4"/>
      <c r="N32"/>
    </row>
    <row r="33" spans="1:14" ht="15.75" customHeight="1" x14ac:dyDescent="0.25">
      <c r="A33" s="4">
        <f>SUBTOTAL(3,$C$2:C33)</f>
        <v>32</v>
      </c>
      <c r="B33" s="28">
        <v>19010139</v>
      </c>
      <c r="C33" s="28" t="s">
        <v>914</v>
      </c>
      <c r="D33" s="16">
        <v>28612281801334</v>
      </c>
      <c r="E33" s="28" t="s">
        <v>369</v>
      </c>
      <c r="F33" s="52" t="s">
        <v>370</v>
      </c>
      <c r="G33" s="14" t="s">
        <v>783</v>
      </c>
      <c r="H33" s="14" t="s">
        <v>168</v>
      </c>
      <c r="I33" s="17">
        <v>46194</v>
      </c>
      <c r="L33" s="4"/>
      <c r="N33"/>
    </row>
    <row r="34" spans="1:14" s="28" customFormat="1" ht="15.75" customHeight="1" x14ac:dyDescent="0.25">
      <c r="A34" s="28">
        <f>SUBTOTAL(3,$C$2:C34)</f>
        <v>33</v>
      </c>
      <c r="B34" s="28">
        <v>19010144</v>
      </c>
      <c r="C34" s="18" t="s">
        <v>916</v>
      </c>
      <c r="D34" s="16">
        <v>29901012504779</v>
      </c>
      <c r="E34" s="28" t="s">
        <v>369</v>
      </c>
      <c r="F34" s="52" t="s">
        <v>370</v>
      </c>
      <c r="G34" s="14" t="s">
        <v>783</v>
      </c>
      <c r="H34" s="14" t="s">
        <v>168</v>
      </c>
      <c r="I34" s="17">
        <v>46195</v>
      </c>
      <c r="N34"/>
    </row>
    <row r="35" spans="1:14" ht="15.75" customHeight="1" x14ac:dyDescent="0.25">
      <c r="A35" s="4">
        <f>SUBTOTAL(3,$C$2:C35)</f>
        <v>34</v>
      </c>
      <c r="B35" s="28">
        <v>19010155</v>
      </c>
      <c r="C35" s="18" t="s">
        <v>923</v>
      </c>
      <c r="D35" s="16">
        <v>29909292703632</v>
      </c>
      <c r="E35" s="28" t="s">
        <v>369</v>
      </c>
      <c r="F35" s="52" t="s">
        <v>370</v>
      </c>
      <c r="G35" s="14" t="s">
        <v>783</v>
      </c>
      <c r="H35" s="14" t="s">
        <v>168</v>
      </c>
      <c r="I35" s="17">
        <v>46210</v>
      </c>
      <c r="L35" s="4"/>
      <c r="N35"/>
    </row>
    <row r="36" spans="1:14" ht="15.75" customHeight="1" x14ac:dyDescent="0.25">
      <c r="A36" s="4">
        <f>SUBTOTAL(3,$C$2:C36)</f>
        <v>35</v>
      </c>
      <c r="B36" s="28">
        <v>19010180</v>
      </c>
      <c r="C36" s="28" t="s">
        <v>954</v>
      </c>
      <c r="D36" s="16">
        <v>30603132600474</v>
      </c>
      <c r="E36" s="28" t="s">
        <v>369</v>
      </c>
      <c r="F36" s="52" t="s">
        <v>370</v>
      </c>
      <c r="G36" s="14" t="s">
        <v>783</v>
      </c>
      <c r="H36" s="14" t="s">
        <v>168</v>
      </c>
      <c r="I36" s="17">
        <v>46245</v>
      </c>
      <c r="L36" s="4"/>
      <c r="N36"/>
    </row>
    <row r="37" spans="1:14" ht="15.75" customHeight="1" x14ac:dyDescent="0.25">
      <c r="A37" s="4">
        <f>SUBTOTAL(3,$C$2:C37)</f>
        <v>36</v>
      </c>
      <c r="B37" s="28">
        <v>19010181</v>
      </c>
      <c r="C37" s="28" t="s">
        <v>955</v>
      </c>
      <c r="D37" s="16">
        <v>30104022404517</v>
      </c>
      <c r="E37" s="28" t="s">
        <v>369</v>
      </c>
      <c r="F37" s="52" t="s">
        <v>370</v>
      </c>
      <c r="G37" s="14" t="s">
        <v>783</v>
      </c>
      <c r="H37" s="14" t="s">
        <v>168</v>
      </c>
      <c r="I37" s="17">
        <v>46245</v>
      </c>
      <c r="L37" s="4"/>
      <c r="N37"/>
    </row>
    <row r="38" spans="1:14" ht="15.75" customHeight="1" x14ac:dyDescent="0.25">
      <c r="A38" s="4">
        <f>SUBTOTAL(3,$C$2:C38)</f>
        <v>37</v>
      </c>
      <c r="B38" s="28">
        <v>19010182</v>
      </c>
      <c r="C38" s="28" t="s">
        <v>956</v>
      </c>
      <c r="D38" s="16">
        <v>29708052701114</v>
      </c>
      <c r="E38" s="28" t="s">
        <v>369</v>
      </c>
      <c r="F38" s="52" t="s">
        <v>370</v>
      </c>
      <c r="G38" s="14" t="s">
        <v>783</v>
      </c>
      <c r="H38" s="14" t="s">
        <v>168</v>
      </c>
      <c r="I38" s="17">
        <v>46245</v>
      </c>
      <c r="L38" s="4"/>
      <c r="N38"/>
    </row>
    <row r="39" spans="1:14" ht="15.75" customHeight="1" x14ac:dyDescent="0.25">
      <c r="A39" s="28">
        <f>SUBTOTAL(3,$C$2:C39)</f>
        <v>38</v>
      </c>
      <c r="B39" s="28">
        <v>19010183</v>
      </c>
      <c r="C39" s="28" t="s">
        <v>957</v>
      </c>
      <c r="D39" s="16">
        <v>30404272400278</v>
      </c>
      <c r="E39" s="28" t="s">
        <v>369</v>
      </c>
      <c r="F39" s="52" t="s">
        <v>370</v>
      </c>
      <c r="G39" s="14" t="s">
        <v>783</v>
      </c>
      <c r="H39" s="14" t="s">
        <v>168</v>
      </c>
      <c r="I39" s="17">
        <v>46245</v>
      </c>
      <c r="L39" s="4"/>
      <c r="N39"/>
    </row>
    <row r="40" spans="1:14" ht="15.75" customHeight="1" x14ac:dyDescent="0.25">
      <c r="A40" s="4">
        <f>SUBTOTAL(3,$C$2:C40)</f>
        <v>39</v>
      </c>
      <c r="B40" s="28">
        <v>19010189</v>
      </c>
      <c r="C40" s="28" t="s">
        <v>963</v>
      </c>
      <c r="D40" s="16">
        <v>30102012409577</v>
      </c>
      <c r="E40" s="28" t="s">
        <v>369</v>
      </c>
      <c r="F40" s="52" t="s">
        <v>370</v>
      </c>
      <c r="G40" s="14" t="s">
        <v>783</v>
      </c>
      <c r="H40" s="14" t="s">
        <v>168</v>
      </c>
      <c r="I40" s="17">
        <v>46248</v>
      </c>
      <c r="L40" s="4"/>
      <c r="N40"/>
    </row>
    <row r="41" spans="1:14" ht="15.75" customHeight="1" x14ac:dyDescent="0.25">
      <c r="A41" s="4">
        <f>SUBTOTAL(3,$C$2:C41)</f>
        <v>40</v>
      </c>
      <c r="B41" s="28">
        <v>19010024</v>
      </c>
      <c r="C41" s="28" t="s">
        <v>871</v>
      </c>
      <c r="D41" s="16">
        <v>30506151700212</v>
      </c>
      <c r="E41" s="6" t="s">
        <v>872</v>
      </c>
      <c r="F41" s="52" t="s">
        <v>12</v>
      </c>
      <c r="G41" s="14" t="s">
        <v>783</v>
      </c>
      <c r="H41" s="14" t="s">
        <v>168</v>
      </c>
      <c r="I41" s="17">
        <v>45844</v>
      </c>
      <c r="L41" s="4"/>
      <c r="N41"/>
    </row>
    <row r="42" spans="1:14" ht="15.75" customHeight="1" x14ac:dyDescent="0.25">
      <c r="A42" s="4">
        <f>SUBTOTAL(3,$C$2:C42)</f>
        <v>41</v>
      </c>
      <c r="B42" s="28">
        <v>19010034</v>
      </c>
      <c r="C42" s="18" t="s">
        <v>874</v>
      </c>
      <c r="D42" s="16">
        <v>27105152101099</v>
      </c>
      <c r="E42" s="6" t="s">
        <v>16</v>
      </c>
      <c r="F42" s="52" t="s">
        <v>12</v>
      </c>
      <c r="G42" s="14" t="s">
        <v>783</v>
      </c>
      <c r="H42" s="14" t="s">
        <v>168</v>
      </c>
      <c r="I42" s="17">
        <v>45859</v>
      </c>
      <c r="L42" s="4"/>
      <c r="N42"/>
    </row>
    <row r="43" spans="1:14" ht="15.75" customHeight="1" x14ac:dyDescent="0.25">
      <c r="A43" s="4">
        <f>SUBTOTAL(3,$C$2:C43)</f>
        <v>42</v>
      </c>
      <c r="B43" s="28">
        <v>19010035</v>
      </c>
      <c r="C43" s="18" t="s">
        <v>875</v>
      </c>
      <c r="D43" s="16">
        <v>26707172700734</v>
      </c>
      <c r="E43" s="28" t="s">
        <v>16</v>
      </c>
      <c r="F43" s="52" t="s">
        <v>12</v>
      </c>
      <c r="G43" s="14" t="s">
        <v>783</v>
      </c>
      <c r="H43" s="14" t="s">
        <v>168</v>
      </c>
      <c r="I43" s="17">
        <v>45859</v>
      </c>
      <c r="L43" s="4"/>
      <c r="N43"/>
    </row>
    <row r="44" spans="1:14" ht="15.75" customHeight="1" x14ac:dyDescent="0.25">
      <c r="A44" s="4">
        <f>SUBTOTAL(3,$C$2:C44)</f>
        <v>43</v>
      </c>
      <c r="B44" s="28">
        <v>19010036</v>
      </c>
      <c r="C44" s="28" t="s">
        <v>876</v>
      </c>
      <c r="D44" s="16">
        <v>27809112100976</v>
      </c>
      <c r="E44" s="52" t="s">
        <v>16</v>
      </c>
      <c r="F44" s="52" t="s">
        <v>12</v>
      </c>
      <c r="G44" s="14" t="s">
        <v>783</v>
      </c>
      <c r="H44" s="14" t="s">
        <v>168</v>
      </c>
      <c r="I44" s="17">
        <v>45859</v>
      </c>
      <c r="L44" s="4"/>
      <c r="N44"/>
    </row>
    <row r="45" spans="1:14" s="28" customFormat="1" ht="15.75" customHeight="1" x14ac:dyDescent="0.25">
      <c r="A45" s="28">
        <f>SUBTOTAL(3,$C$2:C45)</f>
        <v>44</v>
      </c>
      <c r="B45" s="28">
        <v>19010037</v>
      </c>
      <c r="C45" s="28" t="s">
        <v>877</v>
      </c>
      <c r="D45" s="16">
        <v>26712072700676</v>
      </c>
      <c r="E45" s="52" t="s">
        <v>16</v>
      </c>
      <c r="F45" s="52" t="s">
        <v>12</v>
      </c>
      <c r="G45" s="14" t="s">
        <v>783</v>
      </c>
      <c r="H45" s="14" t="s">
        <v>168</v>
      </c>
      <c r="I45" s="17">
        <v>45859</v>
      </c>
      <c r="N45"/>
    </row>
    <row r="46" spans="1:14" ht="15.75" customHeight="1" x14ac:dyDescent="0.25">
      <c r="A46" s="4">
        <f>SUBTOTAL(3,$C$2:C46)</f>
        <v>45</v>
      </c>
      <c r="B46" s="28">
        <v>19010052</v>
      </c>
      <c r="C46" s="28" t="s">
        <v>880</v>
      </c>
      <c r="D46" s="16">
        <v>27612220101379</v>
      </c>
      <c r="E46" s="52" t="s">
        <v>161</v>
      </c>
      <c r="F46" s="52" t="s">
        <v>12</v>
      </c>
      <c r="G46" s="14" t="s">
        <v>783</v>
      </c>
      <c r="H46" s="14" t="s">
        <v>168</v>
      </c>
      <c r="I46" s="17">
        <v>45948</v>
      </c>
      <c r="L46" s="4"/>
      <c r="N46"/>
    </row>
    <row r="47" spans="1:14" ht="15.75" customHeight="1" x14ac:dyDescent="0.25">
      <c r="A47" s="28">
        <f>SUBTOTAL(3,$C$2:C47)</f>
        <v>46</v>
      </c>
      <c r="B47" s="28">
        <v>19010073</v>
      </c>
      <c r="C47" s="18" t="s">
        <v>886</v>
      </c>
      <c r="D47" s="16">
        <v>27606091401191</v>
      </c>
      <c r="E47" s="52" t="s">
        <v>764</v>
      </c>
      <c r="F47" s="52" t="s">
        <v>12</v>
      </c>
      <c r="G47" s="14" t="s">
        <v>783</v>
      </c>
      <c r="H47" s="14" t="s">
        <v>168</v>
      </c>
      <c r="I47" s="17">
        <v>45974</v>
      </c>
      <c r="L47" s="4"/>
      <c r="N47"/>
    </row>
    <row r="48" spans="1:14" ht="15.75" customHeight="1" x14ac:dyDescent="0.25">
      <c r="A48" s="4">
        <f>SUBTOTAL(3,$C$2:C48)</f>
        <v>47</v>
      </c>
      <c r="B48" s="28">
        <v>19010078</v>
      </c>
      <c r="C48" s="18" t="s">
        <v>889</v>
      </c>
      <c r="D48" s="16">
        <v>29011182501779</v>
      </c>
      <c r="E48" s="28" t="s">
        <v>15</v>
      </c>
      <c r="F48" s="52" t="s">
        <v>12</v>
      </c>
      <c r="G48" s="14" t="s">
        <v>783</v>
      </c>
      <c r="H48" s="14" t="s">
        <v>168</v>
      </c>
      <c r="I48" s="17">
        <v>45987</v>
      </c>
      <c r="L48" s="4"/>
      <c r="N48"/>
    </row>
    <row r="49" spans="1:14" ht="15.75" customHeight="1" x14ac:dyDescent="0.25">
      <c r="A49" s="4">
        <f>SUBTOTAL(3,$C$2:C49)</f>
        <v>48</v>
      </c>
      <c r="B49" s="28">
        <v>19010080</v>
      </c>
      <c r="C49" s="18" t="s">
        <v>890</v>
      </c>
      <c r="D49" s="16">
        <v>28101121403478</v>
      </c>
      <c r="E49" s="52" t="s">
        <v>161</v>
      </c>
      <c r="F49" s="52" t="s">
        <v>12</v>
      </c>
      <c r="G49" s="14" t="s">
        <v>783</v>
      </c>
      <c r="H49" s="14" t="s">
        <v>168</v>
      </c>
      <c r="I49" s="17">
        <v>45995</v>
      </c>
      <c r="L49" s="4"/>
      <c r="N49"/>
    </row>
    <row r="50" spans="1:14" ht="15.75" customHeight="1" x14ac:dyDescent="0.25">
      <c r="A50" s="4">
        <f>SUBTOTAL(3,$C$2:C50)</f>
        <v>49</v>
      </c>
      <c r="B50" s="28">
        <v>19010087</v>
      </c>
      <c r="C50" s="18" t="s">
        <v>893</v>
      </c>
      <c r="D50" s="16">
        <v>28410282402938</v>
      </c>
      <c r="E50" s="52" t="s">
        <v>15</v>
      </c>
      <c r="F50" s="52" t="s">
        <v>12</v>
      </c>
      <c r="G50" s="14" t="s">
        <v>783</v>
      </c>
      <c r="H50" s="14" t="s">
        <v>168</v>
      </c>
      <c r="I50" s="17">
        <v>46001</v>
      </c>
      <c r="L50" s="4"/>
      <c r="N50"/>
    </row>
    <row r="51" spans="1:14" ht="15.75" customHeight="1" x14ac:dyDescent="0.25">
      <c r="A51" s="4">
        <f>SUBTOTAL(3,$C$2:C51)</f>
        <v>50</v>
      </c>
      <c r="B51" s="28">
        <v>19010090</v>
      </c>
      <c r="C51" s="18" t="s">
        <v>894</v>
      </c>
      <c r="D51" s="16">
        <v>29709022403956</v>
      </c>
      <c r="E51" s="6" t="s">
        <v>15</v>
      </c>
      <c r="F51" s="52" t="s">
        <v>12</v>
      </c>
      <c r="G51" s="14" t="s">
        <v>783</v>
      </c>
      <c r="H51" s="14" t="s">
        <v>168</v>
      </c>
      <c r="I51" s="17">
        <v>46020</v>
      </c>
      <c r="L51" s="4"/>
      <c r="N51"/>
    </row>
    <row r="52" spans="1:14" ht="15.75" customHeight="1" x14ac:dyDescent="0.25">
      <c r="A52" s="28">
        <f>SUBTOTAL(3,$C$2:C52)</f>
        <v>51</v>
      </c>
      <c r="B52" s="28">
        <v>19010096</v>
      </c>
      <c r="C52" s="18" t="s">
        <v>895</v>
      </c>
      <c r="D52" s="16">
        <v>30310181700959</v>
      </c>
      <c r="E52" s="6" t="s">
        <v>872</v>
      </c>
      <c r="F52" s="52" t="s">
        <v>12</v>
      </c>
      <c r="G52" s="14" t="s">
        <v>783</v>
      </c>
      <c r="H52" s="14" t="s">
        <v>168</v>
      </c>
      <c r="I52" s="17">
        <v>46050</v>
      </c>
      <c r="L52" s="4"/>
      <c r="N52"/>
    </row>
    <row r="53" spans="1:14" ht="15.75" customHeight="1" x14ac:dyDescent="0.25">
      <c r="A53" s="4">
        <f>SUBTOTAL(3,$C$2:C53)</f>
        <v>52</v>
      </c>
      <c r="B53" s="28">
        <v>19010099</v>
      </c>
      <c r="C53" s="18" t="s">
        <v>896</v>
      </c>
      <c r="D53" s="16">
        <v>30305171500931</v>
      </c>
      <c r="E53" s="52" t="s">
        <v>161</v>
      </c>
      <c r="F53" s="52" t="s">
        <v>12</v>
      </c>
      <c r="G53" s="14" t="s">
        <v>783</v>
      </c>
      <c r="H53" s="14" t="s">
        <v>168</v>
      </c>
      <c r="I53" s="17">
        <v>46074</v>
      </c>
      <c r="L53" s="4"/>
      <c r="N53"/>
    </row>
    <row r="54" spans="1:14" ht="15.75" customHeight="1" x14ac:dyDescent="0.25">
      <c r="A54" s="28">
        <f>SUBTOTAL(3,$C$2:C54)</f>
        <v>53</v>
      </c>
      <c r="B54" s="28">
        <v>19010113</v>
      </c>
      <c r="C54" s="18" t="s">
        <v>901</v>
      </c>
      <c r="D54" s="16">
        <v>30207152402471</v>
      </c>
      <c r="E54" s="52" t="s">
        <v>161</v>
      </c>
      <c r="F54" s="52" t="s">
        <v>12</v>
      </c>
      <c r="G54" s="14" t="s">
        <v>783</v>
      </c>
      <c r="H54" s="14" t="s">
        <v>168</v>
      </c>
      <c r="I54" s="17">
        <v>46120</v>
      </c>
      <c r="L54" s="4"/>
      <c r="N54"/>
    </row>
    <row r="55" spans="1:14" ht="15.75" customHeight="1" x14ac:dyDescent="0.25">
      <c r="A55" s="4">
        <f>SUBTOTAL(3,$C$2:C55)</f>
        <v>54</v>
      </c>
      <c r="B55" s="28">
        <v>19010115</v>
      </c>
      <c r="C55" s="28" t="s">
        <v>902</v>
      </c>
      <c r="D55" s="16">
        <v>26903070200277</v>
      </c>
      <c r="E55" s="52" t="s">
        <v>16</v>
      </c>
      <c r="F55" s="52" t="s">
        <v>12</v>
      </c>
      <c r="G55" s="14" t="s">
        <v>783</v>
      </c>
      <c r="H55" s="14" t="s">
        <v>168</v>
      </c>
      <c r="I55" s="17">
        <v>46123</v>
      </c>
      <c r="L55" s="4"/>
      <c r="N55"/>
    </row>
    <row r="56" spans="1:14" ht="15.75" customHeight="1" x14ac:dyDescent="0.25">
      <c r="A56" s="28">
        <f>SUBTOTAL(3,$C$2:C56)</f>
        <v>55</v>
      </c>
      <c r="B56" s="28">
        <v>19010126</v>
      </c>
      <c r="C56" s="28" t="s">
        <v>906</v>
      </c>
      <c r="D56" s="16">
        <v>30401271501039</v>
      </c>
      <c r="E56" s="6" t="s">
        <v>161</v>
      </c>
      <c r="F56" s="52" t="s">
        <v>12</v>
      </c>
      <c r="G56" s="14" t="s">
        <v>783</v>
      </c>
      <c r="H56" s="14" t="s">
        <v>168</v>
      </c>
      <c r="I56" s="17">
        <v>46151</v>
      </c>
      <c r="L56" s="4"/>
      <c r="N56"/>
    </row>
    <row r="57" spans="1:14" ht="15.75" customHeight="1" x14ac:dyDescent="0.25">
      <c r="A57" s="28">
        <f>SUBTOTAL(3,$C$2:C57)</f>
        <v>56</v>
      </c>
      <c r="B57" s="28">
        <v>19010133</v>
      </c>
      <c r="C57" s="28" t="s">
        <v>910</v>
      </c>
      <c r="D57" s="16">
        <v>28909012703591</v>
      </c>
      <c r="E57" s="6" t="s">
        <v>161</v>
      </c>
      <c r="F57" s="52" t="s">
        <v>12</v>
      </c>
      <c r="G57" s="14" t="s">
        <v>783</v>
      </c>
      <c r="H57" s="14" t="s">
        <v>168</v>
      </c>
      <c r="I57" s="17">
        <v>46182</v>
      </c>
      <c r="L57" s="4"/>
      <c r="N57"/>
    </row>
    <row r="58" spans="1:14" s="28" customFormat="1" ht="15.75" customHeight="1" x14ac:dyDescent="0.25">
      <c r="A58" s="28">
        <f>SUBTOTAL(3,$C$2:C58)</f>
        <v>57</v>
      </c>
      <c r="B58" s="28">
        <v>19010135</v>
      </c>
      <c r="C58" s="28" t="s">
        <v>911</v>
      </c>
      <c r="D58" s="16">
        <v>30606041701757</v>
      </c>
      <c r="E58" s="52" t="s">
        <v>161</v>
      </c>
      <c r="F58" s="52" t="s">
        <v>12</v>
      </c>
      <c r="G58" s="14" t="s">
        <v>783</v>
      </c>
      <c r="H58" s="14" t="s">
        <v>168</v>
      </c>
      <c r="I58" s="17">
        <v>46182</v>
      </c>
      <c r="N58"/>
    </row>
    <row r="59" spans="1:14" s="28" customFormat="1" ht="15.75" customHeight="1" x14ac:dyDescent="0.25">
      <c r="A59" s="28">
        <f>SUBTOTAL(3,$C$2:C59)</f>
        <v>58</v>
      </c>
      <c r="B59" s="28">
        <v>19010136</v>
      </c>
      <c r="C59" s="28" t="s">
        <v>912</v>
      </c>
      <c r="D59" s="16">
        <v>30101011348535</v>
      </c>
      <c r="E59" s="52" t="s">
        <v>161</v>
      </c>
      <c r="F59" s="52" t="s">
        <v>12</v>
      </c>
      <c r="G59" s="14" t="s">
        <v>783</v>
      </c>
      <c r="H59" s="14" t="s">
        <v>168</v>
      </c>
      <c r="I59" s="17">
        <v>46184</v>
      </c>
      <c r="N59"/>
    </row>
    <row r="60" spans="1:14" ht="15.75" customHeight="1" x14ac:dyDescent="0.25">
      <c r="A60" s="28">
        <f>SUBTOTAL(3,$C$2:C60)</f>
        <v>59</v>
      </c>
      <c r="B60" s="28">
        <v>19010151</v>
      </c>
      <c r="C60" s="18" t="s">
        <v>920</v>
      </c>
      <c r="D60" s="16">
        <v>28305131701072</v>
      </c>
      <c r="E60" s="6" t="s">
        <v>161</v>
      </c>
      <c r="F60" s="52" t="s">
        <v>12</v>
      </c>
      <c r="G60" s="14" t="s">
        <v>783</v>
      </c>
      <c r="H60" s="14" t="s">
        <v>168</v>
      </c>
      <c r="I60" s="17">
        <v>46201</v>
      </c>
      <c r="L60" s="4"/>
      <c r="N60"/>
    </row>
    <row r="61" spans="1:14" ht="15.75" customHeight="1" x14ac:dyDescent="0.25">
      <c r="A61" s="4">
        <f>SUBTOTAL(3,$C$2:C61)</f>
        <v>60</v>
      </c>
      <c r="B61" s="28">
        <v>19010153</v>
      </c>
      <c r="C61" s="18" t="s">
        <v>921</v>
      </c>
      <c r="D61" s="16">
        <v>27909081701997</v>
      </c>
      <c r="E61" s="28" t="s">
        <v>161</v>
      </c>
      <c r="F61" s="52" t="s">
        <v>12</v>
      </c>
      <c r="G61" s="14" t="s">
        <v>783</v>
      </c>
      <c r="H61" s="14" t="s">
        <v>168</v>
      </c>
      <c r="I61" s="17">
        <v>46205</v>
      </c>
      <c r="L61" s="4"/>
      <c r="N61"/>
    </row>
    <row r="62" spans="1:14" ht="15.75" customHeight="1" x14ac:dyDescent="0.25">
      <c r="A62" s="4">
        <f>SUBTOTAL(3,$C$2:C62)</f>
        <v>61</v>
      </c>
      <c r="B62" s="28">
        <v>19010160</v>
      </c>
      <c r="C62" s="28" t="s">
        <v>928</v>
      </c>
      <c r="D62" s="16">
        <v>30406091500931</v>
      </c>
      <c r="E62" s="6" t="s">
        <v>161</v>
      </c>
      <c r="F62" s="52" t="s">
        <v>12</v>
      </c>
      <c r="G62" s="14" t="s">
        <v>783</v>
      </c>
      <c r="H62" s="14" t="s">
        <v>168</v>
      </c>
      <c r="I62" s="17">
        <v>46218</v>
      </c>
      <c r="L62" s="4"/>
      <c r="N62"/>
    </row>
    <row r="63" spans="1:14" ht="15.75" customHeight="1" x14ac:dyDescent="0.25">
      <c r="A63" s="4">
        <f>SUBTOTAL(3,$C$2:C63)</f>
        <v>62</v>
      </c>
      <c r="B63" s="28">
        <v>19010161</v>
      </c>
      <c r="C63" s="28" t="s">
        <v>929</v>
      </c>
      <c r="D63" s="16">
        <v>30409211500034</v>
      </c>
      <c r="E63" s="6" t="s">
        <v>161</v>
      </c>
      <c r="F63" s="52" t="s">
        <v>12</v>
      </c>
      <c r="G63" s="14" t="s">
        <v>783</v>
      </c>
      <c r="H63" s="14" t="s">
        <v>168</v>
      </c>
      <c r="I63" s="17">
        <v>46218</v>
      </c>
      <c r="L63" s="4"/>
      <c r="N63"/>
    </row>
    <row r="64" spans="1:14" ht="15.75" customHeight="1" x14ac:dyDescent="0.25">
      <c r="A64" s="4">
        <f>SUBTOTAL(3,$C$2:C64)</f>
        <v>63</v>
      </c>
      <c r="B64" s="28">
        <v>19010165</v>
      </c>
      <c r="C64" s="28" t="s">
        <v>932</v>
      </c>
      <c r="D64" s="16">
        <v>29110021500071</v>
      </c>
      <c r="E64" s="52" t="s">
        <v>161</v>
      </c>
      <c r="F64" s="52" t="s">
        <v>12</v>
      </c>
      <c r="G64" s="14" t="s">
        <v>783</v>
      </c>
      <c r="H64" s="14" t="s">
        <v>168</v>
      </c>
      <c r="I64" s="17">
        <v>46221</v>
      </c>
      <c r="L64" s="4"/>
      <c r="N64"/>
    </row>
    <row r="65" spans="1:14" ht="15.75" customHeight="1" x14ac:dyDescent="0.25">
      <c r="A65" s="4">
        <f>SUBTOTAL(3,$C$2:C65)</f>
        <v>64</v>
      </c>
      <c r="B65" s="28">
        <v>19010166</v>
      </c>
      <c r="C65" s="28" t="s">
        <v>933</v>
      </c>
      <c r="D65" s="16">
        <v>29702251700111</v>
      </c>
      <c r="E65" s="52" t="s">
        <v>161</v>
      </c>
      <c r="F65" s="52" t="s">
        <v>12</v>
      </c>
      <c r="G65" s="14" t="s">
        <v>783</v>
      </c>
      <c r="H65" s="14" t="s">
        <v>168</v>
      </c>
      <c r="I65" s="17">
        <v>46224</v>
      </c>
      <c r="L65" s="4"/>
      <c r="N65"/>
    </row>
    <row r="66" spans="1:14" s="28" customFormat="1" ht="15.75" customHeight="1" x14ac:dyDescent="0.25">
      <c r="A66" s="28">
        <f>SUBTOTAL(3,$C$2:C66)</f>
        <v>65</v>
      </c>
      <c r="B66" s="28">
        <v>19010167</v>
      </c>
      <c r="C66" s="28" t="s">
        <v>934</v>
      </c>
      <c r="D66" s="16">
        <v>30709251300791</v>
      </c>
      <c r="E66" s="28" t="s">
        <v>161</v>
      </c>
      <c r="F66" s="52" t="s">
        <v>12</v>
      </c>
      <c r="G66" s="14" t="s">
        <v>783</v>
      </c>
      <c r="H66" s="14" t="s">
        <v>168</v>
      </c>
      <c r="I66" s="17">
        <v>46225</v>
      </c>
      <c r="N66"/>
    </row>
    <row r="67" spans="1:14" ht="15.75" customHeight="1" x14ac:dyDescent="0.25">
      <c r="A67" s="4">
        <f>SUBTOTAL(3,$C$2:C67)</f>
        <v>66</v>
      </c>
      <c r="B67" s="28">
        <v>19010174</v>
      </c>
      <c r="C67" s="28" t="s">
        <v>948</v>
      </c>
      <c r="D67" s="16">
        <v>30112101700337</v>
      </c>
      <c r="E67" s="28" t="s">
        <v>872</v>
      </c>
      <c r="F67" s="52" t="s">
        <v>12</v>
      </c>
      <c r="G67" s="14" t="s">
        <v>783</v>
      </c>
      <c r="H67" s="14" t="s">
        <v>168</v>
      </c>
      <c r="I67" s="17">
        <v>46238</v>
      </c>
      <c r="L67" s="4"/>
      <c r="N67"/>
    </row>
    <row r="68" spans="1:14" s="28" customFormat="1" ht="15.75" customHeight="1" x14ac:dyDescent="0.25">
      <c r="A68" s="28">
        <f>SUBTOTAL(3,$C$2:C68)</f>
        <v>67</v>
      </c>
      <c r="B68" s="28">
        <v>19010176</v>
      </c>
      <c r="C68" s="28" t="s">
        <v>950</v>
      </c>
      <c r="D68" s="16">
        <v>30011012412017</v>
      </c>
      <c r="E68" s="28" t="s">
        <v>161</v>
      </c>
      <c r="F68" s="52" t="s">
        <v>12</v>
      </c>
      <c r="G68" s="14" t="s">
        <v>783</v>
      </c>
      <c r="H68" s="14" t="s">
        <v>168</v>
      </c>
      <c r="I68" s="17">
        <v>46240</v>
      </c>
      <c r="N68"/>
    </row>
    <row r="69" spans="1:14" ht="15.75" customHeight="1" x14ac:dyDescent="0.25">
      <c r="A69" s="4">
        <f>SUBTOTAL(3,$C$2:C69)</f>
        <v>68</v>
      </c>
      <c r="B69" s="28">
        <v>19010188</v>
      </c>
      <c r="C69" s="28" t="s">
        <v>962</v>
      </c>
      <c r="D69" s="16">
        <v>28509251500636</v>
      </c>
      <c r="E69" s="52" t="s">
        <v>161</v>
      </c>
      <c r="F69" s="52" t="s">
        <v>12</v>
      </c>
      <c r="G69" s="14" t="s">
        <v>783</v>
      </c>
      <c r="H69" s="14" t="s">
        <v>168</v>
      </c>
      <c r="I69" s="17">
        <v>46247</v>
      </c>
      <c r="L69" s="4"/>
      <c r="N69"/>
    </row>
    <row r="70" spans="1:14" s="28" customFormat="1" ht="15.75" customHeight="1" x14ac:dyDescent="0.25">
      <c r="A70" s="28">
        <f>SUBTOTAL(3,$C$2:C70)</f>
        <v>69</v>
      </c>
      <c r="B70" s="28">
        <v>19010012</v>
      </c>
      <c r="C70" s="18" t="s">
        <v>868</v>
      </c>
      <c r="D70" s="16">
        <v>26411112300552</v>
      </c>
      <c r="E70" s="52" t="s">
        <v>401</v>
      </c>
      <c r="F70" s="52" t="s">
        <v>946</v>
      </c>
      <c r="G70" s="14" t="s">
        <v>783</v>
      </c>
      <c r="H70" s="14" t="s">
        <v>168</v>
      </c>
      <c r="I70" s="17">
        <v>45823</v>
      </c>
      <c r="N70"/>
    </row>
    <row r="71" spans="1:14" ht="15.75" customHeight="1" x14ac:dyDescent="0.25">
      <c r="A71" s="4">
        <f>SUBTOTAL(3,$C$2:C71)</f>
        <v>70</v>
      </c>
      <c r="B71" s="28">
        <v>19010028</v>
      </c>
      <c r="C71" s="18" t="s">
        <v>873</v>
      </c>
      <c r="D71" s="16">
        <v>30503262402971</v>
      </c>
      <c r="E71" s="52" t="s">
        <v>683</v>
      </c>
      <c r="F71" s="52" t="s">
        <v>946</v>
      </c>
      <c r="G71" s="14" t="s">
        <v>783</v>
      </c>
      <c r="H71" s="14" t="s">
        <v>168</v>
      </c>
      <c r="I71" s="17">
        <v>45846</v>
      </c>
      <c r="L71" s="4"/>
      <c r="N71"/>
    </row>
    <row r="72" spans="1:14" ht="15.75" customHeight="1" x14ac:dyDescent="0.25">
      <c r="A72" s="4">
        <f>SUBTOTAL(3,$C$2:C72)</f>
        <v>71</v>
      </c>
      <c r="B72" s="28">
        <v>19010128</v>
      </c>
      <c r="C72" s="28" t="s">
        <v>907</v>
      </c>
      <c r="D72" s="16">
        <v>28908292602313</v>
      </c>
      <c r="E72" s="52" t="s">
        <v>558</v>
      </c>
      <c r="F72" s="52" t="s">
        <v>946</v>
      </c>
      <c r="G72" s="14" t="s">
        <v>783</v>
      </c>
      <c r="H72" s="14" t="s">
        <v>168</v>
      </c>
      <c r="I72" s="17">
        <v>46177</v>
      </c>
      <c r="L72" s="4"/>
      <c r="N72"/>
    </row>
    <row r="73" spans="1:14" ht="15.75" customHeight="1" x14ac:dyDescent="0.25">
      <c r="A73" s="28">
        <f>SUBTOTAL(3,$C$2:C73)</f>
        <v>72</v>
      </c>
      <c r="B73" s="28">
        <v>19010150</v>
      </c>
      <c r="C73" s="18" t="s">
        <v>919</v>
      </c>
      <c r="D73" s="16">
        <v>30401232401175</v>
      </c>
      <c r="E73" s="28" t="s">
        <v>558</v>
      </c>
      <c r="F73" s="52" t="s">
        <v>946</v>
      </c>
      <c r="G73" s="14" t="s">
        <v>783</v>
      </c>
      <c r="H73" s="14" t="s">
        <v>168</v>
      </c>
      <c r="I73" s="17">
        <v>46200</v>
      </c>
      <c r="L73" s="4"/>
      <c r="N73"/>
    </row>
    <row r="74" spans="1:14" ht="15.75" customHeight="1" x14ac:dyDescent="0.25">
      <c r="A74" s="4">
        <f>SUBTOTAL(3,$C$2:C74)</f>
        <v>73</v>
      </c>
      <c r="B74" s="28">
        <v>19010154</v>
      </c>
      <c r="C74" s="18" t="s">
        <v>922</v>
      </c>
      <c r="D74" s="16">
        <v>28708010102152</v>
      </c>
      <c r="E74" s="52" t="s">
        <v>28</v>
      </c>
      <c r="F74" s="52" t="s">
        <v>946</v>
      </c>
      <c r="G74" s="14" t="s">
        <v>783</v>
      </c>
      <c r="H74" s="14" t="s">
        <v>168</v>
      </c>
      <c r="I74" s="17">
        <v>46207</v>
      </c>
      <c r="L74" s="4"/>
      <c r="N74"/>
    </row>
    <row r="75" spans="1:14" ht="15.75" customHeight="1" x14ac:dyDescent="0.25">
      <c r="A75" s="4">
        <f>SUBTOTAL(3,$C$2:C75)</f>
        <v>74</v>
      </c>
      <c r="B75" s="28">
        <v>19010168</v>
      </c>
      <c r="C75" s="28" t="s">
        <v>935</v>
      </c>
      <c r="D75" s="16">
        <v>30301070201172</v>
      </c>
      <c r="E75" s="28" t="s">
        <v>558</v>
      </c>
      <c r="F75" s="52" t="s">
        <v>946</v>
      </c>
      <c r="G75" s="14" t="s">
        <v>783</v>
      </c>
      <c r="H75" s="14" t="s">
        <v>168</v>
      </c>
      <c r="I75" s="17">
        <v>46230</v>
      </c>
      <c r="L75" s="4"/>
      <c r="N75"/>
    </row>
    <row r="76" spans="1:14" ht="15.75" customHeight="1" x14ac:dyDescent="0.25">
      <c r="A76" s="28">
        <f>SUBTOTAL(3,$C$2:C76)</f>
        <v>75</v>
      </c>
      <c r="B76" s="28">
        <v>19010043</v>
      </c>
      <c r="C76" s="28" t="s">
        <v>879</v>
      </c>
      <c r="D76" s="16">
        <v>30207231501914</v>
      </c>
      <c r="E76" s="52" t="s">
        <v>79</v>
      </c>
      <c r="F76" s="52" t="s">
        <v>821</v>
      </c>
      <c r="G76" s="14" t="s">
        <v>783</v>
      </c>
      <c r="H76" s="14" t="s">
        <v>168</v>
      </c>
      <c r="I76" s="17">
        <v>45888</v>
      </c>
      <c r="L76" s="4"/>
      <c r="N76"/>
    </row>
    <row r="77" spans="1:14" ht="15.75" customHeight="1" x14ac:dyDescent="0.25">
      <c r="A77" s="4">
        <f>SUBTOTAL(3,$C$2:C77)</f>
        <v>76</v>
      </c>
      <c r="B77" s="28">
        <v>19010044</v>
      </c>
      <c r="C77" s="18" t="s">
        <v>466</v>
      </c>
      <c r="D77" s="16">
        <v>29503152201576</v>
      </c>
      <c r="E77" s="28" t="s">
        <v>79</v>
      </c>
      <c r="F77" s="52" t="s">
        <v>821</v>
      </c>
      <c r="G77" s="14" t="s">
        <v>783</v>
      </c>
      <c r="H77" s="14" t="s">
        <v>168</v>
      </c>
      <c r="I77" s="17">
        <v>45894</v>
      </c>
      <c r="L77" s="4"/>
      <c r="N77"/>
    </row>
    <row r="78" spans="1:14" ht="15.75" customHeight="1" x14ac:dyDescent="0.25">
      <c r="A78" s="4">
        <f>SUBTOTAL(3,$C$2:C78)</f>
        <v>77</v>
      </c>
      <c r="B78" s="28">
        <v>19010077</v>
      </c>
      <c r="C78" s="18" t="s">
        <v>888</v>
      </c>
      <c r="D78" s="16">
        <v>29209122402997</v>
      </c>
      <c r="E78" s="52" t="s">
        <v>79</v>
      </c>
      <c r="F78" s="52" t="s">
        <v>821</v>
      </c>
      <c r="G78" s="14" t="s">
        <v>783</v>
      </c>
      <c r="H78" s="14" t="s">
        <v>168</v>
      </c>
      <c r="I78" s="17">
        <v>45980</v>
      </c>
      <c r="L78" s="4"/>
      <c r="N78"/>
    </row>
    <row r="79" spans="1:14" ht="15.75" customHeight="1" x14ac:dyDescent="0.25">
      <c r="A79" s="4">
        <f>SUBTOTAL(3,$C$2:C79)</f>
        <v>78</v>
      </c>
      <c r="B79" s="28">
        <v>19010137</v>
      </c>
      <c r="C79" s="28" t="s">
        <v>913</v>
      </c>
      <c r="D79" s="16">
        <v>30804291500397</v>
      </c>
      <c r="E79" s="52" t="s">
        <v>79</v>
      </c>
      <c r="F79" s="52" t="s">
        <v>821</v>
      </c>
      <c r="G79" s="14" t="s">
        <v>783</v>
      </c>
      <c r="H79" s="14" t="s">
        <v>168</v>
      </c>
      <c r="I79" s="17">
        <v>46191</v>
      </c>
      <c r="L79" s="4"/>
      <c r="N79"/>
    </row>
    <row r="80" spans="1:14" ht="15.75" customHeight="1" x14ac:dyDescent="0.25">
      <c r="A80" s="4">
        <f>SUBTOTAL(3,$C$2:C80)</f>
        <v>79</v>
      </c>
      <c r="B80" s="28">
        <v>19010156</v>
      </c>
      <c r="C80" s="18" t="s">
        <v>924</v>
      </c>
      <c r="D80" s="16">
        <v>30802231500956</v>
      </c>
      <c r="E80" s="28" t="s">
        <v>79</v>
      </c>
      <c r="F80" s="52" t="s">
        <v>821</v>
      </c>
      <c r="G80" s="14" t="s">
        <v>783</v>
      </c>
      <c r="H80" s="14" t="s">
        <v>168</v>
      </c>
      <c r="I80" s="17">
        <v>46210</v>
      </c>
      <c r="L80" s="4"/>
      <c r="N80"/>
    </row>
    <row r="81" spans="1:14" ht="15.75" customHeight="1" x14ac:dyDescent="0.25">
      <c r="A81" s="28">
        <f>SUBTOTAL(3,$C$2:C81)</f>
        <v>80</v>
      </c>
      <c r="B81" s="28">
        <v>19010059</v>
      </c>
      <c r="C81" s="18" t="s">
        <v>881</v>
      </c>
      <c r="D81" s="16">
        <v>30202241601958</v>
      </c>
      <c r="E81" s="6" t="s">
        <v>20</v>
      </c>
      <c r="F81" s="52" t="s">
        <v>13</v>
      </c>
      <c r="G81" s="14" t="s">
        <v>783</v>
      </c>
      <c r="H81" s="14" t="s">
        <v>168</v>
      </c>
      <c r="I81" s="17">
        <v>45953</v>
      </c>
      <c r="L81" s="4"/>
      <c r="N81"/>
    </row>
    <row r="82" spans="1:14" ht="15.75" customHeight="1" x14ac:dyDescent="0.25">
      <c r="A82" s="4">
        <f>SUBTOTAL(3,$C$2:C82)</f>
        <v>81</v>
      </c>
      <c r="B82" s="28">
        <v>19010159</v>
      </c>
      <c r="C82" s="28" t="s">
        <v>927</v>
      </c>
      <c r="D82" s="16">
        <v>30609201605759</v>
      </c>
      <c r="E82" s="6" t="s">
        <v>172</v>
      </c>
      <c r="F82" s="52" t="s">
        <v>13</v>
      </c>
      <c r="G82" s="14" t="s">
        <v>783</v>
      </c>
      <c r="H82" s="14" t="s">
        <v>168</v>
      </c>
      <c r="I82" s="17">
        <v>46214</v>
      </c>
      <c r="L82" s="4"/>
      <c r="N82"/>
    </row>
    <row r="83" spans="1:14" ht="15.75" customHeight="1" x14ac:dyDescent="0.25">
      <c r="A83" s="28">
        <f>SUBTOTAL(3,$C$2:C83)</f>
        <v>82</v>
      </c>
      <c r="B83" s="28">
        <v>19010178</v>
      </c>
      <c r="C83" s="28" t="s">
        <v>952</v>
      </c>
      <c r="D83" s="16">
        <v>30107211602531</v>
      </c>
      <c r="E83" s="6" t="s">
        <v>172</v>
      </c>
      <c r="F83" s="52" t="s">
        <v>13</v>
      </c>
      <c r="G83" s="14" t="s">
        <v>783</v>
      </c>
      <c r="H83" s="14" t="s">
        <v>168</v>
      </c>
      <c r="I83" s="17">
        <v>46245</v>
      </c>
      <c r="L83" s="4"/>
      <c r="N83"/>
    </row>
    <row r="84" spans="1:14" ht="15.75" customHeight="1" x14ac:dyDescent="0.25">
      <c r="A84" s="28">
        <f>SUBTOTAL(3,$C$2:C84)</f>
        <v>83</v>
      </c>
      <c r="B84" s="28">
        <v>19010184</v>
      </c>
      <c r="C84" s="28" t="s">
        <v>958</v>
      </c>
      <c r="D84" s="16">
        <v>30603101603971</v>
      </c>
      <c r="E84" s="52" t="s">
        <v>172</v>
      </c>
      <c r="F84" s="52" t="s">
        <v>13</v>
      </c>
      <c r="G84" s="14" t="s">
        <v>783</v>
      </c>
      <c r="H84" s="14" t="s">
        <v>168</v>
      </c>
      <c r="I84" s="17">
        <v>46245</v>
      </c>
      <c r="L84" s="4"/>
      <c r="N84"/>
    </row>
    <row r="85" spans="1:14" ht="15.75" customHeight="1" x14ac:dyDescent="0.25">
      <c r="A85" s="28">
        <f>SUBTOTAL(3,$C$2:C85)</f>
        <v>84</v>
      </c>
      <c r="B85" s="28">
        <v>19010187</v>
      </c>
      <c r="C85" s="28" t="s">
        <v>961</v>
      </c>
      <c r="D85" s="16">
        <v>30601152405772</v>
      </c>
      <c r="E85" s="52" t="s">
        <v>172</v>
      </c>
      <c r="F85" s="52" t="s">
        <v>13</v>
      </c>
      <c r="G85" s="14" t="s">
        <v>783</v>
      </c>
      <c r="H85" s="14" t="s">
        <v>168</v>
      </c>
      <c r="I85" s="17">
        <v>46246</v>
      </c>
      <c r="L85" s="4"/>
      <c r="N85"/>
    </row>
    <row r="86" spans="1:14" ht="15.75" customHeight="1" x14ac:dyDescent="0.25">
      <c r="A86" s="4">
        <f>SUBTOTAL(3,$C$2:C86)</f>
        <v>85</v>
      </c>
      <c r="B86" s="28">
        <v>10710225</v>
      </c>
      <c r="C86" s="28" t="s">
        <v>491</v>
      </c>
      <c r="D86" s="16">
        <v>28711282502975</v>
      </c>
      <c r="E86" s="6" t="s">
        <v>19</v>
      </c>
      <c r="F86" s="52" t="s">
        <v>12</v>
      </c>
      <c r="G86" s="14" t="s">
        <v>492</v>
      </c>
      <c r="H86" s="14" t="s">
        <v>167</v>
      </c>
      <c r="I86" s="17">
        <v>45425</v>
      </c>
      <c r="L86" s="4"/>
      <c r="N86"/>
    </row>
    <row r="87" spans="1:14" ht="15.75" customHeight="1" x14ac:dyDescent="0.25">
      <c r="A87" s="28">
        <f>SUBTOTAL(3,$C$2:C87)</f>
        <v>86</v>
      </c>
      <c r="B87" s="28">
        <v>12110053</v>
      </c>
      <c r="C87" s="18" t="s">
        <v>1010</v>
      </c>
      <c r="D87" s="16">
        <v>29109052702535</v>
      </c>
      <c r="E87" s="52" t="s">
        <v>35</v>
      </c>
      <c r="F87" s="52" t="s">
        <v>947</v>
      </c>
      <c r="G87" s="14" t="s">
        <v>254</v>
      </c>
      <c r="H87" s="14" t="s">
        <v>168</v>
      </c>
      <c r="I87" s="17">
        <v>46019</v>
      </c>
      <c r="L87" s="4"/>
      <c r="N87"/>
    </row>
    <row r="88" spans="1:14" ht="15.75" customHeight="1" x14ac:dyDescent="0.25">
      <c r="A88" s="28">
        <f>SUBTOTAL(3,$C$2:C88)</f>
        <v>87</v>
      </c>
      <c r="B88" s="28">
        <v>12110020</v>
      </c>
      <c r="C88" s="18" t="s">
        <v>250</v>
      </c>
      <c r="D88" s="16">
        <v>28008252703434</v>
      </c>
      <c r="E88" s="52" t="s">
        <v>79</v>
      </c>
      <c r="F88" s="52" t="s">
        <v>821</v>
      </c>
      <c r="G88" s="14" t="s">
        <v>254</v>
      </c>
      <c r="H88" s="14" t="s">
        <v>168</v>
      </c>
      <c r="I88" s="17">
        <v>45219</v>
      </c>
      <c r="L88" s="4"/>
      <c r="N88"/>
    </row>
    <row r="89" spans="1:14" ht="15.75" customHeight="1" x14ac:dyDescent="0.25">
      <c r="A89" s="28">
        <f>SUBTOTAL(3,$C$2:C89)</f>
        <v>88</v>
      </c>
      <c r="B89" s="28">
        <v>13610093</v>
      </c>
      <c r="C89" s="18" t="s">
        <v>199</v>
      </c>
      <c r="D89" s="16">
        <v>28301131701034</v>
      </c>
      <c r="E89" s="28" t="s">
        <v>436</v>
      </c>
      <c r="F89" s="52" t="s">
        <v>947</v>
      </c>
      <c r="G89" s="14" t="s">
        <v>134</v>
      </c>
      <c r="H89" s="14" t="s">
        <v>235</v>
      </c>
      <c r="I89" s="17">
        <v>45193</v>
      </c>
      <c r="L89" s="4"/>
      <c r="N89"/>
    </row>
    <row r="90" spans="1:14" ht="15.75" customHeight="1" x14ac:dyDescent="0.25">
      <c r="A90" s="28">
        <f>SUBTOTAL(3,$C$2:C90)</f>
        <v>89</v>
      </c>
      <c r="B90" s="28">
        <v>13610119</v>
      </c>
      <c r="C90" s="18" t="s">
        <v>829</v>
      </c>
      <c r="D90" s="16">
        <v>30211012104494</v>
      </c>
      <c r="E90" s="28" t="s">
        <v>440</v>
      </c>
      <c r="F90" s="52" t="s">
        <v>947</v>
      </c>
      <c r="G90" s="14" t="s">
        <v>134</v>
      </c>
      <c r="H90" s="14" t="s">
        <v>235</v>
      </c>
      <c r="I90" s="17">
        <v>45757</v>
      </c>
      <c r="L90" s="4"/>
      <c r="N90"/>
    </row>
    <row r="91" spans="1:14" ht="15.75" customHeight="1" x14ac:dyDescent="0.25">
      <c r="A91" s="28">
        <f>SUBTOTAL(3,$C$2:C91)</f>
        <v>90</v>
      </c>
      <c r="B91" s="28">
        <v>13610085</v>
      </c>
      <c r="C91" s="28" t="s">
        <v>208</v>
      </c>
      <c r="D91" s="16">
        <v>30004014204875</v>
      </c>
      <c r="E91" s="52" t="s">
        <v>11</v>
      </c>
      <c r="F91" s="52" t="s">
        <v>160</v>
      </c>
      <c r="G91" s="14" t="s">
        <v>134</v>
      </c>
      <c r="H91" s="14" t="s">
        <v>235</v>
      </c>
      <c r="I91" s="17">
        <v>45294</v>
      </c>
      <c r="L91" s="4"/>
      <c r="N91"/>
    </row>
    <row r="92" spans="1:14" ht="15.75" customHeight="1" x14ac:dyDescent="0.25">
      <c r="A92" s="28">
        <f>SUBTOTAL(3,$C$2:C92)</f>
        <v>91</v>
      </c>
      <c r="B92" s="28">
        <v>13610151</v>
      </c>
      <c r="C92" s="28" t="s">
        <v>830</v>
      </c>
      <c r="D92" s="16">
        <v>29301161401659</v>
      </c>
      <c r="E92" s="28" t="s">
        <v>9</v>
      </c>
      <c r="F92" s="52" t="s">
        <v>160</v>
      </c>
      <c r="G92" s="14" t="s">
        <v>134</v>
      </c>
      <c r="H92" s="14" t="s">
        <v>235</v>
      </c>
      <c r="I92" s="17">
        <v>45959</v>
      </c>
      <c r="L92" s="4"/>
      <c r="N92"/>
    </row>
    <row r="93" spans="1:14" ht="15.75" customHeight="1" x14ac:dyDescent="0.25">
      <c r="A93" s="4">
        <f>SUBTOTAL(3,$C$2:C93)</f>
        <v>92</v>
      </c>
      <c r="B93" s="28">
        <v>13610034</v>
      </c>
      <c r="C93" s="18" t="s">
        <v>636</v>
      </c>
      <c r="D93" s="16">
        <v>30303012413812</v>
      </c>
      <c r="E93" s="52" t="s">
        <v>11</v>
      </c>
      <c r="F93" s="52" t="s">
        <v>160</v>
      </c>
      <c r="G93" s="14" t="s">
        <v>134</v>
      </c>
      <c r="H93" s="14" t="s">
        <v>235</v>
      </c>
      <c r="I93" s="17">
        <v>44555</v>
      </c>
      <c r="L93" s="4"/>
      <c r="N93"/>
    </row>
    <row r="94" spans="1:14" ht="15.75" customHeight="1" x14ac:dyDescent="0.25">
      <c r="A94" s="4">
        <f>SUBTOTAL(3,$C$2:C94)</f>
        <v>93</v>
      </c>
      <c r="B94" s="28">
        <v>13610143</v>
      </c>
      <c r="C94" s="18" t="s">
        <v>831</v>
      </c>
      <c r="D94" s="16">
        <v>29709182408615</v>
      </c>
      <c r="E94" s="52" t="s">
        <v>11</v>
      </c>
      <c r="F94" s="52" t="s">
        <v>160</v>
      </c>
      <c r="G94" s="14" t="s">
        <v>134</v>
      </c>
      <c r="H94" s="14" t="s">
        <v>235</v>
      </c>
      <c r="I94" s="17">
        <v>46136</v>
      </c>
      <c r="L94" s="4"/>
      <c r="N94"/>
    </row>
    <row r="95" spans="1:14" ht="15.75" customHeight="1" x14ac:dyDescent="0.25">
      <c r="A95" s="4">
        <f>SUBTOTAL(3,$C$2:C95)</f>
        <v>94</v>
      </c>
      <c r="B95" s="28">
        <v>13610175</v>
      </c>
      <c r="C95" s="18" t="s">
        <v>833</v>
      </c>
      <c r="D95" s="16">
        <v>30005122102218</v>
      </c>
      <c r="E95" s="28" t="s">
        <v>9</v>
      </c>
      <c r="F95" s="52" t="s">
        <v>160</v>
      </c>
      <c r="G95" s="14" t="s">
        <v>134</v>
      </c>
      <c r="H95" s="14" t="s">
        <v>235</v>
      </c>
      <c r="I95" s="17">
        <v>46331</v>
      </c>
      <c r="L95" s="4"/>
      <c r="N95"/>
    </row>
    <row r="96" spans="1:14" ht="15.75" customHeight="1" x14ac:dyDescent="0.25">
      <c r="A96" s="4">
        <f>SUBTOTAL(3,$C$2:C96)</f>
        <v>95</v>
      </c>
      <c r="B96" s="28">
        <v>13610177</v>
      </c>
      <c r="C96" s="18" t="s">
        <v>834</v>
      </c>
      <c r="D96" s="16">
        <v>29709072402098</v>
      </c>
      <c r="E96" s="52" t="s">
        <v>11</v>
      </c>
      <c r="F96" s="52" t="s">
        <v>160</v>
      </c>
      <c r="G96" s="14" t="s">
        <v>134</v>
      </c>
      <c r="H96" s="14" t="s">
        <v>235</v>
      </c>
      <c r="I96" s="17">
        <v>46184</v>
      </c>
      <c r="L96" s="4"/>
      <c r="N96"/>
    </row>
    <row r="97" spans="1:14" ht="15.75" customHeight="1" x14ac:dyDescent="0.25">
      <c r="A97" s="4">
        <f>SUBTOTAL(3,$C$2:C97)</f>
        <v>96</v>
      </c>
      <c r="B97" s="28">
        <v>13610180</v>
      </c>
      <c r="C97" s="28" t="s">
        <v>943</v>
      </c>
      <c r="D97" s="16">
        <v>30807010111957</v>
      </c>
      <c r="E97" s="52" t="s">
        <v>11</v>
      </c>
      <c r="F97" s="52" t="s">
        <v>160</v>
      </c>
      <c r="G97" s="14" t="s">
        <v>134</v>
      </c>
      <c r="H97" s="14" t="s">
        <v>235</v>
      </c>
      <c r="I97" s="17">
        <v>46188</v>
      </c>
      <c r="L97" s="4"/>
      <c r="N97"/>
    </row>
    <row r="98" spans="1:14" ht="15.75" customHeight="1" x14ac:dyDescent="0.25">
      <c r="A98" s="4">
        <f>SUBTOTAL(3,$C$2:C98)</f>
        <v>97</v>
      </c>
      <c r="B98" s="28">
        <v>13610181</v>
      </c>
      <c r="C98" s="18" t="s">
        <v>835</v>
      </c>
      <c r="D98" s="16">
        <v>30801210100471</v>
      </c>
      <c r="E98" s="52" t="s">
        <v>11</v>
      </c>
      <c r="F98" s="52" t="s">
        <v>160</v>
      </c>
      <c r="G98" s="14" t="s">
        <v>134</v>
      </c>
      <c r="H98" s="14" t="s">
        <v>235</v>
      </c>
      <c r="I98" s="17">
        <v>46188</v>
      </c>
      <c r="L98" s="4"/>
      <c r="N98"/>
    </row>
    <row r="99" spans="1:14" ht="15.75" customHeight="1" x14ac:dyDescent="0.25">
      <c r="A99" s="4">
        <f>SUBTOTAL(3,$C$2:C99)</f>
        <v>98</v>
      </c>
      <c r="B99" s="28">
        <v>13610184</v>
      </c>
      <c r="C99" s="18" t="s">
        <v>837</v>
      </c>
      <c r="D99" s="16">
        <v>29811212503611</v>
      </c>
      <c r="E99" s="52" t="s">
        <v>11</v>
      </c>
      <c r="F99" s="52" t="s">
        <v>160</v>
      </c>
      <c r="G99" s="14" t="s">
        <v>134</v>
      </c>
      <c r="H99" s="14" t="s">
        <v>235</v>
      </c>
      <c r="I99" s="17">
        <v>46196</v>
      </c>
      <c r="L99" s="4"/>
      <c r="N99"/>
    </row>
    <row r="100" spans="1:14" ht="15.75" customHeight="1" x14ac:dyDescent="0.25">
      <c r="A100" s="4">
        <f>SUBTOTAL(3,$C$2:C100)</f>
        <v>99</v>
      </c>
      <c r="B100" s="28">
        <v>13610185</v>
      </c>
      <c r="C100" s="18" t="s">
        <v>838</v>
      </c>
      <c r="D100" s="16">
        <v>30512182600419</v>
      </c>
      <c r="E100" s="52" t="s">
        <v>11</v>
      </c>
      <c r="F100" s="52" t="s">
        <v>160</v>
      </c>
      <c r="G100" s="14" t="s">
        <v>134</v>
      </c>
      <c r="H100" s="14" t="s">
        <v>235</v>
      </c>
      <c r="I100" s="17">
        <v>46217</v>
      </c>
      <c r="L100" s="4"/>
      <c r="N100"/>
    </row>
    <row r="101" spans="1:14" ht="15.75" customHeight="1" x14ac:dyDescent="0.25">
      <c r="A101" s="4">
        <f>SUBTOTAL(3,$C$2:C101)</f>
        <v>100</v>
      </c>
      <c r="B101" s="28">
        <v>13610191</v>
      </c>
      <c r="C101" s="18" t="s">
        <v>944</v>
      </c>
      <c r="D101" s="16">
        <v>30805152503175</v>
      </c>
      <c r="E101" s="52" t="s">
        <v>11</v>
      </c>
      <c r="F101" s="52" t="s">
        <v>160</v>
      </c>
      <c r="G101" s="14" t="s">
        <v>134</v>
      </c>
      <c r="H101" s="14" t="s">
        <v>235</v>
      </c>
      <c r="I101" s="17">
        <v>46245</v>
      </c>
      <c r="L101" s="4"/>
      <c r="N101"/>
    </row>
    <row r="102" spans="1:14" ht="15.75" customHeight="1" x14ac:dyDescent="0.25">
      <c r="A102" s="4">
        <f>SUBTOTAL(3,$C$2:C102)</f>
        <v>101</v>
      </c>
      <c r="B102" s="28">
        <v>13610192</v>
      </c>
      <c r="C102" s="18" t="s">
        <v>945</v>
      </c>
      <c r="D102" s="16">
        <v>30804091402838</v>
      </c>
      <c r="E102" s="28" t="s">
        <v>9</v>
      </c>
      <c r="F102" s="52" t="s">
        <v>160</v>
      </c>
      <c r="G102" s="14" t="s">
        <v>134</v>
      </c>
      <c r="H102" s="14" t="s">
        <v>235</v>
      </c>
      <c r="I102" s="32">
        <v>46245</v>
      </c>
      <c r="L102" s="4"/>
      <c r="N102"/>
    </row>
    <row r="103" spans="1:14" ht="15.75" customHeight="1" x14ac:dyDescent="0.25">
      <c r="A103" s="4">
        <f>SUBTOTAL(3,$C$2:C103)</f>
        <v>102</v>
      </c>
      <c r="B103" s="28">
        <v>13610028</v>
      </c>
      <c r="C103" s="28" t="s">
        <v>828</v>
      </c>
      <c r="D103" s="16">
        <v>30209022501136</v>
      </c>
      <c r="E103" s="52" t="s">
        <v>79</v>
      </c>
      <c r="F103" s="52" t="s">
        <v>821</v>
      </c>
      <c r="G103" s="14" t="s">
        <v>134</v>
      </c>
      <c r="H103" s="14" t="s">
        <v>235</v>
      </c>
      <c r="I103" s="17">
        <v>44546</v>
      </c>
      <c r="L103" s="4"/>
      <c r="N103"/>
    </row>
    <row r="104" spans="1:14" ht="15.75" customHeight="1" x14ac:dyDescent="0.25">
      <c r="A104" s="4">
        <f>SUBTOTAL(3,$C$2:C104)</f>
        <v>103</v>
      </c>
      <c r="B104" s="28">
        <v>13610092</v>
      </c>
      <c r="C104" s="18" t="s">
        <v>583</v>
      </c>
      <c r="D104" s="16">
        <v>30503292502571</v>
      </c>
      <c r="E104" s="28" t="s">
        <v>79</v>
      </c>
      <c r="F104" s="52" t="s">
        <v>821</v>
      </c>
      <c r="G104" s="14" t="s">
        <v>134</v>
      </c>
      <c r="H104" s="14" t="s">
        <v>235</v>
      </c>
      <c r="I104" s="17">
        <v>45526</v>
      </c>
      <c r="L104" s="4"/>
      <c r="N104"/>
    </row>
    <row r="105" spans="1:14" ht="15.75" customHeight="1" x14ac:dyDescent="0.25">
      <c r="A105" s="4">
        <f>SUBTOTAL(3,$C$2:C105)</f>
        <v>104</v>
      </c>
      <c r="B105" s="28">
        <v>13610007</v>
      </c>
      <c r="C105" s="28" t="s">
        <v>832</v>
      </c>
      <c r="D105" s="16">
        <v>29909102404111</v>
      </c>
      <c r="E105" s="28" t="s">
        <v>79</v>
      </c>
      <c r="F105" s="52" t="s">
        <v>821</v>
      </c>
      <c r="G105" s="14" t="s">
        <v>134</v>
      </c>
      <c r="H105" s="14" t="s">
        <v>235</v>
      </c>
      <c r="I105" s="17">
        <v>46130</v>
      </c>
      <c r="L105" s="4"/>
      <c r="N105"/>
    </row>
    <row r="106" spans="1:14" s="28" customFormat="1" ht="15.75" customHeight="1" x14ac:dyDescent="0.25">
      <c r="A106" s="28">
        <f>SUBTOTAL(3,$C$2:C106)</f>
        <v>105</v>
      </c>
      <c r="B106" s="28">
        <v>13610176</v>
      </c>
      <c r="C106" s="28" t="s">
        <v>942</v>
      </c>
      <c r="D106" s="16">
        <v>27410251701119</v>
      </c>
      <c r="E106" s="28" t="s">
        <v>79</v>
      </c>
      <c r="F106" s="52" t="s">
        <v>821</v>
      </c>
      <c r="G106" s="14" t="s">
        <v>134</v>
      </c>
      <c r="H106" s="14" t="s">
        <v>235</v>
      </c>
      <c r="I106" s="17">
        <v>46181</v>
      </c>
      <c r="N106"/>
    </row>
    <row r="107" spans="1:14" s="28" customFormat="1" ht="15.75" customHeight="1" x14ac:dyDescent="0.25">
      <c r="A107" s="28">
        <f>SUBTOTAL(3,$C$2:C107)</f>
        <v>106</v>
      </c>
      <c r="B107" s="28">
        <v>13610183</v>
      </c>
      <c r="C107" s="18" t="s">
        <v>836</v>
      </c>
      <c r="D107" s="16">
        <v>30703232402216</v>
      </c>
      <c r="E107" s="28" t="s">
        <v>79</v>
      </c>
      <c r="F107" s="52" t="s">
        <v>821</v>
      </c>
      <c r="G107" s="14" t="s">
        <v>134</v>
      </c>
      <c r="H107" s="14" t="s">
        <v>235</v>
      </c>
      <c r="I107" s="17">
        <v>46196</v>
      </c>
      <c r="N107"/>
    </row>
    <row r="108" spans="1:14" s="28" customFormat="1" ht="15.75" customHeight="1" x14ac:dyDescent="0.25">
      <c r="A108" s="28">
        <f>SUBTOTAL(3,$C$2:C108)</f>
        <v>107</v>
      </c>
      <c r="B108" s="28">
        <v>13610187</v>
      </c>
      <c r="C108" s="18" t="s">
        <v>839</v>
      </c>
      <c r="D108" s="16">
        <v>30403272402916</v>
      </c>
      <c r="E108" s="52" t="s">
        <v>79</v>
      </c>
      <c r="F108" s="52" t="s">
        <v>821</v>
      </c>
      <c r="G108" s="14" t="s">
        <v>134</v>
      </c>
      <c r="H108" s="14" t="s">
        <v>235</v>
      </c>
      <c r="I108" s="17">
        <v>46225</v>
      </c>
      <c r="N108"/>
    </row>
    <row r="109" spans="1:14" s="28" customFormat="1" ht="15.75" customHeight="1" x14ac:dyDescent="0.25">
      <c r="A109" s="28">
        <f>SUBTOTAL(3,$C$2:C109)</f>
        <v>108</v>
      </c>
      <c r="B109" s="28">
        <v>19110025</v>
      </c>
      <c r="C109" s="28" t="s">
        <v>1172</v>
      </c>
      <c r="D109" s="16">
        <v>27509120100159</v>
      </c>
      <c r="E109" s="52" t="s">
        <v>804</v>
      </c>
      <c r="F109" s="52" t="s">
        <v>469</v>
      </c>
      <c r="G109" s="14" t="s">
        <v>1167</v>
      </c>
      <c r="H109" s="14" t="s">
        <v>167</v>
      </c>
      <c r="I109" s="17">
        <v>46057</v>
      </c>
      <c r="N109"/>
    </row>
    <row r="110" spans="1:14" s="28" customFormat="1" ht="15.75" customHeight="1" x14ac:dyDescent="0.25">
      <c r="A110" s="28">
        <f>SUBTOTAL(3,$C$2:C110)</f>
        <v>109</v>
      </c>
      <c r="B110" s="28">
        <v>19110015</v>
      </c>
      <c r="C110" s="28" t="s">
        <v>1169</v>
      </c>
      <c r="D110" s="16">
        <v>28004101403492</v>
      </c>
      <c r="E110" s="6" t="s">
        <v>35</v>
      </c>
      <c r="F110" s="52" t="s">
        <v>947</v>
      </c>
      <c r="G110" s="14" t="s">
        <v>1167</v>
      </c>
      <c r="H110" s="14" t="s">
        <v>167</v>
      </c>
      <c r="I110" s="17">
        <v>45934</v>
      </c>
      <c r="N110"/>
    </row>
    <row r="111" spans="1:14" s="28" customFormat="1" ht="15.75" customHeight="1" x14ac:dyDescent="0.25">
      <c r="A111" s="28">
        <f>SUBTOTAL(3,$C$2:C111)</f>
        <v>110</v>
      </c>
      <c r="B111" s="28">
        <v>19110019</v>
      </c>
      <c r="C111" s="28" t="s">
        <v>1170</v>
      </c>
      <c r="D111" s="16">
        <v>30504151702271</v>
      </c>
      <c r="E111" s="52" t="s">
        <v>440</v>
      </c>
      <c r="F111" s="52" t="s">
        <v>947</v>
      </c>
      <c r="G111" s="14" t="s">
        <v>1167</v>
      </c>
      <c r="H111" s="14" t="s">
        <v>167</v>
      </c>
      <c r="I111" s="17">
        <v>46020</v>
      </c>
      <c r="N111"/>
    </row>
    <row r="112" spans="1:14" s="28" customFormat="1" ht="15.75" customHeight="1" x14ac:dyDescent="0.25">
      <c r="A112" s="28">
        <f>SUBTOTAL(3,$C$2:C112)</f>
        <v>111</v>
      </c>
      <c r="B112" s="28">
        <v>19110034</v>
      </c>
      <c r="C112" s="28" t="s">
        <v>1173</v>
      </c>
      <c r="D112" s="16">
        <v>28902202100874</v>
      </c>
      <c r="E112" s="52" t="s">
        <v>438</v>
      </c>
      <c r="F112" s="52" t="s">
        <v>947</v>
      </c>
      <c r="G112" s="14" t="s">
        <v>1167</v>
      </c>
      <c r="H112" s="14" t="s">
        <v>167</v>
      </c>
      <c r="I112" s="17">
        <v>46139</v>
      </c>
      <c r="N112"/>
    </row>
    <row r="113" spans="1:14" ht="15.75" customHeight="1" x14ac:dyDescent="0.25">
      <c r="A113" s="4">
        <f>SUBTOTAL(3,$C$2:C113)</f>
        <v>112</v>
      </c>
      <c r="B113" s="28">
        <v>19110036</v>
      </c>
      <c r="C113" s="28" t="s">
        <v>1174</v>
      </c>
      <c r="D113" s="16">
        <v>29202202104275</v>
      </c>
      <c r="E113" s="52" t="s">
        <v>439</v>
      </c>
      <c r="F113" s="52" t="s">
        <v>947</v>
      </c>
      <c r="G113" s="14" t="s">
        <v>1167</v>
      </c>
      <c r="H113" s="14" t="s">
        <v>167</v>
      </c>
      <c r="I113" s="17">
        <v>46144</v>
      </c>
      <c r="L113" s="4"/>
      <c r="N113"/>
    </row>
    <row r="114" spans="1:14" ht="15.75" customHeight="1" x14ac:dyDescent="0.25">
      <c r="A114" s="28">
        <f>SUBTOTAL(3,$C$2:C114)</f>
        <v>113</v>
      </c>
      <c r="B114" s="28">
        <v>19110040</v>
      </c>
      <c r="C114" s="28" t="s">
        <v>1176</v>
      </c>
      <c r="D114" s="16">
        <v>30110041400212</v>
      </c>
      <c r="E114" s="52" t="s">
        <v>674</v>
      </c>
      <c r="F114" s="52" t="s">
        <v>947</v>
      </c>
      <c r="G114" s="14" t="s">
        <v>1167</v>
      </c>
      <c r="H114" s="14" t="s">
        <v>167</v>
      </c>
      <c r="I114" s="17">
        <v>46239</v>
      </c>
      <c r="L114" s="4"/>
      <c r="N114"/>
    </row>
    <row r="115" spans="1:14" ht="15.75" customHeight="1" x14ac:dyDescent="0.25">
      <c r="A115" s="4">
        <f>SUBTOTAL(3,$C$2:C115)</f>
        <v>114</v>
      </c>
      <c r="B115" s="28">
        <v>19110042</v>
      </c>
      <c r="C115" s="18" t="s">
        <v>1178</v>
      </c>
      <c r="D115" s="16">
        <v>28111082201451</v>
      </c>
      <c r="E115" s="52" t="s">
        <v>35</v>
      </c>
      <c r="F115" s="52" t="s">
        <v>947</v>
      </c>
      <c r="G115" s="14" t="s">
        <v>1167</v>
      </c>
      <c r="H115" s="14" t="s">
        <v>167</v>
      </c>
      <c r="I115" s="17">
        <v>46242</v>
      </c>
      <c r="L115" s="4"/>
      <c r="N115"/>
    </row>
    <row r="116" spans="1:14" ht="15.75" customHeight="1" x14ac:dyDescent="0.25">
      <c r="A116" s="28">
        <f>SUBTOTAL(3,$C$2:C116)</f>
        <v>115</v>
      </c>
      <c r="B116" s="28">
        <v>19110018</v>
      </c>
      <c r="C116" s="28" t="s">
        <v>209</v>
      </c>
      <c r="D116" s="16">
        <v>26109181401273</v>
      </c>
      <c r="E116" s="52" t="s">
        <v>9</v>
      </c>
      <c r="F116" s="52" t="s">
        <v>12</v>
      </c>
      <c r="G116" s="14" t="s">
        <v>1167</v>
      </c>
      <c r="H116" s="14" t="s">
        <v>167</v>
      </c>
      <c r="I116" s="17">
        <v>45997</v>
      </c>
      <c r="L116" s="4"/>
      <c r="N116"/>
    </row>
    <row r="117" spans="1:14" s="28" customFormat="1" ht="15.75" customHeight="1" x14ac:dyDescent="0.25">
      <c r="A117" s="28">
        <f>SUBTOTAL(3,$C$2:C117)</f>
        <v>116</v>
      </c>
      <c r="B117" s="28">
        <v>19110024</v>
      </c>
      <c r="C117" s="28" t="s">
        <v>1171</v>
      </c>
      <c r="D117" s="16">
        <v>28009222502295</v>
      </c>
      <c r="E117" s="52" t="s">
        <v>161</v>
      </c>
      <c r="F117" s="52" t="s">
        <v>12</v>
      </c>
      <c r="G117" s="14" t="s">
        <v>1167</v>
      </c>
      <c r="H117" s="14" t="s">
        <v>167</v>
      </c>
      <c r="I117" s="17">
        <v>46041</v>
      </c>
      <c r="N117"/>
    </row>
    <row r="118" spans="1:14" ht="15.75" customHeight="1" x14ac:dyDescent="0.25">
      <c r="A118" s="4">
        <f>SUBTOTAL(3,$C$2:C118)</f>
        <v>117</v>
      </c>
      <c r="B118" s="28">
        <v>19110010</v>
      </c>
      <c r="C118" s="28" t="s">
        <v>310</v>
      </c>
      <c r="D118" s="16">
        <v>29405012404475</v>
      </c>
      <c r="E118" s="52" t="s">
        <v>26</v>
      </c>
      <c r="F118" s="52" t="s">
        <v>946</v>
      </c>
      <c r="G118" s="14" t="s">
        <v>1167</v>
      </c>
      <c r="H118" s="14" t="s">
        <v>167</v>
      </c>
      <c r="I118" s="17">
        <v>45906</v>
      </c>
      <c r="L118" s="4"/>
      <c r="N118"/>
    </row>
    <row r="119" spans="1:14" ht="15.75" customHeight="1" x14ac:dyDescent="0.25">
      <c r="A119" s="28">
        <f>SUBTOTAL(3,$C$2:C119)</f>
        <v>118</v>
      </c>
      <c r="B119" s="28">
        <v>19110011</v>
      </c>
      <c r="C119" s="28" t="s">
        <v>1168</v>
      </c>
      <c r="D119" s="16">
        <v>29111202300257</v>
      </c>
      <c r="E119" s="6" t="s">
        <v>27</v>
      </c>
      <c r="F119" s="52" t="s">
        <v>946</v>
      </c>
      <c r="G119" s="14" t="s">
        <v>1167</v>
      </c>
      <c r="H119" s="14" t="s">
        <v>167</v>
      </c>
      <c r="I119" s="17">
        <v>45908</v>
      </c>
      <c r="L119" s="4"/>
      <c r="N119"/>
    </row>
    <row r="120" spans="1:14" ht="15.75" customHeight="1" x14ac:dyDescent="0.25">
      <c r="A120" s="4">
        <f>SUBTOTAL(3,$C$2:C120)</f>
        <v>119</v>
      </c>
      <c r="B120" s="28">
        <v>19110039</v>
      </c>
      <c r="C120" s="28" t="s">
        <v>1175</v>
      </c>
      <c r="D120" s="16">
        <v>28902020104618</v>
      </c>
      <c r="E120" s="52" t="s">
        <v>1085</v>
      </c>
      <c r="F120" s="52" t="s">
        <v>821</v>
      </c>
      <c r="G120" s="14" t="s">
        <v>1167</v>
      </c>
      <c r="H120" s="14" t="s">
        <v>167</v>
      </c>
      <c r="I120" s="17">
        <v>46175</v>
      </c>
      <c r="L120" s="4"/>
      <c r="N120"/>
    </row>
    <row r="121" spans="1:14" s="28" customFormat="1" ht="15.75" customHeight="1" x14ac:dyDescent="0.2">
      <c r="A121" s="28">
        <f>SUBTOTAL(3,$C$2:C121)</f>
        <v>120</v>
      </c>
      <c r="B121" s="28">
        <v>19110041</v>
      </c>
      <c r="C121" s="28" t="s">
        <v>1177</v>
      </c>
      <c r="D121" s="16">
        <v>30104101700253</v>
      </c>
      <c r="E121" s="52" t="s">
        <v>1085</v>
      </c>
      <c r="F121" s="52" t="s">
        <v>821</v>
      </c>
      <c r="G121" s="14" t="s">
        <v>1167</v>
      </c>
      <c r="H121" s="14" t="s">
        <v>167</v>
      </c>
      <c r="I121" s="17">
        <v>46242</v>
      </c>
    </row>
    <row r="122" spans="1:14" ht="15.75" customHeight="1" x14ac:dyDescent="0.25">
      <c r="A122" s="4">
        <f>SUBTOTAL(3,$C$2:C122)</f>
        <v>121</v>
      </c>
      <c r="B122" s="28">
        <v>19110002</v>
      </c>
      <c r="C122" s="28" t="s">
        <v>1166</v>
      </c>
      <c r="D122" s="16">
        <v>30704141303114</v>
      </c>
      <c r="E122" s="52" t="s">
        <v>21</v>
      </c>
      <c r="F122" s="52" t="s">
        <v>13</v>
      </c>
      <c r="G122" s="14" t="s">
        <v>1167</v>
      </c>
      <c r="H122" s="14" t="s">
        <v>167</v>
      </c>
      <c r="I122" s="17">
        <v>45867</v>
      </c>
      <c r="L122" s="4"/>
      <c r="N122"/>
    </row>
    <row r="123" spans="1:14" ht="15.75" customHeight="1" x14ac:dyDescent="0.25">
      <c r="A123" s="4">
        <f>SUBTOTAL(3,$C$2:C123)</f>
        <v>122</v>
      </c>
      <c r="B123" s="28">
        <v>12910106</v>
      </c>
      <c r="C123" s="28" t="s">
        <v>629</v>
      </c>
      <c r="D123" s="16">
        <v>28111082301099</v>
      </c>
      <c r="E123" s="52" t="s">
        <v>762</v>
      </c>
      <c r="F123" s="52" t="s">
        <v>469</v>
      </c>
      <c r="G123" s="14" t="s">
        <v>847</v>
      </c>
      <c r="H123" s="14" t="s">
        <v>235</v>
      </c>
      <c r="I123" s="17">
        <v>46058</v>
      </c>
      <c r="L123" s="4"/>
      <c r="N123"/>
    </row>
    <row r="124" spans="1:14" ht="15.75" customHeight="1" x14ac:dyDescent="0.25">
      <c r="A124" s="28">
        <f>SUBTOTAL(3,$C$2:C124)</f>
        <v>123</v>
      </c>
      <c r="B124" s="28">
        <v>12910108</v>
      </c>
      <c r="C124" s="28" t="s">
        <v>848</v>
      </c>
      <c r="D124" s="16">
        <v>30205052502751</v>
      </c>
      <c r="E124" s="52" t="s">
        <v>762</v>
      </c>
      <c r="F124" s="52" t="s">
        <v>469</v>
      </c>
      <c r="G124" s="14" t="s">
        <v>847</v>
      </c>
      <c r="H124" s="14" t="s">
        <v>235</v>
      </c>
      <c r="I124" s="17">
        <v>46331</v>
      </c>
      <c r="L124" s="4"/>
      <c r="N124"/>
    </row>
    <row r="125" spans="1:14" ht="15.75" customHeight="1" x14ac:dyDescent="0.25">
      <c r="A125" s="4">
        <f>SUBTOTAL(3,$C$2:C125)</f>
        <v>124</v>
      </c>
      <c r="B125" s="28">
        <v>12910116</v>
      </c>
      <c r="C125" s="28" t="s">
        <v>854</v>
      </c>
      <c r="D125" s="16">
        <v>30706232700291</v>
      </c>
      <c r="E125" s="52" t="s">
        <v>762</v>
      </c>
      <c r="F125" s="52" t="s">
        <v>469</v>
      </c>
      <c r="G125" s="14" t="s">
        <v>847</v>
      </c>
      <c r="H125" s="14" t="s">
        <v>235</v>
      </c>
      <c r="I125" s="17">
        <v>46211</v>
      </c>
      <c r="L125" s="4"/>
      <c r="N125"/>
    </row>
    <row r="126" spans="1:14" s="28" customFormat="1" ht="15.75" customHeight="1" x14ac:dyDescent="0.25">
      <c r="A126" s="28">
        <f>SUBTOTAL(3,$C$2:C126)</f>
        <v>125</v>
      </c>
      <c r="B126" s="28">
        <v>12910117</v>
      </c>
      <c r="C126" s="18" t="s">
        <v>113</v>
      </c>
      <c r="D126" s="16">
        <v>29803022702275</v>
      </c>
      <c r="E126" s="6" t="s">
        <v>762</v>
      </c>
      <c r="F126" s="52" t="s">
        <v>469</v>
      </c>
      <c r="G126" s="14" t="s">
        <v>847</v>
      </c>
      <c r="H126" s="14" t="s">
        <v>235</v>
      </c>
      <c r="I126" s="17">
        <v>46230</v>
      </c>
      <c r="N126"/>
    </row>
    <row r="127" spans="1:14" ht="15.75" customHeight="1" x14ac:dyDescent="0.25">
      <c r="A127" s="28">
        <f>SUBTOTAL(3,$C$2:C127)</f>
        <v>126</v>
      </c>
      <c r="B127" s="28">
        <v>12910111</v>
      </c>
      <c r="C127" s="28" t="s">
        <v>849</v>
      </c>
      <c r="D127" s="16">
        <v>29911232501733</v>
      </c>
      <c r="E127" s="28" t="s">
        <v>369</v>
      </c>
      <c r="F127" s="52" t="s">
        <v>370</v>
      </c>
      <c r="G127" s="14" t="s">
        <v>847</v>
      </c>
      <c r="H127" s="14" t="s">
        <v>235</v>
      </c>
      <c r="I127" s="17">
        <v>46198</v>
      </c>
      <c r="L127" s="4"/>
      <c r="N127"/>
    </row>
    <row r="128" spans="1:14" ht="15.75" customHeight="1" x14ac:dyDescent="0.25">
      <c r="A128" s="4">
        <f>SUBTOTAL(3,$C$2:C128)</f>
        <v>127</v>
      </c>
      <c r="B128" s="28">
        <v>12910112</v>
      </c>
      <c r="C128" s="28" t="s">
        <v>850</v>
      </c>
      <c r="D128" s="16">
        <v>29409012413071</v>
      </c>
      <c r="E128" s="52" t="s">
        <v>14</v>
      </c>
      <c r="F128" s="52" t="s">
        <v>12</v>
      </c>
      <c r="G128" s="14" t="s">
        <v>847</v>
      </c>
      <c r="H128" s="14" t="s">
        <v>235</v>
      </c>
      <c r="I128" s="17">
        <v>46029</v>
      </c>
      <c r="L128" s="4"/>
      <c r="N128"/>
    </row>
    <row r="129" spans="1:14" ht="15.75" customHeight="1" x14ac:dyDescent="0.25">
      <c r="A129" s="4">
        <f>SUBTOTAL(3,$C$2:C129)</f>
        <v>128</v>
      </c>
      <c r="B129" s="28">
        <v>12910113</v>
      </c>
      <c r="C129" s="28" t="s">
        <v>851</v>
      </c>
      <c r="D129" s="16">
        <v>30512291700638</v>
      </c>
      <c r="E129" s="52" t="s">
        <v>820</v>
      </c>
      <c r="F129" s="52" t="s">
        <v>12</v>
      </c>
      <c r="G129" s="14" t="s">
        <v>847</v>
      </c>
      <c r="H129" s="14" t="s">
        <v>235</v>
      </c>
      <c r="I129" s="17">
        <v>46204</v>
      </c>
      <c r="L129" s="4"/>
      <c r="N129"/>
    </row>
    <row r="130" spans="1:14" ht="15.75" customHeight="1" x14ac:dyDescent="0.25">
      <c r="A130" s="4">
        <f>SUBTOTAL(3,$C$2:C130)</f>
        <v>129</v>
      </c>
      <c r="B130" s="28">
        <v>12910114</v>
      </c>
      <c r="C130" s="28" t="s">
        <v>852</v>
      </c>
      <c r="D130" s="16">
        <v>26007250103118</v>
      </c>
      <c r="E130" s="52" t="s">
        <v>17</v>
      </c>
      <c r="F130" s="52" t="s">
        <v>12</v>
      </c>
      <c r="G130" s="14" t="s">
        <v>847</v>
      </c>
      <c r="H130" s="14" t="s">
        <v>235</v>
      </c>
      <c r="I130" s="17">
        <v>46210</v>
      </c>
      <c r="L130" s="4"/>
      <c r="N130"/>
    </row>
    <row r="131" spans="1:14" ht="15.75" customHeight="1" x14ac:dyDescent="0.25">
      <c r="A131" s="4">
        <f>SUBTOTAL(3,$C$2:C131)</f>
        <v>130</v>
      </c>
      <c r="B131" s="28">
        <v>12910115</v>
      </c>
      <c r="C131" s="28" t="s">
        <v>853</v>
      </c>
      <c r="D131" s="16">
        <v>27010032200076</v>
      </c>
      <c r="E131" s="52" t="s">
        <v>17</v>
      </c>
      <c r="F131" s="52" t="s">
        <v>12</v>
      </c>
      <c r="G131" s="14" t="s">
        <v>847</v>
      </c>
      <c r="H131" s="14" t="s">
        <v>235</v>
      </c>
      <c r="I131" s="17">
        <v>46211</v>
      </c>
      <c r="L131" s="4"/>
      <c r="N131"/>
    </row>
    <row r="132" spans="1:14" s="28" customFormat="1" ht="15.75" customHeight="1" x14ac:dyDescent="0.25">
      <c r="A132" s="28">
        <f>SUBTOTAL(3,$C$2:C132)</f>
        <v>131</v>
      </c>
      <c r="B132" s="28">
        <v>19410050</v>
      </c>
      <c r="C132" s="28" t="s">
        <v>61</v>
      </c>
      <c r="D132" s="16">
        <v>26610040102478</v>
      </c>
      <c r="E132" s="28" t="s">
        <v>333</v>
      </c>
      <c r="F132" s="52" t="s">
        <v>469</v>
      </c>
      <c r="G132" s="14" t="s">
        <v>799</v>
      </c>
      <c r="H132" s="14" t="s">
        <v>809</v>
      </c>
      <c r="I132" s="17">
        <v>46216</v>
      </c>
      <c r="N132"/>
    </row>
    <row r="133" spans="1:14" ht="15.75" customHeight="1" x14ac:dyDescent="0.25">
      <c r="A133" s="4">
        <f>SUBTOTAL(3,$C$2:C133)</f>
        <v>132</v>
      </c>
      <c r="B133" s="28">
        <v>19410052</v>
      </c>
      <c r="C133" s="28" t="s">
        <v>1095</v>
      </c>
      <c r="D133" s="16">
        <v>29702100104397</v>
      </c>
      <c r="E133" s="6" t="s">
        <v>333</v>
      </c>
      <c r="F133" s="52" t="s">
        <v>469</v>
      </c>
      <c r="G133" s="14" t="s">
        <v>799</v>
      </c>
      <c r="H133" s="14" t="s">
        <v>809</v>
      </c>
      <c r="I133" s="17">
        <v>46219</v>
      </c>
      <c r="L133" s="4"/>
      <c r="N133"/>
    </row>
    <row r="134" spans="1:14" ht="15.75" customHeight="1" x14ac:dyDescent="0.25">
      <c r="A134" s="4">
        <f>SUBTOTAL(3,$C$2:C134)</f>
        <v>133</v>
      </c>
      <c r="B134" s="28">
        <v>19410056</v>
      </c>
      <c r="C134" s="28" t="s">
        <v>1098</v>
      </c>
      <c r="D134" s="16">
        <v>30304012303495</v>
      </c>
      <c r="E134" s="6" t="s">
        <v>762</v>
      </c>
      <c r="F134" s="52" t="s">
        <v>469</v>
      </c>
      <c r="G134" s="14" t="s">
        <v>799</v>
      </c>
      <c r="H134" s="14" t="s">
        <v>809</v>
      </c>
      <c r="I134" s="17">
        <v>46229</v>
      </c>
      <c r="L134" s="4"/>
      <c r="N134"/>
    </row>
    <row r="135" spans="1:14" s="28" customFormat="1" ht="15.75" customHeight="1" x14ac:dyDescent="0.25">
      <c r="A135" s="28">
        <f>SUBTOTAL(3,$C$2:C135)</f>
        <v>134</v>
      </c>
      <c r="B135" s="28">
        <v>19410059</v>
      </c>
      <c r="C135" s="28" t="s">
        <v>45</v>
      </c>
      <c r="D135" s="16">
        <v>27911242300453</v>
      </c>
      <c r="E135" s="6" t="s">
        <v>762</v>
      </c>
      <c r="F135" s="52" t="s">
        <v>469</v>
      </c>
      <c r="G135" s="14" t="s">
        <v>799</v>
      </c>
      <c r="H135" s="14" t="s">
        <v>809</v>
      </c>
      <c r="I135" s="17">
        <v>46230</v>
      </c>
      <c r="N135"/>
    </row>
    <row r="136" spans="1:14" s="28" customFormat="1" ht="15.75" customHeight="1" x14ac:dyDescent="0.25">
      <c r="A136" s="28">
        <f>SUBTOTAL(3,$C$2:C136)</f>
        <v>135</v>
      </c>
      <c r="B136" s="28">
        <v>19410065</v>
      </c>
      <c r="C136" s="28" t="s">
        <v>1103</v>
      </c>
      <c r="D136" s="16">
        <v>26507310101635</v>
      </c>
      <c r="E136" s="6" t="s">
        <v>976</v>
      </c>
      <c r="F136" s="52" t="s">
        <v>469</v>
      </c>
      <c r="G136" s="14" t="s">
        <v>799</v>
      </c>
      <c r="H136" s="14" t="s">
        <v>809</v>
      </c>
      <c r="I136" s="17">
        <v>46238</v>
      </c>
      <c r="N136"/>
    </row>
    <row r="137" spans="1:14" ht="15.75" customHeight="1" x14ac:dyDescent="0.25">
      <c r="A137" s="4">
        <f>SUBTOTAL(3,$C$2:C137)</f>
        <v>136</v>
      </c>
      <c r="B137" s="28">
        <v>19410066</v>
      </c>
      <c r="C137" s="28" t="s">
        <v>1104</v>
      </c>
      <c r="D137" s="16">
        <v>29210152604151</v>
      </c>
      <c r="E137" s="6" t="s">
        <v>976</v>
      </c>
      <c r="F137" s="52" t="s">
        <v>469</v>
      </c>
      <c r="G137" s="14" t="s">
        <v>799</v>
      </c>
      <c r="H137" s="14" t="s">
        <v>809</v>
      </c>
      <c r="I137" s="17">
        <v>46238</v>
      </c>
      <c r="L137" s="4"/>
      <c r="N137"/>
    </row>
    <row r="138" spans="1:14" ht="15.75" customHeight="1" x14ac:dyDescent="0.25">
      <c r="A138" s="28">
        <f>SUBTOTAL(3,$C$2:C138)</f>
        <v>137</v>
      </c>
      <c r="B138" s="28">
        <v>19410070</v>
      </c>
      <c r="C138" s="28" t="s">
        <v>331</v>
      </c>
      <c r="D138" s="16">
        <v>27409150100973</v>
      </c>
      <c r="E138" s="52" t="s">
        <v>1106</v>
      </c>
      <c r="F138" s="52" t="s">
        <v>469</v>
      </c>
      <c r="G138" s="14" t="s">
        <v>799</v>
      </c>
      <c r="H138" s="14" t="s">
        <v>809</v>
      </c>
      <c r="I138" s="17">
        <v>46245</v>
      </c>
      <c r="L138" s="4"/>
      <c r="N138"/>
    </row>
    <row r="139" spans="1:14" ht="15.75" customHeight="1" x14ac:dyDescent="0.25">
      <c r="A139" s="28">
        <f>SUBTOTAL(3,$C$2:C139)</f>
        <v>138</v>
      </c>
      <c r="B139" s="28">
        <v>19410010</v>
      </c>
      <c r="C139" s="28" t="s">
        <v>1078</v>
      </c>
      <c r="D139" s="16">
        <v>28501031802231</v>
      </c>
      <c r="E139" s="52" t="s">
        <v>35</v>
      </c>
      <c r="F139" s="52" t="s">
        <v>947</v>
      </c>
      <c r="G139" s="14" t="s">
        <v>799</v>
      </c>
      <c r="H139" s="14" t="s">
        <v>809</v>
      </c>
      <c r="I139" s="17">
        <v>46060</v>
      </c>
      <c r="L139" s="4"/>
      <c r="N139"/>
    </row>
    <row r="140" spans="1:14" ht="15.75" customHeight="1" x14ac:dyDescent="0.25">
      <c r="A140" s="28">
        <f>SUBTOTAL(3,$C$2:C140)</f>
        <v>139</v>
      </c>
      <c r="B140" s="28">
        <v>19410046</v>
      </c>
      <c r="C140" s="28" t="s">
        <v>544</v>
      </c>
      <c r="D140" s="16">
        <v>30511061400493</v>
      </c>
      <c r="E140" s="52" t="s">
        <v>438</v>
      </c>
      <c r="F140" s="52" t="s">
        <v>947</v>
      </c>
      <c r="G140" s="14" t="s">
        <v>799</v>
      </c>
      <c r="H140" s="14" t="s">
        <v>809</v>
      </c>
      <c r="I140" s="17">
        <v>46210</v>
      </c>
      <c r="L140" s="4"/>
      <c r="N140"/>
    </row>
    <row r="141" spans="1:14" s="28" customFormat="1" ht="15.75" customHeight="1" x14ac:dyDescent="0.25">
      <c r="A141" s="28">
        <f>SUBTOTAL(3,$C$2:C141)</f>
        <v>140</v>
      </c>
      <c r="B141" s="28">
        <v>19410051</v>
      </c>
      <c r="C141" s="28" t="s">
        <v>1094</v>
      </c>
      <c r="D141" s="16">
        <v>29501011818658</v>
      </c>
      <c r="E141" s="52" t="s">
        <v>440</v>
      </c>
      <c r="F141" s="52" t="s">
        <v>947</v>
      </c>
      <c r="G141" s="14" t="s">
        <v>799</v>
      </c>
      <c r="H141" s="14" t="s">
        <v>809</v>
      </c>
      <c r="I141" s="17">
        <v>46217</v>
      </c>
      <c r="N141"/>
    </row>
    <row r="142" spans="1:14" ht="15.75" customHeight="1" x14ac:dyDescent="0.25">
      <c r="A142" s="4">
        <f>SUBTOTAL(3,$C$2:C142)</f>
        <v>141</v>
      </c>
      <c r="B142" s="28">
        <v>19410062</v>
      </c>
      <c r="C142" s="28" t="s">
        <v>1102</v>
      </c>
      <c r="D142" s="16">
        <v>29609161801139</v>
      </c>
      <c r="E142" s="52" t="s">
        <v>126</v>
      </c>
      <c r="F142" s="52" t="s">
        <v>947</v>
      </c>
      <c r="G142" s="14" t="s">
        <v>799</v>
      </c>
      <c r="H142" s="14" t="s">
        <v>809</v>
      </c>
      <c r="I142" s="17">
        <v>46235</v>
      </c>
      <c r="L142" s="4"/>
      <c r="N142"/>
    </row>
    <row r="143" spans="1:14" ht="15.75" customHeight="1" x14ac:dyDescent="0.25">
      <c r="A143" s="28">
        <f>SUBTOTAL(3,$C$2:C143)</f>
        <v>142</v>
      </c>
      <c r="B143" s="28">
        <v>19410042</v>
      </c>
      <c r="C143" s="28" t="s">
        <v>1088</v>
      </c>
      <c r="D143" s="16">
        <v>28808152402972</v>
      </c>
      <c r="E143" s="28" t="s">
        <v>369</v>
      </c>
      <c r="F143" s="52" t="s">
        <v>370</v>
      </c>
      <c r="G143" s="14" t="s">
        <v>799</v>
      </c>
      <c r="H143" s="14" t="s">
        <v>809</v>
      </c>
      <c r="I143" s="17">
        <v>46207</v>
      </c>
      <c r="L143" s="4"/>
      <c r="N143"/>
    </row>
    <row r="144" spans="1:14" ht="15.75" customHeight="1" x14ac:dyDescent="0.25">
      <c r="A144" s="4">
        <f>SUBTOTAL(3,$C$2:C144)</f>
        <v>143</v>
      </c>
      <c r="B144" s="28">
        <v>19410047</v>
      </c>
      <c r="C144" s="28" t="s">
        <v>1092</v>
      </c>
      <c r="D144" s="16">
        <v>28507011209699</v>
      </c>
      <c r="E144" s="28" t="s">
        <v>369</v>
      </c>
      <c r="F144" s="52" t="s">
        <v>370</v>
      </c>
      <c r="G144" s="14" t="s">
        <v>799</v>
      </c>
      <c r="H144" s="14" t="s">
        <v>809</v>
      </c>
      <c r="I144" s="17">
        <v>46210</v>
      </c>
      <c r="L144" s="4"/>
      <c r="N144"/>
    </row>
    <row r="145" spans="1:14" ht="15.75" customHeight="1" x14ac:dyDescent="0.25">
      <c r="A145" s="28">
        <f>SUBTOTAL(3,$C$2:C145)</f>
        <v>144</v>
      </c>
      <c r="B145" s="28">
        <v>19410054</v>
      </c>
      <c r="C145" s="28" t="s">
        <v>1097</v>
      </c>
      <c r="D145" s="16">
        <v>26512100104074</v>
      </c>
      <c r="E145" s="28" t="s">
        <v>369</v>
      </c>
      <c r="F145" s="52" t="s">
        <v>370</v>
      </c>
      <c r="G145" s="14" t="s">
        <v>799</v>
      </c>
      <c r="H145" s="14" t="s">
        <v>809</v>
      </c>
      <c r="I145" s="17">
        <v>46225</v>
      </c>
      <c r="L145" s="4"/>
      <c r="N145"/>
    </row>
    <row r="146" spans="1:14" ht="15.75" customHeight="1" x14ac:dyDescent="0.25">
      <c r="A146" s="4">
        <f>SUBTOTAL(3,$C$2:C146)</f>
        <v>145</v>
      </c>
      <c r="B146" s="28">
        <v>19410018</v>
      </c>
      <c r="C146" s="28" t="s">
        <v>484</v>
      </c>
      <c r="D146" s="16">
        <v>27803242600671</v>
      </c>
      <c r="E146" s="52" t="s">
        <v>16</v>
      </c>
      <c r="F146" s="52" t="s">
        <v>12</v>
      </c>
      <c r="G146" s="14" t="s">
        <v>799</v>
      </c>
      <c r="H146" s="14" t="s">
        <v>809</v>
      </c>
      <c r="I146" s="17">
        <v>46230</v>
      </c>
      <c r="L146" s="4"/>
      <c r="N146"/>
    </row>
    <row r="147" spans="1:14" ht="15.75" customHeight="1" x14ac:dyDescent="0.25">
      <c r="A147" s="4">
        <f>SUBTOTAL(3,$C$2:C147)</f>
        <v>146</v>
      </c>
      <c r="B147" s="28">
        <v>19410031</v>
      </c>
      <c r="C147" s="28" t="s">
        <v>1083</v>
      </c>
      <c r="D147" s="16">
        <v>30110241700555</v>
      </c>
      <c r="E147" s="6" t="s">
        <v>999</v>
      </c>
      <c r="F147" s="52" t="s">
        <v>12</v>
      </c>
      <c r="G147" s="14" t="s">
        <v>799</v>
      </c>
      <c r="H147" s="14" t="s">
        <v>809</v>
      </c>
      <c r="I147" s="17">
        <v>46134</v>
      </c>
      <c r="L147" s="4"/>
      <c r="N147"/>
    </row>
    <row r="148" spans="1:14" ht="15.75" customHeight="1" x14ac:dyDescent="0.25">
      <c r="A148" s="4">
        <f>SUBTOTAL(3,$C$2:C148)</f>
        <v>147</v>
      </c>
      <c r="B148" s="28">
        <v>19410057</v>
      </c>
      <c r="C148" s="28" t="s">
        <v>378</v>
      </c>
      <c r="D148" s="16">
        <v>26511302702392</v>
      </c>
      <c r="E148" s="6" t="s">
        <v>16</v>
      </c>
      <c r="F148" s="52" t="s">
        <v>12</v>
      </c>
      <c r="G148" s="14" t="s">
        <v>799</v>
      </c>
      <c r="H148" s="14" t="s">
        <v>809</v>
      </c>
      <c r="I148" s="17">
        <v>46229</v>
      </c>
      <c r="L148" s="4"/>
      <c r="N148"/>
    </row>
    <row r="149" spans="1:14" ht="15.75" customHeight="1" x14ac:dyDescent="0.25">
      <c r="A149" s="4">
        <f>SUBTOTAL(3,$C$2:C149)</f>
        <v>148</v>
      </c>
      <c r="B149" s="28">
        <v>19410049</v>
      </c>
      <c r="C149" s="28" t="s">
        <v>1093</v>
      </c>
      <c r="D149" s="16">
        <v>28311022701275</v>
      </c>
      <c r="E149" s="6" t="s">
        <v>401</v>
      </c>
      <c r="F149" s="52" t="s">
        <v>946</v>
      </c>
      <c r="G149" s="14" t="s">
        <v>799</v>
      </c>
      <c r="H149" s="14" t="s">
        <v>809</v>
      </c>
      <c r="I149" s="17">
        <v>46216</v>
      </c>
      <c r="L149" s="4"/>
      <c r="N149"/>
    </row>
    <row r="150" spans="1:14" ht="15.75" customHeight="1" x14ac:dyDescent="0.25">
      <c r="A150" s="4">
        <f>SUBTOTAL(3,$C$2:C150)</f>
        <v>149</v>
      </c>
      <c r="B150" s="28">
        <v>17110080</v>
      </c>
      <c r="C150" s="28" t="s">
        <v>1107</v>
      </c>
      <c r="D150" s="16">
        <v>28903042702159</v>
      </c>
      <c r="E150" s="52" t="s">
        <v>401</v>
      </c>
      <c r="F150" s="52" t="s">
        <v>946</v>
      </c>
      <c r="G150" s="14" t="s">
        <v>799</v>
      </c>
      <c r="H150" s="14" t="s">
        <v>809</v>
      </c>
      <c r="I150" s="17">
        <v>45766</v>
      </c>
      <c r="L150" s="4"/>
      <c r="N150"/>
    </row>
    <row r="151" spans="1:14" ht="15.75" customHeight="1" x14ac:dyDescent="0.25">
      <c r="A151" s="4">
        <f>SUBTOTAL(3,$C$2:C151)</f>
        <v>150</v>
      </c>
      <c r="B151" s="28">
        <v>17110098</v>
      </c>
      <c r="C151" s="28" t="s">
        <v>1110</v>
      </c>
      <c r="D151" s="16">
        <v>30205292401456</v>
      </c>
      <c r="E151" s="28" t="s">
        <v>28</v>
      </c>
      <c r="F151" s="52" t="s">
        <v>946</v>
      </c>
      <c r="G151" s="14" t="s">
        <v>799</v>
      </c>
      <c r="H151" s="14" t="s">
        <v>809</v>
      </c>
      <c r="I151" s="17">
        <v>46123</v>
      </c>
      <c r="L151" s="4"/>
      <c r="N151"/>
    </row>
    <row r="152" spans="1:14" ht="15.75" customHeight="1" x14ac:dyDescent="0.25">
      <c r="A152" s="4">
        <f>SUBTOTAL(3,$C$2:C152)</f>
        <v>151</v>
      </c>
      <c r="B152" s="28">
        <v>19410008</v>
      </c>
      <c r="C152" s="28" t="s">
        <v>1077</v>
      </c>
      <c r="D152" s="16">
        <v>30708121701712</v>
      </c>
      <c r="E152" s="6" t="s">
        <v>79</v>
      </c>
      <c r="F152" s="52" t="s">
        <v>821</v>
      </c>
      <c r="G152" s="14" t="s">
        <v>799</v>
      </c>
      <c r="H152" s="14" t="s">
        <v>809</v>
      </c>
      <c r="I152" s="17">
        <v>46053</v>
      </c>
      <c r="L152" s="4"/>
      <c r="N152"/>
    </row>
    <row r="153" spans="1:14" ht="15.75" customHeight="1" x14ac:dyDescent="0.25">
      <c r="A153" s="4">
        <f>SUBTOTAL(3,$C$2:C153)</f>
        <v>152</v>
      </c>
      <c r="B153" s="28">
        <v>19410015</v>
      </c>
      <c r="C153" s="28" t="s">
        <v>1079</v>
      </c>
      <c r="D153" s="16">
        <v>30712061402491</v>
      </c>
      <c r="E153" s="52" t="s">
        <v>79</v>
      </c>
      <c r="F153" s="52" t="s">
        <v>821</v>
      </c>
      <c r="G153" s="14" t="s">
        <v>799</v>
      </c>
      <c r="H153" s="14" t="s">
        <v>809</v>
      </c>
      <c r="I153" s="17">
        <v>46070</v>
      </c>
      <c r="L153" s="4"/>
      <c r="N153"/>
    </row>
    <row r="154" spans="1:14" ht="15.75" customHeight="1" x14ac:dyDescent="0.25">
      <c r="A154" s="4">
        <f>SUBTOTAL(3,$C$2:C154)</f>
        <v>153</v>
      </c>
      <c r="B154" s="28">
        <v>19410016</v>
      </c>
      <c r="C154" s="28" t="s">
        <v>1080</v>
      </c>
      <c r="D154" s="16">
        <v>28903012405311</v>
      </c>
      <c r="E154" s="52" t="s">
        <v>1057</v>
      </c>
      <c r="F154" s="52" t="s">
        <v>821</v>
      </c>
      <c r="G154" s="14" t="s">
        <v>799</v>
      </c>
      <c r="H154" s="14" t="s">
        <v>809</v>
      </c>
      <c r="I154" s="17">
        <v>46078</v>
      </c>
      <c r="L154" s="4"/>
      <c r="N154"/>
    </row>
    <row r="155" spans="1:14" ht="15.75" customHeight="1" x14ac:dyDescent="0.25">
      <c r="A155" s="28">
        <f>SUBTOTAL(3,$C$2:C155)</f>
        <v>154</v>
      </c>
      <c r="B155" s="28">
        <v>19410038</v>
      </c>
      <c r="C155" s="18" t="s">
        <v>1084</v>
      </c>
      <c r="D155" s="16">
        <v>29604011700651</v>
      </c>
      <c r="E155" s="6" t="s">
        <v>1085</v>
      </c>
      <c r="F155" s="52" t="s">
        <v>821</v>
      </c>
      <c r="G155" s="14" t="s">
        <v>799</v>
      </c>
      <c r="H155" s="14" t="s">
        <v>809</v>
      </c>
      <c r="I155" s="17">
        <v>46176</v>
      </c>
      <c r="L155" s="4"/>
      <c r="N155"/>
    </row>
    <row r="156" spans="1:14" ht="15.75" customHeight="1" x14ac:dyDescent="0.25">
      <c r="A156" s="28">
        <f>SUBTOTAL(3,$C$2:C156)</f>
        <v>155</v>
      </c>
      <c r="B156" s="28">
        <v>19410041</v>
      </c>
      <c r="C156" s="18" t="s">
        <v>1087</v>
      </c>
      <c r="D156" s="16">
        <v>30808141500398</v>
      </c>
      <c r="E156" s="52" t="s">
        <v>79</v>
      </c>
      <c r="F156" s="52" t="s">
        <v>821</v>
      </c>
      <c r="G156" s="14" t="s">
        <v>799</v>
      </c>
      <c r="H156" s="14" t="s">
        <v>809</v>
      </c>
      <c r="I156" s="17">
        <v>46183</v>
      </c>
      <c r="L156" s="4"/>
      <c r="N156"/>
    </row>
    <row r="157" spans="1:14" ht="15.75" customHeight="1" x14ac:dyDescent="0.25">
      <c r="A157" s="28">
        <f>SUBTOTAL(3,$C$2:C157)</f>
        <v>156</v>
      </c>
      <c r="B157" s="28">
        <v>19410045</v>
      </c>
      <c r="C157" s="28" t="s">
        <v>1091</v>
      </c>
      <c r="D157" s="16">
        <v>30701011705939</v>
      </c>
      <c r="E157" s="52" t="s">
        <v>79</v>
      </c>
      <c r="F157" s="52" t="s">
        <v>821</v>
      </c>
      <c r="G157" s="14" t="s">
        <v>799</v>
      </c>
      <c r="H157" s="14" t="s">
        <v>809</v>
      </c>
      <c r="I157" s="17">
        <v>46209</v>
      </c>
      <c r="L157" s="4"/>
      <c r="N157"/>
    </row>
    <row r="158" spans="1:14" ht="15.75" customHeight="1" x14ac:dyDescent="0.25">
      <c r="A158" s="28">
        <f>SUBTOTAL(3,$C$2:C158)</f>
        <v>157</v>
      </c>
      <c r="B158" s="28">
        <v>19410053</v>
      </c>
      <c r="C158" s="18" t="s">
        <v>1096</v>
      </c>
      <c r="D158" s="16">
        <v>30506272100395</v>
      </c>
      <c r="E158" s="52" t="s">
        <v>79</v>
      </c>
      <c r="F158" s="52" t="s">
        <v>821</v>
      </c>
      <c r="G158" s="14" t="s">
        <v>799</v>
      </c>
      <c r="H158" s="14" t="s">
        <v>809</v>
      </c>
      <c r="I158" s="17">
        <v>46225</v>
      </c>
      <c r="L158" s="4"/>
      <c r="N158"/>
    </row>
    <row r="159" spans="1:14" ht="15.75" customHeight="1" x14ac:dyDescent="0.25">
      <c r="A159" s="4">
        <f>SUBTOTAL(3,$C$2:C159)</f>
        <v>158</v>
      </c>
      <c r="B159" s="28">
        <v>19410001</v>
      </c>
      <c r="C159" s="28" t="s">
        <v>1076</v>
      </c>
      <c r="D159" s="16">
        <v>30207101603936</v>
      </c>
      <c r="E159" s="6" t="s">
        <v>20</v>
      </c>
      <c r="F159" s="52" t="s">
        <v>13</v>
      </c>
      <c r="G159" s="14" t="s">
        <v>799</v>
      </c>
      <c r="H159" s="14" t="s">
        <v>809</v>
      </c>
      <c r="I159" s="17">
        <v>46044</v>
      </c>
      <c r="L159" s="4"/>
      <c r="N159"/>
    </row>
    <row r="160" spans="1:14" ht="15.75" customHeight="1" x14ac:dyDescent="0.25">
      <c r="A160" s="4">
        <f>SUBTOTAL(3,$C$2:C160)</f>
        <v>159</v>
      </c>
      <c r="B160" s="28">
        <v>19410025</v>
      </c>
      <c r="C160" s="28" t="s">
        <v>1081</v>
      </c>
      <c r="D160" s="16">
        <v>30306172301294</v>
      </c>
      <c r="E160" s="52" t="s">
        <v>172</v>
      </c>
      <c r="F160" s="52" t="s">
        <v>13</v>
      </c>
      <c r="G160" s="14" t="s">
        <v>799</v>
      </c>
      <c r="H160" s="14" t="s">
        <v>809</v>
      </c>
      <c r="I160" s="17">
        <v>46123</v>
      </c>
      <c r="L160" s="4"/>
      <c r="N160"/>
    </row>
    <row r="161" spans="1:14" ht="15.75" customHeight="1" x14ac:dyDescent="0.25">
      <c r="A161" s="4">
        <f>SUBTOTAL(3,$C$2:C161)</f>
        <v>160</v>
      </c>
      <c r="B161" s="28">
        <v>19410026</v>
      </c>
      <c r="C161" s="18" t="s">
        <v>1082</v>
      </c>
      <c r="D161" s="16">
        <v>30107061700912</v>
      </c>
      <c r="E161" s="52" t="s">
        <v>172</v>
      </c>
      <c r="F161" s="52" t="s">
        <v>13</v>
      </c>
      <c r="G161" s="14" t="s">
        <v>799</v>
      </c>
      <c r="H161" s="14" t="s">
        <v>809</v>
      </c>
      <c r="I161" s="17">
        <v>46123</v>
      </c>
      <c r="L161" s="4"/>
      <c r="N161"/>
    </row>
    <row r="162" spans="1:14" ht="15.75" customHeight="1" x14ac:dyDescent="0.25">
      <c r="A162" s="4">
        <f>SUBTOTAL(3,$C$2:C162)</f>
        <v>161</v>
      </c>
      <c r="B162" s="28">
        <v>19410039</v>
      </c>
      <c r="C162" s="28" t="s">
        <v>1086</v>
      </c>
      <c r="D162" s="16">
        <v>30306151700035</v>
      </c>
      <c r="E162" s="28" t="s">
        <v>20</v>
      </c>
      <c r="F162" s="52" t="s">
        <v>13</v>
      </c>
      <c r="G162" s="14" t="s">
        <v>799</v>
      </c>
      <c r="H162" s="14" t="s">
        <v>809</v>
      </c>
      <c r="I162" s="17">
        <v>46179</v>
      </c>
      <c r="L162" s="4"/>
      <c r="N162"/>
    </row>
    <row r="163" spans="1:14" ht="15.75" customHeight="1" x14ac:dyDescent="0.25">
      <c r="A163" s="28">
        <f>SUBTOTAL(3,$C$2:C163)</f>
        <v>162</v>
      </c>
      <c r="B163" s="28">
        <v>19410043</v>
      </c>
      <c r="C163" s="28" t="s">
        <v>1089</v>
      </c>
      <c r="D163" s="16">
        <v>30205072200212</v>
      </c>
      <c r="E163" s="52" t="s">
        <v>21</v>
      </c>
      <c r="F163" s="52" t="s">
        <v>13</v>
      </c>
      <c r="G163" s="14" t="s">
        <v>799</v>
      </c>
      <c r="H163" s="14" t="s">
        <v>809</v>
      </c>
      <c r="I163" s="17">
        <v>46208</v>
      </c>
      <c r="L163" s="4"/>
      <c r="N163"/>
    </row>
    <row r="164" spans="1:14" ht="15.75" customHeight="1" x14ac:dyDescent="0.25">
      <c r="A164" s="4">
        <f>SUBTOTAL(3,$C$2:C164)</f>
        <v>163</v>
      </c>
      <c r="B164" s="28">
        <v>19410044</v>
      </c>
      <c r="C164" s="28" t="s">
        <v>1090</v>
      </c>
      <c r="D164" s="16">
        <v>30602162201454</v>
      </c>
      <c r="E164" s="52" t="s">
        <v>21</v>
      </c>
      <c r="F164" s="52" t="s">
        <v>13</v>
      </c>
      <c r="G164" s="14" t="s">
        <v>799</v>
      </c>
      <c r="H164" s="14" t="s">
        <v>809</v>
      </c>
      <c r="I164" s="17">
        <v>46209</v>
      </c>
      <c r="L164" s="4"/>
      <c r="N164"/>
    </row>
    <row r="165" spans="1:14" ht="15.75" customHeight="1" x14ac:dyDescent="0.25">
      <c r="A165" s="4">
        <f>SUBTOTAL(3,$C$2:C165)</f>
        <v>164</v>
      </c>
      <c r="B165" s="28">
        <v>19410058</v>
      </c>
      <c r="C165" s="28" t="s">
        <v>1099</v>
      </c>
      <c r="D165" s="16">
        <v>30403032202057</v>
      </c>
      <c r="E165" s="6" t="s">
        <v>21</v>
      </c>
      <c r="F165" s="52" t="s">
        <v>13</v>
      </c>
      <c r="G165" s="14" t="s">
        <v>799</v>
      </c>
      <c r="H165" s="14" t="s">
        <v>809</v>
      </c>
      <c r="I165" s="17">
        <v>46229</v>
      </c>
      <c r="L165" s="4"/>
      <c r="N165"/>
    </row>
    <row r="166" spans="1:14" ht="15.75" customHeight="1" x14ac:dyDescent="0.25">
      <c r="A166" s="4">
        <f>SUBTOTAL(3,$C$2:C166)</f>
        <v>165</v>
      </c>
      <c r="B166" s="28">
        <v>19410060</v>
      </c>
      <c r="C166" s="28" t="s">
        <v>1100</v>
      </c>
      <c r="D166" s="16">
        <v>30302201700079</v>
      </c>
      <c r="E166" s="28" t="s">
        <v>20</v>
      </c>
      <c r="F166" s="52" t="s">
        <v>13</v>
      </c>
      <c r="G166" s="14" t="s">
        <v>799</v>
      </c>
      <c r="H166" s="14" t="s">
        <v>809</v>
      </c>
      <c r="I166" s="17">
        <v>46233</v>
      </c>
      <c r="L166" s="4"/>
      <c r="N166"/>
    </row>
    <row r="167" spans="1:14" ht="15.75" customHeight="1" x14ac:dyDescent="0.25">
      <c r="A167" s="4">
        <f>SUBTOTAL(3,$C$2:C167)</f>
        <v>166</v>
      </c>
      <c r="B167" s="28">
        <v>19410061</v>
      </c>
      <c r="C167" s="28" t="s">
        <v>1101</v>
      </c>
      <c r="D167" s="16">
        <v>30409111700672</v>
      </c>
      <c r="E167" s="52" t="s">
        <v>20</v>
      </c>
      <c r="F167" s="52" t="s">
        <v>13</v>
      </c>
      <c r="G167" s="14" t="s">
        <v>799</v>
      </c>
      <c r="H167" s="14" t="s">
        <v>809</v>
      </c>
      <c r="I167" s="17">
        <v>46235</v>
      </c>
      <c r="L167" s="4"/>
      <c r="N167"/>
    </row>
    <row r="168" spans="1:14" ht="15.75" customHeight="1" x14ac:dyDescent="0.25">
      <c r="A168" s="4">
        <f>SUBTOTAL(3,$C$2:C168)</f>
        <v>167</v>
      </c>
      <c r="B168" s="28">
        <v>19410069</v>
      </c>
      <c r="C168" s="28" t="s">
        <v>1105</v>
      </c>
      <c r="D168" s="16">
        <v>30509271700673</v>
      </c>
      <c r="E168" s="52" t="s">
        <v>20</v>
      </c>
      <c r="F168" s="52" t="s">
        <v>13</v>
      </c>
      <c r="G168" s="14" t="s">
        <v>799</v>
      </c>
      <c r="H168" s="14" t="s">
        <v>809</v>
      </c>
      <c r="I168" s="17">
        <v>46244</v>
      </c>
      <c r="L168" s="4"/>
      <c r="N168"/>
    </row>
    <row r="169" spans="1:14" ht="15.75" customHeight="1" x14ac:dyDescent="0.25">
      <c r="A169" s="28">
        <f>SUBTOTAL(3,$C$2:C169)</f>
        <v>168</v>
      </c>
      <c r="B169" s="28">
        <v>18610011</v>
      </c>
      <c r="C169" s="28" t="s">
        <v>1124</v>
      </c>
      <c r="D169" s="16">
        <v>28901052201112</v>
      </c>
      <c r="E169" s="52" t="s">
        <v>762</v>
      </c>
      <c r="F169" s="52" t="s">
        <v>469</v>
      </c>
      <c r="G169" s="14" t="s">
        <v>757</v>
      </c>
      <c r="H169" s="14" t="s">
        <v>809</v>
      </c>
      <c r="I169" s="17">
        <v>45843</v>
      </c>
      <c r="L169" s="4"/>
      <c r="N169"/>
    </row>
    <row r="170" spans="1:14" ht="15.75" customHeight="1" x14ac:dyDescent="0.25">
      <c r="A170" s="28">
        <f>SUBTOTAL(3,$C$2:C170)</f>
        <v>169</v>
      </c>
      <c r="B170" s="28">
        <v>18610016</v>
      </c>
      <c r="C170" s="28" t="s">
        <v>1125</v>
      </c>
      <c r="D170" s="16">
        <v>30109162201294</v>
      </c>
      <c r="E170" s="52" t="s">
        <v>762</v>
      </c>
      <c r="F170" s="52" t="s">
        <v>469</v>
      </c>
      <c r="G170" s="14" t="s">
        <v>757</v>
      </c>
      <c r="H170" s="14" t="s">
        <v>809</v>
      </c>
      <c r="I170" s="17">
        <v>45867</v>
      </c>
      <c r="L170" s="4"/>
      <c r="N170"/>
    </row>
    <row r="171" spans="1:14" ht="15.75" customHeight="1" x14ac:dyDescent="0.25">
      <c r="A171" s="4">
        <f>SUBTOTAL(3,$C$2:C171)</f>
        <v>170</v>
      </c>
      <c r="B171" s="28">
        <v>18610023</v>
      </c>
      <c r="C171" s="28" t="s">
        <v>1129</v>
      </c>
      <c r="D171" s="16">
        <v>29108041700917</v>
      </c>
      <c r="E171" s="52" t="s">
        <v>333</v>
      </c>
      <c r="F171" s="52" t="s">
        <v>469</v>
      </c>
      <c r="G171" s="14" t="s">
        <v>757</v>
      </c>
      <c r="H171" s="14" t="s">
        <v>809</v>
      </c>
      <c r="I171" s="17">
        <v>45928</v>
      </c>
      <c r="L171" s="4"/>
      <c r="N171"/>
    </row>
    <row r="172" spans="1:14" ht="15.75" customHeight="1" x14ac:dyDescent="0.25">
      <c r="A172" s="28">
        <f>SUBTOTAL(3,$C$2:C172)</f>
        <v>171</v>
      </c>
      <c r="B172" s="28">
        <v>18610036</v>
      </c>
      <c r="C172" s="28" t="s">
        <v>1132</v>
      </c>
      <c r="D172" s="16">
        <v>30103042200334</v>
      </c>
      <c r="E172" s="6" t="s">
        <v>762</v>
      </c>
      <c r="F172" s="52" t="s">
        <v>469</v>
      </c>
      <c r="G172" s="14" t="s">
        <v>757</v>
      </c>
      <c r="H172" s="14" t="s">
        <v>809</v>
      </c>
      <c r="I172" s="17">
        <v>46011</v>
      </c>
      <c r="L172" s="4"/>
      <c r="N172"/>
    </row>
    <row r="173" spans="1:14" s="28" customFormat="1" ht="15.75" customHeight="1" x14ac:dyDescent="0.25">
      <c r="A173" s="28">
        <f>SUBTOTAL(3,$C$2:C173)</f>
        <v>172</v>
      </c>
      <c r="B173" s="28">
        <v>18610037</v>
      </c>
      <c r="C173" s="28" t="s">
        <v>1133</v>
      </c>
      <c r="D173" s="16">
        <v>26907250102732</v>
      </c>
      <c r="E173" s="52" t="s">
        <v>333</v>
      </c>
      <c r="F173" s="52" t="s">
        <v>469</v>
      </c>
      <c r="G173" s="29" t="s">
        <v>757</v>
      </c>
      <c r="H173" s="14" t="s">
        <v>809</v>
      </c>
      <c r="I173" s="17">
        <v>46011</v>
      </c>
      <c r="N173"/>
    </row>
    <row r="174" spans="1:14" s="28" customFormat="1" ht="15.75" customHeight="1" x14ac:dyDescent="0.25">
      <c r="A174" s="28">
        <f>SUBTOTAL(3,$C$2:C174)</f>
        <v>173</v>
      </c>
      <c r="B174" s="28">
        <v>18610053</v>
      </c>
      <c r="C174" s="28" t="s">
        <v>1136</v>
      </c>
      <c r="D174" s="16">
        <v>26906032200653</v>
      </c>
      <c r="E174" s="28" t="s">
        <v>333</v>
      </c>
      <c r="F174" s="52" t="s">
        <v>469</v>
      </c>
      <c r="G174" s="14" t="s">
        <v>757</v>
      </c>
      <c r="H174" s="14" t="s">
        <v>809</v>
      </c>
      <c r="I174" s="17">
        <v>46123</v>
      </c>
      <c r="N174"/>
    </row>
    <row r="175" spans="1:14" s="28" customFormat="1" ht="15.75" customHeight="1" x14ac:dyDescent="0.25">
      <c r="A175" s="28">
        <f>SUBTOTAL(3,$C$2:C175)</f>
        <v>174</v>
      </c>
      <c r="B175" s="28">
        <v>18610061</v>
      </c>
      <c r="C175" s="28" t="s">
        <v>1139</v>
      </c>
      <c r="D175" s="16">
        <v>27907011304599</v>
      </c>
      <c r="E175" s="52" t="s">
        <v>333</v>
      </c>
      <c r="F175" s="52" t="s">
        <v>469</v>
      </c>
      <c r="G175" s="14" t="s">
        <v>757</v>
      </c>
      <c r="H175" s="14" t="s">
        <v>809</v>
      </c>
      <c r="I175" s="17">
        <v>46159</v>
      </c>
      <c r="N175"/>
    </row>
    <row r="176" spans="1:14" s="28" customFormat="1" ht="15.75" customHeight="1" x14ac:dyDescent="0.25">
      <c r="A176" s="28">
        <f>SUBTOTAL(3,$C$2:C176)</f>
        <v>175</v>
      </c>
      <c r="B176" s="28">
        <v>18610062</v>
      </c>
      <c r="C176" s="28" t="s">
        <v>1140</v>
      </c>
      <c r="D176" s="16">
        <v>28511271301677</v>
      </c>
      <c r="E176" s="52" t="s">
        <v>333</v>
      </c>
      <c r="F176" s="52" t="s">
        <v>469</v>
      </c>
      <c r="G176" s="14" t="s">
        <v>757</v>
      </c>
      <c r="H176" s="14" t="s">
        <v>809</v>
      </c>
      <c r="I176" s="17">
        <v>46159</v>
      </c>
      <c r="N176"/>
    </row>
    <row r="177" spans="1:14" s="28" customFormat="1" ht="15.75" customHeight="1" x14ac:dyDescent="0.25">
      <c r="A177" s="28">
        <f>SUBTOTAL(3,$C$2:C177)</f>
        <v>176</v>
      </c>
      <c r="B177" s="28">
        <v>18610074</v>
      </c>
      <c r="C177" s="28" t="s">
        <v>1148</v>
      </c>
      <c r="D177" s="16">
        <v>28703052100255</v>
      </c>
      <c r="E177" s="52" t="s">
        <v>976</v>
      </c>
      <c r="F177" s="52" t="s">
        <v>469</v>
      </c>
      <c r="G177" s="14" t="s">
        <v>757</v>
      </c>
      <c r="H177" s="14" t="s">
        <v>809</v>
      </c>
      <c r="I177" s="17">
        <v>46237</v>
      </c>
      <c r="N177"/>
    </row>
    <row r="178" spans="1:14" s="28" customFormat="1" ht="15.75" customHeight="1" x14ac:dyDescent="0.25">
      <c r="A178" s="28">
        <f>SUBTOTAL(3,$C$2:C178)</f>
        <v>177</v>
      </c>
      <c r="B178" s="28">
        <v>18610018</v>
      </c>
      <c r="C178" s="28" t="s">
        <v>1128</v>
      </c>
      <c r="D178" s="16">
        <v>29802011709018</v>
      </c>
      <c r="E178" s="52" t="s">
        <v>35</v>
      </c>
      <c r="F178" s="52" t="s">
        <v>947</v>
      </c>
      <c r="G178" s="14" t="s">
        <v>757</v>
      </c>
      <c r="H178" s="14" t="s">
        <v>809</v>
      </c>
      <c r="I178" s="17">
        <v>45871</v>
      </c>
      <c r="N178"/>
    </row>
    <row r="179" spans="1:14" s="28" customFormat="1" ht="15.75" customHeight="1" x14ac:dyDescent="0.25">
      <c r="A179" s="28">
        <f>SUBTOTAL(3,$C$2:C179)</f>
        <v>178</v>
      </c>
      <c r="B179" s="28">
        <v>18610044</v>
      </c>
      <c r="C179" s="28" t="s">
        <v>1135</v>
      </c>
      <c r="D179" s="16">
        <v>30407282103017</v>
      </c>
      <c r="E179" s="6" t="s">
        <v>35</v>
      </c>
      <c r="F179" s="52" t="s">
        <v>947</v>
      </c>
      <c r="G179" s="14" t="s">
        <v>757</v>
      </c>
      <c r="H179" s="14" t="s">
        <v>809</v>
      </c>
      <c r="I179" s="17">
        <v>46060</v>
      </c>
      <c r="N179"/>
    </row>
    <row r="180" spans="1:14" ht="15.75" customHeight="1" x14ac:dyDescent="0.25">
      <c r="A180" s="4">
        <f>SUBTOTAL(3,$C$2:C180)</f>
        <v>179</v>
      </c>
      <c r="B180" s="28">
        <v>18610069</v>
      </c>
      <c r="C180" s="28" t="s">
        <v>1145</v>
      </c>
      <c r="D180" s="16">
        <v>29203142101634</v>
      </c>
      <c r="E180" s="52" t="s">
        <v>126</v>
      </c>
      <c r="F180" s="52" t="s">
        <v>947</v>
      </c>
      <c r="G180" s="14" t="s">
        <v>757</v>
      </c>
      <c r="H180" s="14" t="s">
        <v>809</v>
      </c>
      <c r="I180" s="17">
        <v>46200</v>
      </c>
      <c r="L180" s="4"/>
      <c r="N180"/>
    </row>
    <row r="181" spans="1:14" s="28" customFormat="1" ht="15.75" customHeight="1" x14ac:dyDescent="0.25">
      <c r="A181" s="28">
        <f>SUBTOTAL(3,$C$2:C181)</f>
        <v>180</v>
      </c>
      <c r="B181" s="28">
        <v>18610064</v>
      </c>
      <c r="C181" s="28" t="s">
        <v>1142</v>
      </c>
      <c r="D181" s="16">
        <v>27501132200875</v>
      </c>
      <c r="E181" s="28" t="s">
        <v>369</v>
      </c>
      <c r="F181" s="52" t="s">
        <v>370</v>
      </c>
      <c r="G181" s="14" t="s">
        <v>757</v>
      </c>
      <c r="H181" s="14" t="s">
        <v>809</v>
      </c>
      <c r="I181" s="17">
        <v>46187</v>
      </c>
      <c r="N181"/>
    </row>
    <row r="182" spans="1:14" s="28" customFormat="1" ht="15.75" customHeight="1" x14ac:dyDescent="0.2">
      <c r="A182" s="28">
        <f>SUBTOTAL(3,$C$2:C182)</f>
        <v>181</v>
      </c>
      <c r="B182" s="28">
        <v>18610028</v>
      </c>
      <c r="C182" s="28" t="s">
        <v>1130</v>
      </c>
      <c r="D182" s="16">
        <v>29708032301756</v>
      </c>
      <c r="E182" s="6" t="s">
        <v>161</v>
      </c>
      <c r="F182" s="52" t="s">
        <v>12</v>
      </c>
      <c r="G182" s="14" t="s">
        <v>757</v>
      </c>
      <c r="H182" s="14" t="s">
        <v>809</v>
      </c>
      <c r="I182" s="17">
        <v>45918</v>
      </c>
    </row>
    <row r="183" spans="1:14" s="28" customFormat="1" ht="15.75" customHeight="1" x14ac:dyDescent="0.2">
      <c r="A183" s="28">
        <f>SUBTOTAL(3,$C$2:C183)</f>
        <v>182</v>
      </c>
      <c r="B183" s="28">
        <v>18610072</v>
      </c>
      <c r="C183" s="28" t="s">
        <v>1146</v>
      </c>
      <c r="D183" s="16">
        <v>28005292301216</v>
      </c>
      <c r="E183" s="52" t="s">
        <v>166</v>
      </c>
      <c r="F183" s="52" t="s">
        <v>12</v>
      </c>
      <c r="G183" s="14" t="s">
        <v>757</v>
      </c>
      <c r="H183" s="14" t="s">
        <v>809</v>
      </c>
      <c r="I183" s="17">
        <v>46217</v>
      </c>
    </row>
    <row r="184" spans="1:14" s="28" customFormat="1" ht="15.75" customHeight="1" x14ac:dyDescent="0.2">
      <c r="A184" s="28">
        <f>SUBTOTAL(3,$C$2:C184)</f>
        <v>183</v>
      </c>
      <c r="B184" s="28">
        <v>18610017</v>
      </c>
      <c r="C184" s="28" t="s">
        <v>1126</v>
      </c>
      <c r="D184" s="16">
        <v>30308012503856</v>
      </c>
      <c r="E184" s="6" t="s">
        <v>1127</v>
      </c>
      <c r="F184" s="52" t="s">
        <v>946</v>
      </c>
      <c r="G184" s="14" t="s">
        <v>757</v>
      </c>
      <c r="H184" s="14" t="s">
        <v>809</v>
      </c>
      <c r="I184" s="17">
        <v>45868</v>
      </c>
    </row>
    <row r="185" spans="1:14" ht="15.75" customHeight="1" x14ac:dyDescent="0.25">
      <c r="A185" s="28">
        <f>SUBTOTAL(3,$C$2:C185)</f>
        <v>184</v>
      </c>
      <c r="B185" s="28">
        <v>18610049</v>
      </c>
      <c r="C185" s="28" t="s">
        <v>582</v>
      </c>
      <c r="D185" s="16">
        <v>28908201603096</v>
      </c>
      <c r="E185" s="6" t="s">
        <v>23</v>
      </c>
      <c r="F185" s="52" t="s">
        <v>946</v>
      </c>
      <c r="G185" s="14" t="s">
        <v>757</v>
      </c>
      <c r="H185" s="14" t="s">
        <v>809</v>
      </c>
      <c r="I185" s="17">
        <v>46095</v>
      </c>
      <c r="L185" s="4"/>
      <c r="N185"/>
    </row>
    <row r="186" spans="1:14" s="28" customFormat="1" ht="15.75" customHeight="1" x14ac:dyDescent="0.25">
      <c r="A186" s="28">
        <f>SUBTOTAL(3,$C$2:C186)</f>
        <v>185</v>
      </c>
      <c r="B186" s="28">
        <v>18610059</v>
      </c>
      <c r="C186" s="28" t="s">
        <v>360</v>
      </c>
      <c r="D186" s="16">
        <v>26403262200952</v>
      </c>
      <c r="E186" s="6" t="s">
        <v>23</v>
      </c>
      <c r="F186" s="52" t="s">
        <v>946</v>
      </c>
      <c r="G186" s="14" t="s">
        <v>757</v>
      </c>
      <c r="H186" s="14" t="s">
        <v>809</v>
      </c>
      <c r="I186" s="17">
        <v>46155</v>
      </c>
      <c r="N186"/>
    </row>
    <row r="187" spans="1:14" s="28" customFormat="1" ht="15.75" customHeight="1" x14ac:dyDescent="0.25">
      <c r="A187" s="28">
        <f>SUBTOTAL(3,$C$2:C187)</f>
        <v>186</v>
      </c>
      <c r="B187" s="28">
        <v>18610060</v>
      </c>
      <c r="C187" s="18" t="s">
        <v>1138</v>
      </c>
      <c r="D187" s="16">
        <v>29701012304096</v>
      </c>
      <c r="E187" s="6" t="s">
        <v>1127</v>
      </c>
      <c r="F187" s="52" t="s">
        <v>946</v>
      </c>
      <c r="G187" s="14" t="s">
        <v>757</v>
      </c>
      <c r="H187" s="14" t="s">
        <v>809</v>
      </c>
      <c r="I187" s="17">
        <v>46158</v>
      </c>
      <c r="N187"/>
    </row>
    <row r="188" spans="1:14" ht="15.75" customHeight="1" x14ac:dyDescent="0.25">
      <c r="A188" s="4">
        <f>SUBTOTAL(3,$C$2:C188)</f>
        <v>187</v>
      </c>
      <c r="B188" s="28">
        <v>18610073</v>
      </c>
      <c r="C188" s="28" t="s">
        <v>1147</v>
      </c>
      <c r="D188" s="16">
        <v>27505222501195</v>
      </c>
      <c r="E188" s="52" t="s">
        <v>23</v>
      </c>
      <c r="F188" s="52" t="s">
        <v>946</v>
      </c>
      <c r="G188" s="14" t="s">
        <v>757</v>
      </c>
      <c r="H188" s="14" t="s">
        <v>809</v>
      </c>
      <c r="I188" s="17">
        <v>46232</v>
      </c>
      <c r="L188" s="4"/>
      <c r="N188"/>
    </row>
    <row r="189" spans="1:14" ht="15.75" customHeight="1" x14ac:dyDescent="0.25">
      <c r="A189" s="28">
        <f>SUBTOTAL(3,$C$2:C189)</f>
        <v>188</v>
      </c>
      <c r="B189" s="28">
        <v>18610033</v>
      </c>
      <c r="C189" s="28" t="s">
        <v>1131</v>
      </c>
      <c r="D189" s="16">
        <v>30212011700375</v>
      </c>
      <c r="E189" s="52" t="s">
        <v>79</v>
      </c>
      <c r="F189" s="52" t="s">
        <v>821</v>
      </c>
      <c r="G189" s="14" t="s">
        <v>757</v>
      </c>
      <c r="H189" s="14" t="s">
        <v>809</v>
      </c>
      <c r="I189" s="17">
        <v>45972</v>
      </c>
      <c r="L189" s="4"/>
      <c r="N189"/>
    </row>
    <row r="190" spans="1:14" ht="15.75" customHeight="1" x14ac:dyDescent="0.25">
      <c r="A190" s="4">
        <f>SUBTOTAL(3,$C$2:C190)</f>
        <v>189</v>
      </c>
      <c r="B190" s="28">
        <v>18610063</v>
      </c>
      <c r="C190" s="28" t="s">
        <v>1141</v>
      </c>
      <c r="D190" s="16">
        <v>28807262400758</v>
      </c>
      <c r="E190" s="52" t="s">
        <v>79</v>
      </c>
      <c r="F190" s="52" t="s">
        <v>821</v>
      </c>
      <c r="G190" s="14" t="s">
        <v>757</v>
      </c>
      <c r="H190" s="14" t="s">
        <v>809</v>
      </c>
      <c r="I190" s="17">
        <v>46186</v>
      </c>
      <c r="L190" s="4"/>
      <c r="N190"/>
    </row>
    <row r="191" spans="1:14" s="28" customFormat="1" ht="15.75" customHeight="1" x14ac:dyDescent="0.25">
      <c r="A191" s="28">
        <f>SUBTOTAL(3,$C$2:C191)</f>
        <v>190</v>
      </c>
      <c r="B191" s="28">
        <v>18610065</v>
      </c>
      <c r="C191" s="28" t="s">
        <v>1143</v>
      </c>
      <c r="D191" s="16">
        <v>30611222104312</v>
      </c>
      <c r="E191" s="52" t="s">
        <v>79</v>
      </c>
      <c r="F191" s="52" t="s">
        <v>821</v>
      </c>
      <c r="G191" s="14" t="s">
        <v>757</v>
      </c>
      <c r="H191" s="14" t="s">
        <v>809</v>
      </c>
      <c r="I191" s="17">
        <v>46188</v>
      </c>
      <c r="N191"/>
    </row>
    <row r="192" spans="1:14" ht="15.75" customHeight="1" x14ac:dyDescent="0.25">
      <c r="A192" s="4">
        <f>SUBTOTAL(3,$C$2:C192)</f>
        <v>191</v>
      </c>
      <c r="B192" s="28">
        <v>18610010</v>
      </c>
      <c r="C192" s="18" t="s">
        <v>1123</v>
      </c>
      <c r="D192" s="16">
        <v>30605092201051</v>
      </c>
      <c r="E192" s="6" t="s">
        <v>21</v>
      </c>
      <c r="F192" s="52" t="s">
        <v>13</v>
      </c>
      <c r="G192" s="14" t="s">
        <v>757</v>
      </c>
      <c r="H192" s="14" t="s">
        <v>809</v>
      </c>
      <c r="I192" s="17">
        <v>45829</v>
      </c>
      <c r="L192" s="4"/>
      <c r="N192"/>
    </row>
    <row r="193" spans="1:14" ht="15.75" customHeight="1" x14ac:dyDescent="0.25">
      <c r="A193" s="4">
        <f>SUBTOTAL(3,$C$2:C193)</f>
        <v>192</v>
      </c>
      <c r="B193" s="28">
        <v>18610040</v>
      </c>
      <c r="C193" s="28" t="s">
        <v>1134</v>
      </c>
      <c r="D193" s="16">
        <v>30306102303055</v>
      </c>
      <c r="E193" s="6" t="s">
        <v>20</v>
      </c>
      <c r="F193" s="52" t="s">
        <v>13</v>
      </c>
      <c r="G193" s="14" t="s">
        <v>757</v>
      </c>
      <c r="H193" s="14" t="s">
        <v>809</v>
      </c>
      <c r="I193" s="17">
        <v>46028</v>
      </c>
      <c r="L193" s="4"/>
      <c r="N193"/>
    </row>
    <row r="194" spans="1:14" ht="15.75" customHeight="1" x14ac:dyDescent="0.25">
      <c r="A194" s="4">
        <f>SUBTOTAL(3,$C$2:C194)</f>
        <v>193</v>
      </c>
      <c r="B194" s="28">
        <v>18610055</v>
      </c>
      <c r="C194" s="28" t="s">
        <v>1137</v>
      </c>
      <c r="D194" s="16">
        <v>30403102302755</v>
      </c>
      <c r="E194" s="6" t="s">
        <v>172</v>
      </c>
      <c r="F194" s="52" t="s">
        <v>13</v>
      </c>
      <c r="G194" s="14" t="s">
        <v>757</v>
      </c>
      <c r="H194" s="14" t="s">
        <v>809</v>
      </c>
      <c r="I194" s="17">
        <v>46137</v>
      </c>
      <c r="L194" s="4"/>
      <c r="N194"/>
    </row>
    <row r="195" spans="1:14" ht="15.75" customHeight="1" x14ac:dyDescent="0.25">
      <c r="A195" s="28">
        <f>SUBTOTAL(3,$C$2:C195)</f>
        <v>194</v>
      </c>
      <c r="B195" s="28">
        <v>18610066</v>
      </c>
      <c r="C195" s="28" t="s">
        <v>1144</v>
      </c>
      <c r="D195" s="16">
        <v>29307132200235</v>
      </c>
      <c r="E195" s="52" t="s">
        <v>172</v>
      </c>
      <c r="F195" s="52" t="s">
        <v>13</v>
      </c>
      <c r="G195" s="14" t="s">
        <v>757</v>
      </c>
      <c r="H195" s="14" t="s">
        <v>809</v>
      </c>
      <c r="I195" s="17">
        <v>46195</v>
      </c>
      <c r="L195" s="4"/>
      <c r="N195"/>
    </row>
    <row r="196" spans="1:14" ht="15.75" customHeight="1" x14ac:dyDescent="0.25">
      <c r="A196" s="4">
        <f>SUBTOTAL(3,$C$2:C196)</f>
        <v>195</v>
      </c>
      <c r="B196" s="28">
        <v>18010010</v>
      </c>
      <c r="C196" s="18" t="s">
        <v>1012</v>
      </c>
      <c r="D196" s="16">
        <v>29902142800732</v>
      </c>
      <c r="E196" s="28" t="s">
        <v>369</v>
      </c>
      <c r="F196" s="52" t="s">
        <v>370</v>
      </c>
      <c r="G196" s="14" t="s">
        <v>377</v>
      </c>
      <c r="H196" s="14" t="s">
        <v>167</v>
      </c>
      <c r="I196" s="17">
        <v>46028</v>
      </c>
      <c r="L196" s="4"/>
      <c r="N196"/>
    </row>
    <row r="197" spans="1:14" s="28" customFormat="1" ht="15.75" customHeight="1" x14ac:dyDescent="0.25">
      <c r="A197" s="28">
        <f>SUBTOTAL(3,$C$2:C197)</f>
        <v>196</v>
      </c>
      <c r="B197" s="28">
        <v>18010017</v>
      </c>
      <c r="C197" s="18" t="s">
        <v>1016</v>
      </c>
      <c r="D197" s="16">
        <v>29906252600858</v>
      </c>
      <c r="E197" s="28" t="s">
        <v>369</v>
      </c>
      <c r="F197" s="52" t="s">
        <v>370</v>
      </c>
      <c r="G197" s="14" t="s">
        <v>377</v>
      </c>
      <c r="H197" s="14" t="s">
        <v>167</v>
      </c>
      <c r="I197" s="17">
        <v>46158</v>
      </c>
      <c r="N197"/>
    </row>
    <row r="198" spans="1:14" s="28" customFormat="1" ht="15.75" customHeight="1" x14ac:dyDescent="0.25">
      <c r="A198" s="28">
        <f>SUBTOTAL(3,$C$2:C198)</f>
        <v>197</v>
      </c>
      <c r="B198" s="28">
        <v>18010002</v>
      </c>
      <c r="C198" s="18" t="s">
        <v>416</v>
      </c>
      <c r="D198" s="16">
        <v>27308292600999</v>
      </c>
      <c r="E198" s="52" t="s">
        <v>9</v>
      </c>
      <c r="F198" s="52" t="s">
        <v>12</v>
      </c>
      <c r="G198" s="14" t="s">
        <v>377</v>
      </c>
      <c r="H198" s="14" t="s">
        <v>167</v>
      </c>
      <c r="I198" s="17">
        <v>45568</v>
      </c>
      <c r="N198"/>
    </row>
    <row r="199" spans="1:14" ht="15.75" customHeight="1" x14ac:dyDescent="0.25">
      <c r="A199" s="28">
        <f>SUBTOTAL(3,$C$2:C199)</f>
        <v>198</v>
      </c>
      <c r="B199" s="28">
        <v>18010003</v>
      </c>
      <c r="C199" s="18" t="s">
        <v>1011</v>
      </c>
      <c r="D199" s="16">
        <v>30301012600636</v>
      </c>
      <c r="E199" s="28" t="s">
        <v>9</v>
      </c>
      <c r="F199" s="52" t="s">
        <v>12</v>
      </c>
      <c r="G199" s="14" t="s">
        <v>377</v>
      </c>
      <c r="H199" s="14" t="s">
        <v>167</v>
      </c>
      <c r="I199" s="17">
        <v>46174</v>
      </c>
      <c r="L199" s="4"/>
      <c r="N199"/>
    </row>
    <row r="200" spans="1:14" ht="15.75" customHeight="1" x14ac:dyDescent="0.25">
      <c r="A200" s="28">
        <f>SUBTOTAL(3,$C$2:C200)</f>
        <v>199</v>
      </c>
      <c r="B200" s="28">
        <v>18010011</v>
      </c>
      <c r="C200" s="28" t="s">
        <v>1013</v>
      </c>
      <c r="D200" s="16">
        <v>27712032601733</v>
      </c>
      <c r="E200" s="6" t="s">
        <v>11</v>
      </c>
      <c r="F200" s="52" t="s">
        <v>12</v>
      </c>
      <c r="G200" s="14" t="s">
        <v>377</v>
      </c>
      <c r="H200" s="14" t="s">
        <v>167</v>
      </c>
      <c r="I200" s="17">
        <v>46053</v>
      </c>
      <c r="L200" s="4"/>
      <c r="N200"/>
    </row>
    <row r="201" spans="1:14" ht="15.75" customHeight="1" x14ac:dyDescent="0.25">
      <c r="A201" s="28">
        <f>SUBTOTAL(3,$C$2:C201)</f>
        <v>200</v>
      </c>
      <c r="B201" s="28">
        <v>18010014</v>
      </c>
      <c r="C201" s="18" t="s">
        <v>1014</v>
      </c>
      <c r="D201" s="16">
        <v>29408292600354</v>
      </c>
      <c r="E201" s="52" t="s">
        <v>11</v>
      </c>
      <c r="F201" s="52" t="s">
        <v>12</v>
      </c>
      <c r="G201" s="14" t="s">
        <v>377</v>
      </c>
      <c r="H201" s="14" t="s">
        <v>167</v>
      </c>
      <c r="I201" s="17">
        <v>46110</v>
      </c>
      <c r="L201" s="4"/>
      <c r="N201"/>
    </row>
    <row r="202" spans="1:14" ht="15.75" customHeight="1" x14ac:dyDescent="0.25">
      <c r="A202" s="4">
        <f>SUBTOTAL(3,$C$2:C202)</f>
        <v>201</v>
      </c>
      <c r="B202" s="28">
        <v>18010019</v>
      </c>
      <c r="C202" s="18" t="s">
        <v>1017</v>
      </c>
      <c r="D202" s="16">
        <v>29610212600794</v>
      </c>
      <c r="E202" s="28" t="s">
        <v>11</v>
      </c>
      <c r="F202" s="52" t="s">
        <v>12</v>
      </c>
      <c r="G202" s="14" t="s">
        <v>377</v>
      </c>
      <c r="H202" s="14" t="s">
        <v>167</v>
      </c>
      <c r="I202" s="17">
        <v>46180</v>
      </c>
      <c r="L202" s="4"/>
      <c r="N202"/>
    </row>
    <row r="203" spans="1:14" ht="15.75" customHeight="1" x14ac:dyDescent="0.25">
      <c r="A203" s="28">
        <f>SUBTOTAL(3,$C$2:C203)</f>
        <v>202</v>
      </c>
      <c r="B203" s="28">
        <v>18010020</v>
      </c>
      <c r="C203" s="28" t="s">
        <v>1018</v>
      </c>
      <c r="D203" s="16">
        <v>29904202601931</v>
      </c>
      <c r="E203" s="52" t="s">
        <v>11</v>
      </c>
      <c r="F203" s="52" t="s">
        <v>12</v>
      </c>
      <c r="G203" s="14" t="s">
        <v>377</v>
      </c>
      <c r="H203" s="14" t="s">
        <v>167</v>
      </c>
      <c r="I203" s="17">
        <v>46182</v>
      </c>
      <c r="L203" s="4"/>
      <c r="N203"/>
    </row>
    <row r="204" spans="1:14" ht="15.75" customHeight="1" x14ac:dyDescent="0.25">
      <c r="A204" s="28">
        <f>SUBTOTAL(3,$C$2:C204)</f>
        <v>203</v>
      </c>
      <c r="B204" s="28">
        <v>18010021</v>
      </c>
      <c r="C204" s="28" t="s">
        <v>1019</v>
      </c>
      <c r="D204" s="16">
        <v>30511202604217</v>
      </c>
      <c r="E204" s="28" t="s">
        <v>11</v>
      </c>
      <c r="F204" s="52" t="s">
        <v>12</v>
      </c>
      <c r="G204" s="14" t="s">
        <v>377</v>
      </c>
      <c r="H204" s="14" t="s">
        <v>167</v>
      </c>
      <c r="I204" s="17">
        <v>46203</v>
      </c>
      <c r="L204" s="4"/>
      <c r="N204"/>
    </row>
    <row r="205" spans="1:14" s="28" customFormat="1" ht="15.75" customHeight="1" x14ac:dyDescent="0.25">
      <c r="A205" s="28">
        <f>SUBTOTAL(3,$C$2:C205)</f>
        <v>204</v>
      </c>
      <c r="B205" s="28">
        <v>18010022</v>
      </c>
      <c r="C205" s="28" t="s">
        <v>1020</v>
      </c>
      <c r="D205" s="16">
        <v>29309162601253</v>
      </c>
      <c r="E205" s="28" t="s">
        <v>11</v>
      </c>
      <c r="F205" s="52" t="s">
        <v>12</v>
      </c>
      <c r="G205" s="14" t="s">
        <v>377</v>
      </c>
      <c r="H205" s="14" t="s">
        <v>167</v>
      </c>
      <c r="I205" s="17">
        <v>46205</v>
      </c>
      <c r="N205"/>
    </row>
    <row r="206" spans="1:14" ht="15.75" customHeight="1" x14ac:dyDescent="0.25">
      <c r="A206" s="4">
        <f>SUBTOTAL(3,$C$2:C206)</f>
        <v>205</v>
      </c>
      <c r="B206" s="28">
        <v>18010023</v>
      </c>
      <c r="C206" s="28" t="s">
        <v>1021</v>
      </c>
      <c r="D206" s="16">
        <v>30701222602516</v>
      </c>
      <c r="E206" s="28" t="s">
        <v>11</v>
      </c>
      <c r="F206" s="52" t="s">
        <v>12</v>
      </c>
      <c r="G206" s="14" t="s">
        <v>377</v>
      </c>
      <c r="H206" s="14" t="s">
        <v>167</v>
      </c>
      <c r="I206" s="17">
        <v>46210</v>
      </c>
      <c r="L206" s="4"/>
      <c r="N206"/>
    </row>
    <row r="207" spans="1:14" ht="15.75" customHeight="1" x14ac:dyDescent="0.25">
      <c r="A207" s="28">
        <f>SUBTOTAL(3,$C$2:C207)</f>
        <v>206</v>
      </c>
      <c r="B207" s="28">
        <v>18010024</v>
      </c>
      <c r="C207" s="28" t="s">
        <v>1022</v>
      </c>
      <c r="D207" s="16">
        <v>29201012606855</v>
      </c>
      <c r="E207" s="28" t="s">
        <v>11</v>
      </c>
      <c r="F207" s="52" t="s">
        <v>12</v>
      </c>
      <c r="G207" s="14" t="s">
        <v>377</v>
      </c>
      <c r="H207" s="14" t="s">
        <v>167</v>
      </c>
      <c r="I207" s="17">
        <v>46218</v>
      </c>
      <c r="L207" s="4"/>
      <c r="N207"/>
    </row>
    <row r="208" spans="1:14" ht="15.75" customHeight="1" x14ac:dyDescent="0.25">
      <c r="A208" s="28">
        <f>SUBTOTAL(3,$C$2:C208)</f>
        <v>207</v>
      </c>
      <c r="B208" s="28">
        <v>18010025</v>
      </c>
      <c r="C208" s="28" t="s">
        <v>1023</v>
      </c>
      <c r="D208" s="16">
        <v>30707172604359</v>
      </c>
      <c r="E208" s="28" t="s">
        <v>11</v>
      </c>
      <c r="F208" s="52" t="s">
        <v>12</v>
      </c>
      <c r="G208" s="14" t="s">
        <v>377</v>
      </c>
      <c r="H208" s="14" t="s">
        <v>167</v>
      </c>
      <c r="I208" s="17">
        <v>46223</v>
      </c>
      <c r="L208" s="4"/>
      <c r="N208"/>
    </row>
    <row r="209" spans="1:14" ht="15.75" customHeight="1" x14ac:dyDescent="0.25">
      <c r="A209" s="4">
        <f>SUBTOTAL(3,$C$2:C209)</f>
        <v>208</v>
      </c>
      <c r="B209" s="28">
        <v>18010026</v>
      </c>
      <c r="C209" s="28" t="s">
        <v>1024</v>
      </c>
      <c r="D209" s="16">
        <v>29704232601953</v>
      </c>
      <c r="E209" s="28" t="s">
        <v>11</v>
      </c>
      <c r="F209" s="52" t="s">
        <v>12</v>
      </c>
      <c r="G209" s="14" t="s">
        <v>377</v>
      </c>
      <c r="H209" s="14" t="s">
        <v>167</v>
      </c>
      <c r="I209" s="17">
        <v>46223</v>
      </c>
      <c r="L209" s="4"/>
      <c r="N209"/>
    </row>
    <row r="210" spans="1:14" ht="15.75" customHeight="1" x14ac:dyDescent="0.25">
      <c r="A210" s="28">
        <f>SUBTOTAL(3,$C$2:C210)</f>
        <v>209</v>
      </c>
      <c r="B210" s="28">
        <v>18010027</v>
      </c>
      <c r="C210" s="28" t="s">
        <v>1025</v>
      </c>
      <c r="D210" s="16">
        <v>29901012612555</v>
      </c>
      <c r="E210" s="52" t="s">
        <v>11</v>
      </c>
      <c r="F210" s="52" t="s">
        <v>12</v>
      </c>
      <c r="G210" s="14" t="s">
        <v>377</v>
      </c>
      <c r="H210" s="14" t="s">
        <v>167</v>
      </c>
      <c r="I210" s="17">
        <v>46223</v>
      </c>
      <c r="L210" s="4"/>
      <c r="N210"/>
    </row>
    <row r="211" spans="1:14" ht="15.75" customHeight="1" x14ac:dyDescent="0.25">
      <c r="A211" s="4">
        <f>SUBTOTAL(3,$C$2:C211)</f>
        <v>210</v>
      </c>
      <c r="B211" s="28">
        <v>18010016</v>
      </c>
      <c r="C211" s="28" t="s">
        <v>1015</v>
      </c>
      <c r="D211" s="16">
        <v>30202242600631</v>
      </c>
      <c r="E211" s="6" t="s">
        <v>76</v>
      </c>
      <c r="F211" s="52" t="s">
        <v>821</v>
      </c>
      <c r="G211" s="14" t="s">
        <v>377</v>
      </c>
      <c r="H211" s="14" t="s">
        <v>167</v>
      </c>
      <c r="I211" s="17">
        <v>46140</v>
      </c>
      <c r="L211" s="4"/>
      <c r="N211"/>
    </row>
    <row r="212" spans="1:14" ht="15.75" customHeight="1" x14ac:dyDescent="0.25">
      <c r="A212" s="28">
        <f>SUBTOTAL(3,$C$2:C212)</f>
        <v>211</v>
      </c>
      <c r="B212" s="28">
        <v>18410014</v>
      </c>
      <c r="C212" s="28" t="s">
        <v>964</v>
      </c>
      <c r="D212" s="16">
        <v>29703251800871</v>
      </c>
      <c r="E212" s="28" t="s">
        <v>440</v>
      </c>
      <c r="F212" s="52" t="s">
        <v>947</v>
      </c>
      <c r="G212" s="14" t="s">
        <v>965</v>
      </c>
      <c r="H212" s="14" t="s">
        <v>168</v>
      </c>
      <c r="I212" s="17">
        <v>45963</v>
      </c>
      <c r="L212" s="4"/>
      <c r="N212"/>
    </row>
    <row r="213" spans="1:14" ht="15.75" customHeight="1" x14ac:dyDescent="0.25">
      <c r="A213" s="4">
        <f>SUBTOTAL(3,$C$2:C213)</f>
        <v>212</v>
      </c>
      <c r="B213" s="28">
        <v>18410018</v>
      </c>
      <c r="C213" s="28" t="s">
        <v>969</v>
      </c>
      <c r="D213" s="16">
        <v>30411221501017</v>
      </c>
      <c r="E213" s="28" t="s">
        <v>369</v>
      </c>
      <c r="F213" s="52" t="s">
        <v>370</v>
      </c>
      <c r="G213" s="14" t="s">
        <v>965</v>
      </c>
      <c r="H213" s="14" t="s">
        <v>168</v>
      </c>
      <c r="I213" s="17">
        <v>46002</v>
      </c>
      <c r="L213" s="4"/>
      <c r="N213"/>
    </row>
    <row r="214" spans="1:14" ht="15.75" customHeight="1" x14ac:dyDescent="0.25">
      <c r="A214" s="4">
        <f>SUBTOTAL(3,$C$2:C214)</f>
        <v>213</v>
      </c>
      <c r="B214" s="28">
        <v>18410017</v>
      </c>
      <c r="C214" s="28" t="s">
        <v>970</v>
      </c>
      <c r="D214" s="16">
        <v>29008112700633</v>
      </c>
      <c r="E214" s="28" t="s">
        <v>369</v>
      </c>
      <c r="F214" s="52" t="s">
        <v>370</v>
      </c>
      <c r="G214" s="14" t="s">
        <v>965</v>
      </c>
      <c r="H214" s="14" t="s">
        <v>168</v>
      </c>
      <c r="I214" s="17">
        <v>46002</v>
      </c>
      <c r="L214" s="4"/>
      <c r="N214"/>
    </row>
    <row r="215" spans="1:14" ht="15.75" customHeight="1" x14ac:dyDescent="0.25">
      <c r="A215" s="4">
        <f>SUBTOTAL(3,$C$2:C215)</f>
        <v>214</v>
      </c>
      <c r="B215" s="28">
        <v>18410026</v>
      </c>
      <c r="C215" s="28" t="s">
        <v>971</v>
      </c>
      <c r="D215" s="16">
        <v>30310271500576</v>
      </c>
      <c r="E215" s="28" t="s">
        <v>369</v>
      </c>
      <c r="F215" s="52" t="s">
        <v>370</v>
      </c>
      <c r="G215" s="14" t="s">
        <v>965</v>
      </c>
      <c r="H215" s="14" t="s">
        <v>168</v>
      </c>
      <c r="I215" s="17">
        <v>46118</v>
      </c>
      <c r="L215" s="4"/>
      <c r="N215"/>
    </row>
    <row r="216" spans="1:14" s="28" customFormat="1" ht="15.75" customHeight="1" x14ac:dyDescent="0.25">
      <c r="A216" s="28">
        <f>SUBTOTAL(3,$C$2:C216)</f>
        <v>215</v>
      </c>
      <c r="B216" s="28">
        <v>18410030</v>
      </c>
      <c r="C216" s="28" t="s">
        <v>972</v>
      </c>
      <c r="D216" s="16">
        <v>30010012500475</v>
      </c>
      <c r="E216" s="28" t="s">
        <v>369</v>
      </c>
      <c r="F216" s="52" t="s">
        <v>370</v>
      </c>
      <c r="G216" s="14" t="s">
        <v>965</v>
      </c>
      <c r="H216" s="14" t="s">
        <v>168</v>
      </c>
      <c r="I216" s="17">
        <v>46236</v>
      </c>
      <c r="N216"/>
    </row>
    <row r="217" spans="1:14" ht="15.75" customHeight="1" x14ac:dyDescent="0.25">
      <c r="A217" s="28">
        <f>SUBTOTAL(3,$C$2:C217)</f>
        <v>216</v>
      </c>
      <c r="B217" s="28">
        <v>18410032</v>
      </c>
      <c r="C217" s="28" t="s">
        <v>973</v>
      </c>
      <c r="D217" s="16">
        <v>29703172600158</v>
      </c>
      <c r="E217" s="28" t="s">
        <v>369</v>
      </c>
      <c r="F217" s="52" t="s">
        <v>370</v>
      </c>
      <c r="G217" s="14" t="s">
        <v>965</v>
      </c>
      <c r="H217" s="14" t="s">
        <v>168</v>
      </c>
      <c r="I217" s="17">
        <v>46236</v>
      </c>
      <c r="L217" s="4"/>
      <c r="N217"/>
    </row>
    <row r="218" spans="1:14" ht="15.75" customHeight="1" x14ac:dyDescent="0.25">
      <c r="A218" s="28">
        <f>SUBTOTAL(3,$C$2:C218)</f>
        <v>217</v>
      </c>
      <c r="B218" s="28">
        <v>18410022</v>
      </c>
      <c r="C218" s="28" t="s">
        <v>974</v>
      </c>
      <c r="D218" s="16">
        <v>27409082800775</v>
      </c>
      <c r="E218" s="28" t="s">
        <v>369</v>
      </c>
      <c r="F218" s="52" t="s">
        <v>370</v>
      </c>
      <c r="G218" s="14" t="s">
        <v>965</v>
      </c>
      <c r="H218" s="14" t="s">
        <v>168</v>
      </c>
      <c r="I218" s="17">
        <v>45725</v>
      </c>
      <c r="L218" s="4"/>
      <c r="N218"/>
    </row>
    <row r="219" spans="1:14" ht="15.75" customHeight="1" x14ac:dyDescent="0.25">
      <c r="A219" s="28">
        <f>SUBTOTAL(3,$C$2:C219)</f>
        <v>218</v>
      </c>
      <c r="B219" s="28">
        <v>18410031</v>
      </c>
      <c r="C219" s="28" t="s">
        <v>975</v>
      </c>
      <c r="D219" s="16">
        <v>29602172601234</v>
      </c>
      <c r="E219" s="28" t="s">
        <v>369</v>
      </c>
      <c r="F219" s="52" t="s">
        <v>370</v>
      </c>
      <c r="G219" s="14" t="s">
        <v>965</v>
      </c>
      <c r="H219" s="14" t="s">
        <v>168</v>
      </c>
      <c r="I219" s="17">
        <v>46236</v>
      </c>
      <c r="L219" s="4"/>
      <c r="N219"/>
    </row>
    <row r="220" spans="1:14" s="28" customFormat="1" ht="15.75" customHeight="1" x14ac:dyDescent="0.25">
      <c r="A220" s="28">
        <f>SUBTOTAL(3,$C$2:C220)</f>
        <v>219</v>
      </c>
      <c r="B220" s="28">
        <v>18410029</v>
      </c>
      <c r="C220" s="28" t="s">
        <v>968</v>
      </c>
      <c r="D220" s="16">
        <v>30412011504893</v>
      </c>
      <c r="E220" s="28" t="s">
        <v>90</v>
      </c>
      <c r="F220" s="52" t="s">
        <v>821</v>
      </c>
      <c r="G220" s="14" t="s">
        <v>965</v>
      </c>
      <c r="H220" s="14" t="s">
        <v>168</v>
      </c>
      <c r="I220" s="17">
        <v>46210</v>
      </c>
      <c r="N220"/>
    </row>
    <row r="221" spans="1:14" ht="15.75" customHeight="1" x14ac:dyDescent="0.25">
      <c r="A221" s="28">
        <f>SUBTOTAL(3,$C$2:C221)</f>
        <v>220</v>
      </c>
      <c r="B221" s="28">
        <v>18410015</v>
      </c>
      <c r="C221" s="28" t="s">
        <v>966</v>
      </c>
      <c r="D221" s="16">
        <v>30307131803411</v>
      </c>
      <c r="E221" s="52" t="s">
        <v>20</v>
      </c>
      <c r="F221" s="52" t="s">
        <v>13</v>
      </c>
      <c r="G221" s="14" t="s">
        <v>799</v>
      </c>
      <c r="H221" s="14" t="s">
        <v>809</v>
      </c>
      <c r="I221" s="17">
        <v>45990</v>
      </c>
      <c r="L221" s="4"/>
      <c r="N221"/>
    </row>
    <row r="222" spans="1:14" ht="15.75" customHeight="1" x14ac:dyDescent="0.25">
      <c r="A222" s="4">
        <f>SUBTOTAL(3,$C$2:C222)</f>
        <v>221</v>
      </c>
      <c r="B222" s="28">
        <v>18410028</v>
      </c>
      <c r="C222" s="28" t="s">
        <v>967</v>
      </c>
      <c r="D222" s="16">
        <v>30209151600655</v>
      </c>
      <c r="E222" s="28" t="s">
        <v>21</v>
      </c>
      <c r="F222" s="52" t="s">
        <v>13</v>
      </c>
      <c r="G222" s="14" t="s">
        <v>799</v>
      </c>
      <c r="H222" s="14" t="s">
        <v>809</v>
      </c>
      <c r="I222" s="17">
        <v>46186</v>
      </c>
      <c r="L222" s="4"/>
      <c r="N222"/>
    </row>
    <row r="223" spans="1:14" ht="15.75" customHeight="1" x14ac:dyDescent="0.25">
      <c r="A223" s="4">
        <f>SUBTOTAL(3,$C$2:C223)</f>
        <v>222</v>
      </c>
      <c r="B223" s="28">
        <v>15410078</v>
      </c>
      <c r="C223" s="28" t="s">
        <v>615</v>
      </c>
      <c r="D223" s="16">
        <v>30310050100336</v>
      </c>
      <c r="E223" s="52" t="s">
        <v>804</v>
      </c>
      <c r="F223" s="52" t="s">
        <v>469</v>
      </c>
      <c r="G223" s="14" t="s">
        <v>509</v>
      </c>
      <c r="H223" s="14" t="s">
        <v>167</v>
      </c>
      <c r="I223" s="17">
        <v>45567</v>
      </c>
      <c r="L223" s="4"/>
      <c r="N223"/>
    </row>
    <row r="224" spans="1:14" ht="15.75" customHeight="1" x14ac:dyDescent="0.25">
      <c r="A224" s="4">
        <f>SUBTOTAL(3,$C$2:C224)</f>
        <v>223</v>
      </c>
      <c r="B224" s="28">
        <v>15410072</v>
      </c>
      <c r="C224" s="28" t="s">
        <v>500</v>
      </c>
      <c r="D224" s="16">
        <v>28810011816859</v>
      </c>
      <c r="E224" s="6" t="s">
        <v>35</v>
      </c>
      <c r="F224" s="52" t="s">
        <v>947</v>
      </c>
      <c r="G224" s="14" t="s">
        <v>509</v>
      </c>
      <c r="H224" s="14" t="s">
        <v>167</v>
      </c>
      <c r="I224" s="17">
        <v>45537</v>
      </c>
      <c r="L224" s="4"/>
      <c r="N224"/>
    </row>
    <row r="225" spans="1:14" ht="15.75" customHeight="1" x14ac:dyDescent="0.25">
      <c r="A225" s="28">
        <f>SUBTOTAL(3,$C$2:C225)</f>
        <v>224</v>
      </c>
      <c r="B225" s="28">
        <v>15410030</v>
      </c>
      <c r="C225" s="28" t="s">
        <v>495</v>
      </c>
      <c r="D225" s="16">
        <v>29401062100234</v>
      </c>
      <c r="E225" s="6" t="s">
        <v>126</v>
      </c>
      <c r="F225" s="52" t="s">
        <v>947</v>
      </c>
      <c r="G225" s="14" t="s">
        <v>509</v>
      </c>
      <c r="H225" s="14" t="s">
        <v>167</v>
      </c>
      <c r="I225" s="17">
        <v>45115</v>
      </c>
      <c r="L225" s="4"/>
      <c r="N225"/>
    </row>
    <row r="226" spans="1:14" ht="15.75" customHeight="1" x14ac:dyDescent="0.25">
      <c r="A226" s="28">
        <f>SUBTOTAL(3,$C$2:C226)</f>
        <v>225</v>
      </c>
      <c r="B226" s="28">
        <v>15410116</v>
      </c>
      <c r="C226" s="28" t="s">
        <v>1063</v>
      </c>
      <c r="D226" s="16">
        <v>28108082700138</v>
      </c>
      <c r="E226" s="52" t="s">
        <v>674</v>
      </c>
      <c r="F226" s="52" t="s">
        <v>947</v>
      </c>
      <c r="G226" s="14" t="s">
        <v>509</v>
      </c>
      <c r="H226" s="14" t="s">
        <v>167</v>
      </c>
      <c r="I226" s="17">
        <v>45897</v>
      </c>
      <c r="L226" s="4"/>
      <c r="N226"/>
    </row>
    <row r="227" spans="1:14" ht="15.75" customHeight="1" x14ac:dyDescent="0.25">
      <c r="A227" s="4">
        <f>SUBTOTAL(3,$C$2:C227)</f>
        <v>226</v>
      </c>
      <c r="B227" s="28">
        <v>15410122</v>
      </c>
      <c r="C227" s="28" t="s">
        <v>1065</v>
      </c>
      <c r="D227" s="16">
        <v>30701250101514</v>
      </c>
      <c r="E227" s="28" t="s">
        <v>369</v>
      </c>
      <c r="F227" s="52" t="s">
        <v>370</v>
      </c>
      <c r="G227" s="14" t="s">
        <v>509</v>
      </c>
      <c r="H227" s="14" t="s">
        <v>167</v>
      </c>
      <c r="I227" s="17">
        <v>45954</v>
      </c>
      <c r="L227" s="4"/>
      <c r="N227"/>
    </row>
    <row r="228" spans="1:14" ht="15.75" customHeight="1" x14ac:dyDescent="0.25">
      <c r="A228" s="28">
        <f>SUBTOTAL(3,$C$2:C228)</f>
        <v>227</v>
      </c>
      <c r="B228" s="28">
        <v>15410129</v>
      </c>
      <c r="C228" s="28" t="s">
        <v>1066</v>
      </c>
      <c r="D228" s="16">
        <v>27911252401959</v>
      </c>
      <c r="E228" s="28" t="s">
        <v>369</v>
      </c>
      <c r="F228" s="52" t="s">
        <v>370</v>
      </c>
      <c r="G228" s="14" t="s">
        <v>509</v>
      </c>
      <c r="H228" s="14" t="s">
        <v>167</v>
      </c>
      <c r="I228" s="17">
        <v>45954</v>
      </c>
      <c r="L228" s="4"/>
      <c r="N228"/>
    </row>
    <row r="229" spans="1:14" ht="15.75" customHeight="1" x14ac:dyDescent="0.25">
      <c r="A229" s="4">
        <f>SUBTOTAL(3,$C$2:C229)</f>
        <v>228</v>
      </c>
      <c r="B229" s="28">
        <v>15410138</v>
      </c>
      <c r="C229" s="28" t="s">
        <v>1067</v>
      </c>
      <c r="D229" s="16">
        <v>27004102700519</v>
      </c>
      <c r="E229" s="28" t="s">
        <v>369</v>
      </c>
      <c r="F229" s="52" t="s">
        <v>370</v>
      </c>
      <c r="G229" s="14" t="s">
        <v>509</v>
      </c>
      <c r="H229" s="14" t="s">
        <v>167</v>
      </c>
      <c r="I229" s="17">
        <v>46110</v>
      </c>
      <c r="L229" s="4"/>
      <c r="N229"/>
    </row>
    <row r="230" spans="1:14" ht="15.75" customHeight="1" x14ac:dyDescent="0.25">
      <c r="A230" s="28">
        <f>SUBTOTAL(3,$C$2:C230)</f>
        <v>229</v>
      </c>
      <c r="B230" s="28">
        <v>15410142</v>
      </c>
      <c r="C230" s="28" t="s">
        <v>1069</v>
      </c>
      <c r="D230" s="16">
        <v>30111170103239</v>
      </c>
      <c r="E230" s="28" t="s">
        <v>369</v>
      </c>
      <c r="F230" s="52" t="s">
        <v>370</v>
      </c>
      <c r="G230" s="14" t="s">
        <v>509</v>
      </c>
      <c r="H230" s="14" t="s">
        <v>167</v>
      </c>
      <c r="I230" s="17">
        <v>46152</v>
      </c>
      <c r="L230" s="4"/>
      <c r="N230"/>
    </row>
    <row r="231" spans="1:14" ht="15.75" customHeight="1" x14ac:dyDescent="0.25">
      <c r="A231" s="28">
        <f>SUBTOTAL(3,$C$2:C231)</f>
        <v>230</v>
      </c>
      <c r="B231" s="28">
        <v>15410145</v>
      </c>
      <c r="C231" s="28" t="s">
        <v>1071</v>
      </c>
      <c r="D231" s="16">
        <v>30710192105473</v>
      </c>
      <c r="E231" s="28" t="s">
        <v>369</v>
      </c>
      <c r="F231" s="52" t="s">
        <v>370</v>
      </c>
      <c r="G231" s="14" t="s">
        <v>509</v>
      </c>
      <c r="H231" s="14" t="s">
        <v>167</v>
      </c>
      <c r="I231" s="17">
        <v>46187</v>
      </c>
      <c r="L231" s="4"/>
      <c r="N231"/>
    </row>
    <row r="232" spans="1:14" ht="15.75" customHeight="1" x14ac:dyDescent="0.25">
      <c r="A232" s="28">
        <f>SUBTOTAL(3,$C$2:C232)</f>
        <v>231</v>
      </c>
      <c r="B232" s="28">
        <v>15410146</v>
      </c>
      <c r="C232" s="28" t="s">
        <v>1072</v>
      </c>
      <c r="D232" s="16">
        <v>30709012113297</v>
      </c>
      <c r="E232" s="28" t="s">
        <v>369</v>
      </c>
      <c r="F232" s="52" t="s">
        <v>370</v>
      </c>
      <c r="G232" s="14" t="s">
        <v>509</v>
      </c>
      <c r="H232" s="14" t="s">
        <v>167</v>
      </c>
      <c r="I232" s="17">
        <v>46187</v>
      </c>
      <c r="L232" s="4"/>
      <c r="N232"/>
    </row>
    <row r="233" spans="1:14" ht="15.75" customHeight="1" x14ac:dyDescent="0.25">
      <c r="A233" s="4">
        <f>SUBTOTAL(3,$C$2:C233)</f>
        <v>232</v>
      </c>
      <c r="B233" s="28">
        <v>15410147</v>
      </c>
      <c r="C233" s="28" t="s">
        <v>1073</v>
      </c>
      <c r="D233" s="16">
        <v>30508172402354</v>
      </c>
      <c r="E233" s="28" t="s">
        <v>369</v>
      </c>
      <c r="F233" s="52" t="s">
        <v>370</v>
      </c>
      <c r="G233" s="14" t="s">
        <v>509</v>
      </c>
      <c r="H233" s="14" t="s">
        <v>167</v>
      </c>
      <c r="I233" s="17">
        <v>46242</v>
      </c>
      <c r="L233" s="4"/>
      <c r="N233"/>
    </row>
    <row r="234" spans="1:14" ht="15.75" customHeight="1" x14ac:dyDescent="0.25">
      <c r="A234" s="28">
        <f>SUBTOTAL(3,$C$2:C234)</f>
        <v>233</v>
      </c>
      <c r="B234" s="28">
        <v>15410040</v>
      </c>
      <c r="C234" s="18" t="s">
        <v>508</v>
      </c>
      <c r="D234" s="16">
        <v>29709092703256</v>
      </c>
      <c r="E234" s="52" t="s">
        <v>85</v>
      </c>
      <c r="F234" s="52" t="s">
        <v>12</v>
      </c>
      <c r="G234" s="14" t="s">
        <v>509</v>
      </c>
      <c r="H234" s="14" t="s">
        <v>167</v>
      </c>
      <c r="I234" s="17">
        <v>45605</v>
      </c>
      <c r="L234" s="4"/>
      <c r="N234"/>
    </row>
    <row r="235" spans="1:14" ht="15.75" customHeight="1" x14ac:dyDescent="0.25">
      <c r="A235" s="4">
        <f>SUBTOTAL(3,$C$2:C235)</f>
        <v>234</v>
      </c>
      <c r="B235" s="28">
        <v>15410090</v>
      </c>
      <c r="C235" s="28" t="s">
        <v>616</v>
      </c>
      <c r="D235" s="16">
        <v>27003181301474</v>
      </c>
      <c r="E235" s="52" t="s">
        <v>85</v>
      </c>
      <c r="F235" s="52" t="s">
        <v>12</v>
      </c>
      <c r="G235" s="14" t="s">
        <v>509</v>
      </c>
      <c r="H235" s="14" t="s">
        <v>167</v>
      </c>
      <c r="I235" s="17">
        <v>45649</v>
      </c>
      <c r="L235" s="4"/>
      <c r="N235"/>
    </row>
    <row r="236" spans="1:14" ht="15.75" customHeight="1" x14ac:dyDescent="0.25">
      <c r="A236" s="4">
        <f>SUBTOTAL(3,$C$2:C236)</f>
        <v>235</v>
      </c>
      <c r="B236" s="28">
        <v>15410120</v>
      </c>
      <c r="C236" s="18" t="s">
        <v>1064</v>
      </c>
      <c r="D236" s="16">
        <v>30009081901714</v>
      </c>
      <c r="E236" s="52" t="s">
        <v>85</v>
      </c>
      <c r="F236" s="52" t="s">
        <v>12</v>
      </c>
      <c r="G236" s="14" t="s">
        <v>509</v>
      </c>
      <c r="H236" s="14" t="s">
        <v>167</v>
      </c>
      <c r="I236" s="17">
        <v>45923</v>
      </c>
      <c r="L236" s="4"/>
      <c r="N236"/>
    </row>
    <row r="237" spans="1:14" ht="15.75" customHeight="1" x14ac:dyDescent="0.25">
      <c r="A237" s="4">
        <f>SUBTOTAL(3,$C$2:C237)</f>
        <v>236</v>
      </c>
      <c r="B237" s="28">
        <v>15410141</v>
      </c>
      <c r="C237" s="18" t="s">
        <v>1068</v>
      </c>
      <c r="D237" s="16">
        <v>30112160104675</v>
      </c>
      <c r="E237" s="28" t="s">
        <v>85</v>
      </c>
      <c r="F237" s="52" t="s">
        <v>12</v>
      </c>
      <c r="G237" s="14" t="s">
        <v>509</v>
      </c>
      <c r="H237" s="14" t="s">
        <v>167</v>
      </c>
      <c r="I237" s="17">
        <v>46144</v>
      </c>
      <c r="L237" s="4"/>
      <c r="N237"/>
    </row>
    <row r="238" spans="1:14" ht="15.75" customHeight="1" x14ac:dyDescent="0.25">
      <c r="A238" s="4">
        <f>SUBTOTAL(3,$C$2:C238)</f>
        <v>237</v>
      </c>
      <c r="B238" s="28">
        <v>15410144</v>
      </c>
      <c r="C238" s="28" t="s">
        <v>1070</v>
      </c>
      <c r="D238" s="16">
        <v>28203012202699</v>
      </c>
      <c r="E238" s="52" t="s">
        <v>85</v>
      </c>
      <c r="F238" s="52" t="s">
        <v>12</v>
      </c>
      <c r="G238" s="14" t="s">
        <v>509</v>
      </c>
      <c r="H238" s="14" t="s">
        <v>167</v>
      </c>
      <c r="I238" s="17">
        <v>46180</v>
      </c>
      <c r="L238" s="4"/>
      <c r="N238"/>
    </row>
    <row r="239" spans="1:14" ht="15.75" customHeight="1" x14ac:dyDescent="0.25">
      <c r="A239" s="4">
        <f>SUBTOTAL(3,$C$2:C239)</f>
        <v>238</v>
      </c>
      <c r="B239" s="28">
        <v>15410148</v>
      </c>
      <c r="C239" s="28" t="s">
        <v>1074</v>
      </c>
      <c r="D239" s="16">
        <v>27601171302256</v>
      </c>
      <c r="E239" s="6" t="s">
        <v>85</v>
      </c>
      <c r="F239" s="52" t="s">
        <v>12</v>
      </c>
      <c r="G239" s="14" t="s">
        <v>509</v>
      </c>
      <c r="H239" s="14" t="s">
        <v>167</v>
      </c>
      <c r="I239" s="17">
        <v>46242</v>
      </c>
      <c r="L239" s="4"/>
      <c r="N239"/>
    </row>
    <row r="240" spans="1:14" ht="15.75" customHeight="1" x14ac:dyDescent="0.25">
      <c r="A240" s="4">
        <f>SUBTOTAL(3,$C$2:C240)</f>
        <v>239</v>
      </c>
      <c r="B240" s="28">
        <v>15410149</v>
      </c>
      <c r="C240" s="28" t="s">
        <v>1075</v>
      </c>
      <c r="D240" s="16">
        <v>29405052401118</v>
      </c>
      <c r="E240" s="52" t="s">
        <v>85</v>
      </c>
      <c r="F240" s="52" t="s">
        <v>12</v>
      </c>
      <c r="G240" s="14" t="s">
        <v>509</v>
      </c>
      <c r="H240" s="14" t="s">
        <v>167</v>
      </c>
      <c r="I240" s="17">
        <v>46242</v>
      </c>
      <c r="L240" s="4"/>
      <c r="N240"/>
    </row>
    <row r="241" spans="1:14" ht="15.75" customHeight="1" x14ac:dyDescent="0.25">
      <c r="A241" s="4">
        <f>SUBTOTAL(3,$C$2:C241)</f>
        <v>240</v>
      </c>
      <c r="B241" s="28">
        <v>15410099</v>
      </c>
      <c r="C241" s="28" t="s">
        <v>1062</v>
      </c>
      <c r="D241" s="16">
        <v>27610070103219</v>
      </c>
      <c r="E241" s="52" t="s">
        <v>26</v>
      </c>
      <c r="F241" s="52" t="s">
        <v>946</v>
      </c>
      <c r="G241" s="14" t="s">
        <v>509</v>
      </c>
      <c r="H241" s="14" t="s">
        <v>167</v>
      </c>
      <c r="I241" s="17">
        <v>45680</v>
      </c>
      <c r="L241" s="4"/>
      <c r="N241"/>
    </row>
    <row r="242" spans="1:14" ht="15.75" customHeight="1" x14ac:dyDescent="0.25">
      <c r="A242" s="28">
        <f>SUBTOTAL(3,$C$2:C242)</f>
        <v>241</v>
      </c>
      <c r="B242" s="28">
        <v>15410049</v>
      </c>
      <c r="C242" s="28" t="s">
        <v>502</v>
      </c>
      <c r="D242" s="16">
        <v>29603052202456</v>
      </c>
      <c r="E242" s="52" t="s">
        <v>79</v>
      </c>
      <c r="F242" s="52" t="s">
        <v>821</v>
      </c>
      <c r="G242" s="14" t="s">
        <v>509</v>
      </c>
      <c r="H242" s="14" t="s">
        <v>167</v>
      </c>
      <c r="I242" s="17">
        <v>45543</v>
      </c>
      <c r="L242" s="4"/>
      <c r="N242"/>
    </row>
    <row r="243" spans="1:14" ht="15.75" customHeight="1" x14ac:dyDescent="0.25">
      <c r="A243" s="28">
        <f>SUBTOTAL(3,$C$2:C243)</f>
        <v>242</v>
      </c>
      <c r="B243" s="28">
        <v>16910029</v>
      </c>
      <c r="C243" s="28" t="s">
        <v>1154</v>
      </c>
      <c r="D243" s="16">
        <v>27606222200871</v>
      </c>
      <c r="E243" s="52" t="s">
        <v>126</v>
      </c>
      <c r="F243" s="52" t="s">
        <v>947</v>
      </c>
      <c r="G243" s="14" t="s">
        <v>941</v>
      </c>
      <c r="H243" s="14" t="s">
        <v>940</v>
      </c>
      <c r="I243" s="17">
        <v>46165</v>
      </c>
      <c r="L243" s="4"/>
      <c r="N243"/>
    </row>
    <row r="244" spans="1:14" ht="15.75" customHeight="1" x14ac:dyDescent="0.25">
      <c r="A244" s="4">
        <f>SUBTOTAL(3,$C$2:C244)</f>
        <v>243</v>
      </c>
      <c r="B244" s="28">
        <v>17910051</v>
      </c>
      <c r="C244" s="28" t="s">
        <v>1158</v>
      </c>
      <c r="D244" s="16">
        <v>28812222501792</v>
      </c>
      <c r="E244" s="52" t="s">
        <v>804</v>
      </c>
      <c r="F244" s="52" t="s">
        <v>469</v>
      </c>
      <c r="G244" s="14" t="s">
        <v>822</v>
      </c>
      <c r="H244" s="14" t="s">
        <v>940</v>
      </c>
      <c r="I244" s="17">
        <v>46131</v>
      </c>
      <c r="L244" s="4"/>
      <c r="N244"/>
    </row>
    <row r="245" spans="1:14" ht="15.75" customHeight="1" x14ac:dyDescent="0.25">
      <c r="A245" s="4">
        <f>SUBTOTAL(3,$C$2:C245)</f>
        <v>244</v>
      </c>
      <c r="B245" s="28">
        <v>17910004</v>
      </c>
      <c r="C245" s="28" t="s">
        <v>1159</v>
      </c>
      <c r="D245" s="16">
        <v>28408160104796</v>
      </c>
      <c r="E245" s="52" t="s">
        <v>762</v>
      </c>
      <c r="F245" s="52" t="s">
        <v>469</v>
      </c>
      <c r="G245" s="14" t="s">
        <v>822</v>
      </c>
      <c r="H245" s="14" t="s">
        <v>940</v>
      </c>
      <c r="I245" s="17">
        <v>45536</v>
      </c>
      <c r="L245" s="4"/>
      <c r="N245"/>
    </row>
    <row r="246" spans="1:14" ht="15.75" customHeight="1" x14ac:dyDescent="0.25">
      <c r="A246" s="4">
        <f>SUBTOTAL(3,$C$2:C246)</f>
        <v>245</v>
      </c>
      <c r="B246" s="28">
        <v>17910057</v>
      </c>
      <c r="C246" s="28" t="s">
        <v>1160</v>
      </c>
      <c r="D246" s="16">
        <v>30111370105832</v>
      </c>
      <c r="E246" s="52" t="s">
        <v>1161</v>
      </c>
      <c r="F246" s="52" t="s">
        <v>947</v>
      </c>
      <c r="G246" s="14" t="s">
        <v>822</v>
      </c>
      <c r="H246" s="14" t="s">
        <v>940</v>
      </c>
      <c r="I246" s="17">
        <v>46153</v>
      </c>
      <c r="L246" s="4"/>
      <c r="N246"/>
    </row>
    <row r="247" spans="1:14" s="28" customFormat="1" ht="15.75" customHeight="1" x14ac:dyDescent="0.25">
      <c r="A247" s="28">
        <f>SUBTOTAL(3,$C$2:C247)</f>
        <v>246</v>
      </c>
      <c r="B247" s="28">
        <v>17910037</v>
      </c>
      <c r="C247" s="28" t="s">
        <v>1162</v>
      </c>
      <c r="D247" s="16">
        <v>30005092300559</v>
      </c>
      <c r="E247" s="52" t="s">
        <v>126</v>
      </c>
      <c r="F247" s="52" t="s">
        <v>947</v>
      </c>
      <c r="G247" s="14" t="s">
        <v>822</v>
      </c>
      <c r="H247" s="14" t="s">
        <v>940</v>
      </c>
      <c r="I247" s="17">
        <v>45901</v>
      </c>
      <c r="N247"/>
    </row>
    <row r="248" spans="1:14" ht="15.75" customHeight="1" x14ac:dyDescent="0.25">
      <c r="A248" s="28">
        <f>SUBTOTAL(3,$C$2:C248)</f>
        <v>247</v>
      </c>
      <c r="B248" s="28">
        <v>17910042</v>
      </c>
      <c r="C248" s="28" t="s">
        <v>1163</v>
      </c>
      <c r="D248" s="16">
        <v>29208131701232</v>
      </c>
      <c r="E248" s="52" t="s">
        <v>35</v>
      </c>
      <c r="F248" s="52" t="s">
        <v>947</v>
      </c>
      <c r="G248" s="14" t="s">
        <v>822</v>
      </c>
      <c r="H248" s="14" t="s">
        <v>940</v>
      </c>
      <c r="I248" s="17">
        <v>45934</v>
      </c>
      <c r="L248" s="4"/>
      <c r="N248"/>
    </row>
    <row r="249" spans="1:14" ht="15.75" customHeight="1" x14ac:dyDescent="0.25">
      <c r="A249" s="28">
        <f>SUBTOTAL(3,$C$2:C249)</f>
        <v>248</v>
      </c>
      <c r="B249" s="28">
        <v>17910001</v>
      </c>
      <c r="C249" s="28" t="s">
        <v>1156</v>
      </c>
      <c r="D249" s="16">
        <v>30610281300072</v>
      </c>
      <c r="E249" s="52" t="s">
        <v>79</v>
      </c>
      <c r="F249" s="52" t="s">
        <v>821</v>
      </c>
      <c r="G249" s="14" t="s">
        <v>822</v>
      </c>
      <c r="H249" s="14" t="s">
        <v>940</v>
      </c>
      <c r="I249" s="17">
        <v>45536</v>
      </c>
      <c r="L249" s="4"/>
      <c r="N249"/>
    </row>
    <row r="250" spans="1:14" ht="15.75" customHeight="1" x14ac:dyDescent="0.25">
      <c r="A250" s="28">
        <f>SUBTOTAL(3,$C$2:C250)</f>
        <v>249</v>
      </c>
      <c r="B250" s="28">
        <v>17910038</v>
      </c>
      <c r="C250" s="18" t="s">
        <v>1157</v>
      </c>
      <c r="D250" s="16">
        <v>30504161700218</v>
      </c>
      <c r="E250" s="52" t="s">
        <v>936</v>
      </c>
      <c r="F250" s="52" t="s">
        <v>821</v>
      </c>
      <c r="G250" s="14" t="s">
        <v>822</v>
      </c>
      <c r="H250" s="14" t="s">
        <v>940</v>
      </c>
      <c r="I250" s="17">
        <v>45904</v>
      </c>
      <c r="L250" s="4"/>
      <c r="N250"/>
    </row>
    <row r="251" spans="1:14" ht="15.75" customHeight="1" x14ac:dyDescent="0.25">
      <c r="A251" s="28">
        <f>SUBTOTAL(3,$C$2:C251)</f>
        <v>250</v>
      </c>
      <c r="B251" s="28">
        <v>17910043</v>
      </c>
      <c r="C251" s="28" t="s">
        <v>1164</v>
      </c>
      <c r="D251" s="16">
        <v>2811011408118</v>
      </c>
      <c r="E251" s="6" t="s">
        <v>79</v>
      </c>
      <c r="F251" s="52" t="s">
        <v>821</v>
      </c>
      <c r="G251" s="14" t="s">
        <v>822</v>
      </c>
      <c r="H251" s="14" t="s">
        <v>940</v>
      </c>
      <c r="I251" s="17">
        <v>45948</v>
      </c>
      <c r="L251" s="4"/>
      <c r="N251"/>
    </row>
    <row r="252" spans="1:14" ht="15.75" customHeight="1" x14ac:dyDescent="0.25">
      <c r="A252" s="28">
        <f>SUBTOTAL(3,$C$2:C252)</f>
        <v>251</v>
      </c>
      <c r="B252" s="28">
        <v>17910059</v>
      </c>
      <c r="C252" s="28" t="s">
        <v>1165</v>
      </c>
      <c r="D252" s="16">
        <v>30011250103871</v>
      </c>
      <c r="E252" s="52" t="s">
        <v>20</v>
      </c>
      <c r="F252" s="52" t="s">
        <v>13</v>
      </c>
      <c r="G252" s="14" t="s">
        <v>822</v>
      </c>
      <c r="H252" s="14" t="s">
        <v>940</v>
      </c>
      <c r="I252" s="17">
        <v>46183</v>
      </c>
      <c r="L252" s="4"/>
      <c r="N252"/>
    </row>
    <row r="253" spans="1:14" ht="15.75" customHeight="1" x14ac:dyDescent="0.25">
      <c r="A253" s="4">
        <f>SUBTOTAL(3,$C$2:C253)</f>
        <v>252</v>
      </c>
      <c r="B253" s="28">
        <v>18210048</v>
      </c>
      <c r="C253" s="18" t="s">
        <v>1205</v>
      </c>
      <c r="D253" s="16">
        <v>28212122500333</v>
      </c>
      <c r="E253" s="28" t="s">
        <v>804</v>
      </c>
      <c r="F253" s="52" t="s">
        <v>469</v>
      </c>
      <c r="G253" s="14" t="s">
        <v>721</v>
      </c>
      <c r="H253" s="14" t="s">
        <v>167</v>
      </c>
      <c r="I253" s="17">
        <v>46004</v>
      </c>
      <c r="L253" s="4"/>
      <c r="N253"/>
    </row>
    <row r="254" spans="1:14" ht="15.75" customHeight="1" x14ac:dyDescent="0.25">
      <c r="A254" s="4">
        <f>SUBTOTAL(3,$C$2:C254)</f>
        <v>253</v>
      </c>
      <c r="B254" s="28">
        <v>18210015</v>
      </c>
      <c r="C254" s="28" t="s">
        <v>1195</v>
      </c>
      <c r="D254" s="16">
        <v>30507152404338</v>
      </c>
      <c r="E254" s="52" t="s">
        <v>441</v>
      </c>
      <c r="F254" s="52" t="s">
        <v>947</v>
      </c>
      <c r="G254" s="14" t="s">
        <v>721</v>
      </c>
      <c r="H254" s="14" t="s">
        <v>167</v>
      </c>
      <c r="I254" s="17">
        <v>45715</v>
      </c>
      <c r="L254" s="4"/>
      <c r="N254"/>
    </row>
    <row r="255" spans="1:14" ht="15.75" customHeight="1" x14ac:dyDescent="0.25">
      <c r="A255" s="28">
        <f>SUBTOTAL(3,$C$2:C255)</f>
        <v>254</v>
      </c>
      <c r="B255" s="28">
        <v>18210029</v>
      </c>
      <c r="C255" s="28" t="s">
        <v>1198</v>
      </c>
      <c r="D255" s="16">
        <v>30702012406958</v>
      </c>
      <c r="E255" s="52" t="s">
        <v>1199</v>
      </c>
      <c r="F255" s="52" t="s">
        <v>947</v>
      </c>
      <c r="G255" s="14" t="s">
        <v>721</v>
      </c>
      <c r="H255" s="14" t="s">
        <v>167</v>
      </c>
      <c r="I255" s="17">
        <v>45884</v>
      </c>
      <c r="L255" s="4"/>
      <c r="N255"/>
    </row>
    <row r="256" spans="1:14" ht="15.75" customHeight="1" x14ac:dyDescent="0.25">
      <c r="A256" s="28">
        <f>SUBTOTAL(3,$C$2:C256)</f>
        <v>255</v>
      </c>
      <c r="B256" s="28">
        <v>18210034</v>
      </c>
      <c r="C256" s="28" t="s">
        <v>1201</v>
      </c>
      <c r="D256" s="16">
        <v>30506161402252</v>
      </c>
      <c r="E256" s="52" t="s">
        <v>1161</v>
      </c>
      <c r="F256" s="52" t="s">
        <v>947</v>
      </c>
      <c r="G256" s="14" t="s">
        <v>721</v>
      </c>
      <c r="H256" s="14" t="s">
        <v>167</v>
      </c>
      <c r="I256" s="17">
        <v>45915</v>
      </c>
      <c r="L256" s="4"/>
      <c r="N256"/>
    </row>
    <row r="257" spans="1:14" ht="15.75" customHeight="1" x14ac:dyDescent="0.25">
      <c r="A257" s="4">
        <f>SUBTOTAL(3,$C$2:C257)</f>
        <v>256</v>
      </c>
      <c r="B257" s="28">
        <v>18210036</v>
      </c>
      <c r="C257" s="18" t="s">
        <v>1202</v>
      </c>
      <c r="D257" s="16">
        <v>30611172402597</v>
      </c>
      <c r="E257" s="52" t="s">
        <v>1199</v>
      </c>
      <c r="F257" s="52" t="s">
        <v>947</v>
      </c>
      <c r="G257" s="14" t="s">
        <v>721</v>
      </c>
      <c r="H257" s="14" t="s">
        <v>167</v>
      </c>
      <c r="I257" s="17">
        <v>45927</v>
      </c>
      <c r="L257" s="4"/>
      <c r="N257"/>
    </row>
    <row r="258" spans="1:14" ht="15.75" customHeight="1" x14ac:dyDescent="0.25">
      <c r="A258" s="4">
        <f>SUBTOTAL(3,$C$2:C258)</f>
        <v>257</v>
      </c>
      <c r="B258" s="28">
        <v>18210044</v>
      </c>
      <c r="C258" s="28" t="s">
        <v>1204</v>
      </c>
      <c r="D258" s="16">
        <v>30709191602815</v>
      </c>
      <c r="E258" s="52" t="s">
        <v>441</v>
      </c>
      <c r="F258" s="52" t="s">
        <v>947</v>
      </c>
      <c r="G258" s="14" t="s">
        <v>1027</v>
      </c>
      <c r="H258" s="14" t="s">
        <v>169</v>
      </c>
      <c r="I258" s="17">
        <v>45974</v>
      </c>
      <c r="L258" s="4"/>
      <c r="N258"/>
    </row>
    <row r="259" spans="1:14" ht="15.75" customHeight="1" x14ac:dyDescent="0.25">
      <c r="A259" s="4">
        <f>SUBTOTAL(3,$C$2:C259)</f>
        <v>258</v>
      </c>
      <c r="B259" s="28">
        <v>18210059</v>
      </c>
      <c r="C259" s="28" t="s">
        <v>1207</v>
      </c>
      <c r="D259" s="16">
        <v>29305202401419</v>
      </c>
      <c r="E259" s="52" t="s">
        <v>547</v>
      </c>
      <c r="F259" s="52" t="s">
        <v>947</v>
      </c>
      <c r="G259" s="14" t="s">
        <v>721</v>
      </c>
      <c r="H259" s="14" t="s">
        <v>167</v>
      </c>
      <c r="I259" s="17">
        <v>46135</v>
      </c>
      <c r="L259" s="4"/>
      <c r="N259"/>
    </row>
    <row r="260" spans="1:14" ht="15.75" customHeight="1" x14ac:dyDescent="0.25">
      <c r="A260" s="4">
        <f>SUBTOTAL(3,$C$2:C260)</f>
        <v>259</v>
      </c>
      <c r="B260" s="28">
        <v>18210063</v>
      </c>
      <c r="C260" s="28" t="s">
        <v>1209</v>
      </c>
      <c r="D260" s="16">
        <v>29709013500051</v>
      </c>
      <c r="E260" s="52" t="s">
        <v>441</v>
      </c>
      <c r="F260" s="52" t="s">
        <v>947</v>
      </c>
      <c r="G260" s="14" t="s">
        <v>721</v>
      </c>
      <c r="H260" s="14" t="s">
        <v>167</v>
      </c>
      <c r="I260" s="17">
        <v>45784</v>
      </c>
      <c r="L260" s="4"/>
      <c r="N260"/>
    </row>
    <row r="261" spans="1:14" ht="15.75" customHeight="1" x14ac:dyDescent="0.25">
      <c r="A261" s="4">
        <f>SUBTOTAL(3,$C$2:C261)</f>
        <v>260</v>
      </c>
      <c r="B261" s="28">
        <v>18210064</v>
      </c>
      <c r="C261" s="18" t="s">
        <v>1210</v>
      </c>
      <c r="D261" s="16">
        <v>29505011308116</v>
      </c>
      <c r="E261" s="52" t="s">
        <v>1211</v>
      </c>
      <c r="F261" s="52" t="s">
        <v>947</v>
      </c>
      <c r="G261" s="14" t="s">
        <v>721</v>
      </c>
      <c r="H261" s="14" t="s">
        <v>167</v>
      </c>
      <c r="I261" s="17">
        <v>45817</v>
      </c>
      <c r="L261" s="4"/>
      <c r="N261"/>
    </row>
    <row r="262" spans="1:14" ht="15.75" customHeight="1" x14ac:dyDescent="0.25">
      <c r="A262" s="28">
        <f>SUBTOTAL(3,$C$2:C262)</f>
        <v>261</v>
      </c>
      <c r="B262" s="28">
        <v>18210065</v>
      </c>
      <c r="C262" s="18" t="s">
        <v>1212</v>
      </c>
      <c r="D262" s="16">
        <v>30903221701474</v>
      </c>
      <c r="E262" s="52" t="s">
        <v>1161</v>
      </c>
      <c r="F262" s="52" t="s">
        <v>947</v>
      </c>
      <c r="G262" s="14" t="s">
        <v>721</v>
      </c>
      <c r="H262" s="14" t="s">
        <v>167</v>
      </c>
      <c r="I262" s="17">
        <v>45822</v>
      </c>
      <c r="L262" s="4"/>
      <c r="N262"/>
    </row>
    <row r="263" spans="1:14" s="28" customFormat="1" ht="15.75" customHeight="1" x14ac:dyDescent="0.25">
      <c r="A263" s="28">
        <f>SUBTOTAL(3,$C$2:C263)</f>
        <v>262</v>
      </c>
      <c r="B263" s="28">
        <v>18210067</v>
      </c>
      <c r="C263" s="28" t="s">
        <v>1214</v>
      </c>
      <c r="D263" s="16">
        <v>30708022600971</v>
      </c>
      <c r="E263" s="52" t="s">
        <v>437</v>
      </c>
      <c r="F263" s="52" t="s">
        <v>947</v>
      </c>
      <c r="G263" s="14" t="s">
        <v>721</v>
      </c>
      <c r="H263" s="14" t="s">
        <v>167</v>
      </c>
      <c r="I263" s="17">
        <v>45842</v>
      </c>
      <c r="N263"/>
    </row>
    <row r="264" spans="1:14" s="28" customFormat="1" ht="15.75" customHeight="1" x14ac:dyDescent="0.25">
      <c r="A264" s="28">
        <f>SUBTOTAL(3,$C$2:C264)</f>
        <v>263</v>
      </c>
      <c r="B264" s="28">
        <v>18210068</v>
      </c>
      <c r="C264" s="28" t="s">
        <v>1215</v>
      </c>
      <c r="D264" s="16">
        <v>30605211300551</v>
      </c>
      <c r="E264" s="52" t="s">
        <v>674</v>
      </c>
      <c r="F264" s="52" t="s">
        <v>947</v>
      </c>
      <c r="G264" s="14" t="s">
        <v>721</v>
      </c>
      <c r="H264" s="14" t="s">
        <v>167</v>
      </c>
      <c r="I264" s="17">
        <v>45859</v>
      </c>
      <c r="N264"/>
    </row>
    <row r="265" spans="1:14" s="28" customFormat="1" ht="15.75" customHeight="1" x14ac:dyDescent="0.25">
      <c r="A265" s="28">
        <f>SUBTOTAL(3,$C$2:C265)</f>
        <v>264</v>
      </c>
      <c r="B265" s="28">
        <v>18210017</v>
      </c>
      <c r="C265" s="28" t="s">
        <v>1196</v>
      </c>
      <c r="D265" s="16">
        <v>29401011320299</v>
      </c>
      <c r="E265" s="52" t="s">
        <v>9</v>
      </c>
      <c r="F265" s="52" t="s">
        <v>12</v>
      </c>
      <c r="G265" s="14" t="s">
        <v>721</v>
      </c>
      <c r="H265" s="14" t="s">
        <v>167</v>
      </c>
      <c r="I265" s="17">
        <v>45754</v>
      </c>
      <c r="N265"/>
    </row>
    <row r="266" spans="1:14" ht="15.75" customHeight="1" x14ac:dyDescent="0.25">
      <c r="A266" s="4">
        <f>SUBTOTAL(3,$C$2:C266)</f>
        <v>265</v>
      </c>
      <c r="B266" s="28">
        <v>18210018</v>
      </c>
      <c r="C266" s="18" t="s">
        <v>1197</v>
      </c>
      <c r="D266" s="16">
        <v>27506171301958</v>
      </c>
      <c r="E266" s="52" t="s">
        <v>15</v>
      </c>
      <c r="F266" s="52" t="s">
        <v>12</v>
      </c>
      <c r="G266" s="14" t="s">
        <v>721</v>
      </c>
      <c r="H266" s="14" t="s">
        <v>167</v>
      </c>
      <c r="I266" s="17">
        <v>45755</v>
      </c>
      <c r="L266" s="4"/>
      <c r="N266"/>
    </row>
    <row r="267" spans="1:14" s="28" customFormat="1" ht="15.75" customHeight="1" x14ac:dyDescent="0.25">
      <c r="A267" s="28">
        <f>SUBTOTAL(3,$C$2:C267)</f>
        <v>266</v>
      </c>
      <c r="B267" s="28">
        <v>18210055</v>
      </c>
      <c r="C267" s="28" t="s">
        <v>1206</v>
      </c>
      <c r="D267" s="16">
        <v>30108051401557</v>
      </c>
      <c r="E267" s="52" t="s">
        <v>814</v>
      </c>
      <c r="F267" s="52" t="s">
        <v>12</v>
      </c>
      <c r="G267" s="14" t="s">
        <v>721</v>
      </c>
      <c r="H267" s="14" t="s">
        <v>167</v>
      </c>
      <c r="I267" s="17">
        <v>46082</v>
      </c>
      <c r="N267"/>
    </row>
    <row r="268" spans="1:14" s="28" customFormat="1" ht="15.75" customHeight="1" x14ac:dyDescent="0.25">
      <c r="A268" s="28">
        <f>SUBTOTAL(3,$C$2:C268)</f>
        <v>267</v>
      </c>
      <c r="B268" s="28">
        <v>18210031</v>
      </c>
      <c r="C268" s="18" t="s">
        <v>1200</v>
      </c>
      <c r="D268" s="16">
        <v>30210032400255</v>
      </c>
      <c r="E268" s="52" t="s">
        <v>23</v>
      </c>
      <c r="F268" s="52" t="s">
        <v>946</v>
      </c>
      <c r="G268" s="14" t="s">
        <v>721</v>
      </c>
      <c r="H268" s="14" t="s">
        <v>167</v>
      </c>
      <c r="I268" s="17">
        <v>45897</v>
      </c>
      <c r="N268"/>
    </row>
    <row r="269" spans="1:14" ht="15.75" customHeight="1" x14ac:dyDescent="0.25">
      <c r="A269" s="28">
        <f>SUBTOTAL(3,$C$2:C269)</f>
        <v>268</v>
      </c>
      <c r="B269" s="28">
        <v>18210038</v>
      </c>
      <c r="C269" s="18" t="s">
        <v>1203</v>
      </c>
      <c r="D269" s="16">
        <v>29708291401416</v>
      </c>
      <c r="E269" s="52" t="s">
        <v>683</v>
      </c>
      <c r="F269" s="52" t="s">
        <v>946</v>
      </c>
      <c r="G269" s="29" t="s">
        <v>721</v>
      </c>
      <c r="H269" s="14" t="s">
        <v>167</v>
      </c>
      <c r="I269" s="32">
        <v>45934</v>
      </c>
      <c r="L269" s="4"/>
      <c r="N269"/>
    </row>
    <row r="270" spans="1:14" ht="15.75" customHeight="1" x14ac:dyDescent="0.25">
      <c r="A270" s="4">
        <f>SUBTOTAL(3,$C$2:C270)</f>
        <v>269</v>
      </c>
      <c r="B270" s="28">
        <v>18210069</v>
      </c>
      <c r="C270" s="28" t="s">
        <v>1216</v>
      </c>
      <c r="D270" s="16">
        <v>30310282403076</v>
      </c>
      <c r="E270" s="28" t="s">
        <v>401</v>
      </c>
      <c r="F270" s="52" t="s">
        <v>946</v>
      </c>
      <c r="G270" s="14" t="s">
        <v>721</v>
      </c>
      <c r="H270" s="14" t="s">
        <v>167</v>
      </c>
      <c r="I270" s="17">
        <v>45879</v>
      </c>
      <c r="L270" s="4"/>
      <c r="N270"/>
    </row>
    <row r="271" spans="1:14" ht="15.75" customHeight="1" x14ac:dyDescent="0.25">
      <c r="A271" s="4">
        <f>SUBTOTAL(3,$C$2:C271)</f>
        <v>270</v>
      </c>
      <c r="B271" s="28">
        <v>18210007</v>
      </c>
      <c r="C271" s="28" t="s">
        <v>1194</v>
      </c>
      <c r="D271" s="16">
        <v>29501042402671</v>
      </c>
      <c r="E271" s="52" t="s">
        <v>90</v>
      </c>
      <c r="F271" s="52" t="s">
        <v>821</v>
      </c>
      <c r="G271" s="14" t="s">
        <v>721</v>
      </c>
      <c r="H271" s="14" t="s">
        <v>167</v>
      </c>
      <c r="I271" s="17">
        <v>45685</v>
      </c>
      <c r="L271" s="4"/>
      <c r="N271"/>
    </row>
    <row r="272" spans="1:14" ht="15.75" customHeight="1" x14ac:dyDescent="0.25">
      <c r="A272" s="4">
        <f>SUBTOTAL(3,$C$2:C272)</f>
        <v>271</v>
      </c>
      <c r="B272" s="28">
        <v>18210066</v>
      </c>
      <c r="C272" s="28" t="s">
        <v>1213</v>
      </c>
      <c r="D272" s="16">
        <v>30005011318017</v>
      </c>
      <c r="E272" s="52" t="s">
        <v>76</v>
      </c>
      <c r="F272" s="52" t="s">
        <v>821</v>
      </c>
      <c r="G272" s="14" t="s">
        <v>721</v>
      </c>
      <c r="H272" s="14" t="s">
        <v>167</v>
      </c>
      <c r="I272" s="17">
        <v>45834</v>
      </c>
      <c r="L272" s="4"/>
      <c r="N272"/>
    </row>
    <row r="273" spans="1:14" ht="15.75" customHeight="1" x14ac:dyDescent="0.25">
      <c r="A273" s="4">
        <f>SUBTOTAL(3,$C$2:C273)</f>
        <v>272</v>
      </c>
      <c r="B273" s="28">
        <v>18210061</v>
      </c>
      <c r="C273" s="28" t="s">
        <v>1208</v>
      </c>
      <c r="D273" s="16">
        <v>30611131300798</v>
      </c>
      <c r="E273" s="52" t="s">
        <v>21</v>
      </c>
      <c r="F273" s="52" t="s">
        <v>13</v>
      </c>
      <c r="G273" s="14" t="s">
        <v>721</v>
      </c>
      <c r="H273" s="14" t="s">
        <v>167</v>
      </c>
      <c r="I273" s="17">
        <v>45780</v>
      </c>
      <c r="L273" s="4"/>
      <c r="N273"/>
    </row>
    <row r="274" spans="1:14" ht="15.75" customHeight="1" x14ac:dyDescent="0.25">
      <c r="A274" s="28">
        <f>SUBTOTAL(3,$C$2:C274)</f>
        <v>273</v>
      </c>
      <c r="B274" s="28">
        <v>17110011</v>
      </c>
      <c r="C274" s="28" t="s">
        <v>190</v>
      </c>
      <c r="D274" s="16">
        <v>29501011821993</v>
      </c>
      <c r="E274" s="52" t="s">
        <v>438</v>
      </c>
      <c r="F274" s="52" t="s">
        <v>947</v>
      </c>
      <c r="G274" s="14" t="s">
        <v>186</v>
      </c>
      <c r="H274" s="14" t="s">
        <v>809</v>
      </c>
      <c r="I274" s="17">
        <v>45318</v>
      </c>
      <c r="L274" s="4"/>
      <c r="N274"/>
    </row>
    <row r="275" spans="1:14" s="28" customFormat="1" ht="15.75" customHeight="1" x14ac:dyDescent="0.2">
      <c r="A275" s="28">
        <f>SUBTOTAL(3,$C$2:C275)</f>
        <v>274</v>
      </c>
      <c r="B275" s="28">
        <v>17110100</v>
      </c>
      <c r="C275" s="28" t="s">
        <v>1111</v>
      </c>
      <c r="D275" s="16">
        <v>29804282201314</v>
      </c>
      <c r="E275" s="28" t="s">
        <v>369</v>
      </c>
      <c r="F275" s="52" t="s">
        <v>370</v>
      </c>
      <c r="G275" s="14" t="s">
        <v>186</v>
      </c>
      <c r="H275" s="14" t="s">
        <v>809</v>
      </c>
      <c r="I275" s="17">
        <v>46216</v>
      </c>
    </row>
    <row r="276" spans="1:14" s="28" customFormat="1" ht="15.75" customHeight="1" x14ac:dyDescent="0.2">
      <c r="A276" s="28">
        <f>SUBTOTAL(3,$C$2:C276)</f>
        <v>275</v>
      </c>
      <c r="B276" s="28">
        <v>17110084</v>
      </c>
      <c r="C276" s="28" t="s">
        <v>1109</v>
      </c>
      <c r="D276" s="16">
        <v>28205180101035</v>
      </c>
      <c r="E276" s="6" t="s">
        <v>9</v>
      </c>
      <c r="F276" s="52" t="s">
        <v>12</v>
      </c>
      <c r="G276" s="14" t="s">
        <v>186</v>
      </c>
      <c r="H276" s="14" t="s">
        <v>809</v>
      </c>
      <c r="I276" s="17">
        <v>45792</v>
      </c>
    </row>
    <row r="277" spans="1:14" ht="15.75" customHeight="1" x14ac:dyDescent="0.25">
      <c r="A277" s="4">
        <f>SUBTOTAL(3,$C$2:C277)</f>
        <v>276</v>
      </c>
      <c r="B277" s="28">
        <v>17110081</v>
      </c>
      <c r="C277" s="28" t="s">
        <v>1108</v>
      </c>
      <c r="D277" s="16">
        <v>30205192301594</v>
      </c>
      <c r="E277" s="6" t="s">
        <v>79</v>
      </c>
      <c r="F277" s="52" t="s">
        <v>821</v>
      </c>
      <c r="G277" s="14" t="s">
        <v>186</v>
      </c>
      <c r="H277" s="14" t="s">
        <v>809</v>
      </c>
      <c r="I277" s="17">
        <v>45769</v>
      </c>
      <c r="L277" s="4"/>
      <c r="N277"/>
    </row>
    <row r="278" spans="1:14" ht="15.75" customHeight="1" x14ac:dyDescent="0.25">
      <c r="A278" s="4">
        <f>SUBTOTAL(3,$C$2:C278)</f>
        <v>277</v>
      </c>
      <c r="B278" s="28">
        <v>16210074</v>
      </c>
      <c r="C278" s="18" t="s">
        <v>259</v>
      </c>
      <c r="D278" s="16">
        <v>28608262700171</v>
      </c>
      <c r="E278" s="28" t="s">
        <v>762</v>
      </c>
      <c r="F278" s="52" t="s">
        <v>469</v>
      </c>
      <c r="G278" s="14" t="s">
        <v>99</v>
      </c>
      <c r="H278" s="14" t="s">
        <v>809</v>
      </c>
      <c r="I278" s="17">
        <v>45469</v>
      </c>
      <c r="L278" s="4"/>
      <c r="N278"/>
    </row>
    <row r="279" spans="1:14" ht="15.75" customHeight="1" x14ac:dyDescent="0.25">
      <c r="A279" s="4">
        <f>SUBTOTAL(3,$C$2:C279)</f>
        <v>278</v>
      </c>
      <c r="B279" s="28">
        <v>16210132</v>
      </c>
      <c r="C279" s="18" t="s">
        <v>1328</v>
      </c>
      <c r="D279" s="16">
        <v>28305270101217</v>
      </c>
      <c r="E279" s="52" t="s">
        <v>1251</v>
      </c>
      <c r="F279" s="52" t="s">
        <v>469</v>
      </c>
      <c r="G279" s="14" t="s">
        <v>99</v>
      </c>
      <c r="H279" s="14" t="s">
        <v>809</v>
      </c>
      <c r="I279" s="17">
        <v>45843</v>
      </c>
      <c r="L279" s="4"/>
      <c r="N279"/>
    </row>
    <row r="280" spans="1:14" ht="15.75" customHeight="1" x14ac:dyDescent="0.25">
      <c r="A280" s="4">
        <f>SUBTOTAL(3,$C$2:C280)</f>
        <v>279</v>
      </c>
      <c r="B280" s="28">
        <v>16210134</v>
      </c>
      <c r="C280" s="28" t="s">
        <v>1329</v>
      </c>
      <c r="D280" s="16">
        <v>26605202200378</v>
      </c>
      <c r="E280" s="28" t="s">
        <v>762</v>
      </c>
      <c r="F280" s="52" t="s">
        <v>469</v>
      </c>
      <c r="G280" s="14" t="s">
        <v>99</v>
      </c>
      <c r="H280" s="14" t="s">
        <v>809</v>
      </c>
      <c r="I280" s="17">
        <v>45843</v>
      </c>
      <c r="L280" s="4"/>
      <c r="N280"/>
    </row>
    <row r="281" spans="1:14" ht="15.75" customHeight="1" x14ac:dyDescent="0.25">
      <c r="A281" s="4">
        <f>SUBTOTAL(3,$C$2:C281)</f>
        <v>280</v>
      </c>
      <c r="B281" s="28">
        <v>16210140</v>
      </c>
      <c r="C281" s="28" t="s">
        <v>1330</v>
      </c>
      <c r="D281" s="16">
        <v>29203182502135</v>
      </c>
      <c r="E281" s="52" t="s">
        <v>1251</v>
      </c>
      <c r="F281" s="52" t="s">
        <v>469</v>
      </c>
      <c r="G281" s="14" t="s">
        <v>99</v>
      </c>
      <c r="H281" s="14" t="s">
        <v>809</v>
      </c>
      <c r="I281" s="17">
        <v>45844</v>
      </c>
      <c r="L281" s="4"/>
      <c r="N281"/>
    </row>
    <row r="282" spans="1:14" ht="15.75" customHeight="1" x14ac:dyDescent="0.25">
      <c r="A282" s="4">
        <f>SUBTOTAL(3,$C$2:C282)</f>
        <v>281</v>
      </c>
      <c r="B282" s="28">
        <v>16210145</v>
      </c>
      <c r="C282" s="28" t="s">
        <v>256</v>
      </c>
      <c r="D282" s="16">
        <v>27005272100458</v>
      </c>
      <c r="E282" s="52" t="s">
        <v>762</v>
      </c>
      <c r="F282" s="52" t="s">
        <v>469</v>
      </c>
      <c r="G282" s="14" t="s">
        <v>99</v>
      </c>
      <c r="H282" s="14" t="s">
        <v>809</v>
      </c>
      <c r="I282" s="17">
        <v>45850</v>
      </c>
      <c r="L282" s="4"/>
      <c r="N282"/>
    </row>
    <row r="283" spans="1:14" ht="15.75" customHeight="1" x14ac:dyDescent="0.25">
      <c r="A283" s="4">
        <f>SUBTOTAL(3,$C$2:C283)</f>
        <v>282</v>
      </c>
      <c r="B283" s="28">
        <v>16210149</v>
      </c>
      <c r="C283" s="28" t="s">
        <v>1331</v>
      </c>
      <c r="D283" s="16">
        <v>27007060101015</v>
      </c>
      <c r="E283" s="52" t="s">
        <v>762</v>
      </c>
      <c r="F283" s="52" t="s">
        <v>469</v>
      </c>
      <c r="G283" s="14" t="s">
        <v>99</v>
      </c>
      <c r="H283" s="14" t="s">
        <v>809</v>
      </c>
      <c r="I283" s="17">
        <v>45853</v>
      </c>
      <c r="L283" s="4"/>
      <c r="N283"/>
    </row>
    <row r="284" spans="1:14" ht="15.75" customHeight="1" x14ac:dyDescent="0.25">
      <c r="A284" s="28">
        <f>SUBTOTAL(3,$C$2:C284)</f>
        <v>283</v>
      </c>
      <c r="B284" s="28">
        <v>16210212</v>
      </c>
      <c r="C284" s="28" t="s">
        <v>1332</v>
      </c>
      <c r="D284" s="16">
        <v>30111072701594</v>
      </c>
      <c r="E284" s="52" t="s">
        <v>1251</v>
      </c>
      <c r="F284" s="52" t="s">
        <v>469</v>
      </c>
      <c r="G284" s="14" t="s">
        <v>99</v>
      </c>
      <c r="H284" s="14" t="s">
        <v>809</v>
      </c>
      <c r="I284" s="17">
        <v>46039</v>
      </c>
      <c r="L284" s="4"/>
      <c r="N284"/>
    </row>
    <row r="285" spans="1:14" ht="15.75" customHeight="1" x14ac:dyDescent="0.25">
      <c r="A285" s="28">
        <f>SUBTOTAL(3,$C$2:C285)</f>
        <v>284</v>
      </c>
      <c r="B285" s="28">
        <v>16210255</v>
      </c>
      <c r="C285" s="28" t="s">
        <v>1333</v>
      </c>
      <c r="D285" s="16">
        <v>29311172701731</v>
      </c>
      <c r="E285" s="6" t="s">
        <v>804</v>
      </c>
      <c r="F285" s="52" t="s">
        <v>469</v>
      </c>
      <c r="G285" s="14" t="s">
        <v>99</v>
      </c>
      <c r="H285" s="14" t="s">
        <v>809</v>
      </c>
      <c r="I285" s="17">
        <v>46231</v>
      </c>
      <c r="L285" s="4"/>
      <c r="N285"/>
    </row>
    <row r="286" spans="1:14" ht="15.75" customHeight="1" x14ac:dyDescent="0.25">
      <c r="A286" s="4">
        <f>SUBTOTAL(3,$C$2:C286)</f>
        <v>285</v>
      </c>
      <c r="B286" s="28">
        <v>16210256</v>
      </c>
      <c r="C286" s="28" t="s">
        <v>1334</v>
      </c>
      <c r="D286" s="16">
        <v>29403012702554</v>
      </c>
      <c r="E286" s="52" t="s">
        <v>804</v>
      </c>
      <c r="F286" s="52" t="s">
        <v>469</v>
      </c>
      <c r="G286" s="14" t="s">
        <v>99</v>
      </c>
      <c r="H286" s="14" t="s">
        <v>809</v>
      </c>
      <c r="I286" s="17">
        <v>46231</v>
      </c>
      <c r="L286" s="4"/>
      <c r="N286"/>
    </row>
    <row r="287" spans="1:14" ht="15.75" customHeight="1" x14ac:dyDescent="0.25">
      <c r="A287" s="4">
        <f>SUBTOTAL(3,$C$2:C287)</f>
        <v>286</v>
      </c>
      <c r="B287" s="28">
        <v>16210022</v>
      </c>
      <c r="C287" s="18" t="s">
        <v>101</v>
      </c>
      <c r="D287" s="16">
        <v>28911191802398</v>
      </c>
      <c r="E287" s="28" t="s">
        <v>35</v>
      </c>
      <c r="F287" s="52" t="s">
        <v>947</v>
      </c>
      <c r="G287" s="14" t="s">
        <v>99</v>
      </c>
      <c r="H287" s="14" t="s">
        <v>809</v>
      </c>
      <c r="I287" s="17">
        <v>45188</v>
      </c>
      <c r="L287" s="4"/>
      <c r="N287"/>
    </row>
    <row r="288" spans="1:14" ht="15.75" customHeight="1" x14ac:dyDescent="0.25">
      <c r="A288" s="4">
        <f>SUBTOTAL(3,$C$2:C288)</f>
        <v>287</v>
      </c>
      <c r="B288" s="28">
        <v>16210116</v>
      </c>
      <c r="C288" s="18" t="s">
        <v>1284</v>
      </c>
      <c r="D288" s="16">
        <v>30501091803333</v>
      </c>
      <c r="E288" s="6" t="s">
        <v>733</v>
      </c>
      <c r="F288" s="52" t="s">
        <v>947</v>
      </c>
      <c r="G288" s="14" t="s">
        <v>99</v>
      </c>
      <c r="H288" s="14" t="s">
        <v>809</v>
      </c>
      <c r="I288" s="17">
        <v>45721</v>
      </c>
      <c r="L288" s="4"/>
      <c r="N288"/>
    </row>
    <row r="289" spans="1:14" s="28" customFormat="1" ht="15.75" customHeight="1" x14ac:dyDescent="0.25">
      <c r="A289" s="28">
        <f>SUBTOTAL(3,$C$2:C289)</f>
        <v>288</v>
      </c>
      <c r="B289" s="28">
        <v>16210141</v>
      </c>
      <c r="C289" s="18" t="s">
        <v>742</v>
      </c>
      <c r="D289" s="16">
        <v>27404272701518</v>
      </c>
      <c r="E289" s="6" t="s">
        <v>440</v>
      </c>
      <c r="F289" s="52" t="s">
        <v>947</v>
      </c>
      <c r="G289" s="14" t="s">
        <v>99</v>
      </c>
      <c r="H289" s="14" t="s">
        <v>809</v>
      </c>
      <c r="I289" s="17">
        <v>45845</v>
      </c>
      <c r="N289"/>
    </row>
    <row r="290" spans="1:14" ht="15.75" customHeight="1" x14ac:dyDescent="0.25">
      <c r="A290" s="4">
        <f>SUBTOTAL(3,$C$2:C290)</f>
        <v>289</v>
      </c>
      <c r="B290" s="28">
        <v>16210171</v>
      </c>
      <c r="C290" s="28" t="s">
        <v>1285</v>
      </c>
      <c r="D290" s="16">
        <v>30604202702055</v>
      </c>
      <c r="E290" s="52" t="s">
        <v>126</v>
      </c>
      <c r="F290" s="52" t="s">
        <v>947</v>
      </c>
      <c r="G290" s="14" t="s">
        <v>99</v>
      </c>
      <c r="H290" s="14" t="s">
        <v>809</v>
      </c>
      <c r="I290" s="17">
        <v>45910</v>
      </c>
      <c r="L290" s="4"/>
      <c r="N290"/>
    </row>
    <row r="291" spans="1:14" ht="15.75" customHeight="1" x14ac:dyDescent="0.25">
      <c r="A291" s="28">
        <f>SUBTOTAL(3,$C$2:C291)</f>
        <v>290</v>
      </c>
      <c r="B291" s="28">
        <v>16210232</v>
      </c>
      <c r="C291" s="18" t="s">
        <v>1286</v>
      </c>
      <c r="D291" s="16">
        <v>30111251402737</v>
      </c>
      <c r="E291" s="6" t="s">
        <v>864</v>
      </c>
      <c r="F291" s="52" t="s">
        <v>947</v>
      </c>
      <c r="G291" s="14" t="s">
        <v>99</v>
      </c>
      <c r="H291" s="14" t="s">
        <v>809</v>
      </c>
      <c r="I291" s="17">
        <v>46144</v>
      </c>
      <c r="L291" s="4"/>
      <c r="N291"/>
    </row>
    <row r="292" spans="1:14" ht="15.75" customHeight="1" x14ac:dyDescent="0.25">
      <c r="A292" s="4">
        <f>SUBTOTAL(3,$C$2:C292)</f>
        <v>291</v>
      </c>
      <c r="B292" s="28">
        <v>16210238</v>
      </c>
      <c r="C292" s="28" t="s">
        <v>1287</v>
      </c>
      <c r="D292" s="16">
        <v>30401101400653</v>
      </c>
      <c r="E292" s="52" t="s">
        <v>126</v>
      </c>
      <c r="F292" s="52" t="s">
        <v>947</v>
      </c>
      <c r="G292" s="14" t="s">
        <v>99</v>
      </c>
      <c r="H292" s="14" t="s">
        <v>809</v>
      </c>
      <c r="I292" s="17">
        <v>46186</v>
      </c>
      <c r="L292" s="4"/>
      <c r="N292"/>
    </row>
    <row r="293" spans="1:14" ht="15.75" customHeight="1" x14ac:dyDescent="0.25">
      <c r="A293" s="28">
        <f>SUBTOTAL(3,$C$2:C293)</f>
        <v>292</v>
      </c>
      <c r="B293" s="28">
        <v>16210241</v>
      </c>
      <c r="C293" s="18" t="s">
        <v>1288</v>
      </c>
      <c r="D293" s="16">
        <v>29701062201859</v>
      </c>
      <c r="E293" s="52" t="s">
        <v>126</v>
      </c>
      <c r="F293" s="52" t="s">
        <v>947</v>
      </c>
      <c r="G293" s="14" t="s">
        <v>99</v>
      </c>
      <c r="H293" s="14" t="s">
        <v>809</v>
      </c>
      <c r="I293" s="17">
        <v>46191</v>
      </c>
      <c r="L293" s="4"/>
      <c r="N293"/>
    </row>
    <row r="294" spans="1:14" ht="15.75" customHeight="1" x14ac:dyDescent="0.25">
      <c r="A294" s="28">
        <f>SUBTOTAL(3,$C$2:C294)</f>
        <v>293</v>
      </c>
      <c r="B294" s="28">
        <v>16210247</v>
      </c>
      <c r="C294" s="28" t="s">
        <v>1289</v>
      </c>
      <c r="D294" s="16">
        <v>27710262700657</v>
      </c>
      <c r="E294" s="52" t="s">
        <v>126</v>
      </c>
      <c r="F294" s="52" t="s">
        <v>947</v>
      </c>
      <c r="G294" s="14" t="s">
        <v>99</v>
      </c>
      <c r="H294" s="14" t="s">
        <v>809</v>
      </c>
      <c r="I294" s="17">
        <v>46201</v>
      </c>
      <c r="L294" s="4"/>
      <c r="N294"/>
    </row>
    <row r="295" spans="1:14" ht="15.75" customHeight="1" x14ac:dyDescent="0.25">
      <c r="A295" s="4">
        <f>SUBTOTAL(3,$C$2:C295)</f>
        <v>294</v>
      </c>
      <c r="B295" s="28">
        <v>16210248</v>
      </c>
      <c r="C295" s="18" t="s">
        <v>1290</v>
      </c>
      <c r="D295" s="16">
        <v>30709121501191</v>
      </c>
      <c r="E295" s="6" t="s">
        <v>126</v>
      </c>
      <c r="F295" s="52" t="s">
        <v>947</v>
      </c>
      <c r="G295" s="14" t="s">
        <v>99</v>
      </c>
      <c r="H295" s="14" t="s">
        <v>809</v>
      </c>
      <c r="I295" s="17">
        <v>46201</v>
      </c>
      <c r="L295" s="4"/>
      <c r="N295"/>
    </row>
    <row r="296" spans="1:14" ht="15.75" customHeight="1" x14ac:dyDescent="0.25">
      <c r="A296" s="28">
        <f>SUBTOTAL(3,$C$2:C296)</f>
        <v>295</v>
      </c>
      <c r="B296" s="28">
        <v>16210254</v>
      </c>
      <c r="C296" s="18" t="s">
        <v>1291</v>
      </c>
      <c r="D296" s="16">
        <v>30505012501438</v>
      </c>
      <c r="E296" s="28" t="s">
        <v>885</v>
      </c>
      <c r="F296" s="52" t="s">
        <v>947</v>
      </c>
      <c r="G296" s="14" t="s">
        <v>99</v>
      </c>
      <c r="H296" s="14" t="s">
        <v>809</v>
      </c>
      <c r="I296" s="17">
        <v>46224</v>
      </c>
      <c r="L296" s="4"/>
      <c r="N296"/>
    </row>
    <row r="297" spans="1:14" ht="15.75" customHeight="1" x14ac:dyDescent="0.25">
      <c r="A297" s="4">
        <f>SUBTOTAL(3,$C$2:C297)</f>
        <v>296</v>
      </c>
      <c r="B297" s="28">
        <v>16210258</v>
      </c>
      <c r="C297" s="18" t="s">
        <v>1292</v>
      </c>
      <c r="D297" s="16">
        <v>28401162102133</v>
      </c>
      <c r="E297" s="52" t="s">
        <v>442</v>
      </c>
      <c r="F297" s="52" t="s">
        <v>947</v>
      </c>
      <c r="G297" s="14" t="s">
        <v>99</v>
      </c>
      <c r="H297" s="14" t="s">
        <v>809</v>
      </c>
      <c r="I297" s="17">
        <v>46238</v>
      </c>
      <c r="L297" s="4"/>
      <c r="N297"/>
    </row>
    <row r="298" spans="1:14" s="28" customFormat="1" ht="15.75" customHeight="1" x14ac:dyDescent="0.25">
      <c r="A298" s="28">
        <f>SUBTOTAL(3,$C$2:C298)</f>
        <v>297</v>
      </c>
      <c r="B298" s="28">
        <v>16210242</v>
      </c>
      <c r="C298" s="18" t="s">
        <v>1353</v>
      </c>
      <c r="D298" s="16">
        <v>30010012804636</v>
      </c>
      <c r="E298" s="28" t="s">
        <v>369</v>
      </c>
      <c r="F298" s="52" t="s">
        <v>370</v>
      </c>
      <c r="G298" s="14" t="s">
        <v>99</v>
      </c>
      <c r="H298" s="14" t="s">
        <v>809</v>
      </c>
      <c r="I298" s="17">
        <v>46194</v>
      </c>
      <c r="N298"/>
    </row>
    <row r="299" spans="1:14" s="28" customFormat="1" ht="15.75" customHeight="1" x14ac:dyDescent="0.25">
      <c r="A299" s="28">
        <f>SUBTOTAL(3,$C$2:C299)</f>
        <v>298</v>
      </c>
      <c r="B299" s="28">
        <v>16210054</v>
      </c>
      <c r="C299" s="28" t="s">
        <v>164</v>
      </c>
      <c r="D299" s="16">
        <v>28601012202791</v>
      </c>
      <c r="E299" s="28" t="s">
        <v>16</v>
      </c>
      <c r="F299" s="52" t="s">
        <v>12</v>
      </c>
      <c r="G299" s="14" t="s">
        <v>99</v>
      </c>
      <c r="H299" s="14" t="s">
        <v>809</v>
      </c>
      <c r="I299" s="17">
        <v>45353</v>
      </c>
      <c r="N299"/>
    </row>
    <row r="300" spans="1:14" s="28" customFormat="1" ht="15.75" customHeight="1" x14ac:dyDescent="0.25">
      <c r="A300" s="28">
        <f>SUBTOTAL(3,$C$2:C300)</f>
        <v>299</v>
      </c>
      <c r="B300" s="28">
        <v>16210169</v>
      </c>
      <c r="C300" s="28" t="s">
        <v>1293</v>
      </c>
      <c r="D300" s="16">
        <v>29707082301998</v>
      </c>
      <c r="E300" s="52" t="s">
        <v>16</v>
      </c>
      <c r="F300" s="52" t="s">
        <v>12</v>
      </c>
      <c r="G300" s="14" t="s">
        <v>99</v>
      </c>
      <c r="H300" s="14" t="s">
        <v>809</v>
      </c>
      <c r="I300" s="17">
        <v>45906</v>
      </c>
      <c r="N300"/>
    </row>
    <row r="301" spans="1:14" s="28" customFormat="1" ht="15.75" customHeight="1" x14ac:dyDescent="0.25">
      <c r="A301" s="28">
        <f>SUBTOTAL(3,$C$2:C301)</f>
        <v>300</v>
      </c>
      <c r="B301" s="28">
        <v>16210181</v>
      </c>
      <c r="C301" s="28" t="s">
        <v>1294</v>
      </c>
      <c r="D301" s="16">
        <v>28611012704237</v>
      </c>
      <c r="E301" s="28" t="s">
        <v>16</v>
      </c>
      <c r="F301" s="52" t="s">
        <v>12</v>
      </c>
      <c r="G301" s="14" t="s">
        <v>99</v>
      </c>
      <c r="H301" s="14" t="s">
        <v>809</v>
      </c>
      <c r="I301" s="17">
        <v>45953</v>
      </c>
      <c r="N301"/>
    </row>
    <row r="302" spans="1:14" s="28" customFormat="1" ht="15.75" customHeight="1" x14ac:dyDescent="0.25">
      <c r="A302" s="28">
        <f>SUBTOTAL(3,$C$2:C302)</f>
        <v>301</v>
      </c>
      <c r="B302" s="28">
        <v>16210147</v>
      </c>
      <c r="C302" s="28" t="s">
        <v>1295</v>
      </c>
      <c r="D302" s="16">
        <v>26305200104572</v>
      </c>
      <c r="E302" s="28" t="s">
        <v>15</v>
      </c>
      <c r="F302" s="52" t="s">
        <v>12</v>
      </c>
      <c r="G302" s="14" t="s">
        <v>99</v>
      </c>
      <c r="H302" s="14" t="s">
        <v>809</v>
      </c>
      <c r="I302" s="17">
        <v>45850</v>
      </c>
      <c r="N302"/>
    </row>
    <row r="303" spans="1:14" s="28" customFormat="1" ht="15.75" customHeight="1" x14ac:dyDescent="0.25">
      <c r="A303" s="28">
        <f>SUBTOTAL(3,$C$2:C303)</f>
        <v>302</v>
      </c>
      <c r="B303" s="28">
        <v>16210199</v>
      </c>
      <c r="C303" s="18" t="s">
        <v>1296</v>
      </c>
      <c r="D303" s="16">
        <v>27204011403774</v>
      </c>
      <c r="E303" s="28" t="s">
        <v>15</v>
      </c>
      <c r="F303" s="52" t="s">
        <v>12</v>
      </c>
      <c r="G303" s="14" t="s">
        <v>99</v>
      </c>
      <c r="H303" s="14" t="s">
        <v>809</v>
      </c>
      <c r="I303" s="17">
        <v>46026</v>
      </c>
      <c r="N303"/>
    </row>
    <row r="304" spans="1:14" s="28" customFormat="1" ht="15.75" customHeight="1" x14ac:dyDescent="0.25">
      <c r="A304" s="28">
        <f>SUBTOTAL(3,$C$2:C304)</f>
        <v>303</v>
      </c>
      <c r="B304" s="28">
        <v>16210210</v>
      </c>
      <c r="C304" s="28" t="s">
        <v>1297</v>
      </c>
      <c r="D304" s="16">
        <v>28406192600253</v>
      </c>
      <c r="E304" s="28" t="s">
        <v>15</v>
      </c>
      <c r="F304" s="52" t="s">
        <v>12</v>
      </c>
      <c r="G304" s="14" t="s">
        <v>99</v>
      </c>
      <c r="H304" s="14" t="s">
        <v>809</v>
      </c>
      <c r="I304" s="17">
        <v>46035</v>
      </c>
      <c r="N304"/>
    </row>
    <row r="305" spans="1:14" s="28" customFormat="1" ht="15.75" customHeight="1" x14ac:dyDescent="0.25">
      <c r="A305" s="28">
        <f>SUBTOTAL(3,$C$2:C305)</f>
        <v>304</v>
      </c>
      <c r="B305" s="28">
        <v>16210214</v>
      </c>
      <c r="C305" s="28" t="s">
        <v>1298</v>
      </c>
      <c r="D305" s="16">
        <v>26802062400258</v>
      </c>
      <c r="E305" s="52" t="s">
        <v>15</v>
      </c>
      <c r="F305" s="52" t="s">
        <v>12</v>
      </c>
      <c r="G305" s="14" t="s">
        <v>99</v>
      </c>
      <c r="H305" s="14" t="s">
        <v>809</v>
      </c>
      <c r="I305" s="17">
        <v>46048</v>
      </c>
      <c r="N305"/>
    </row>
    <row r="306" spans="1:14" s="28" customFormat="1" ht="15.75" customHeight="1" x14ac:dyDescent="0.25">
      <c r="A306" s="28">
        <f>SUBTOTAL(3,$C$2:C306)</f>
        <v>305</v>
      </c>
      <c r="B306" s="28">
        <v>16210215</v>
      </c>
      <c r="C306" s="28" t="s">
        <v>1299</v>
      </c>
      <c r="D306" s="16">
        <v>26709162600475</v>
      </c>
      <c r="E306" s="52" t="s">
        <v>15</v>
      </c>
      <c r="F306" s="52" t="s">
        <v>12</v>
      </c>
      <c r="G306" s="14" t="s">
        <v>99</v>
      </c>
      <c r="H306" s="14" t="s">
        <v>809</v>
      </c>
      <c r="I306" s="17">
        <v>46048</v>
      </c>
      <c r="N306"/>
    </row>
    <row r="307" spans="1:14" s="28" customFormat="1" ht="15.75" customHeight="1" x14ac:dyDescent="0.25">
      <c r="A307" s="28">
        <f>SUBTOTAL(3,$C$2:C307)</f>
        <v>306</v>
      </c>
      <c r="B307" s="28">
        <v>16210220</v>
      </c>
      <c r="C307" s="28" t="s">
        <v>1300</v>
      </c>
      <c r="D307" s="16">
        <v>29110012110218</v>
      </c>
      <c r="E307" s="28" t="s">
        <v>15</v>
      </c>
      <c r="F307" s="52" t="s">
        <v>12</v>
      </c>
      <c r="G307" s="14" t="s">
        <v>99</v>
      </c>
      <c r="H307" s="14" t="s">
        <v>809</v>
      </c>
      <c r="I307" s="17">
        <v>46116</v>
      </c>
      <c r="N307"/>
    </row>
    <row r="308" spans="1:14" s="28" customFormat="1" ht="15.75" customHeight="1" x14ac:dyDescent="0.25">
      <c r="A308" s="28">
        <f>SUBTOTAL(3,$C$2:C308)</f>
        <v>307</v>
      </c>
      <c r="B308" s="28">
        <v>16210221</v>
      </c>
      <c r="C308" s="28" t="s">
        <v>1301</v>
      </c>
      <c r="D308" s="16">
        <v>28102092101251</v>
      </c>
      <c r="E308" s="52" t="s">
        <v>15</v>
      </c>
      <c r="F308" s="52" t="s">
        <v>12</v>
      </c>
      <c r="G308" s="14" t="s">
        <v>99</v>
      </c>
      <c r="H308" s="14" t="s">
        <v>809</v>
      </c>
      <c r="I308" s="17">
        <v>46116</v>
      </c>
      <c r="N308"/>
    </row>
    <row r="309" spans="1:14" s="28" customFormat="1" ht="15.75" customHeight="1" x14ac:dyDescent="0.25">
      <c r="A309" s="28">
        <f>SUBTOTAL(3,$C$2:C309)</f>
        <v>308</v>
      </c>
      <c r="B309" s="28">
        <v>16210235</v>
      </c>
      <c r="C309" s="28" t="s">
        <v>1302</v>
      </c>
      <c r="D309" s="16">
        <v>27304060102351</v>
      </c>
      <c r="E309" s="52" t="s">
        <v>15</v>
      </c>
      <c r="F309" s="52" t="s">
        <v>12</v>
      </c>
      <c r="G309" s="14" t="s">
        <v>99</v>
      </c>
      <c r="H309" s="14" t="s">
        <v>809</v>
      </c>
      <c r="I309" s="17">
        <v>46151</v>
      </c>
      <c r="N309"/>
    </row>
    <row r="310" spans="1:14" s="28" customFormat="1" ht="15.75" customHeight="1" x14ac:dyDescent="0.25">
      <c r="A310" s="28">
        <f>SUBTOTAL(3,$C$2:C310)</f>
        <v>309</v>
      </c>
      <c r="B310" s="28">
        <v>16226017</v>
      </c>
      <c r="C310" s="28" t="s">
        <v>1303</v>
      </c>
      <c r="D310" s="16">
        <v>29010272602713</v>
      </c>
      <c r="E310" s="52" t="s">
        <v>15</v>
      </c>
      <c r="F310" s="52" t="s">
        <v>12</v>
      </c>
      <c r="G310" s="14" t="s">
        <v>99</v>
      </c>
      <c r="H310" s="14" t="s">
        <v>809</v>
      </c>
      <c r="I310" s="17">
        <v>45846</v>
      </c>
      <c r="N310"/>
    </row>
    <row r="311" spans="1:14" s="28" customFormat="1" ht="15.75" customHeight="1" x14ac:dyDescent="0.25">
      <c r="A311" s="28">
        <f>SUBTOTAL(3,$C$2:C311)</f>
        <v>310</v>
      </c>
      <c r="B311" s="28">
        <v>16226021</v>
      </c>
      <c r="C311" s="28" t="s">
        <v>1304</v>
      </c>
      <c r="D311" s="16">
        <v>26901272301293</v>
      </c>
      <c r="E311" s="6" t="s">
        <v>215</v>
      </c>
      <c r="F311" s="52" t="s">
        <v>12</v>
      </c>
      <c r="G311" s="14" t="s">
        <v>99</v>
      </c>
      <c r="H311" s="14" t="s">
        <v>809</v>
      </c>
      <c r="I311" s="17">
        <v>45847</v>
      </c>
      <c r="N311"/>
    </row>
    <row r="312" spans="1:14" s="28" customFormat="1" ht="15.75" customHeight="1" x14ac:dyDescent="0.25">
      <c r="A312" s="28">
        <f>SUBTOTAL(3,$C$2:C312)</f>
        <v>311</v>
      </c>
      <c r="B312" s="28">
        <v>16226022</v>
      </c>
      <c r="C312" s="18" t="s">
        <v>1305</v>
      </c>
      <c r="D312" s="16">
        <v>27010072102158</v>
      </c>
      <c r="E312" s="52" t="s">
        <v>15</v>
      </c>
      <c r="F312" s="52" t="s">
        <v>12</v>
      </c>
      <c r="G312" s="14" t="s">
        <v>99</v>
      </c>
      <c r="H312" s="14" t="s">
        <v>809</v>
      </c>
      <c r="I312" s="17">
        <v>45850</v>
      </c>
      <c r="N312"/>
    </row>
    <row r="313" spans="1:14" s="28" customFormat="1" ht="15.75" customHeight="1" x14ac:dyDescent="0.25">
      <c r="A313" s="28">
        <f>SUBTOTAL(3,$C$2:C313)</f>
        <v>312</v>
      </c>
      <c r="B313" s="28">
        <v>16226032</v>
      </c>
      <c r="C313" s="18" t="s">
        <v>1306</v>
      </c>
      <c r="D313" s="16">
        <v>26902230100154</v>
      </c>
      <c r="E313" s="52" t="s">
        <v>15</v>
      </c>
      <c r="F313" s="52" t="s">
        <v>12</v>
      </c>
      <c r="G313" s="14" t="s">
        <v>99</v>
      </c>
      <c r="H313" s="14" t="s">
        <v>809</v>
      </c>
      <c r="I313" s="17">
        <v>45878</v>
      </c>
      <c r="N313"/>
    </row>
    <row r="314" spans="1:14" s="28" customFormat="1" ht="15.75" customHeight="1" x14ac:dyDescent="0.25">
      <c r="A314" s="28">
        <f>SUBTOTAL(3,$C$2:C314)</f>
        <v>313</v>
      </c>
      <c r="B314" s="28">
        <v>16226040</v>
      </c>
      <c r="C314" s="18" t="s">
        <v>1307</v>
      </c>
      <c r="D314" s="16">
        <v>27010242101712</v>
      </c>
      <c r="E314" s="52" t="s">
        <v>215</v>
      </c>
      <c r="F314" s="52" t="s">
        <v>12</v>
      </c>
      <c r="G314" s="14" t="s">
        <v>99</v>
      </c>
      <c r="H314" s="14" t="s">
        <v>809</v>
      </c>
      <c r="I314" s="17">
        <v>45930</v>
      </c>
      <c r="N314"/>
    </row>
    <row r="315" spans="1:14" s="28" customFormat="1" ht="15.75" customHeight="1" x14ac:dyDescent="0.25">
      <c r="A315" s="28">
        <f>SUBTOTAL(3,$C$2:C315)</f>
        <v>314</v>
      </c>
      <c r="B315" s="28">
        <v>16226027</v>
      </c>
      <c r="C315" s="18" t="s">
        <v>1308</v>
      </c>
      <c r="D315" s="16">
        <v>29401042102516</v>
      </c>
      <c r="E315" s="52" t="s">
        <v>215</v>
      </c>
      <c r="F315" s="52" t="s">
        <v>12</v>
      </c>
      <c r="G315" s="14" t="s">
        <v>99</v>
      </c>
      <c r="H315" s="14" t="s">
        <v>809</v>
      </c>
      <c r="I315" s="17">
        <v>45864</v>
      </c>
      <c r="N315"/>
    </row>
    <row r="316" spans="1:14" s="28" customFormat="1" ht="15.75" customHeight="1" x14ac:dyDescent="0.25">
      <c r="A316" s="28">
        <f>SUBTOTAL(3,$C$2:C316)</f>
        <v>315</v>
      </c>
      <c r="B316" s="28">
        <v>16226029</v>
      </c>
      <c r="C316" s="18" t="s">
        <v>1309</v>
      </c>
      <c r="D316" s="16">
        <v>27405271400651</v>
      </c>
      <c r="E316" s="52" t="s">
        <v>15</v>
      </c>
      <c r="F316" s="52" t="s">
        <v>12</v>
      </c>
      <c r="G316" s="14" t="s">
        <v>99</v>
      </c>
      <c r="H316" s="14" t="s">
        <v>809</v>
      </c>
      <c r="I316" s="17">
        <v>45865</v>
      </c>
      <c r="N316"/>
    </row>
    <row r="317" spans="1:14" s="28" customFormat="1" ht="15.75" customHeight="1" x14ac:dyDescent="0.25">
      <c r="A317" s="28">
        <f>SUBTOTAL(3,$C$2:C317)</f>
        <v>316</v>
      </c>
      <c r="B317" s="28">
        <v>16226038</v>
      </c>
      <c r="C317" s="18" t="s">
        <v>1310</v>
      </c>
      <c r="D317" s="16">
        <v>27603120103375</v>
      </c>
      <c r="E317" s="52" t="s">
        <v>15</v>
      </c>
      <c r="F317" s="52" t="s">
        <v>12</v>
      </c>
      <c r="G317" s="14" t="s">
        <v>99</v>
      </c>
      <c r="H317" s="14" t="s">
        <v>809</v>
      </c>
      <c r="I317" s="17">
        <v>46060</v>
      </c>
      <c r="N317"/>
    </row>
    <row r="318" spans="1:14" s="28" customFormat="1" ht="15.75" customHeight="1" x14ac:dyDescent="0.25">
      <c r="A318" s="28">
        <f>SUBTOTAL(3,$C$2:C318)</f>
        <v>317</v>
      </c>
      <c r="B318" s="28">
        <v>16226043</v>
      </c>
      <c r="C318" s="18" t="s">
        <v>1311</v>
      </c>
      <c r="D318" s="16">
        <v>27402232502919</v>
      </c>
      <c r="E318" s="52" t="s">
        <v>15</v>
      </c>
      <c r="F318" s="52" t="s">
        <v>12</v>
      </c>
      <c r="G318" s="14" t="s">
        <v>99</v>
      </c>
      <c r="H318" s="14" t="s">
        <v>809</v>
      </c>
      <c r="I318" s="17">
        <v>45953</v>
      </c>
      <c r="N318"/>
    </row>
    <row r="319" spans="1:14" s="28" customFormat="1" ht="15.75" customHeight="1" x14ac:dyDescent="0.25">
      <c r="A319" s="28">
        <f>SUBTOTAL(3,$C$2:C319)</f>
        <v>318</v>
      </c>
      <c r="B319" s="28">
        <v>16226044</v>
      </c>
      <c r="C319" s="18" t="s">
        <v>1312</v>
      </c>
      <c r="D319" s="16">
        <v>28505252200231</v>
      </c>
      <c r="E319" s="52" t="s">
        <v>215</v>
      </c>
      <c r="F319" s="52" t="s">
        <v>12</v>
      </c>
      <c r="G319" s="14" t="s">
        <v>99</v>
      </c>
      <c r="H319" s="14" t="s">
        <v>809</v>
      </c>
      <c r="I319" s="17">
        <v>45956</v>
      </c>
      <c r="N319"/>
    </row>
    <row r="320" spans="1:14" s="28" customFormat="1" ht="15.75" customHeight="1" x14ac:dyDescent="0.25">
      <c r="A320" s="28">
        <f>SUBTOTAL(3,$C$2:C320)</f>
        <v>319</v>
      </c>
      <c r="B320" s="28">
        <v>16226046</v>
      </c>
      <c r="C320" s="18" t="s">
        <v>1313</v>
      </c>
      <c r="D320" s="16">
        <v>29501012114751</v>
      </c>
      <c r="E320" s="52" t="s">
        <v>215</v>
      </c>
      <c r="F320" s="52" t="s">
        <v>12</v>
      </c>
      <c r="G320" s="14" t="s">
        <v>99</v>
      </c>
      <c r="H320" s="14" t="s">
        <v>809</v>
      </c>
      <c r="I320" s="17">
        <v>45956</v>
      </c>
      <c r="N320"/>
    </row>
    <row r="321" spans="1:14" s="28" customFormat="1" ht="15.75" customHeight="1" x14ac:dyDescent="0.25">
      <c r="A321" s="28">
        <f>SUBTOTAL(3,$C$2:C321)</f>
        <v>320</v>
      </c>
      <c r="B321" s="28">
        <v>16226047</v>
      </c>
      <c r="C321" s="18" t="s">
        <v>517</v>
      </c>
      <c r="D321" s="16">
        <v>28003232200191</v>
      </c>
      <c r="E321" s="52" t="s">
        <v>215</v>
      </c>
      <c r="F321" s="52" t="s">
        <v>12</v>
      </c>
      <c r="G321" s="14" t="s">
        <v>99</v>
      </c>
      <c r="H321" s="14" t="s">
        <v>809</v>
      </c>
      <c r="I321" s="17">
        <v>45956</v>
      </c>
      <c r="N321"/>
    </row>
    <row r="322" spans="1:14" s="28" customFormat="1" ht="15.75" customHeight="1" x14ac:dyDescent="0.25">
      <c r="A322" s="28">
        <f>SUBTOTAL(3,$C$2:C322)</f>
        <v>321</v>
      </c>
      <c r="B322" s="28">
        <v>16226018</v>
      </c>
      <c r="C322" s="18" t="s">
        <v>1314</v>
      </c>
      <c r="D322" s="16">
        <v>26604042400671</v>
      </c>
      <c r="E322" s="52" t="s">
        <v>15</v>
      </c>
      <c r="F322" s="52" t="s">
        <v>12</v>
      </c>
      <c r="G322" s="14" t="s">
        <v>99</v>
      </c>
      <c r="H322" s="14" t="s">
        <v>809</v>
      </c>
      <c r="I322" s="17">
        <v>46068</v>
      </c>
      <c r="N322"/>
    </row>
    <row r="323" spans="1:14" s="28" customFormat="1" ht="15.75" customHeight="1" x14ac:dyDescent="0.25">
      <c r="A323" s="28">
        <f>SUBTOTAL(3,$C$2:C323)</f>
        <v>322</v>
      </c>
      <c r="B323" s="28">
        <v>16226019</v>
      </c>
      <c r="C323" s="18" t="s">
        <v>1315</v>
      </c>
      <c r="D323" s="16">
        <v>29601122100238</v>
      </c>
      <c r="E323" s="52" t="s">
        <v>215</v>
      </c>
      <c r="F323" s="52" t="s">
        <v>12</v>
      </c>
      <c r="G323" s="14" t="s">
        <v>99</v>
      </c>
      <c r="H323" s="14" t="s">
        <v>809</v>
      </c>
      <c r="I323" s="17">
        <v>46081</v>
      </c>
      <c r="N323"/>
    </row>
    <row r="324" spans="1:14" s="28" customFormat="1" ht="15.75" customHeight="1" x14ac:dyDescent="0.25">
      <c r="A324" s="28">
        <f>SUBTOTAL(3,$C$2:C324)</f>
        <v>323</v>
      </c>
      <c r="B324" s="28">
        <v>16226035</v>
      </c>
      <c r="C324" s="18" t="s">
        <v>1316</v>
      </c>
      <c r="D324" s="16">
        <v>26606110400032</v>
      </c>
      <c r="E324" s="52" t="s">
        <v>15</v>
      </c>
      <c r="F324" s="52" t="s">
        <v>12</v>
      </c>
      <c r="G324" s="14" t="s">
        <v>99</v>
      </c>
      <c r="H324" s="14" t="s">
        <v>809</v>
      </c>
      <c r="I324" s="17">
        <v>46153</v>
      </c>
      <c r="N324"/>
    </row>
    <row r="325" spans="1:14" s="28" customFormat="1" ht="15.75" customHeight="1" x14ac:dyDescent="0.25">
      <c r="A325" s="28">
        <f>SUBTOTAL(3,$C$2:C325)</f>
        <v>324</v>
      </c>
      <c r="B325" s="28">
        <v>16226036</v>
      </c>
      <c r="C325" s="18" t="s">
        <v>1317</v>
      </c>
      <c r="D325" s="16">
        <v>27201032403635</v>
      </c>
      <c r="E325" s="52" t="s">
        <v>15</v>
      </c>
      <c r="F325" s="52" t="s">
        <v>12</v>
      </c>
      <c r="G325" s="14" t="s">
        <v>99</v>
      </c>
      <c r="H325" s="14" t="s">
        <v>809</v>
      </c>
      <c r="I325" s="17">
        <v>46182</v>
      </c>
      <c r="N325"/>
    </row>
    <row r="326" spans="1:14" s="28" customFormat="1" ht="15.75" customHeight="1" x14ac:dyDescent="0.25">
      <c r="A326" s="28">
        <f>SUBTOTAL(3,$C$2:C326)</f>
        <v>325</v>
      </c>
      <c r="B326" s="28">
        <v>16226056</v>
      </c>
      <c r="C326" s="28" t="s">
        <v>1318</v>
      </c>
      <c r="D326" s="16">
        <v>30005062503692</v>
      </c>
      <c r="E326" s="6" t="s">
        <v>15</v>
      </c>
      <c r="F326" s="52" t="s">
        <v>12</v>
      </c>
      <c r="G326" s="14" t="s">
        <v>99</v>
      </c>
      <c r="H326" s="14" t="s">
        <v>809</v>
      </c>
      <c r="I326" s="17">
        <v>46123</v>
      </c>
      <c r="N326"/>
    </row>
    <row r="327" spans="1:14" s="28" customFormat="1" ht="15.75" customHeight="1" x14ac:dyDescent="0.25">
      <c r="A327" s="28">
        <f>SUBTOTAL(3,$C$2:C327)</f>
        <v>326</v>
      </c>
      <c r="B327" s="28">
        <v>16226057</v>
      </c>
      <c r="C327" s="28" t="s">
        <v>1319</v>
      </c>
      <c r="D327" s="16">
        <v>30305011402399</v>
      </c>
      <c r="E327" s="52" t="s">
        <v>215</v>
      </c>
      <c r="F327" s="52" t="s">
        <v>12</v>
      </c>
      <c r="G327" s="14" t="s">
        <v>99</v>
      </c>
      <c r="H327" s="14" t="s">
        <v>809</v>
      </c>
      <c r="I327" s="17">
        <v>46154</v>
      </c>
      <c r="N327"/>
    </row>
    <row r="328" spans="1:14" s="28" customFormat="1" ht="15.75" customHeight="1" x14ac:dyDescent="0.25">
      <c r="A328" s="28">
        <f>SUBTOTAL(3,$C$2:C328)</f>
        <v>327</v>
      </c>
      <c r="B328" s="28">
        <v>16226058</v>
      </c>
      <c r="C328" s="28" t="s">
        <v>1320</v>
      </c>
      <c r="D328" s="16">
        <v>26411271401017</v>
      </c>
      <c r="E328" s="28" t="s">
        <v>15</v>
      </c>
      <c r="F328" s="52" t="s">
        <v>12</v>
      </c>
      <c r="G328" s="14" t="s">
        <v>99</v>
      </c>
      <c r="H328" s="14" t="s">
        <v>809</v>
      </c>
      <c r="I328" s="17">
        <v>46182</v>
      </c>
      <c r="N328"/>
    </row>
    <row r="329" spans="1:14" s="28" customFormat="1" ht="15.75" customHeight="1" x14ac:dyDescent="0.25">
      <c r="A329" s="28">
        <f>SUBTOTAL(3,$C$2:C329)</f>
        <v>328</v>
      </c>
      <c r="B329" s="28">
        <v>16226008</v>
      </c>
      <c r="C329" s="18" t="s">
        <v>1321</v>
      </c>
      <c r="D329" s="16">
        <v>27506182100997</v>
      </c>
      <c r="E329" s="6" t="s">
        <v>15</v>
      </c>
      <c r="F329" s="52" t="s">
        <v>12</v>
      </c>
      <c r="G329" s="14" t="s">
        <v>99</v>
      </c>
      <c r="H329" s="14" t="s">
        <v>809</v>
      </c>
      <c r="I329" s="17">
        <v>46200</v>
      </c>
      <c r="N329"/>
    </row>
    <row r="330" spans="1:14" s="28" customFormat="1" ht="15.75" customHeight="1" x14ac:dyDescent="0.25">
      <c r="A330" s="28">
        <f>SUBTOTAL(3,$C$2:C330)</f>
        <v>329</v>
      </c>
      <c r="B330" s="28">
        <v>16226059</v>
      </c>
      <c r="C330" s="18" t="s">
        <v>1322</v>
      </c>
      <c r="D330" s="16">
        <v>27702052601378</v>
      </c>
      <c r="E330" s="52" t="s">
        <v>15</v>
      </c>
      <c r="F330" s="52" t="s">
        <v>12</v>
      </c>
      <c r="G330" s="14" t="s">
        <v>99</v>
      </c>
      <c r="H330" s="14" t="s">
        <v>809</v>
      </c>
      <c r="I330" s="17">
        <v>46186</v>
      </c>
      <c r="N330"/>
    </row>
    <row r="331" spans="1:14" s="28" customFormat="1" ht="15.75" customHeight="1" x14ac:dyDescent="0.25">
      <c r="A331" s="28">
        <f>SUBTOTAL(3,$C$2:C331)</f>
        <v>330</v>
      </c>
      <c r="B331" s="28">
        <v>16226060</v>
      </c>
      <c r="C331" s="18" t="s">
        <v>1323</v>
      </c>
      <c r="D331" s="16">
        <v>29007011407556</v>
      </c>
      <c r="E331" s="28" t="s">
        <v>215</v>
      </c>
      <c r="F331" s="52" t="s">
        <v>12</v>
      </c>
      <c r="G331" s="14" t="s">
        <v>99</v>
      </c>
      <c r="H331" s="14" t="s">
        <v>809</v>
      </c>
      <c r="I331" s="17">
        <v>46208</v>
      </c>
      <c r="N331"/>
    </row>
    <row r="332" spans="1:14" s="28" customFormat="1" ht="15.75" customHeight="1" x14ac:dyDescent="0.25">
      <c r="A332" s="28">
        <f>SUBTOTAL(3,$C$2:C332)</f>
        <v>331</v>
      </c>
      <c r="B332" s="28">
        <v>16226061</v>
      </c>
      <c r="C332" s="28" t="s">
        <v>1324</v>
      </c>
      <c r="D332" s="16">
        <v>26706242101012</v>
      </c>
      <c r="E332" s="6" t="s">
        <v>15</v>
      </c>
      <c r="F332" s="52" t="s">
        <v>12</v>
      </c>
      <c r="G332" s="14" t="s">
        <v>99</v>
      </c>
      <c r="H332" s="14" t="s">
        <v>809</v>
      </c>
      <c r="I332" s="17">
        <v>46223</v>
      </c>
      <c r="N332"/>
    </row>
    <row r="333" spans="1:14" ht="15.75" customHeight="1" x14ac:dyDescent="0.25">
      <c r="A333" s="28">
        <f>SUBTOTAL(3,$C$2:C333)</f>
        <v>332</v>
      </c>
      <c r="B333" s="28">
        <v>16226062</v>
      </c>
      <c r="C333" s="18" t="s">
        <v>1325</v>
      </c>
      <c r="D333" s="16">
        <v>26909302100591</v>
      </c>
      <c r="E333" s="52" t="s">
        <v>15</v>
      </c>
      <c r="F333" s="52" t="s">
        <v>12</v>
      </c>
      <c r="G333" s="14" t="s">
        <v>99</v>
      </c>
      <c r="H333" s="14" t="s">
        <v>809</v>
      </c>
      <c r="I333" s="17">
        <v>46223</v>
      </c>
      <c r="L333" s="4"/>
      <c r="N333"/>
    </row>
    <row r="334" spans="1:14" ht="15.75" customHeight="1" x14ac:dyDescent="0.25">
      <c r="A334" s="28">
        <f>SUBTOTAL(3,$C$2:C334)</f>
        <v>333</v>
      </c>
      <c r="B334" s="28">
        <v>16226063</v>
      </c>
      <c r="C334" s="18" t="s">
        <v>1326</v>
      </c>
      <c r="D334" s="16">
        <v>26612112101512</v>
      </c>
      <c r="E334" s="52" t="s">
        <v>15</v>
      </c>
      <c r="F334" s="52" t="s">
        <v>12</v>
      </c>
      <c r="G334" s="14" t="s">
        <v>99</v>
      </c>
      <c r="H334" s="14" t="s">
        <v>809</v>
      </c>
      <c r="I334" s="17">
        <v>46223</v>
      </c>
      <c r="L334" s="4"/>
      <c r="N334"/>
    </row>
    <row r="335" spans="1:14" s="28" customFormat="1" ht="15.75" customHeight="1" x14ac:dyDescent="0.25">
      <c r="A335" s="28">
        <f>SUBTOTAL(3,$C$2:C335)</f>
        <v>334</v>
      </c>
      <c r="B335" s="28">
        <v>16216001</v>
      </c>
      <c r="C335" s="18" t="s">
        <v>224</v>
      </c>
      <c r="D335" s="16">
        <v>26710312400451</v>
      </c>
      <c r="E335" s="6" t="s">
        <v>225</v>
      </c>
      <c r="F335" s="52" t="s">
        <v>12</v>
      </c>
      <c r="G335" s="14" t="s">
        <v>99</v>
      </c>
      <c r="H335" s="14" t="s">
        <v>809</v>
      </c>
      <c r="I335" s="17">
        <v>45420</v>
      </c>
      <c r="N335"/>
    </row>
    <row r="336" spans="1:14" s="28" customFormat="1" ht="15.75" customHeight="1" x14ac:dyDescent="0.25">
      <c r="A336" s="28">
        <f>SUBTOTAL(3,$C$2:C336)</f>
        <v>335</v>
      </c>
      <c r="B336" s="28">
        <v>16216013</v>
      </c>
      <c r="C336" s="18" t="s">
        <v>227</v>
      </c>
      <c r="D336" s="16">
        <v>26512202701255</v>
      </c>
      <c r="E336" s="52" t="s">
        <v>226</v>
      </c>
      <c r="F336" s="52" t="s">
        <v>12</v>
      </c>
      <c r="G336" s="14" t="s">
        <v>99</v>
      </c>
      <c r="H336" s="14" t="s">
        <v>809</v>
      </c>
      <c r="I336" s="17">
        <v>45423</v>
      </c>
      <c r="N336"/>
    </row>
    <row r="337" spans="1:14" ht="15.75" customHeight="1" x14ac:dyDescent="0.25">
      <c r="A337" s="4">
        <f>SUBTOTAL(3,$C$2:C337)</f>
        <v>336</v>
      </c>
      <c r="B337" s="28">
        <v>16216016</v>
      </c>
      <c r="C337" s="18" t="s">
        <v>237</v>
      </c>
      <c r="D337" s="16">
        <v>26803091700577</v>
      </c>
      <c r="E337" s="52" t="s">
        <v>88</v>
      </c>
      <c r="F337" s="52" t="s">
        <v>12</v>
      </c>
      <c r="G337" s="14" t="s">
        <v>99</v>
      </c>
      <c r="H337" s="14" t="s">
        <v>809</v>
      </c>
      <c r="I337" s="17">
        <v>45430</v>
      </c>
      <c r="L337" s="4"/>
      <c r="N337"/>
    </row>
    <row r="338" spans="1:14" ht="15.75" customHeight="1" x14ac:dyDescent="0.25">
      <c r="A338" s="4">
        <f>SUBTOTAL(3,$C$2:C338)</f>
        <v>337</v>
      </c>
      <c r="B338" s="28">
        <v>16216049</v>
      </c>
      <c r="C338" s="28" t="s">
        <v>513</v>
      </c>
      <c r="D338" s="16">
        <v>27108262101395</v>
      </c>
      <c r="E338" s="52" t="s">
        <v>226</v>
      </c>
      <c r="F338" s="52" t="s">
        <v>12</v>
      </c>
      <c r="G338" s="14" t="s">
        <v>99</v>
      </c>
      <c r="H338" s="14" t="s">
        <v>809</v>
      </c>
      <c r="I338" s="17">
        <v>45607</v>
      </c>
      <c r="L338" s="4"/>
      <c r="N338"/>
    </row>
    <row r="339" spans="1:14" ht="15.75" customHeight="1" x14ac:dyDescent="0.25">
      <c r="A339" s="28">
        <f>SUBTOTAL(3,$C$2:C339)</f>
        <v>338</v>
      </c>
      <c r="B339" s="28">
        <v>16216054</v>
      </c>
      <c r="C339" s="28" t="s">
        <v>705</v>
      </c>
      <c r="D339" s="16">
        <v>29206152506011</v>
      </c>
      <c r="E339" s="52" t="s">
        <v>88</v>
      </c>
      <c r="F339" s="52" t="s">
        <v>12</v>
      </c>
      <c r="G339" s="14" t="s">
        <v>99</v>
      </c>
      <c r="H339" s="14" t="s">
        <v>809</v>
      </c>
      <c r="I339" s="17">
        <v>45655</v>
      </c>
      <c r="L339" s="4"/>
      <c r="N339"/>
    </row>
    <row r="340" spans="1:14" ht="15.75" customHeight="1" x14ac:dyDescent="0.25">
      <c r="A340" s="28">
        <f>SUBTOTAL(3,$C$2:C340)</f>
        <v>339</v>
      </c>
      <c r="B340" s="28">
        <v>16210206</v>
      </c>
      <c r="C340" s="28" t="s">
        <v>1327</v>
      </c>
      <c r="D340" s="16">
        <v>26701232601759</v>
      </c>
      <c r="E340" s="6" t="s">
        <v>88</v>
      </c>
      <c r="F340" s="52" t="s">
        <v>12</v>
      </c>
      <c r="G340" s="14" t="s">
        <v>99</v>
      </c>
      <c r="H340" s="14" t="s">
        <v>809</v>
      </c>
      <c r="I340" s="17">
        <v>46033</v>
      </c>
      <c r="L340" s="4"/>
      <c r="N340"/>
    </row>
    <row r="341" spans="1:14" ht="15.75" customHeight="1" x14ac:dyDescent="0.25">
      <c r="A341" s="28">
        <f>SUBTOTAL(3,$C$2:C341)</f>
        <v>340</v>
      </c>
      <c r="B341" s="28">
        <v>16210173</v>
      </c>
      <c r="C341" s="28" t="s">
        <v>1335</v>
      </c>
      <c r="D341" s="16">
        <v>26607102401255</v>
      </c>
      <c r="E341" s="52" t="s">
        <v>14</v>
      </c>
      <c r="F341" s="52" t="s">
        <v>12</v>
      </c>
      <c r="G341" s="14" t="s">
        <v>99</v>
      </c>
      <c r="H341" s="14" t="s">
        <v>809</v>
      </c>
      <c r="I341" s="17">
        <v>45920</v>
      </c>
      <c r="L341" s="4"/>
      <c r="N341"/>
    </row>
    <row r="342" spans="1:14" s="28" customFormat="1" ht="15.75" customHeight="1" x14ac:dyDescent="0.25">
      <c r="A342" s="28">
        <f>SUBTOTAL(3,$C$2:C342)</f>
        <v>341</v>
      </c>
      <c r="B342" s="28">
        <v>16210249</v>
      </c>
      <c r="C342" s="28" t="s">
        <v>1336</v>
      </c>
      <c r="D342" s="16">
        <v>30303082400475</v>
      </c>
      <c r="E342" s="52" t="s">
        <v>14</v>
      </c>
      <c r="F342" s="52" t="s">
        <v>12</v>
      </c>
      <c r="G342" s="14" t="s">
        <v>99</v>
      </c>
      <c r="H342" s="14" t="s">
        <v>809</v>
      </c>
      <c r="I342" s="17">
        <v>46202</v>
      </c>
      <c r="N342"/>
    </row>
    <row r="343" spans="1:14" s="28" customFormat="1" ht="15.75" customHeight="1" x14ac:dyDescent="0.25">
      <c r="A343" s="28">
        <f>SUBTOTAL(3,$C$2:C343)</f>
        <v>342</v>
      </c>
      <c r="B343" s="28">
        <v>16210259</v>
      </c>
      <c r="C343" s="28" t="s">
        <v>1337</v>
      </c>
      <c r="D343" s="16">
        <v>27710142601272</v>
      </c>
      <c r="E343" s="52" t="s">
        <v>14</v>
      </c>
      <c r="F343" s="52" t="s">
        <v>12</v>
      </c>
      <c r="G343" s="14" t="s">
        <v>99</v>
      </c>
      <c r="H343" s="14" t="s">
        <v>809</v>
      </c>
      <c r="I343" s="17">
        <v>46245</v>
      </c>
      <c r="N343"/>
    </row>
    <row r="344" spans="1:14" s="28" customFormat="1" ht="15.75" customHeight="1" x14ac:dyDescent="0.25">
      <c r="A344" s="28">
        <f>SUBTOTAL(3,$C$2:C344)</f>
        <v>343</v>
      </c>
      <c r="B344" s="28">
        <v>16210162</v>
      </c>
      <c r="C344" s="28" t="s">
        <v>1338</v>
      </c>
      <c r="D344" s="16">
        <v>30507051201037</v>
      </c>
      <c r="E344" s="28" t="s">
        <v>589</v>
      </c>
      <c r="F344" s="52" t="s">
        <v>12</v>
      </c>
      <c r="G344" s="14" t="s">
        <v>99</v>
      </c>
      <c r="H344" s="14" t="s">
        <v>809</v>
      </c>
      <c r="I344" s="17">
        <v>45886</v>
      </c>
      <c r="N344"/>
    </row>
    <row r="345" spans="1:14" s="28" customFormat="1" ht="15.75" customHeight="1" x14ac:dyDescent="0.25">
      <c r="A345" s="28">
        <f>SUBTOTAL(3,$C$2:C345)</f>
        <v>344</v>
      </c>
      <c r="B345" s="28">
        <v>16210244</v>
      </c>
      <c r="C345" s="28" t="s">
        <v>1339</v>
      </c>
      <c r="D345" s="16">
        <v>30108121400537</v>
      </c>
      <c r="E345" s="6" t="s">
        <v>589</v>
      </c>
      <c r="F345" s="52" t="s">
        <v>12</v>
      </c>
      <c r="G345" s="14" t="s">
        <v>99</v>
      </c>
      <c r="H345" s="14" t="s">
        <v>809</v>
      </c>
      <c r="I345" s="17">
        <v>46198</v>
      </c>
      <c r="N345"/>
    </row>
    <row r="346" spans="1:14" s="28" customFormat="1" ht="15.75" customHeight="1" x14ac:dyDescent="0.25">
      <c r="A346" s="28">
        <f>SUBTOTAL(3,$C$2:C346)</f>
        <v>345</v>
      </c>
      <c r="B346" s="28">
        <v>16210250</v>
      </c>
      <c r="C346" s="28" t="s">
        <v>1340</v>
      </c>
      <c r="D346" s="16">
        <v>29702242401496</v>
      </c>
      <c r="E346" s="6" t="s">
        <v>589</v>
      </c>
      <c r="F346" s="52" t="s">
        <v>12</v>
      </c>
      <c r="G346" s="14" t="s">
        <v>99</v>
      </c>
      <c r="H346" s="14" t="s">
        <v>809</v>
      </c>
      <c r="I346" s="17">
        <v>46204</v>
      </c>
      <c r="N346"/>
    </row>
    <row r="347" spans="1:14" s="28" customFormat="1" ht="15.75" customHeight="1" x14ac:dyDescent="0.25">
      <c r="A347" s="28">
        <f>SUBTOTAL(3,$C$2:C347)</f>
        <v>346</v>
      </c>
      <c r="B347" s="28">
        <v>16210251</v>
      </c>
      <c r="C347" s="28" t="s">
        <v>1341</v>
      </c>
      <c r="D347" s="16">
        <v>29806101401077</v>
      </c>
      <c r="E347" s="6" t="s">
        <v>589</v>
      </c>
      <c r="F347" s="52" t="s">
        <v>12</v>
      </c>
      <c r="G347" s="14" t="s">
        <v>99</v>
      </c>
      <c r="H347" s="14" t="s">
        <v>809</v>
      </c>
      <c r="I347" s="17">
        <v>46204</v>
      </c>
      <c r="N347"/>
    </row>
    <row r="348" spans="1:14" s="28" customFormat="1" ht="15.75" customHeight="1" x14ac:dyDescent="0.25">
      <c r="A348" s="28">
        <f>SUBTOTAL(3,$C$2:C348)</f>
        <v>347</v>
      </c>
      <c r="B348" s="28">
        <v>16210178</v>
      </c>
      <c r="C348" s="28" t="s">
        <v>284</v>
      </c>
      <c r="D348" s="16">
        <v>29911201403016</v>
      </c>
      <c r="E348" s="52" t="s">
        <v>589</v>
      </c>
      <c r="F348" s="52" t="s">
        <v>12</v>
      </c>
      <c r="G348" s="14" t="s">
        <v>99</v>
      </c>
      <c r="H348" s="14" t="s">
        <v>809</v>
      </c>
      <c r="I348" s="17">
        <v>45941</v>
      </c>
      <c r="N348"/>
    </row>
    <row r="349" spans="1:14" s="28" customFormat="1" ht="15.75" customHeight="1" x14ac:dyDescent="0.25">
      <c r="A349" s="28">
        <f>SUBTOTAL(3,$C$2:C349)</f>
        <v>348</v>
      </c>
      <c r="B349" s="28">
        <v>16210186</v>
      </c>
      <c r="C349" s="28" t="s">
        <v>1342</v>
      </c>
      <c r="D349" s="16">
        <v>29106102103094</v>
      </c>
      <c r="E349" s="52" t="s">
        <v>763</v>
      </c>
      <c r="F349" s="52" t="s">
        <v>12</v>
      </c>
      <c r="G349" s="14" t="s">
        <v>99</v>
      </c>
      <c r="H349" s="14" t="s">
        <v>809</v>
      </c>
      <c r="I349" s="17">
        <v>45983</v>
      </c>
      <c r="N349"/>
    </row>
    <row r="350" spans="1:14" s="28" customFormat="1" ht="15.75" customHeight="1" x14ac:dyDescent="0.25">
      <c r="A350" s="28">
        <f>SUBTOTAL(3,$C$2:C350)</f>
        <v>349</v>
      </c>
      <c r="B350" s="28">
        <v>16210188</v>
      </c>
      <c r="C350" s="28" t="s">
        <v>1343</v>
      </c>
      <c r="D350" s="16">
        <v>30202032402115</v>
      </c>
      <c r="E350" s="28" t="s">
        <v>763</v>
      </c>
      <c r="F350" s="52" t="s">
        <v>12</v>
      </c>
      <c r="G350" s="14" t="s">
        <v>99</v>
      </c>
      <c r="H350" s="14" t="s">
        <v>809</v>
      </c>
      <c r="I350" s="17">
        <v>45990</v>
      </c>
      <c r="N350"/>
    </row>
    <row r="351" spans="1:14" s="28" customFormat="1" ht="15.75" customHeight="1" x14ac:dyDescent="0.25">
      <c r="A351" s="28">
        <f>SUBTOTAL(3,$C$2:C351)</f>
        <v>350</v>
      </c>
      <c r="B351" s="28">
        <v>16210204</v>
      </c>
      <c r="C351" s="28" t="s">
        <v>1344</v>
      </c>
      <c r="D351" s="16">
        <v>29405292402511</v>
      </c>
      <c r="E351" s="52" t="s">
        <v>763</v>
      </c>
      <c r="F351" s="52" t="s">
        <v>12</v>
      </c>
      <c r="G351" s="14" t="s">
        <v>99</v>
      </c>
      <c r="H351" s="14" t="s">
        <v>809</v>
      </c>
      <c r="I351" s="17">
        <v>46032</v>
      </c>
      <c r="N351"/>
    </row>
    <row r="352" spans="1:14" s="28" customFormat="1" ht="15.75" customHeight="1" x14ac:dyDescent="0.25">
      <c r="A352" s="28">
        <f>SUBTOTAL(3,$C$2:C352)</f>
        <v>351</v>
      </c>
      <c r="B352" s="28">
        <v>16210205</v>
      </c>
      <c r="C352" s="28" t="s">
        <v>1345</v>
      </c>
      <c r="D352" s="16">
        <v>29012092100836</v>
      </c>
      <c r="E352" s="52" t="s">
        <v>763</v>
      </c>
      <c r="F352" s="52" t="s">
        <v>12</v>
      </c>
      <c r="G352" s="14" t="s">
        <v>99</v>
      </c>
      <c r="H352" s="14" t="s">
        <v>809</v>
      </c>
      <c r="I352" s="17">
        <v>46032</v>
      </c>
      <c r="N352"/>
    </row>
    <row r="353" spans="1:14" s="28" customFormat="1" ht="15.75" customHeight="1" x14ac:dyDescent="0.25">
      <c r="A353" s="28">
        <f>SUBTOTAL(3,$C$2:C353)</f>
        <v>352</v>
      </c>
      <c r="B353" s="28">
        <v>16210227</v>
      </c>
      <c r="C353" s="28" t="s">
        <v>1346</v>
      </c>
      <c r="D353" s="16">
        <v>29306162100531</v>
      </c>
      <c r="E353" s="52" t="s">
        <v>763</v>
      </c>
      <c r="F353" s="52" t="s">
        <v>12</v>
      </c>
      <c r="G353" s="14" t="s">
        <v>99</v>
      </c>
      <c r="H353" s="14" t="s">
        <v>809</v>
      </c>
      <c r="I353" s="17">
        <v>46132</v>
      </c>
      <c r="N353"/>
    </row>
    <row r="354" spans="1:14" s="28" customFormat="1" ht="15.75" customHeight="1" x14ac:dyDescent="0.25">
      <c r="A354" s="28">
        <f>SUBTOTAL(3,$C$2:C354)</f>
        <v>353</v>
      </c>
      <c r="B354" s="28">
        <v>16210234</v>
      </c>
      <c r="C354" s="28" t="s">
        <v>1347</v>
      </c>
      <c r="D354" s="16">
        <v>29310112402851</v>
      </c>
      <c r="E354" s="52" t="s">
        <v>763</v>
      </c>
      <c r="F354" s="52" t="s">
        <v>12</v>
      </c>
      <c r="G354" s="14" t="s">
        <v>99</v>
      </c>
      <c r="H354" s="14" t="s">
        <v>809</v>
      </c>
      <c r="I354" s="17">
        <v>46151</v>
      </c>
      <c r="N354"/>
    </row>
    <row r="355" spans="1:14" s="28" customFormat="1" ht="15.75" customHeight="1" x14ac:dyDescent="0.25">
      <c r="A355" s="28">
        <f>SUBTOTAL(3,$C$2:C355)</f>
        <v>354</v>
      </c>
      <c r="B355" s="28">
        <v>16210253</v>
      </c>
      <c r="C355" s="28" t="s">
        <v>1348</v>
      </c>
      <c r="D355" s="16">
        <v>28408072402639</v>
      </c>
      <c r="E355" s="52" t="s">
        <v>763</v>
      </c>
      <c r="F355" s="52" t="s">
        <v>12</v>
      </c>
      <c r="G355" s="14" t="s">
        <v>99</v>
      </c>
      <c r="H355" s="14" t="s">
        <v>809</v>
      </c>
      <c r="I355" s="17">
        <v>46224</v>
      </c>
      <c r="N355"/>
    </row>
    <row r="356" spans="1:14" s="28" customFormat="1" ht="15.75" customHeight="1" x14ac:dyDescent="0.25">
      <c r="A356" s="28">
        <f>SUBTOTAL(3,$C$2:C356)</f>
        <v>355</v>
      </c>
      <c r="B356" s="28">
        <v>16210257</v>
      </c>
      <c r="C356" s="28" t="s">
        <v>1349</v>
      </c>
      <c r="D356" s="16">
        <v>27809132103114</v>
      </c>
      <c r="E356" s="52" t="s">
        <v>763</v>
      </c>
      <c r="F356" s="52" t="s">
        <v>12</v>
      </c>
      <c r="G356" s="14" t="s">
        <v>99</v>
      </c>
      <c r="H356" s="14" t="s">
        <v>809</v>
      </c>
      <c r="I356" s="17">
        <v>46235</v>
      </c>
      <c r="N356"/>
    </row>
    <row r="357" spans="1:14" s="28" customFormat="1" ht="15.75" customHeight="1" x14ac:dyDescent="0.25">
      <c r="A357" s="28">
        <f>SUBTOTAL(3,$C$2:C357)</f>
        <v>356</v>
      </c>
      <c r="B357" s="28">
        <v>16210202</v>
      </c>
      <c r="C357" s="28" t="s">
        <v>1350</v>
      </c>
      <c r="D357" s="16">
        <v>29707111700538</v>
      </c>
      <c r="E357" s="52" t="s">
        <v>999</v>
      </c>
      <c r="F357" s="52" t="s">
        <v>12</v>
      </c>
      <c r="G357" s="14" t="s">
        <v>99</v>
      </c>
      <c r="H357" s="14" t="s">
        <v>809</v>
      </c>
      <c r="I357" s="17">
        <v>46029</v>
      </c>
      <c r="N357"/>
    </row>
    <row r="358" spans="1:14" s="28" customFormat="1" ht="15.75" customHeight="1" x14ac:dyDescent="0.25">
      <c r="A358" s="28">
        <f>SUBTOTAL(3,$C$2:C358)</f>
        <v>357</v>
      </c>
      <c r="B358" s="28">
        <v>16210236</v>
      </c>
      <c r="C358" s="28" t="s">
        <v>1351</v>
      </c>
      <c r="D358" s="16">
        <v>30404290104295</v>
      </c>
      <c r="E358" s="28" t="s">
        <v>999</v>
      </c>
      <c r="F358" s="52" t="s">
        <v>12</v>
      </c>
      <c r="G358" s="14" t="s">
        <v>99</v>
      </c>
      <c r="H358" s="14" t="s">
        <v>809</v>
      </c>
      <c r="I358" s="17">
        <v>46179</v>
      </c>
      <c r="N358"/>
    </row>
    <row r="359" spans="1:14" s="28" customFormat="1" ht="15.75" customHeight="1" x14ac:dyDescent="0.25">
      <c r="A359" s="28">
        <f>SUBTOTAL(3,$C$2:C359)</f>
        <v>358</v>
      </c>
      <c r="B359" s="28">
        <v>16210207</v>
      </c>
      <c r="C359" s="28" t="s">
        <v>242</v>
      </c>
      <c r="D359" s="16">
        <v>26503150106079</v>
      </c>
      <c r="E359" s="52" t="s">
        <v>17</v>
      </c>
      <c r="F359" s="52" t="s">
        <v>12</v>
      </c>
      <c r="G359" s="14" t="s">
        <v>99</v>
      </c>
      <c r="H359" s="14" t="s">
        <v>809</v>
      </c>
      <c r="I359" s="17">
        <v>46035</v>
      </c>
      <c r="N359"/>
    </row>
    <row r="360" spans="1:14" s="28" customFormat="1" ht="15.75" customHeight="1" x14ac:dyDescent="0.25">
      <c r="A360" s="28">
        <f>SUBTOTAL(3,$C$2:C360)</f>
        <v>359</v>
      </c>
      <c r="B360" s="28">
        <v>16210208</v>
      </c>
      <c r="C360" s="18" t="s">
        <v>243</v>
      </c>
      <c r="D360" s="16">
        <v>30307210100671</v>
      </c>
      <c r="E360" s="6" t="s">
        <v>17</v>
      </c>
      <c r="F360" s="52" t="s">
        <v>12</v>
      </c>
      <c r="G360" s="14" t="s">
        <v>99</v>
      </c>
      <c r="H360" s="14" t="s">
        <v>809</v>
      </c>
      <c r="I360" s="17">
        <v>46035</v>
      </c>
      <c r="N360"/>
    </row>
    <row r="361" spans="1:14" s="28" customFormat="1" ht="15.75" customHeight="1" x14ac:dyDescent="0.25">
      <c r="A361" s="28">
        <f>SUBTOTAL(3,$C$2:C361)</f>
        <v>360</v>
      </c>
      <c r="B361" s="28">
        <v>16210209</v>
      </c>
      <c r="C361" s="28" t="s">
        <v>1352</v>
      </c>
      <c r="D361" s="16">
        <v>28611232602974</v>
      </c>
      <c r="E361" s="6" t="s">
        <v>17</v>
      </c>
      <c r="F361" s="52" t="s">
        <v>12</v>
      </c>
      <c r="G361" s="14" t="s">
        <v>99</v>
      </c>
      <c r="H361" s="14" t="s">
        <v>809</v>
      </c>
      <c r="I361" s="17">
        <v>46214</v>
      </c>
      <c r="N361"/>
    </row>
    <row r="362" spans="1:14" s="28" customFormat="1" ht="15.75" customHeight="1" x14ac:dyDescent="0.25">
      <c r="A362" s="28">
        <f>SUBTOTAL(3,$C$2:C362)</f>
        <v>361</v>
      </c>
      <c r="B362" s="28">
        <v>16210246</v>
      </c>
      <c r="C362" s="18" t="s">
        <v>707</v>
      </c>
      <c r="D362" s="16">
        <v>27910120104754</v>
      </c>
      <c r="E362" s="6" t="s">
        <v>17</v>
      </c>
      <c r="F362" s="52" t="s">
        <v>12</v>
      </c>
      <c r="G362" s="14" t="s">
        <v>99</v>
      </c>
      <c r="H362" s="14" t="s">
        <v>809</v>
      </c>
      <c r="I362" s="17">
        <v>46200</v>
      </c>
      <c r="N362"/>
    </row>
    <row r="363" spans="1:14" s="28" customFormat="1" ht="15.75" customHeight="1" x14ac:dyDescent="0.25">
      <c r="A363" s="28">
        <f>SUBTOTAL(3,$C$2:C363)</f>
        <v>362</v>
      </c>
      <c r="B363" s="28">
        <v>16210172</v>
      </c>
      <c r="C363" s="28" t="s">
        <v>1282</v>
      </c>
      <c r="D363" s="16">
        <v>30308011700453</v>
      </c>
      <c r="E363" s="6" t="s">
        <v>557</v>
      </c>
      <c r="F363" s="52" t="s">
        <v>946</v>
      </c>
      <c r="G363" s="14" t="s">
        <v>99</v>
      </c>
      <c r="H363" s="14" t="s">
        <v>809</v>
      </c>
      <c r="I363" s="17">
        <v>45917</v>
      </c>
      <c r="N363"/>
    </row>
    <row r="364" spans="1:14" s="28" customFormat="1" ht="15.75" customHeight="1" x14ac:dyDescent="0.25">
      <c r="A364" s="28">
        <f>SUBTOTAL(3,$C$2:C364)</f>
        <v>363</v>
      </c>
      <c r="B364" s="28">
        <v>16210023</v>
      </c>
      <c r="C364" s="18" t="s">
        <v>146</v>
      </c>
      <c r="D364" s="16">
        <v>26607031401071</v>
      </c>
      <c r="E364" s="6" t="s">
        <v>401</v>
      </c>
      <c r="F364" s="52" t="s">
        <v>946</v>
      </c>
      <c r="G364" s="14" t="s">
        <v>99</v>
      </c>
      <c r="H364" s="14" t="s">
        <v>809</v>
      </c>
      <c r="I364" s="17">
        <v>45200</v>
      </c>
      <c r="N364"/>
    </row>
    <row r="365" spans="1:14" s="28" customFormat="1" ht="15.75" customHeight="1" x14ac:dyDescent="0.25">
      <c r="A365" s="28">
        <f>SUBTOTAL(3,$C$2:C365)</f>
        <v>364</v>
      </c>
      <c r="B365" s="28">
        <v>16210083</v>
      </c>
      <c r="C365" s="28" t="s">
        <v>559</v>
      </c>
      <c r="D365" s="16">
        <v>28808202700392</v>
      </c>
      <c r="E365" s="52" t="s">
        <v>22</v>
      </c>
      <c r="F365" s="52" t="s">
        <v>946</v>
      </c>
      <c r="G365" s="14" t="s">
        <v>99</v>
      </c>
      <c r="H365" s="14" t="s">
        <v>809</v>
      </c>
      <c r="I365" s="17">
        <v>45483</v>
      </c>
      <c r="N365"/>
    </row>
    <row r="366" spans="1:14" s="28" customFormat="1" ht="15.75" customHeight="1" x14ac:dyDescent="0.25">
      <c r="A366" s="28">
        <f>SUBTOTAL(3,$C$2:C366)</f>
        <v>365</v>
      </c>
      <c r="B366" s="28">
        <v>16210102</v>
      </c>
      <c r="C366" s="28" t="s">
        <v>211</v>
      </c>
      <c r="D366" s="16">
        <v>29810052101639</v>
      </c>
      <c r="E366" s="6" t="s">
        <v>23</v>
      </c>
      <c r="F366" s="52" t="s">
        <v>946</v>
      </c>
      <c r="G366" s="14" t="s">
        <v>99</v>
      </c>
      <c r="H366" s="14" t="s">
        <v>809</v>
      </c>
      <c r="I366" s="17">
        <v>45566</v>
      </c>
      <c r="N366"/>
    </row>
    <row r="367" spans="1:14" s="28" customFormat="1" ht="15.75" customHeight="1" x14ac:dyDescent="0.25">
      <c r="A367" s="28">
        <f>SUBTOTAL(3,$C$2:C367)</f>
        <v>366</v>
      </c>
      <c r="B367" s="28">
        <v>16210153</v>
      </c>
      <c r="C367" s="28" t="s">
        <v>1283</v>
      </c>
      <c r="D367" s="16">
        <v>30110032600314</v>
      </c>
      <c r="E367" s="52" t="s">
        <v>23</v>
      </c>
      <c r="F367" s="52" t="s">
        <v>946</v>
      </c>
      <c r="G367" s="14" t="s">
        <v>99</v>
      </c>
      <c r="H367" s="14" t="s">
        <v>809</v>
      </c>
      <c r="I367" s="17">
        <v>45867</v>
      </c>
      <c r="N367"/>
    </row>
    <row r="368" spans="1:14" s="28" customFormat="1" ht="15.75" customHeight="1" x14ac:dyDescent="0.25">
      <c r="A368" s="28">
        <f>SUBTOTAL(3,$C$2:C368)</f>
        <v>367</v>
      </c>
      <c r="B368" s="28">
        <v>16210026</v>
      </c>
      <c r="C368" s="28" t="s">
        <v>147</v>
      </c>
      <c r="D368" s="16" t="s">
        <v>1277</v>
      </c>
      <c r="E368" s="52" t="s">
        <v>79</v>
      </c>
      <c r="F368" s="52" t="s">
        <v>821</v>
      </c>
      <c r="G368" s="14" t="s">
        <v>99</v>
      </c>
      <c r="H368" s="14" t="s">
        <v>809</v>
      </c>
      <c r="I368" s="17">
        <v>45212</v>
      </c>
      <c r="N368"/>
    </row>
    <row r="369" spans="1:14" s="28" customFormat="1" ht="15.75" customHeight="1" x14ac:dyDescent="0.25">
      <c r="A369" s="28">
        <f>SUBTOTAL(3,$C$2:C369)</f>
        <v>368</v>
      </c>
      <c r="B369" s="28">
        <v>16210094</v>
      </c>
      <c r="C369" s="28" t="s">
        <v>299</v>
      </c>
      <c r="D369" s="16">
        <v>29305022603391</v>
      </c>
      <c r="E369" s="52" t="s">
        <v>79</v>
      </c>
      <c r="F369" s="52" t="s">
        <v>821</v>
      </c>
      <c r="G369" s="14" t="s">
        <v>99</v>
      </c>
      <c r="H369" s="14" t="s">
        <v>809</v>
      </c>
      <c r="I369" s="17">
        <v>45514</v>
      </c>
      <c r="N369"/>
    </row>
    <row r="370" spans="1:14" s="28" customFormat="1" ht="15.75" customHeight="1" x14ac:dyDescent="0.25">
      <c r="A370" s="28">
        <f>SUBTOTAL(3,$C$2:C370)</f>
        <v>369</v>
      </c>
      <c r="B370" s="28">
        <v>16210183</v>
      </c>
      <c r="C370" s="28" t="s">
        <v>1278</v>
      </c>
      <c r="D370" s="16">
        <v>30205072100692</v>
      </c>
      <c r="E370" s="52" t="s">
        <v>79</v>
      </c>
      <c r="F370" s="52" t="s">
        <v>821</v>
      </c>
      <c r="G370" s="14" t="s">
        <v>99</v>
      </c>
      <c r="H370" s="14" t="s">
        <v>809</v>
      </c>
      <c r="I370" s="17">
        <v>45959</v>
      </c>
      <c r="N370"/>
    </row>
    <row r="371" spans="1:14" s="28" customFormat="1" ht="15.75" customHeight="1" x14ac:dyDescent="0.25">
      <c r="A371" s="28">
        <f>SUBTOTAL(3,$C$2:C371)</f>
        <v>370</v>
      </c>
      <c r="B371" s="28">
        <v>16210217</v>
      </c>
      <c r="C371" s="28" t="s">
        <v>1279</v>
      </c>
      <c r="D371" s="16">
        <v>29702041800716</v>
      </c>
      <c r="E371" s="52" t="s">
        <v>79</v>
      </c>
      <c r="F371" s="52" t="s">
        <v>821</v>
      </c>
      <c r="G371" s="14" t="s">
        <v>99</v>
      </c>
      <c r="H371" s="14" t="s">
        <v>809</v>
      </c>
      <c r="I371" s="17">
        <v>46067</v>
      </c>
      <c r="N371"/>
    </row>
    <row r="372" spans="1:14" s="28" customFormat="1" ht="15.75" customHeight="1" x14ac:dyDescent="0.25">
      <c r="A372" s="28">
        <f>SUBTOTAL(3,$C$2:C372)</f>
        <v>371</v>
      </c>
      <c r="B372" s="28">
        <v>16210230</v>
      </c>
      <c r="C372" s="28" t="s">
        <v>1280</v>
      </c>
      <c r="D372" s="16">
        <v>30309051700037</v>
      </c>
      <c r="E372" s="52" t="s">
        <v>20</v>
      </c>
      <c r="F372" s="52" t="s">
        <v>13</v>
      </c>
      <c r="G372" s="14" t="s">
        <v>99</v>
      </c>
      <c r="H372" s="14" t="s">
        <v>809</v>
      </c>
      <c r="I372" s="17">
        <v>46139</v>
      </c>
      <c r="N372"/>
    </row>
    <row r="373" spans="1:14" s="28" customFormat="1" ht="15.75" customHeight="1" x14ac:dyDescent="0.25">
      <c r="A373" s="28">
        <f>SUBTOTAL(3,$C$2:C373)</f>
        <v>372</v>
      </c>
      <c r="B373" s="28">
        <v>16210239</v>
      </c>
      <c r="C373" s="28" t="s">
        <v>1281</v>
      </c>
      <c r="D373" s="16">
        <v>30209011704639</v>
      </c>
      <c r="E373" s="52" t="s">
        <v>172</v>
      </c>
      <c r="F373" s="52" t="s">
        <v>13</v>
      </c>
      <c r="G373" s="14" t="s">
        <v>99</v>
      </c>
      <c r="H373" s="14" t="s">
        <v>809</v>
      </c>
      <c r="I373" s="17">
        <v>46186</v>
      </c>
      <c r="N373"/>
    </row>
    <row r="374" spans="1:14" s="28" customFormat="1" ht="15.75" customHeight="1" x14ac:dyDescent="0.25">
      <c r="A374" s="28">
        <f>SUBTOTAL(3,$C$2:C374)</f>
        <v>373</v>
      </c>
      <c r="B374" s="28">
        <v>19210041</v>
      </c>
      <c r="C374" s="28" t="s">
        <v>1376</v>
      </c>
      <c r="D374" s="16">
        <v>30010252702075</v>
      </c>
      <c r="E374" s="52" t="s">
        <v>762</v>
      </c>
      <c r="F374" s="52" t="s">
        <v>469</v>
      </c>
      <c r="G374" s="14" t="s">
        <v>1355</v>
      </c>
      <c r="H374" s="14" t="s">
        <v>168</v>
      </c>
      <c r="I374" s="17">
        <v>46207</v>
      </c>
      <c r="N374"/>
    </row>
    <row r="375" spans="1:14" s="28" customFormat="1" ht="15.75" customHeight="1" x14ac:dyDescent="0.25">
      <c r="A375" s="28">
        <f>SUBTOTAL(3,$C$2:C375)</f>
        <v>374</v>
      </c>
      <c r="B375" s="28">
        <v>19210042</v>
      </c>
      <c r="C375" s="28" t="s">
        <v>271</v>
      </c>
      <c r="D375" s="16">
        <v>29910112200032</v>
      </c>
      <c r="E375" s="52" t="s">
        <v>762</v>
      </c>
      <c r="F375" s="52" t="s">
        <v>469</v>
      </c>
      <c r="G375" s="14" t="s">
        <v>1355</v>
      </c>
      <c r="H375" s="14" t="s">
        <v>168</v>
      </c>
      <c r="I375" s="17">
        <v>46207</v>
      </c>
      <c r="N375"/>
    </row>
    <row r="376" spans="1:14" s="28" customFormat="1" ht="15.75" customHeight="1" x14ac:dyDescent="0.25">
      <c r="A376" s="28">
        <f>SUBTOTAL(3,$C$2:C376)</f>
        <v>375</v>
      </c>
      <c r="B376" s="28">
        <v>19210038</v>
      </c>
      <c r="C376" s="28" t="s">
        <v>1363</v>
      </c>
      <c r="D376" s="16">
        <v>30402201700111</v>
      </c>
      <c r="E376" s="52" t="s">
        <v>439</v>
      </c>
      <c r="F376" s="52" t="s">
        <v>947</v>
      </c>
      <c r="G376" s="14" t="s">
        <v>1355</v>
      </c>
      <c r="H376" s="14" t="s">
        <v>168</v>
      </c>
      <c r="I376" s="17">
        <v>46196</v>
      </c>
      <c r="N376"/>
    </row>
    <row r="377" spans="1:14" s="28" customFormat="1" ht="15.75" customHeight="1" x14ac:dyDescent="0.25">
      <c r="A377" s="28">
        <f>SUBTOTAL(3,$C$2:C377)</f>
        <v>376</v>
      </c>
      <c r="B377" s="28">
        <v>19210047</v>
      </c>
      <c r="C377" s="28" t="s">
        <v>1364</v>
      </c>
      <c r="D377" s="16">
        <v>30804012503357</v>
      </c>
      <c r="E377" s="6" t="s">
        <v>767</v>
      </c>
      <c r="F377" s="52" t="s">
        <v>947</v>
      </c>
      <c r="G377" s="14" t="s">
        <v>1355</v>
      </c>
      <c r="H377" s="14" t="s">
        <v>168</v>
      </c>
      <c r="I377" s="17">
        <v>46221</v>
      </c>
      <c r="N377"/>
    </row>
    <row r="378" spans="1:14" s="28" customFormat="1" ht="15.75" customHeight="1" x14ac:dyDescent="0.25">
      <c r="A378" s="28">
        <f>SUBTOTAL(3,$C$2:C378)</f>
        <v>377</v>
      </c>
      <c r="B378" s="28">
        <v>19210030</v>
      </c>
      <c r="C378" s="28" t="s">
        <v>1358</v>
      </c>
      <c r="D378" s="16">
        <v>27702011503175</v>
      </c>
      <c r="E378" s="52" t="s">
        <v>9</v>
      </c>
      <c r="F378" s="52" t="s">
        <v>12</v>
      </c>
      <c r="G378" s="14" t="s">
        <v>1355</v>
      </c>
      <c r="H378" s="14" t="s">
        <v>168</v>
      </c>
      <c r="I378" s="17">
        <v>46146</v>
      </c>
      <c r="N378"/>
    </row>
    <row r="379" spans="1:14" s="28" customFormat="1" ht="15.75" customHeight="1" x14ac:dyDescent="0.25">
      <c r="A379" s="28">
        <f>SUBTOTAL(3,$C$2:C379)</f>
        <v>378</v>
      </c>
      <c r="B379" s="28">
        <v>19210039</v>
      </c>
      <c r="C379" s="28" t="s">
        <v>1359</v>
      </c>
      <c r="D379" s="16">
        <v>29209011507951</v>
      </c>
      <c r="E379" s="52" t="s">
        <v>9</v>
      </c>
      <c r="F379" s="52" t="s">
        <v>12</v>
      </c>
      <c r="G379" s="14" t="s">
        <v>1355</v>
      </c>
      <c r="H379" s="14" t="s">
        <v>168</v>
      </c>
      <c r="I379" s="17">
        <v>46198</v>
      </c>
      <c r="N379"/>
    </row>
    <row r="380" spans="1:14" s="28" customFormat="1" ht="15.75" customHeight="1" x14ac:dyDescent="0.25">
      <c r="A380" s="28">
        <f>SUBTOTAL(3,$C$2:C380)</f>
        <v>379</v>
      </c>
      <c r="B380" s="28">
        <v>19210054</v>
      </c>
      <c r="C380" s="28" t="s">
        <v>106</v>
      </c>
      <c r="D380" s="16">
        <v>26902012601575</v>
      </c>
      <c r="E380" s="52" t="s">
        <v>9</v>
      </c>
      <c r="F380" s="52" t="s">
        <v>12</v>
      </c>
      <c r="G380" s="14" t="s">
        <v>1355</v>
      </c>
      <c r="H380" s="14" t="s">
        <v>168</v>
      </c>
      <c r="I380" s="17">
        <v>46240</v>
      </c>
      <c r="N380"/>
    </row>
    <row r="381" spans="1:14" s="28" customFormat="1" ht="15.75" customHeight="1" x14ac:dyDescent="0.25">
      <c r="A381" s="28">
        <f>SUBTOTAL(3,$C$2:C381)</f>
        <v>380</v>
      </c>
      <c r="B381" s="28">
        <v>19210046</v>
      </c>
      <c r="C381" s="28" t="s">
        <v>1365</v>
      </c>
      <c r="D381" s="16">
        <v>30202020102094</v>
      </c>
      <c r="E381" s="6" t="s">
        <v>161</v>
      </c>
      <c r="F381" s="52" t="s">
        <v>12</v>
      </c>
      <c r="G381" s="14" t="s">
        <v>1355</v>
      </c>
      <c r="H381" s="14" t="s">
        <v>168</v>
      </c>
      <c r="I381" s="17">
        <v>46218</v>
      </c>
      <c r="N381"/>
    </row>
    <row r="382" spans="1:14" s="28" customFormat="1" ht="15.75" customHeight="1" x14ac:dyDescent="0.25">
      <c r="A382" s="28">
        <f>SUBTOTAL(3,$C$2:C382)</f>
        <v>381</v>
      </c>
      <c r="B382" s="28">
        <v>19210053</v>
      </c>
      <c r="C382" s="28" t="s">
        <v>1366</v>
      </c>
      <c r="D382" s="16">
        <v>30707290103313</v>
      </c>
      <c r="E382" s="52" t="s">
        <v>787</v>
      </c>
      <c r="F382" s="52" t="s">
        <v>12</v>
      </c>
      <c r="G382" s="14" t="s">
        <v>1355</v>
      </c>
      <c r="H382" s="14" t="s">
        <v>168</v>
      </c>
      <c r="I382" s="17">
        <v>46239</v>
      </c>
      <c r="N382"/>
    </row>
    <row r="383" spans="1:14" s="28" customFormat="1" ht="15.75" customHeight="1" x14ac:dyDescent="0.25">
      <c r="A383" s="28">
        <f>SUBTOTAL(3,$C$2:C383)</f>
        <v>382</v>
      </c>
      <c r="B383" s="28">
        <v>19210036</v>
      </c>
      <c r="C383" s="28" t="s">
        <v>1360</v>
      </c>
      <c r="D383" s="16">
        <v>27906231401033</v>
      </c>
      <c r="E383" s="52" t="s">
        <v>27</v>
      </c>
      <c r="F383" s="52" t="s">
        <v>946</v>
      </c>
      <c r="G383" s="14" t="s">
        <v>1355</v>
      </c>
      <c r="H383" s="14" t="s">
        <v>168</v>
      </c>
      <c r="I383" s="17">
        <v>46158</v>
      </c>
      <c r="N383"/>
    </row>
    <row r="384" spans="1:14" s="28" customFormat="1" ht="15.75" customHeight="1" x14ac:dyDescent="0.25">
      <c r="A384" s="28">
        <f>SUBTOTAL(3,$C$2:C384)</f>
        <v>383</v>
      </c>
      <c r="B384" s="28">
        <v>19210051</v>
      </c>
      <c r="C384" s="28" t="s">
        <v>1361</v>
      </c>
      <c r="D384" s="16">
        <v>30107092700996</v>
      </c>
      <c r="E384" s="52" t="s">
        <v>28</v>
      </c>
      <c r="F384" s="52" t="s">
        <v>946</v>
      </c>
      <c r="G384" s="14" t="s">
        <v>1355</v>
      </c>
      <c r="H384" s="14" t="s">
        <v>168</v>
      </c>
      <c r="I384" s="17">
        <v>46231</v>
      </c>
      <c r="N384"/>
    </row>
    <row r="385" spans="1:14" s="28" customFormat="1" ht="15.75" customHeight="1" x14ac:dyDescent="0.25">
      <c r="A385" s="28">
        <f>SUBTOTAL(3,$C$2:C385)</f>
        <v>384</v>
      </c>
      <c r="B385" s="28">
        <v>19210052</v>
      </c>
      <c r="C385" s="28" t="s">
        <v>1362</v>
      </c>
      <c r="D385" s="16">
        <v>29805111700998</v>
      </c>
      <c r="E385" s="52" t="s">
        <v>25</v>
      </c>
      <c r="F385" s="52" t="s">
        <v>946</v>
      </c>
      <c r="G385" s="14" t="s">
        <v>1355</v>
      </c>
      <c r="H385" s="14" t="s">
        <v>168</v>
      </c>
      <c r="I385" s="17">
        <v>46231</v>
      </c>
      <c r="N385"/>
    </row>
    <row r="386" spans="1:14" s="28" customFormat="1" ht="15.75" customHeight="1" x14ac:dyDescent="0.25">
      <c r="A386" s="28">
        <f>SUBTOTAL(3,$C$2:C386)</f>
        <v>385</v>
      </c>
      <c r="B386" s="28">
        <v>19210014</v>
      </c>
      <c r="C386" s="18" t="s">
        <v>1354</v>
      </c>
      <c r="D386" s="16">
        <v>30003101403096</v>
      </c>
      <c r="E386" s="6" t="s">
        <v>79</v>
      </c>
      <c r="F386" s="52" t="s">
        <v>821</v>
      </c>
      <c r="G386" s="14" t="s">
        <v>1355</v>
      </c>
      <c r="H386" s="14" t="s">
        <v>168</v>
      </c>
      <c r="I386" s="17">
        <v>46004</v>
      </c>
      <c r="N386"/>
    </row>
    <row r="387" spans="1:14" s="28" customFormat="1" ht="15.75" customHeight="1" x14ac:dyDescent="0.25">
      <c r="A387" s="28">
        <f>SUBTOTAL(3,$C$2:C387)</f>
        <v>386</v>
      </c>
      <c r="B387" s="28">
        <v>19210013</v>
      </c>
      <c r="C387" s="18" t="s">
        <v>1356</v>
      </c>
      <c r="D387" s="16">
        <v>30509041501639</v>
      </c>
      <c r="E387" s="6" t="s">
        <v>79</v>
      </c>
      <c r="F387" s="52" t="s">
        <v>821</v>
      </c>
      <c r="G387" s="14" t="s">
        <v>1355</v>
      </c>
      <c r="H387" s="14" t="s">
        <v>168</v>
      </c>
      <c r="I387" s="17">
        <v>46074</v>
      </c>
      <c r="N387"/>
    </row>
    <row r="388" spans="1:14" s="28" customFormat="1" ht="15.75" customHeight="1" x14ac:dyDescent="0.25">
      <c r="A388" s="28">
        <f>SUBTOTAL(3,$C$2:C388)</f>
        <v>387</v>
      </c>
      <c r="B388" s="28">
        <v>19210037</v>
      </c>
      <c r="C388" s="18" t="s">
        <v>1357</v>
      </c>
      <c r="D388" s="16">
        <v>30607251400217</v>
      </c>
      <c r="E388" s="6" t="s">
        <v>79</v>
      </c>
      <c r="F388" s="52" t="s">
        <v>821</v>
      </c>
      <c r="G388" s="14" t="s">
        <v>1355</v>
      </c>
      <c r="H388" s="14" t="s">
        <v>168</v>
      </c>
      <c r="I388" s="17">
        <v>46175</v>
      </c>
      <c r="N388"/>
    </row>
    <row r="389" spans="1:14" s="28" customFormat="1" ht="15.75" customHeight="1" x14ac:dyDescent="0.25">
      <c r="A389" s="28">
        <f>SUBTOTAL(3,$C$2:C389)</f>
        <v>388</v>
      </c>
      <c r="B389" s="28">
        <v>19210001</v>
      </c>
      <c r="C389" s="28" t="s">
        <v>1367</v>
      </c>
      <c r="D389" s="16">
        <v>30305131201613</v>
      </c>
      <c r="E389" s="52" t="s">
        <v>172</v>
      </c>
      <c r="F389" s="52" t="s">
        <v>13</v>
      </c>
      <c r="G389" s="14" t="s">
        <v>1355</v>
      </c>
      <c r="H389" s="14" t="s">
        <v>168</v>
      </c>
      <c r="I389" s="17">
        <v>46085</v>
      </c>
      <c r="N389"/>
    </row>
    <row r="390" spans="1:14" s="28" customFormat="1" ht="15.75" customHeight="1" x14ac:dyDescent="0.25">
      <c r="A390" s="28">
        <f>SUBTOTAL(3,$C$2:C390)</f>
        <v>389</v>
      </c>
      <c r="B390" s="28">
        <v>19210040</v>
      </c>
      <c r="C390" s="28" t="s">
        <v>1368</v>
      </c>
      <c r="D390" s="16">
        <v>30410201400137</v>
      </c>
      <c r="E390" s="52" t="s">
        <v>20</v>
      </c>
      <c r="F390" s="52" t="s">
        <v>13</v>
      </c>
      <c r="G390" s="14" t="s">
        <v>1355</v>
      </c>
      <c r="H390" s="14" t="s">
        <v>168</v>
      </c>
      <c r="I390" s="17">
        <v>46207</v>
      </c>
      <c r="N390"/>
    </row>
    <row r="391" spans="1:14" s="28" customFormat="1" ht="15.75" customHeight="1" x14ac:dyDescent="0.25">
      <c r="A391" s="28">
        <f>SUBTOTAL(3,$C$2:C391)</f>
        <v>390</v>
      </c>
      <c r="B391" s="28">
        <v>19210028</v>
      </c>
      <c r="C391" s="28" t="s">
        <v>1369</v>
      </c>
      <c r="D391" s="16">
        <v>30308011300617</v>
      </c>
      <c r="E391" s="28" t="s">
        <v>172</v>
      </c>
      <c r="F391" s="52" t="s">
        <v>13</v>
      </c>
      <c r="G391" s="14" t="s">
        <v>1355</v>
      </c>
      <c r="H391" s="14" t="s">
        <v>168</v>
      </c>
      <c r="I391" s="17">
        <v>46141</v>
      </c>
      <c r="N391"/>
    </row>
    <row r="392" spans="1:14" s="28" customFormat="1" ht="15.75" customHeight="1" x14ac:dyDescent="0.25">
      <c r="A392" s="28">
        <f>SUBTOTAL(3,$C$2:C392)</f>
        <v>391</v>
      </c>
      <c r="B392" s="28">
        <v>19210034</v>
      </c>
      <c r="C392" s="28" t="s">
        <v>1370</v>
      </c>
      <c r="D392" s="16">
        <v>30303241700973</v>
      </c>
      <c r="E392" s="28" t="s">
        <v>172</v>
      </c>
      <c r="F392" s="52" t="s">
        <v>13</v>
      </c>
      <c r="G392" s="14" t="s">
        <v>1355</v>
      </c>
      <c r="H392" s="14" t="s">
        <v>168</v>
      </c>
      <c r="I392" s="17">
        <v>46158</v>
      </c>
      <c r="N392"/>
    </row>
    <row r="393" spans="1:14" s="28" customFormat="1" ht="15.75" customHeight="1" x14ac:dyDescent="0.25">
      <c r="A393" s="28">
        <f>SUBTOTAL(3,$C$2:C393)</f>
        <v>392</v>
      </c>
      <c r="B393" s="28">
        <v>19210020</v>
      </c>
      <c r="C393" s="18" t="s">
        <v>1371</v>
      </c>
      <c r="D393" s="16">
        <v>30402171700936</v>
      </c>
      <c r="E393" s="6" t="s">
        <v>172</v>
      </c>
      <c r="F393" s="52" t="s">
        <v>13</v>
      </c>
      <c r="G393" s="14" t="s">
        <v>1355</v>
      </c>
      <c r="H393" s="14" t="s">
        <v>168</v>
      </c>
      <c r="I393" s="17">
        <v>46120</v>
      </c>
      <c r="N393"/>
    </row>
    <row r="394" spans="1:14" s="28" customFormat="1" ht="15.75" customHeight="1" x14ac:dyDescent="0.25">
      <c r="A394" s="28">
        <f>SUBTOTAL(3,$C$2:C394)</f>
        <v>393</v>
      </c>
      <c r="B394" s="28">
        <v>19210023</v>
      </c>
      <c r="C394" s="28" t="s">
        <v>1372</v>
      </c>
      <c r="D394" s="16">
        <v>30111071701094</v>
      </c>
      <c r="E394" s="6" t="s">
        <v>20</v>
      </c>
      <c r="F394" s="52" t="s">
        <v>13</v>
      </c>
      <c r="G394" s="14" t="s">
        <v>1355</v>
      </c>
      <c r="H394" s="14" t="s">
        <v>168</v>
      </c>
      <c r="I394" s="17">
        <v>46132</v>
      </c>
      <c r="N394"/>
    </row>
    <row r="395" spans="1:14" s="28" customFormat="1" ht="15.75" customHeight="1" x14ac:dyDescent="0.25">
      <c r="A395" s="28">
        <f>SUBTOTAL(3,$C$2:C395)</f>
        <v>394</v>
      </c>
      <c r="B395" s="28">
        <v>19210043</v>
      </c>
      <c r="C395" s="28" t="s">
        <v>1373</v>
      </c>
      <c r="D395" s="16">
        <v>30108231302212</v>
      </c>
      <c r="E395" s="52" t="s">
        <v>20</v>
      </c>
      <c r="F395" s="52" t="s">
        <v>13</v>
      </c>
      <c r="G395" s="14" t="s">
        <v>1355</v>
      </c>
      <c r="H395" s="14" t="s">
        <v>168</v>
      </c>
      <c r="I395" s="17">
        <v>46214</v>
      </c>
      <c r="N395"/>
    </row>
    <row r="396" spans="1:14" s="28" customFormat="1" ht="15.75" customHeight="1" x14ac:dyDescent="0.25">
      <c r="A396" s="28">
        <f>SUBTOTAL(3,$C$2:C396)</f>
        <v>395</v>
      </c>
      <c r="B396" s="28">
        <v>19210044</v>
      </c>
      <c r="C396" s="28" t="s">
        <v>1374</v>
      </c>
      <c r="D396" s="16">
        <v>30711081202417</v>
      </c>
      <c r="E396" s="28" t="s">
        <v>21</v>
      </c>
      <c r="F396" s="52" t="s">
        <v>13</v>
      </c>
      <c r="G396" s="14" t="s">
        <v>1355</v>
      </c>
      <c r="H396" s="14" t="s">
        <v>168</v>
      </c>
      <c r="I396" s="17">
        <v>46214</v>
      </c>
      <c r="N396"/>
    </row>
    <row r="397" spans="1:14" s="28" customFormat="1" ht="15.75" customHeight="1" x14ac:dyDescent="0.25">
      <c r="A397" s="28">
        <f>SUBTOTAL(3,$C$2:C397)</f>
        <v>396</v>
      </c>
      <c r="B397" s="28">
        <v>19210045</v>
      </c>
      <c r="C397" s="28" t="s">
        <v>1375</v>
      </c>
      <c r="D397" s="16">
        <v>30412100103452</v>
      </c>
      <c r="E397" s="6" t="s">
        <v>20</v>
      </c>
      <c r="F397" s="52" t="s">
        <v>13</v>
      </c>
      <c r="G397" s="14" t="s">
        <v>1355</v>
      </c>
      <c r="H397" s="14" t="s">
        <v>168</v>
      </c>
      <c r="I397" s="17">
        <v>46216</v>
      </c>
      <c r="N397"/>
    </row>
    <row r="398" spans="1:14" s="28" customFormat="1" ht="15.75" customHeight="1" x14ac:dyDescent="0.25">
      <c r="A398" s="28">
        <f>SUBTOTAL(3,$C$2:C398)</f>
        <v>397</v>
      </c>
      <c r="B398" s="28">
        <v>18910008</v>
      </c>
      <c r="C398" s="18" t="s">
        <v>867</v>
      </c>
      <c r="D398" s="16">
        <v>30401012416015</v>
      </c>
      <c r="E398" s="28" t="s">
        <v>79</v>
      </c>
      <c r="F398" s="52" t="s">
        <v>821</v>
      </c>
      <c r="G398" s="14" t="s">
        <v>761</v>
      </c>
      <c r="H398" s="14" t="s">
        <v>168</v>
      </c>
      <c r="I398" s="17">
        <v>45775</v>
      </c>
      <c r="N398"/>
    </row>
    <row r="399" spans="1:14" s="28" customFormat="1" ht="15.75" customHeight="1" x14ac:dyDescent="0.25">
      <c r="A399" s="28">
        <f>SUBTOTAL(3,$C$2:C399)</f>
        <v>398</v>
      </c>
      <c r="B399" s="28">
        <v>20010016</v>
      </c>
      <c r="C399" s="28" t="s">
        <v>1039</v>
      </c>
      <c r="D399" s="16">
        <v>29012012704833</v>
      </c>
      <c r="E399" s="52" t="s">
        <v>16</v>
      </c>
      <c r="F399" s="52" t="s">
        <v>469</v>
      </c>
      <c r="G399" s="14" t="s">
        <v>1027</v>
      </c>
      <c r="H399" s="14" t="s">
        <v>169</v>
      </c>
      <c r="I399" s="17">
        <v>46204</v>
      </c>
      <c r="N399"/>
    </row>
    <row r="400" spans="1:14" s="28" customFormat="1" ht="15.75" customHeight="1" x14ac:dyDescent="0.25">
      <c r="A400" s="28">
        <f>SUBTOTAL(3,$C$2:C400)</f>
        <v>399</v>
      </c>
      <c r="B400" s="28">
        <v>20010017</v>
      </c>
      <c r="C400" s="28" t="s">
        <v>1040</v>
      </c>
      <c r="D400" s="16">
        <v>29604092700412</v>
      </c>
      <c r="E400" s="52" t="s">
        <v>762</v>
      </c>
      <c r="F400" s="52" t="s">
        <v>469</v>
      </c>
      <c r="G400" s="14" t="s">
        <v>1027</v>
      </c>
      <c r="H400" s="14" t="s">
        <v>169</v>
      </c>
      <c r="I400" s="17">
        <v>46204</v>
      </c>
      <c r="N400"/>
    </row>
    <row r="401" spans="1:14" s="28" customFormat="1" ht="15.75" customHeight="1" x14ac:dyDescent="0.25">
      <c r="A401" s="28">
        <f>SUBTOTAL(3,$C$2:C401)</f>
        <v>400</v>
      </c>
      <c r="B401" s="28">
        <v>20010032</v>
      </c>
      <c r="C401" s="28" t="s">
        <v>1055</v>
      </c>
      <c r="D401" s="16">
        <v>30111252702513</v>
      </c>
      <c r="E401" s="52" t="s">
        <v>762</v>
      </c>
      <c r="F401" s="52" t="s">
        <v>469</v>
      </c>
      <c r="G401" s="14" t="s">
        <v>1027</v>
      </c>
      <c r="H401" s="14" t="s">
        <v>169</v>
      </c>
      <c r="I401" s="17">
        <v>46235</v>
      </c>
      <c r="N401"/>
    </row>
    <row r="402" spans="1:14" s="28" customFormat="1" ht="15.75" customHeight="1" x14ac:dyDescent="0.25">
      <c r="A402" s="28">
        <f>SUBTOTAL(3,$C$2:C402)</f>
        <v>401</v>
      </c>
      <c r="B402" s="28">
        <v>20010033</v>
      </c>
      <c r="C402" s="18" t="s">
        <v>516</v>
      </c>
      <c r="D402" s="16">
        <v>30207282701179</v>
      </c>
      <c r="E402" s="52" t="s">
        <v>762</v>
      </c>
      <c r="F402" s="52" t="s">
        <v>469</v>
      </c>
      <c r="G402" s="14" t="s">
        <v>1027</v>
      </c>
      <c r="H402" s="14" t="s">
        <v>169</v>
      </c>
      <c r="I402" s="17">
        <v>46235</v>
      </c>
      <c r="N402"/>
    </row>
    <row r="403" spans="1:14" s="28" customFormat="1" ht="15.75" customHeight="1" x14ac:dyDescent="0.25">
      <c r="A403" s="28">
        <f>SUBTOTAL(3,$C$2:C403)</f>
        <v>402</v>
      </c>
      <c r="B403" s="28">
        <v>20010004</v>
      </c>
      <c r="C403" s="28" t="s">
        <v>1029</v>
      </c>
      <c r="D403" s="16">
        <v>30510201703215</v>
      </c>
      <c r="E403" s="6" t="s">
        <v>767</v>
      </c>
      <c r="F403" s="52" t="s">
        <v>947</v>
      </c>
      <c r="G403" s="14" t="s">
        <v>1027</v>
      </c>
      <c r="H403" s="14" t="s">
        <v>169</v>
      </c>
      <c r="I403" s="17">
        <v>46209</v>
      </c>
      <c r="N403"/>
    </row>
    <row r="404" spans="1:14" s="28" customFormat="1" ht="15.75" customHeight="1" x14ac:dyDescent="0.25">
      <c r="A404" s="28">
        <f>SUBTOTAL(3,$C$2:C404)</f>
        <v>403</v>
      </c>
      <c r="B404" s="28">
        <v>20010005</v>
      </c>
      <c r="C404" s="28" t="s">
        <v>1030</v>
      </c>
      <c r="D404" s="16">
        <v>30507011705873</v>
      </c>
      <c r="E404" s="52" t="s">
        <v>674</v>
      </c>
      <c r="F404" s="52" t="s">
        <v>947</v>
      </c>
      <c r="G404" s="14" t="s">
        <v>1027</v>
      </c>
      <c r="H404" s="14" t="s">
        <v>169</v>
      </c>
      <c r="I404" s="17">
        <v>46186</v>
      </c>
      <c r="N404"/>
    </row>
    <row r="405" spans="1:14" s="28" customFormat="1" ht="15.75" customHeight="1" x14ac:dyDescent="0.25">
      <c r="A405" s="28">
        <f>SUBTOTAL(3,$C$2:C405)</f>
        <v>404</v>
      </c>
      <c r="B405" s="28">
        <v>20010006</v>
      </c>
      <c r="C405" s="28" t="s">
        <v>1031</v>
      </c>
      <c r="D405" s="16">
        <v>30610282704894</v>
      </c>
      <c r="E405" s="52" t="s">
        <v>674</v>
      </c>
      <c r="F405" s="52" t="s">
        <v>947</v>
      </c>
      <c r="G405" s="14" t="s">
        <v>1027</v>
      </c>
      <c r="H405" s="14" t="s">
        <v>169</v>
      </c>
      <c r="I405" s="17">
        <v>46187</v>
      </c>
      <c r="N405"/>
    </row>
    <row r="406" spans="1:14" s="28" customFormat="1" ht="15.75" customHeight="1" x14ac:dyDescent="0.25">
      <c r="A406" s="28">
        <f>SUBTOTAL(3,$C$2:C406)</f>
        <v>405</v>
      </c>
      <c r="B406" s="28">
        <v>20010008</v>
      </c>
      <c r="C406" s="28" t="s">
        <v>1032</v>
      </c>
      <c r="D406" s="16">
        <v>30802042402617</v>
      </c>
      <c r="E406" s="28" t="s">
        <v>994</v>
      </c>
      <c r="F406" s="52" t="s">
        <v>947</v>
      </c>
      <c r="G406" s="14" t="s">
        <v>1027</v>
      </c>
      <c r="H406" s="14" t="s">
        <v>169</v>
      </c>
      <c r="I406" s="17">
        <v>46214</v>
      </c>
      <c r="N406"/>
    </row>
    <row r="407" spans="1:14" s="28" customFormat="1" ht="15.75" customHeight="1" x14ac:dyDescent="0.25">
      <c r="A407" s="28">
        <f>SUBTOTAL(3,$C$2:C407)</f>
        <v>406</v>
      </c>
      <c r="B407" s="28">
        <v>20010027</v>
      </c>
      <c r="C407" s="28" t="s">
        <v>1050</v>
      </c>
      <c r="D407" s="16">
        <v>30210051801414</v>
      </c>
      <c r="E407" s="52" t="s">
        <v>674</v>
      </c>
      <c r="F407" s="52" t="s">
        <v>947</v>
      </c>
      <c r="G407" s="14" t="s">
        <v>1027</v>
      </c>
      <c r="H407" s="14" t="s">
        <v>169</v>
      </c>
      <c r="I407" s="17">
        <v>46230</v>
      </c>
      <c r="N407"/>
    </row>
    <row r="408" spans="1:14" s="28" customFormat="1" ht="15.75" customHeight="1" x14ac:dyDescent="0.25">
      <c r="A408" s="28">
        <f>SUBTOTAL(3,$C$2:C408)</f>
        <v>407</v>
      </c>
      <c r="B408" s="28">
        <v>20010029</v>
      </c>
      <c r="C408" s="28" t="s">
        <v>1052</v>
      </c>
      <c r="D408" s="16">
        <v>29606092700555</v>
      </c>
      <c r="E408" s="52" t="s">
        <v>438</v>
      </c>
      <c r="F408" s="52" t="s">
        <v>947</v>
      </c>
      <c r="G408" s="14" t="s">
        <v>1027</v>
      </c>
      <c r="H408" s="14" t="s">
        <v>169</v>
      </c>
      <c r="I408" s="32">
        <v>46231</v>
      </c>
      <c r="N408"/>
    </row>
    <row r="409" spans="1:14" s="28" customFormat="1" ht="15.75" customHeight="1" x14ac:dyDescent="0.25">
      <c r="A409" s="28">
        <f>SUBTOTAL(3,$C$2:C409)</f>
        <v>408</v>
      </c>
      <c r="B409" s="28">
        <v>20010030</v>
      </c>
      <c r="C409" s="28" t="s">
        <v>1053</v>
      </c>
      <c r="D409" s="16">
        <v>29112082702573</v>
      </c>
      <c r="E409" s="28" t="s">
        <v>440</v>
      </c>
      <c r="F409" s="52" t="s">
        <v>947</v>
      </c>
      <c r="G409" s="14" t="s">
        <v>1027</v>
      </c>
      <c r="H409" s="14" t="s">
        <v>169</v>
      </c>
      <c r="I409" s="17">
        <v>46231</v>
      </c>
      <c r="N409"/>
    </row>
    <row r="410" spans="1:14" s="28" customFormat="1" ht="15.75" customHeight="1" x14ac:dyDescent="0.25">
      <c r="A410" s="28">
        <f>SUBTOTAL(3,$C$2:C410)</f>
        <v>409</v>
      </c>
      <c r="B410" s="28">
        <v>20010035</v>
      </c>
      <c r="C410" s="28" t="s">
        <v>1058</v>
      </c>
      <c r="D410" s="16">
        <v>28008301303489</v>
      </c>
      <c r="E410" s="52" t="s">
        <v>674</v>
      </c>
      <c r="F410" s="52" t="s">
        <v>947</v>
      </c>
      <c r="G410" s="14" t="s">
        <v>1027</v>
      </c>
      <c r="H410" s="14" t="s">
        <v>169</v>
      </c>
      <c r="I410" s="17">
        <v>46242</v>
      </c>
      <c r="N410"/>
    </row>
    <row r="411" spans="1:14" s="28" customFormat="1" ht="15.75" customHeight="1" x14ac:dyDescent="0.25">
      <c r="A411" s="28">
        <f>SUBTOTAL(3,$C$2:C411)</f>
        <v>410</v>
      </c>
      <c r="B411" s="28">
        <v>20010009</v>
      </c>
      <c r="C411" s="28" t="s">
        <v>1033</v>
      </c>
      <c r="D411" s="16">
        <v>28701192702678</v>
      </c>
      <c r="E411" s="28" t="s">
        <v>369</v>
      </c>
      <c r="F411" s="52" t="s">
        <v>370</v>
      </c>
      <c r="G411" s="14" t="s">
        <v>1027</v>
      </c>
      <c r="H411" s="14" t="s">
        <v>169</v>
      </c>
      <c r="I411" s="17">
        <v>46188</v>
      </c>
      <c r="N411"/>
    </row>
    <row r="412" spans="1:14" s="28" customFormat="1" ht="15.75" customHeight="1" x14ac:dyDescent="0.25">
      <c r="A412" s="28">
        <f>SUBTOTAL(3,$C$2:C412)</f>
        <v>411</v>
      </c>
      <c r="B412" s="28">
        <v>20010011</v>
      </c>
      <c r="C412" s="28" t="s">
        <v>1034</v>
      </c>
      <c r="D412" s="16">
        <v>30408012407533</v>
      </c>
      <c r="E412" s="28" t="s">
        <v>369</v>
      </c>
      <c r="F412" s="52" t="s">
        <v>370</v>
      </c>
      <c r="G412" s="14" t="s">
        <v>1027</v>
      </c>
      <c r="H412" s="14" t="s">
        <v>169</v>
      </c>
      <c r="I412" s="17">
        <v>46189</v>
      </c>
      <c r="N412"/>
    </row>
    <row r="413" spans="1:14" s="28" customFormat="1" ht="15.75" customHeight="1" x14ac:dyDescent="0.25">
      <c r="A413" s="28">
        <f>SUBTOTAL(3,$C$2:C413)</f>
        <v>412</v>
      </c>
      <c r="B413" s="28">
        <v>20010012</v>
      </c>
      <c r="C413" s="28" t="s">
        <v>1035</v>
      </c>
      <c r="D413" s="16">
        <v>30210012428072</v>
      </c>
      <c r="E413" s="28" t="s">
        <v>369</v>
      </c>
      <c r="F413" s="52" t="s">
        <v>370</v>
      </c>
      <c r="G413" s="14" t="s">
        <v>1027</v>
      </c>
      <c r="H413" s="14" t="s">
        <v>169</v>
      </c>
      <c r="I413" s="17">
        <v>46189</v>
      </c>
      <c r="N413"/>
    </row>
    <row r="414" spans="1:14" s="28" customFormat="1" ht="15.75" customHeight="1" x14ac:dyDescent="0.25">
      <c r="A414" s="28">
        <f>SUBTOTAL(3,$C$2:C414)</f>
        <v>413</v>
      </c>
      <c r="B414" s="28">
        <v>20010013</v>
      </c>
      <c r="C414" s="28" t="s">
        <v>1036</v>
      </c>
      <c r="D414" s="16">
        <v>30711012408275</v>
      </c>
      <c r="E414" s="28" t="s">
        <v>369</v>
      </c>
      <c r="F414" s="52" t="s">
        <v>370</v>
      </c>
      <c r="G414" s="14" t="s">
        <v>1027</v>
      </c>
      <c r="H414" s="14" t="s">
        <v>169</v>
      </c>
      <c r="I414" s="17">
        <v>46205</v>
      </c>
      <c r="N414"/>
    </row>
    <row r="415" spans="1:14" s="28" customFormat="1" ht="15.75" customHeight="1" x14ac:dyDescent="0.25">
      <c r="A415" s="28">
        <f>SUBTOTAL(3,$C$2:C415)</f>
        <v>414</v>
      </c>
      <c r="B415" s="28">
        <v>20010026</v>
      </c>
      <c r="C415" s="28" t="s">
        <v>1049</v>
      </c>
      <c r="D415" s="16">
        <v>30511041601492</v>
      </c>
      <c r="E415" s="28" t="s">
        <v>369</v>
      </c>
      <c r="F415" s="52" t="s">
        <v>370</v>
      </c>
      <c r="G415" s="14" t="s">
        <v>1027</v>
      </c>
      <c r="H415" s="14" t="s">
        <v>169</v>
      </c>
      <c r="I415" s="17">
        <v>46229</v>
      </c>
      <c r="N415"/>
    </row>
    <row r="416" spans="1:14" s="28" customFormat="1" ht="15.75" customHeight="1" x14ac:dyDescent="0.25">
      <c r="A416" s="28">
        <f>SUBTOTAL(3,$C$2:C416)</f>
        <v>415</v>
      </c>
      <c r="B416" s="28">
        <v>20010014</v>
      </c>
      <c r="C416" s="28" t="s">
        <v>1037</v>
      </c>
      <c r="D416" s="16">
        <v>28111118800216</v>
      </c>
      <c r="E416" s="28" t="s">
        <v>9</v>
      </c>
      <c r="F416" s="52" t="s">
        <v>12</v>
      </c>
      <c r="G416" s="14" t="s">
        <v>1027</v>
      </c>
      <c r="H416" s="14" t="s">
        <v>169</v>
      </c>
      <c r="I416" s="17">
        <v>46218</v>
      </c>
      <c r="N416"/>
    </row>
    <row r="417" spans="1:14" s="28" customFormat="1" ht="15.75" customHeight="1" x14ac:dyDescent="0.25">
      <c r="A417" s="28">
        <f>SUBTOTAL(3,$C$2:C417)</f>
        <v>416</v>
      </c>
      <c r="B417" s="28">
        <v>20010015</v>
      </c>
      <c r="C417" s="28" t="s">
        <v>1038</v>
      </c>
      <c r="D417" s="16">
        <v>30205112502055</v>
      </c>
      <c r="E417" s="52" t="s">
        <v>161</v>
      </c>
      <c r="F417" s="52" t="s">
        <v>12</v>
      </c>
      <c r="G417" s="14" t="s">
        <v>1027</v>
      </c>
      <c r="H417" s="14" t="s">
        <v>169</v>
      </c>
      <c r="I417" s="17">
        <v>46212</v>
      </c>
      <c r="N417"/>
    </row>
    <row r="418" spans="1:14" s="28" customFormat="1" ht="15.75" customHeight="1" x14ac:dyDescent="0.25">
      <c r="A418" s="28">
        <f>SUBTOTAL(3,$C$2:C418)</f>
        <v>417</v>
      </c>
      <c r="B418" s="28">
        <v>20010023</v>
      </c>
      <c r="C418" s="18" t="s">
        <v>1046</v>
      </c>
      <c r="D418" s="16">
        <v>30509172502177</v>
      </c>
      <c r="E418" s="6" t="s">
        <v>490</v>
      </c>
      <c r="F418" s="52" t="s">
        <v>12</v>
      </c>
      <c r="G418" s="14" t="s">
        <v>1027</v>
      </c>
      <c r="H418" s="14" t="s">
        <v>169</v>
      </c>
      <c r="I418" s="17">
        <v>46229</v>
      </c>
      <c r="N418"/>
    </row>
    <row r="419" spans="1:14" s="28" customFormat="1" ht="15.75" customHeight="1" x14ac:dyDescent="0.25">
      <c r="A419" s="28">
        <f>SUBTOTAL(3,$C$2:C419)</f>
        <v>418</v>
      </c>
      <c r="B419" s="28">
        <v>20010028</v>
      </c>
      <c r="C419" s="28" t="s">
        <v>1051</v>
      </c>
      <c r="D419" s="16">
        <v>28507020100357</v>
      </c>
      <c r="E419" s="52" t="s">
        <v>490</v>
      </c>
      <c r="F419" s="52" t="s">
        <v>12</v>
      </c>
      <c r="G419" s="14" t="s">
        <v>1027</v>
      </c>
      <c r="H419" s="14" t="s">
        <v>169</v>
      </c>
      <c r="I419" s="17">
        <v>46230</v>
      </c>
      <c r="N419"/>
    </row>
    <row r="420" spans="1:14" s="28" customFormat="1" ht="15.75" customHeight="1" x14ac:dyDescent="0.25">
      <c r="A420" s="28">
        <f>SUBTOTAL(3,$C$2:C420)</f>
        <v>419</v>
      </c>
      <c r="B420" s="28">
        <v>20010031</v>
      </c>
      <c r="C420" s="28" t="s">
        <v>1054</v>
      </c>
      <c r="D420" s="16">
        <v>30306232502572</v>
      </c>
      <c r="E420" s="52" t="s">
        <v>999</v>
      </c>
      <c r="F420" s="52" t="s">
        <v>12</v>
      </c>
      <c r="G420" s="14" t="s">
        <v>1027</v>
      </c>
      <c r="H420" s="14" t="s">
        <v>169</v>
      </c>
      <c r="I420" s="17">
        <v>46233</v>
      </c>
      <c r="N420"/>
    </row>
    <row r="421" spans="1:14" s="28" customFormat="1" ht="15.75" customHeight="1" x14ac:dyDescent="0.25">
      <c r="A421" s="28">
        <f>SUBTOTAL(3,$C$2:C421)</f>
        <v>420</v>
      </c>
      <c r="B421" s="28">
        <v>20010036</v>
      </c>
      <c r="C421" s="28" t="s">
        <v>1059</v>
      </c>
      <c r="D421" s="16">
        <v>28209231401158</v>
      </c>
      <c r="E421" s="52" t="s">
        <v>161</v>
      </c>
      <c r="F421" s="52" t="s">
        <v>12</v>
      </c>
      <c r="G421" s="14" t="s">
        <v>1027</v>
      </c>
      <c r="H421" s="14" t="s">
        <v>169</v>
      </c>
      <c r="I421" s="17">
        <v>46242</v>
      </c>
      <c r="N421"/>
    </row>
    <row r="422" spans="1:14" s="28" customFormat="1" ht="15.75" customHeight="1" x14ac:dyDescent="0.25">
      <c r="A422" s="28">
        <f>SUBTOTAL(3,$C$2:C422)</f>
        <v>421</v>
      </c>
      <c r="B422" s="28">
        <v>20010038</v>
      </c>
      <c r="C422" s="5" t="s">
        <v>1061</v>
      </c>
      <c r="D422" s="16">
        <v>28611012802859</v>
      </c>
      <c r="E422" s="52" t="s">
        <v>15</v>
      </c>
      <c r="F422" s="52" t="s">
        <v>12</v>
      </c>
      <c r="G422" s="14" t="s">
        <v>1027</v>
      </c>
      <c r="H422" s="14" t="s">
        <v>169</v>
      </c>
      <c r="I422" s="17">
        <v>46248</v>
      </c>
      <c r="N422"/>
    </row>
    <row r="423" spans="1:14" s="28" customFormat="1" ht="15.75" customHeight="1" x14ac:dyDescent="0.25">
      <c r="A423" s="28">
        <f>SUBTOTAL(3,$C$2:C423)</f>
        <v>422</v>
      </c>
      <c r="B423" s="28">
        <v>20010021</v>
      </c>
      <c r="C423" s="28" t="s">
        <v>1044</v>
      </c>
      <c r="D423" s="16">
        <v>29308042700235</v>
      </c>
      <c r="E423" s="52" t="s">
        <v>27</v>
      </c>
      <c r="F423" s="52" t="s">
        <v>946</v>
      </c>
      <c r="G423" s="14" t="s">
        <v>1027</v>
      </c>
      <c r="H423" s="14" t="s">
        <v>169</v>
      </c>
      <c r="I423" s="17">
        <v>46218</v>
      </c>
      <c r="N423"/>
    </row>
    <row r="424" spans="1:14" s="28" customFormat="1" ht="15.75" customHeight="1" x14ac:dyDescent="0.25">
      <c r="A424" s="28">
        <f>SUBTOTAL(3,$C$2:C424)</f>
        <v>423</v>
      </c>
      <c r="B424" s="28">
        <v>20010002</v>
      </c>
      <c r="C424" s="28" t="s">
        <v>1026</v>
      </c>
      <c r="D424" s="16">
        <v>30201012103077</v>
      </c>
      <c r="E424" s="28" t="s">
        <v>79</v>
      </c>
      <c r="F424" s="52" t="s">
        <v>821</v>
      </c>
      <c r="G424" s="14" t="s">
        <v>1027</v>
      </c>
      <c r="H424" s="14" t="s">
        <v>169</v>
      </c>
      <c r="I424" s="17">
        <v>46211</v>
      </c>
      <c r="N424"/>
    </row>
    <row r="425" spans="1:14" s="28" customFormat="1" ht="15.75" customHeight="1" x14ac:dyDescent="0.25">
      <c r="A425" s="28">
        <f>SUBTOTAL(3,$C$2:C425)</f>
        <v>424</v>
      </c>
      <c r="B425" s="28">
        <v>20010003</v>
      </c>
      <c r="C425" s="28" t="s">
        <v>1028</v>
      </c>
      <c r="D425" s="16">
        <v>29702012607273</v>
      </c>
      <c r="E425" s="52" t="s">
        <v>79</v>
      </c>
      <c r="F425" s="52" t="s">
        <v>821</v>
      </c>
      <c r="G425" s="14" t="s">
        <v>1027</v>
      </c>
      <c r="H425" s="14" t="s">
        <v>169</v>
      </c>
      <c r="I425" s="17">
        <v>46181</v>
      </c>
      <c r="N425"/>
    </row>
    <row r="426" spans="1:14" s="28" customFormat="1" ht="15.75" customHeight="1" x14ac:dyDescent="0.25">
      <c r="A426" s="28">
        <f>SUBTOTAL(3,$C$2:C426)</f>
        <v>425</v>
      </c>
      <c r="B426" s="28">
        <v>20010034</v>
      </c>
      <c r="C426" s="28" t="s">
        <v>1056</v>
      </c>
      <c r="D426" s="16">
        <v>30211052603671</v>
      </c>
      <c r="E426" s="52" t="s">
        <v>1057</v>
      </c>
      <c r="F426" s="52" t="s">
        <v>821</v>
      </c>
      <c r="G426" s="14" t="s">
        <v>1027</v>
      </c>
      <c r="H426" s="14" t="s">
        <v>169</v>
      </c>
      <c r="I426" s="17">
        <v>46236</v>
      </c>
      <c r="N426"/>
    </row>
    <row r="427" spans="1:14" s="28" customFormat="1" ht="15.75" customHeight="1" x14ac:dyDescent="0.25">
      <c r="A427" s="28">
        <f>SUBTOTAL(3,$C$2:C427)</f>
        <v>426</v>
      </c>
      <c r="B427" s="28">
        <v>20010037</v>
      </c>
      <c r="C427" s="28" t="s">
        <v>1060</v>
      </c>
      <c r="D427" s="16">
        <v>30511092702013</v>
      </c>
      <c r="E427" s="52" t="s">
        <v>79</v>
      </c>
      <c r="F427" s="52" t="s">
        <v>821</v>
      </c>
      <c r="G427" s="14" t="s">
        <v>1027</v>
      </c>
      <c r="H427" s="14" t="s">
        <v>169</v>
      </c>
      <c r="I427" s="17">
        <v>46244</v>
      </c>
      <c r="N427"/>
    </row>
    <row r="428" spans="1:14" s="28" customFormat="1" ht="15.75" customHeight="1" x14ac:dyDescent="0.25">
      <c r="A428" s="28">
        <f>SUBTOTAL(3,$C$2:C428)</f>
        <v>427</v>
      </c>
      <c r="B428" s="28">
        <v>20010018</v>
      </c>
      <c r="C428" s="28" t="s">
        <v>1041</v>
      </c>
      <c r="D428" s="16">
        <v>30302251803014</v>
      </c>
      <c r="E428" s="52" t="s">
        <v>21</v>
      </c>
      <c r="F428" s="52" t="s">
        <v>13</v>
      </c>
      <c r="G428" s="14" t="s">
        <v>1027</v>
      </c>
      <c r="H428" s="14" t="s">
        <v>169</v>
      </c>
      <c r="I428" s="17">
        <v>46218</v>
      </c>
      <c r="N428"/>
    </row>
    <row r="429" spans="1:14" s="28" customFormat="1" ht="15.75" customHeight="1" x14ac:dyDescent="0.25">
      <c r="A429" s="28">
        <f>SUBTOTAL(3,$C$2:C429)</f>
        <v>428</v>
      </c>
      <c r="B429" s="28">
        <v>20010019</v>
      </c>
      <c r="C429" s="18" t="s">
        <v>1042</v>
      </c>
      <c r="D429" s="16">
        <v>30205122601531</v>
      </c>
      <c r="E429" s="28" t="s">
        <v>20</v>
      </c>
      <c r="F429" s="52" t="s">
        <v>13</v>
      </c>
      <c r="G429" s="14" t="s">
        <v>1027</v>
      </c>
      <c r="H429" s="14" t="s">
        <v>169</v>
      </c>
      <c r="I429" s="17">
        <v>46179</v>
      </c>
      <c r="N429"/>
    </row>
    <row r="430" spans="1:14" s="28" customFormat="1" ht="15.75" customHeight="1" x14ac:dyDescent="0.25">
      <c r="A430" s="28">
        <f>SUBTOTAL(3,$C$2:C430)</f>
        <v>429</v>
      </c>
      <c r="B430" s="28">
        <v>20010020</v>
      </c>
      <c r="C430" s="28" t="s">
        <v>1043</v>
      </c>
      <c r="D430" s="16">
        <v>30301121303595</v>
      </c>
      <c r="E430" s="52" t="s">
        <v>21</v>
      </c>
      <c r="F430" s="52" t="s">
        <v>13</v>
      </c>
      <c r="G430" s="14" t="s">
        <v>1027</v>
      </c>
      <c r="H430" s="14" t="s">
        <v>169</v>
      </c>
      <c r="I430" s="17">
        <v>46218</v>
      </c>
      <c r="N430"/>
    </row>
    <row r="431" spans="1:14" s="28" customFormat="1" ht="15.75" customHeight="1" x14ac:dyDescent="0.25">
      <c r="A431" s="28">
        <f>SUBTOTAL(3,$C$2:C431)</f>
        <v>430</v>
      </c>
      <c r="B431" s="28">
        <v>20010022</v>
      </c>
      <c r="C431" s="18" t="s">
        <v>1045</v>
      </c>
      <c r="D431" s="16">
        <v>3030615106539</v>
      </c>
      <c r="E431" s="52" t="s">
        <v>21</v>
      </c>
      <c r="F431" s="52" t="s">
        <v>13</v>
      </c>
      <c r="G431" s="14" t="s">
        <v>1027</v>
      </c>
      <c r="H431" s="14" t="s">
        <v>169</v>
      </c>
      <c r="I431" s="17">
        <v>46209</v>
      </c>
      <c r="N431"/>
    </row>
    <row r="432" spans="1:14" s="28" customFormat="1" ht="15.75" customHeight="1" x14ac:dyDescent="0.25">
      <c r="A432" s="28">
        <f>SUBTOTAL(3,$C$2:C432)</f>
        <v>431</v>
      </c>
      <c r="B432" s="28">
        <v>20010024</v>
      </c>
      <c r="C432" s="28" t="s">
        <v>1047</v>
      </c>
      <c r="D432" s="16">
        <v>30306201700112</v>
      </c>
      <c r="E432" s="52" t="s">
        <v>21</v>
      </c>
      <c r="F432" s="52" t="s">
        <v>13</v>
      </c>
      <c r="G432" s="14" t="s">
        <v>1027</v>
      </c>
      <c r="H432" s="14" t="s">
        <v>169</v>
      </c>
      <c r="I432" s="17">
        <v>46225</v>
      </c>
      <c r="N432"/>
    </row>
    <row r="433" spans="1:14" s="28" customFormat="1" ht="15.75" customHeight="1" x14ac:dyDescent="0.25">
      <c r="A433" s="28">
        <f>SUBTOTAL(3,$C$2:C433)</f>
        <v>432</v>
      </c>
      <c r="B433" s="28">
        <v>20010025</v>
      </c>
      <c r="C433" s="28" t="s">
        <v>1048</v>
      </c>
      <c r="D433" s="16">
        <v>29003111402777</v>
      </c>
      <c r="E433" s="52" t="s">
        <v>172</v>
      </c>
      <c r="F433" s="52" t="s">
        <v>13</v>
      </c>
      <c r="G433" s="14" t="s">
        <v>1027</v>
      </c>
      <c r="H433" s="14" t="s">
        <v>169</v>
      </c>
      <c r="I433" s="17">
        <v>46225</v>
      </c>
      <c r="N433"/>
    </row>
    <row r="434" spans="1:14" s="28" customFormat="1" ht="15.75" customHeight="1" x14ac:dyDescent="0.25">
      <c r="A434" s="28">
        <f>SUBTOTAL(3,$C$2:C434)</f>
        <v>433</v>
      </c>
      <c r="B434" s="28">
        <v>16010071</v>
      </c>
      <c r="C434" s="28" t="s">
        <v>459</v>
      </c>
      <c r="D434" s="16">
        <v>30002162200752</v>
      </c>
      <c r="E434" s="52" t="s">
        <v>762</v>
      </c>
      <c r="F434" s="52" t="s">
        <v>469</v>
      </c>
      <c r="G434" s="14" t="s">
        <v>24</v>
      </c>
      <c r="H434" s="14" t="s">
        <v>940</v>
      </c>
      <c r="I434" s="17">
        <v>45591</v>
      </c>
      <c r="N434"/>
    </row>
    <row r="435" spans="1:14" s="28" customFormat="1" ht="15.75" customHeight="1" x14ac:dyDescent="0.25">
      <c r="A435" s="28">
        <f>SUBTOTAL(3,$C$2:C435)</f>
        <v>434</v>
      </c>
      <c r="B435" s="28">
        <v>16010124</v>
      </c>
      <c r="C435" s="18" t="s">
        <v>781</v>
      </c>
      <c r="D435" s="16">
        <v>30611292200874</v>
      </c>
      <c r="E435" s="6" t="s">
        <v>762</v>
      </c>
      <c r="F435" s="52" t="s">
        <v>469</v>
      </c>
      <c r="G435" s="14" t="s">
        <v>24</v>
      </c>
      <c r="H435" s="14" t="s">
        <v>940</v>
      </c>
      <c r="I435" s="17">
        <v>45878</v>
      </c>
      <c r="N435"/>
    </row>
    <row r="436" spans="1:14" s="28" customFormat="1" ht="15.75" customHeight="1" x14ac:dyDescent="0.25">
      <c r="A436" s="28">
        <f>SUBTOTAL(3,$C$2:C436)</f>
        <v>435</v>
      </c>
      <c r="B436" s="28">
        <v>16010135</v>
      </c>
      <c r="C436" s="18" t="s">
        <v>795</v>
      </c>
      <c r="D436" s="16">
        <v>29406062201814</v>
      </c>
      <c r="E436" s="28" t="s">
        <v>762</v>
      </c>
      <c r="F436" s="52" t="s">
        <v>469</v>
      </c>
      <c r="G436" s="14" t="s">
        <v>24</v>
      </c>
      <c r="H436" s="14" t="s">
        <v>940</v>
      </c>
      <c r="I436" s="17">
        <v>46008</v>
      </c>
      <c r="N436"/>
    </row>
    <row r="437" spans="1:14" s="28" customFormat="1" ht="15.75" customHeight="1" x14ac:dyDescent="0.25">
      <c r="A437" s="28">
        <f>SUBTOTAL(3,$C$2:C437)</f>
        <v>436</v>
      </c>
      <c r="B437" s="28">
        <v>16010137</v>
      </c>
      <c r="C437" s="18" t="s">
        <v>797</v>
      </c>
      <c r="D437" s="16">
        <v>29403152503039</v>
      </c>
      <c r="E437" s="28" t="s">
        <v>762</v>
      </c>
      <c r="F437" s="52" t="s">
        <v>469</v>
      </c>
      <c r="G437" s="14" t="s">
        <v>24</v>
      </c>
      <c r="H437" s="14" t="s">
        <v>940</v>
      </c>
      <c r="I437" s="17">
        <v>46022</v>
      </c>
      <c r="N437"/>
    </row>
    <row r="438" spans="1:14" s="28" customFormat="1" ht="15.75" customHeight="1" x14ac:dyDescent="0.25">
      <c r="A438" s="28">
        <f>SUBTOTAL(3,$C$2:C438)</f>
        <v>437</v>
      </c>
      <c r="B438" s="28">
        <v>16010151</v>
      </c>
      <c r="C438" s="18" t="s">
        <v>811</v>
      </c>
      <c r="D438" s="16">
        <v>30711262200157</v>
      </c>
      <c r="E438" s="28" t="s">
        <v>804</v>
      </c>
      <c r="F438" s="52" t="s">
        <v>469</v>
      </c>
      <c r="G438" s="14" t="s">
        <v>24</v>
      </c>
      <c r="H438" s="14" t="s">
        <v>940</v>
      </c>
      <c r="I438" s="17">
        <v>46146</v>
      </c>
      <c r="N438"/>
    </row>
    <row r="439" spans="1:14" s="28" customFormat="1" ht="15.75" customHeight="1" x14ac:dyDescent="0.25">
      <c r="A439" s="28">
        <f>SUBTOTAL(3,$C$2:C439)</f>
        <v>438</v>
      </c>
      <c r="B439" s="28">
        <v>16010152</v>
      </c>
      <c r="C439" s="18" t="s">
        <v>812</v>
      </c>
      <c r="D439" s="16">
        <v>28711010103796</v>
      </c>
      <c r="E439" s="52" t="s">
        <v>804</v>
      </c>
      <c r="F439" s="52" t="s">
        <v>469</v>
      </c>
      <c r="G439" s="14" t="s">
        <v>24</v>
      </c>
      <c r="H439" s="14" t="s">
        <v>940</v>
      </c>
      <c r="I439" s="17">
        <v>46154</v>
      </c>
      <c r="N439"/>
    </row>
    <row r="440" spans="1:14" s="28" customFormat="1" ht="15.75" customHeight="1" x14ac:dyDescent="0.25">
      <c r="A440" s="28">
        <f>SUBTOTAL(3,$C$2:C440)</f>
        <v>439</v>
      </c>
      <c r="B440" s="28">
        <v>16010057</v>
      </c>
      <c r="C440" s="18" t="s">
        <v>48</v>
      </c>
      <c r="D440" s="16">
        <v>29307181701134</v>
      </c>
      <c r="E440" s="52" t="s">
        <v>674</v>
      </c>
      <c r="F440" s="52" t="s">
        <v>947</v>
      </c>
      <c r="G440" s="14" t="s">
        <v>24</v>
      </c>
      <c r="H440" s="14" t="s">
        <v>940</v>
      </c>
      <c r="I440" s="17">
        <v>45508</v>
      </c>
      <c r="N440"/>
    </row>
    <row r="441" spans="1:14" s="28" customFormat="1" ht="15.75" customHeight="1" x14ac:dyDescent="0.25">
      <c r="A441" s="28">
        <f>SUBTOTAL(3,$C$2:C441)</f>
        <v>440</v>
      </c>
      <c r="B441" s="28">
        <v>16010159</v>
      </c>
      <c r="C441" s="18" t="s">
        <v>1377</v>
      </c>
      <c r="D441" s="16">
        <v>28410141601279</v>
      </c>
      <c r="E441" s="52" t="s">
        <v>35</v>
      </c>
      <c r="F441" s="52" t="s">
        <v>947</v>
      </c>
      <c r="G441" s="14" t="s">
        <v>24</v>
      </c>
      <c r="H441" s="14" t="s">
        <v>940</v>
      </c>
      <c r="I441" s="17">
        <v>46238</v>
      </c>
      <c r="N441"/>
    </row>
    <row r="442" spans="1:14" s="28" customFormat="1" ht="15.75" customHeight="1" x14ac:dyDescent="0.25">
      <c r="A442" s="28">
        <f>SUBTOTAL(3,$C$2:C442)</f>
        <v>441</v>
      </c>
      <c r="B442" s="28">
        <v>16010140</v>
      </c>
      <c r="C442" s="18" t="s">
        <v>801</v>
      </c>
      <c r="D442" s="16">
        <v>27701012508115</v>
      </c>
      <c r="E442" s="28" t="s">
        <v>369</v>
      </c>
      <c r="F442" s="52" t="s">
        <v>370</v>
      </c>
      <c r="G442" s="14" t="s">
        <v>24</v>
      </c>
      <c r="H442" s="14" t="s">
        <v>940</v>
      </c>
      <c r="I442" s="17">
        <v>46039</v>
      </c>
      <c r="N442"/>
    </row>
    <row r="443" spans="1:14" s="28" customFormat="1" ht="15.75" customHeight="1" x14ac:dyDescent="0.25">
      <c r="A443" s="28">
        <f>SUBTOTAL(3,$C$2:C443)</f>
        <v>442</v>
      </c>
      <c r="B443" s="28">
        <v>16010142</v>
      </c>
      <c r="C443" s="18" t="s">
        <v>802</v>
      </c>
      <c r="D443" s="16">
        <v>28901012317916</v>
      </c>
      <c r="E443" s="28" t="s">
        <v>369</v>
      </c>
      <c r="F443" s="52" t="s">
        <v>370</v>
      </c>
      <c r="G443" s="14" t="s">
        <v>24</v>
      </c>
      <c r="H443" s="14" t="s">
        <v>940</v>
      </c>
      <c r="I443" s="17">
        <v>46038</v>
      </c>
      <c r="N443"/>
    </row>
    <row r="444" spans="1:14" s="28" customFormat="1" ht="15.75" customHeight="1" x14ac:dyDescent="0.25">
      <c r="A444" s="28">
        <f>SUBTOTAL(3,$C$2:C444)</f>
        <v>443</v>
      </c>
      <c r="B444" s="28">
        <v>16010144</v>
      </c>
      <c r="C444" s="18" t="s">
        <v>805</v>
      </c>
      <c r="D444" s="16">
        <v>30004252402578</v>
      </c>
      <c r="E444" s="28" t="s">
        <v>369</v>
      </c>
      <c r="F444" s="52" t="s">
        <v>370</v>
      </c>
      <c r="G444" s="14" t="s">
        <v>24</v>
      </c>
      <c r="H444" s="14" t="s">
        <v>940</v>
      </c>
      <c r="I444" s="17">
        <v>46112</v>
      </c>
      <c r="N444"/>
    </row>
    <row r="445" spans="1:14" s="28" customFormat="1" ht="15.75" customHeight="1" x14ac:dyDescent="0.25">
      <c r="A445" s="28">
        <f>SUBTOTAL(3,$C$2:C445)</f>
        <v>444</v>
      </c>
      <c r="B445" s="28">
        <v>16010032</v>
      </c>
      <c r="C445" s="28" t="s">
        <v>248</v>
      </c>
      <c r="D445" s="16">
        <v>30107070105431</v>
      </c>
      <c r="E445" s="52" t="s">
        <v>9</v>
      </c>
      <c r="F445" s="52" t="s">
        <v>12</v>
      </c>
      <c r="G445" s="14" t="s">
        <v>24</v>
      </c>
      <c r="H445" s="14" t="s">
        <v>940</v>
      </c>
      <c r="I445" s="17">
        <v>45229</v>
      </c>
      <c r="N445"/>
    </row>
    <row r="446" spans="1:14" s="28" customFormat="1" ht="15.75" customHeight="1" x14ac:dyDescent="0.25">
      <c r="A446" s="28">
        <f>SUBTOTAL(3,$C$2:C446)</f>
        <v>445</v>
      </c>
      <c r="B446" s="28">
        <v>16010127</v>
      </c>
      <c r="C446" s="28" t="s">
        <v>785</v>
      </c>
      <c r="D446" s="16">
        <v>26503022700871</v>
      </c>
      <c r="E446" s="28" t="s">
        <v>15</v>
      </c>
      <c r="F446" s="52" t="s">
        <v>12</v>
      </c>
      <c r="G446" s="14" t="s">
        <v>24</v>
      </c>
      <c r="H446" s="14" t="s">
        <v>940</v>
      </c>
      <c r="I446" s="17">
        <v>45936</v>
      </c>
      <c r="N446"/>
    </row>
    <row r="447" spans="1:14" s="28" customFormat="1" ht="15.75" customHeight="1" x14ac:dyDescent="0.25">
      <c r="A447" s="28">
        <f>SUBTOTAL(3,$C$2:C447)</f>
        <v>446</v>
      </c>
      <c r="B447" s="28">
        <v>16010128</v>
      </c>
      <c r="C447" s="28" t="s">
        <v>786</v>
      </c>
      <c r="D447" s="16">
        <v>25910310100499</v>
      </c>
      <c r="E447" s="28" t="s">
        <v>15</v>
      </c>
      <c r="F447" s="52" t="s">
        <v>12</v>
      </c>
      <c r="G447" s="14" t="s">
        <v>24</v>
      </c>
      <c r="H447" s="14" t="s">
        <v>940</v>
      </c>
      <c r="I447" s="17">
        <v>45938</v>
      </c>
      <c r="N447"/>
    </row>
    <row r="448" spans="1:14" s="28" customFormat="1" ht="15.75" customHeight="1" x14ac:dyDescent="0.25">
      <c r="A448" s="28">
        <f>SUBTOTAL(3,$C$2:C448)</f>
        <v>447</v>
      </c>
      <c r="B448" s="28">
        <v>16010136</v>
      </c>
      <c r="C448" s="18" t="s">
        <v>83</v>
      </c>
      <c r="D448" s="16">
        <v>25906231400471</v>
      </c>
      <c r="E448" s="52" t="s">
        <v>15</v>
      </c>
      <c r="F448" s="52" t="s">
        <v>12</v>
      </c>
      <c r="G448" s="14" t="s">
        <v>24</v>
      </c>
      <c r="H448" s="14" t="s">
        <v>940</v>
      </c>
      <c r="I448" s="17">
        <v>46012</v>
      </c>
      <c r="N448"/>
    </row>
    <row r="449" spans="1:14" s="28" customFormat="1" ht="15.75" customHeight="1" x14ac:dyDescent="0.25">
      <c r="A449" s="28">
        <f>SUBTOTAL(3,$C$2:C449)</f>
        <v>448</v>
      </c>
      <c r="B449" s="28">
        <v>16010138</v>
      </c>
      <c r="C449" s="18" t="s">
        <v>796</v>
      </c>
      <c r="D449" s="16">
        <v>27002092200633</v>
      </c>
      <c r="E449" s="52" t="s">
        <v>15</v>
      </c>
      <c r="F449" s="52" t="s">
        <v>12</v>
      </c>
      <c r="G449" s="14" t="s">
        <v>24</v>
      </c>
      <c r="H449" s="14" t="s">
        <v>940</v>
      </c>
      <c r="I449" s="17">
        <v>46029</v>
      </c>
      <c r="N449"/>
    </row>
    <row r="450" spans="1:14" s="28" customFormat="1" ht="15.75" customHeight="1" x14ac:dyDescent="0.25">
      <c r="A450" s="28">
        <f>SUBTOTAL(3,$C$2:C450)</f>
        <v>449</v>
      </c>
      <c r="B450" s="28">
        <v>16010111</v>
      </c>
      <c r="C450" s="18" t="s">
        <v>772</v>
      </c>
      <c r="D450" s="16">
        <v>27611212701832</v>
      </c>
      <c r="E450" s="52" t="s">
        <v>161</v>
      </c>
      <c r="F450" s="52" t="s">
        <v>12</v>
      </c>
      <c r="G450" s="14" t="s">
        <v>24</v>
      </c>
      <c r="H450" s="14" t="s">
        <v>940</v>
      </c>
      <c r="I450" s="17">
        <v>45782</v>
      </c>
      <c r="N450"/>
    </row>
    <row r="451" spans="1:14" s="28" customFormat="1" ht="15.75" customHeight="1" x14ac:dyDescent="0.25">
      <c r="A451" s="28">
        <f>SUBTOTAL(3,$C$2:C451)</f>
        <v>450</v>
      </c>
      <c r="B451" s="28">
        <v>16010113</v>
      </c>
      <c r="C451" s="18" t="s">
        <v>773</v>
      </c>
      <c r="D451" s="16">
        <v>28806251604231</v>
      </c>
      <c r="E451" s="52" t="s">
        <v>161</v>
      </c>
      <c r="F451" s="52" t="s">
        <v>12</v>
      </c>
      <c r="G451" s="14" t="s">
        <v>24</v>
      </c>
      <c r="H451" s="14" t="s">
        <v>940</v>
      </c>
      <c r="I451" s="17">
        <v>45783</v>
      </c>
      <c r="N451"/>
    </row>
    <row r="452" spans="1:14" s="28" customFormat="1" ht="15.75" customHeight="1" x14ac:dyDescent="0.25">
      <c r="A452" s="28">
        <f>SUBTOTAL(3,$C$2:C452)</f>
        <v>451</v>
      </c>
      <c r="B452" s="28">
        <v>16010132</v>
      </c>
      <c r="C452" s="18" t="s">
        <v>791</v>
      </c>
      <c r="D452" s="16">
        <v>29905071601198</v>
      </c>
      <c r="E452" s="28" t="s">
        <v>490</v>
      </c>
      <c r="F452" s="52" t="s">
        <v>12</v>
      </c>
      <c r="G452" s="14" t="s">
        <v>24</v>
      </c>
      <c r="H452" s="14" t="s">
        <v>940</v>
      </c>
      <c r="I452" s="17">
        <v>45997</v>
      </c>
      <c r="N452"/>
    </row>
    <row r="453" spans="1:14" s="28" customFormat="1" ht="15.75" customHeight="1" x14ac:dyDescent="0.25">
      <c r="A453" s="28">
        <f>SUBTOTAL(3,$C$2:C453)</f>
        <v>452</v>
      </c>
      <c r="B453" s="28">
        <v>16010120</v>
      </c>
      <c r="C453" s="28" t="s">
        <v>264</v>
      </c>
      <c r="D453" s="16">
        <v>28501201201076</v>
      </c>
      <c r="E453" s="6" t="s">
        <v>27</v>
      </c>
      <c r="F453" s="52" t="s">
        <v>946</v>
      </c>
      <c r="G453" s="14" t="s">
        <v>1355</v>
      </c>
      <c r="H453" s="14" t="s">
        <v>168</v>
      </c>
      <c r="I453" s="17">
        <v>45845</v>
      </c>
      <c r="N453"/>
    </row>
    <row r="454" spans="1:14" s="28" customFormat="1" ht="15.75" customHeight="1" x14ac:dyDescent="0.25">
      <c r="A454" s="28">
        <f>SUBTOTAL(3,$C$2:C454)</f>
        <v>453</v>
      </c>
      <c r="B454" s="28">
        <v>16010154</v>
      </c>
      <c r="C454" s="28" t="s">
        <v>823</v>
      </c>
      <c r="D454" s="16">
        <v>30710011538276</v>
      </c>
      <c r="E454" s="52" t="s">
        <v>79</v>
      </c>
      <c r="F454" s="52" t="s">
        <v>821</v>
      </c>
      <c r="G454" s="14" t="s">
        <v>24</v>
      </c>
      <c r="H454" s="14" t="s">
        <v>940</v>
      </c>
      <c r="I454" s="17">
        <v>46186</v>
      </c>
      <c r="N454"/>
    </row>
    <row r="455" spans="1:14" s="28" customFormat="1" ht="15.75" customHeight="1" x14ac:dyDescent="0.25">
      <c r="A455" s="28">
        <f>SUBTOTAL(3,$C$2:C455)</f>
        <v>454</v>
      </c>
      <c r="B455" s="28">
        <v>16010155</v>
      </c>
      <c r="C455" s="28" t="s">
        <v>824</v>
      </c>
      <c r="D455" s="16">
        <v>30701202103173</v>
      </c>
      <c r="E455" s="52" t="s">
        <v>79</v>
      </c>
      <c r="F455" s="52" t="s">
        <v>821</v>
      </c>
      <c r="G455" s="14" t="s">
        <v>24</v>
      </c>
      <c r="H455" s="14" t="s">
        <v>940</v>
      </c>
      <c r="I455" s="17">
        <v>46186</v>
      </c>
      <c r="N455"/>
    </row>
    <row r="456" spans="1:14" s="28" customFormat="1" ht="15.75" customHeight="1" x14ac:dyDescent="0.25">
      <c r="A456" s="28">
        <f>SUBTOTAL(3,$C$2:C456)</f>
        <v>455</v>
      </c>
      <c r="B456" s="28">
        <v>16010157</v>
      </c>
      <c r="C456" s="28" t="s">
        <v>938</v>
      </c>
      <c r="D456" s="16">
        <v>30709251702695</v>
      </c>
      <c r="E456" s="52" t="s">
        <v>79</v>
      </c>
      <c r="F456" s="52" t="s">
        <v>821</v>
      </c>
      <c r="G456" s="14" t="s">
        <v>24</v>
      </c>
      <c r="H456" s="14" t="s">
        <v>940</v>
      </c>
      <c r="I456" s="17">
        <v>46209</v>
      </c>
      <c r="N456"/>
    </row>
    <row r="457" spans="1:14" s="28" customFormat="1" ht="15.75" customHeight="1" x14ac:dyDescent="0.25">
      <c r="A457" s="28">
        <f>SUBTOTAL(3,$C$2:C457)</f>
        <v>456</v>
      </c>
      <c r="B457" s="28">
        <v>16010153</v>
      </c>
      <c r="C457" s="28" t="s">
        <v>825</v>
      </c>
      <c r="D457" s="16">
        <v>30012152100798</v>
      </c>
      <c r="E457" s="28" t="s">
        <v>999</v>
      </c>
      <c r="F457" s="52" t="s">
        <v>821</v>
      </c>
      <c r="G457" s="14" t="s">
        <v>24</v>
      </c>
      <c r="H457" s="14" t="s">
        <v>940</v>
      </c>
      <c r="I457" s="17">
        <v>46183</v>
      </c>
      <c r="N457"/>
    </row>
    <row r="458" spans="1:14" s="28" customFormat="1" ht="15.75" customHeight="1" x14ac:dyDescent="0.25">
      <c r="A458" s="28">
        <f>SUBTOTAL(3,$C$2:C458)</f>
        <v>457</v>
      </c>
      <c r="B458" s="28">
        <v>16010097</v>
      </c>
      <c r="C458" s="28" t="s">
        <v>756</v>
      </c>
      <c r="D458" s="16">
        <v>30202252503591</v>
      </c>
      <c r="E458" s="52" t="s">
        <v>172</v>
      </c>
      <c r="F458" s="52" t="s">
        <v>13</v>
      </c>
      <c r="G458" s="14" t="s">
        <v>24</v>
      </c>
      <c r="H458" s="14" t="s">
        <v>940</v>
      </c>
      <c r="I458" s="17">
        <v>45693</v>
      </c>
      <c r="N458"/>
    </row>
    <row r="459" spans="1:14" s="28" customFormat="1" ht="15.75" customHeight="1" x14ac:dyDescent="0.25">
      <c r="A459" s="28">
        <f>SUBTOTAL(3,$C$2:C459)</f>
        <v>458</v>
      </c>
      <c r="B459" s="28">
        <v>16010149</v>
      </c>
      <c r="C459" s="28" t="s">
        <v>807</v>
      </c>
      <c r="D459" s="16">
        <v>30309161701977</v>
      </c>
      <c r="E459" s="52" t="s">
        <v>172</v>
      </c>
      <c r="F459" s="52" t="s">
        <v>13</v>
      </c>
      <c r="G459" s="14" t="s">
        <v>24</v>
      </c>
      <c r="H459" s="14" t="s">
        <v>940</v>
      </c>
      <c r="I459" s="17">
        <v>46141</v>
      </c>
      <c r="N459"/>
    </row>
    <row r="460" spans="1:14" s="28" customFormat="1" ht="15.75" customHeight="1" x14ac:dyDescent="0.25">
      <c r="A460" s="28">
        <f>SUBTOTAL(3,$C$2:C460)</f>
        <v>459</v>
      </c>
      <c r="B460" s="28">
        <v>16010158</v>
      </c>
      <c r="C460" s="28" t="s">
        <v>937</v>
      </c>
      <c r="D460" s="16">
        <v>30505231700039</v>
      </c>
      <c r="E460" s="52" t="s">
        <v>21</v>
      </c>
      <c r="F460" s="52" t="s">
        <v>13</v>
      </c>
      <c r="G460" s="14" t="s">
        <v>24</v>
      </c>
      <c r="H460" s="14" t="s">
        <v>940</v>
      </c>
      <c r="I460" s="17">
        <v>46221</v>
      </c>
      <c r="N460"/>
    </row>
    <row r="461" spans="1:14" s="28" customFormat="1" ht="15.75" customHeight="1" x14ac:dyDescent="0.25">
      <c r="A461" s="28">
        <f>SUBTOTAL(3,$C$2:C461)</f>
        <v>460</v>
      </c>
      <c r="B461" s="28">
        <v>17010044</v>
      </c>
      <c r="C461" s="28" t="s">
        <v>486</v>
      </c>
      <c r="D461" s="16">
        <v>29009302100591</v>
      </c>
      <c r="E461" s="52" t="s">
        <v>35</v>
      </c>
      <c r="F461" s="52" t="s">
        <v>947</v>
      </c>
      <c r="G461" s="14" t="s">
        <v>107</v>
      </c>
      <c r="H461" s="14" t="s">
        <v>940</v>
      </c>
      <c r="I461" s="17">
        <v>45602</v>
      </c>
      <c r="N461"/>
    </row>
    <row r="462" spans="1:14" s="28" customFormat="1" ht="15.75" customHeight="1" x14ac:dyDescent="0.25">
      <c r="A462" s="28">
        <f>SUBTOTAL(3,$C$2:C462)</f>
        <v>461</v>
      </c>
      <c r="B462" s="28">
        <v>15210152</v>
      </c>
      <c r="C462" s="28" t="s">
        <v>638</v>
      </c>
      <c r="D462" s="16">
        <v>27103062401333</v>
      </c>
      <c r="E462" s="52" t="s">
        <v>35</v>
      </c>
      <c r="F462" s="52" t="s">
        <v>947</v>
      </c>
      <c r="G462" s="14" t="s">
        <v>107</v>
      </c>
      <c r="H462" s="14" t="s">
        <v>940</v>
      </c>
      <c r="I462" s="17">
        <v>45586</v>
      </c>
      <c r="N462"/>
    </row>
    <row r="463" spans="1:14" s="28" customFormat="1" ht="15.75" customHeight="1" x14ac:dyDescent="0.25">
      <c r="A463" s="28">
        <f>SUBTOTAL(3,$C$2:C463)</f>
        <v>462</v>
      </c>
      <c r="B463" s="28">
        <v>17010086</v>
      </c>
      <c r="C463" s="28" t="s">
        <v>1149</v>
      </c>
      <c r="D463" s="16">
        <v>27505281300993</v>
      </c>
      <c r="E463" s="52" t="s">
        <v>166</v>
      </c>
      <c r="F463" s="52" t="s">
        <v>12</v>
      </c>
      <c r="G463" s="14" t="s">
        <v>107</v>
      </c>
      <c r="H463" s="14" t="s">
        <v>940</v>
      </c>
      <c r="I463" s="17">
        <v>45959</v>
      </c>
      <c r="N463"/>
    </row>
    <row r="464" spans="1:14" s="28" customFormat="1" ht="15.75" customHeight="1" x14ac:dyDescent="0.25">
      <c r="A464" s="28">
        <f>SUBTOTAL(3,$C$2:C464)</f>
        <v>463</v>
      </c>
      <c r="B464" s="28">
        <v>15210069</v>
      </c>
      <c r="C464" s="28" t="s">
        <v>643</v>
      </c>
      <c r="D464" s="16">
        <v>30502022402315</v>
      </c>
      <c r="E464" s="52" t="s">
        <v>9</v>
      </c>
      <c r="F464" s="52" t="s">
        <v>12</v>
      </c>
      <c r="G464" s="14" t="s">
        <v>107</v>
      </c>
      <c r="H464" s="14" t="s">
        <v>940</v>
      </c>
      <c r="I464" s="17">
        <v>45124</v>
      </c>
      <c r="N464"/>
    </row>
    <row r="465" spans="1:14" s="28" customFormat="1" ht="15.75" customHeight="1" x14ac:dyDescent="0.25">
      <c r="A465" s="28">
        <f>SUBTOTAL(3,$C$2:C465)</f>
        <v>464</v>
      </c>
      <c r="B465" s="28">
        <v>15210134</v>
      </c>
      <c r="C465" s="18" t="s">
        <v>89</v>
      </c>
      <c r="D465" s="16">
        <v>27705011302217</v>
      </c>
      <c r="E465" s="28" t="s">
        <v>19</v>
      </c>
      <c r="F465" s="52" t="s">
        <v>12</v>
      </c>
      <c r="G465" s="14" t="s">
        <v>107</v>
      </c>
      <c r="H465" s="14" t="s">
        <v>940</v>
      </c>
      <c r="I465" s="17">
        <v>45451</v>
      </c>
      <c r="N465"/>
    </row>
    <row r="466" spans="1:14" s="28" customFormat="1" ht="15.75" customHeight="1" x14ac:dyDescent="0.25">
      <c r="A466" s="28">
        <f>SUBTOTAL(3,$C$2:C466)</f>
        <v>465</v>
      </c>
      <c r="B466" s="28">
        <v>15210171</v>
      </c>
      <c r="C466" s="28" t="s">
        <v>1150</v>
      </c>
      <c r="D466" s="16">
        <v>27402111301614</v>
      </c>
      <c r="E466" s="28" t="s">
        <v>19</v>
      </c>
      <c r="F466" s="52" t="s">
        <v>12</v>
      </c>
      <c r="G466" s="14" t="s">
        <v>107</v>
      </c>
      <c r="H466" s="14" t="s">
        <v>940</v>
      </c>
      <c r="I466" s="17">
        <v>45769</v>
      </c>
      <c r="N466"/>
    </row>
    <row r="467" spans="1:14" s="28" customFormat="1" ht="15.75" customHeight="1" x14ac:dyDescent="0.25">
      <c r="A467" s="28">
        <f>SUBTOTAL(3,$C$2:C467)</f>
        <v>466</v>
      </c>
      <c r="B467" s="28">
        <v>15210056</v>
      </c>
      <c r="C467" s="28" t="s">
        <v>1151</v>
      </c>
      <c r="D467" s="16">
        <v>27312152102252</v>
      </c>
      <c r="E467" s="52" t="s">
        <v>15</v>
      </c>
      <c r="F467" s="52" t="s">
        <v>12</v>
      </c>
      <c r="G467" s="14" t="s">
        <v>107</v>
      </c>
      <c r="H467" s="14" t="s">
        <v>940</v>
      </c>
      <c r="I467" s="17">
        <v>45923</v>
      </c>
      <c r="N467"/>
    </row>
    <row r="468" spans="1:14" s="28" customFormat="1" ht="15.75" customHeight="1" x14ac:dyDescent="0.25">
      <c r="A468" s="28">
        <f>SUBTOTAL(3,$C$2:C468)</f>
        <v>467</v>
      </c>
      <c r="B468" s="28">
        <v>17010090</v>
      </c>
      <c r="C468" s="18" t="s">
        <v>1153</v>
      </c>
      <c r="D468" s="16">
        <v>30307052503372</v>
      </c>
      <c r="E468" s="6" t="s">
        <v>15</v>
      </c>
      <c r="F468" s="52" t="s">
        <v>12</v>
      </c>
      <c r="G468" s="14" t="s">
        <v>107</v>
      </c>
      <c r="H468" s="14" t="s">
        <v>940</v>
      </c>
      <c r="I468" s="17">
        <v>46075</v>
      </c>
      <c r="N468"/>
    </row>
    <row r="469" spans="1:14" s="28" customFormat="1" ht="15.75" customHeight="1" x14ac:dyDescent="0.25">
      <c r="A469" s="28">
        <f>SUBTOTAL(3,$C$2:C469)</f>
        <v>468</v>
      </c>
      <c r="C469" s="28" t="s">
        <v>1155</v>
      </c>
      <c r="D469" s="16">
        <v>28002142401337</v>
      </c>
      <c r="E469" s="52" t="s">
        <v>19</v>
      </c>
      <c r="F469" s="52" t="s">
        <v>12</v>
      </c>
      <c r="G469" s="14" t="s">
        <v>107</v>
      </c>
      <c r="H469" s="14" t="s">
        <v>940</v>
      </c>
      <c r="I469" s="17">
        <v>46238</v>
      </c>
      <c r="N469"/>
    </row>
    <row r="470" spans="1:14" s="28" customFormat="1" ht="15.75" customHeight="1" x14ac:dyDescent="0.25">
      <c r="A470" s="28">
        <f>SUBTOTAL(3,$C$2:C470)</f>
        <v>469</v>
      </c>
      <c r="B470" s="28">
        <v>15210178</v>
      </c>
      <c r="C470" s="28" t="s">
        <v>1152</v>
      </c>
      <c r="D470" s="16">
        <v>27206032400956</v>
      </c>
      <c r="E470" s="6" t="s">
        <v>79</v>
      </c>
      <c r="F470" s="52" t="s">
        <v>821</v>
      </c>
      <c r="G470" s="14" t="s">
        <v>107</v>
      </c>
      <c r="H470" s="14" t="s">
        <v>940</v>
      </c>
      <c r="I470" s="17">
        <v>45900</v>
      </c>
      <c r="N470"/>
    </row>
    <row r="471" spans="1:14" s="28" customFormat="1" ht="15.75" customHeight="1" x14ac:dyDescent="0.25">
      <c r="A471" s="28">
        <f>SUBTOTAL(3,$C$2:C471)</f>
        <v>470</v>
      </c>
      <c r="B471" s="28">
        <v>17210038</v>
      </c>
      <c r="C471" s="28" t="s">
        <v>306</v>
      </c>
      <c r="D471" s="16">
        <v>28203032502397</v>
      </c>
      <c r="E471" s="6" t="s">
        <v>762</v>
      </c>
      <c r="F471" s="52" t="s">
        <v>469</v>
      </c>
      <c r="G471" s="14" t="s">
        <v>185</v>
      </c>
      <c r="H471" s="14" t="s">
        <v>809</v>
      </c>
      <c r="I471" s="17">
        <v>45503</v>
      </c>
      <c r="N471"/>
    </row>
    <row r="472" spans="1:14" s="28" customFormat="1" ht="15.75" customHeight="1" x14ac:dyDescent="0.25">
      <c r="A472" s="28">
        <f>SUBTOTAL(3,$C$2:C472)</f>
        <v>471</v>
      </c>
      <c r="B472" s="28">
        <v>17210108</v>
      </c>
      <c r="C472" s="28" t="s">
        <v>1113</v>
      </c>
      <c r="D472" s="16">
        <v>28805152700435</v>
      </c>
      <c r="E472" s="28" t="s">
        <v>762</v>
      </c>
      <c r="F472" s="52" t="s">
        <v>469</v>
      </c>
      <c r="G472" s="14" t="s">
        <v>185</v>
      </c>
      <c r="H472" s="14" t="s">
        <v>809</v>
      </c>
      <c r="I472" s="17">
        <v>45770</v>
      </c>
      <c r="N472"/>
    </row>
    <row r="473" spans="1:14" s="28" customFormat="1" ht="15.75" customHeight="1" x14ac:dyDescent="0.25">
      <c r="A473" s="28">
        <f>SUBTOTAL(3,$C$2:C473)</f>
        <v>472</v>
      </c>
      <c r="B473" s="28">
        <v>17210099</v>
      </c>
      <c r="C473" s="28" t="s">
        <v>605</v>
      </c>
      <c r="D473" s="16">
        <v>29011200100639</v>
      </c>
      <c r="E473" s="28" t="s">
        <v>333</v>
      </c>
      <c r="F473" s="52" t="s">
        <v>469</v>
      </c>
      <c r="G473" s="14" t="s">
        <v>185</v>
      </c>
      <c r="H473" s="14" t="s">
        <v>809</v>
      </c>
      <c r="I473" s="17">
        <v>46230</v>
      </c>
      <c r="N473"/>
    </row>
    <row r="474" spans="1:14" s="28" customFormat="1" ht="15.75" customHeight="1" x14ac:dyDescent="0.25">
      <c r="A474" s="28">
        <f>SUBTOTAL(3,$C$2:C474)</f>
        <v>473</v>
      </c>
      <c r="B474" s="28">
        <v>17210129</v>
      </c>
      <c r="C474" s="28" t="s">
        <v>1121</v>
      </c>
      <c r="D474" s="16">
        <v>30109181900276</v>
      </c>
      <c r="E474" s="52" t="s">
        <v>1122</v>
      </c>
      <c r="F474" s="52" t="s">
        <v>469</v>
      </c>
      <c r="G474" s="14" t="s">
        <v>185</v>
      </c>
      <c r="H474" s="14" t="s">
        <v>809</v>
      </c>
      <c r="I474" s="17">
        <v>46232</v>
      </c>
      <c r="N474"/>
    </row>
    <row r="475" spans="1:14" s="28" customFormat="1" ht="15.75" customHeight="1" x14ac:dyDescent="0.25">
      <c r="A475" s="28">
        <f>SUBTOTAL(3,$C$2:C475)</f>
        <v>474</v>
      </c>
      <c r="B475" s="28">
        <v>17210002</v>
      </c>
      <c r="C475" s="28" t="s">
        <v>383</v>
      </c>
      <c r="D475" s="16">
        <v>30003301400393</v>
      </c>
      <c r="E475" s="28" t="s">
        <v>35</v>
      </c>
      <c r="F475" s="52" t="s">
        <v>947</v>
      </c>
      <c r="G475" s="14" t="s">
        <v>799</v>
      </c>
      <c r="H475" s="14" t="s">
        <v>809</v>
      </c>
      <c r="I475" s="17">
        <v>45286</v>
      </c>
      <c r="N475"/>
    </row>
    <row r="476" spans="1:14" s="28" customFormat="1" ht="15.75" customHeight="1" x14ac:dyDescent="0.25">
      <c r="A476" s="28">
        <f>SUBTOTAL(3,$C$2:C476)</f>
        <v>475</v>
      </c>
      <c r="B476" s="28">
        <v>17210154</v>
      </c>
      <c r="C476" s="28" t="s">
        <v>1117</v>
      </c>
      <c r="D476" s="16">
        <v>28006192402399</v>
      </c>
      <c r="E476" s="52" t="s">
        <v>35</v>
      </c>
      <c r="F476" s="52" t="s">
        <v>947</v>
      </c>
      <c r="G476" s="14" t="s">
        <v>185</v>
      </c>
      <c r="H476" s="14" t="s">
        <v>809</v>
      </c>
      <c r="I476" s="17">
        <v>46082</v>
      </c>
      <c r="N476"/>
    </row>
    <row r="477" spans="1:14" s="28" customFormat="1" ht="15.75" customHeight="1" x14ac:dyDescent="0.25">
      <c r="A477" s="28">
        <f>SUBTOTAL(3,$C$2:C477)</f>
        <v>476</v>
      </c>
      <c r="B477" s="28">
        <v>17210042</v>
      </c>
      <c r="C477" s="28" t="s">
        <v>394</v>
      </c>
      <c r="D477" s="16">
        <v>27601202600455</v>
      </c>
      <c r="E477" s="52" t="s">
        <v>9</v>
      </c>
      <c r="F477" s="52" t="s">
        <v>12</v>
      </c>
      <c r="G477" s="14" t="s">
        <v>185</v>
      </c>
      <c r="H477" s="14" t="s">
        <v>809</v>
      </c>
      <c r="I477" s="17">
        <v>45556</v>
      </c>
      <c r="N477"/>
    </row>
    <row r="478" spans="1:14" s="28" customFormat="1" ht="15.75" customHeight="1" x14ac:dyDescent="0.25">
      <c r="A478" s="28">
        <f>SUBTOTAL(3,$C$2:C478)</f>
        <v>477</v>
      </c>
      <c r="B478" s="28">
        <v>17210114</v>
      </c>
      <c r="C478" s="56" t="s">
        <v>1114</v>
      </c>
      <c r="D478" s="16">
        <v>27607072700817</v>
      </c>
      <c r="E478" s="6" t="s">
        <v>15</v>
      </c>
      <c r="F478" s="52" t="s">
        <v>12</v>
      </c>
      <c r="G478" s="14" t="s">
        <v>99</v>
      </c>
      <c r="H478" s="14" t="s">
        <v>809</v>
      </c>
      <c r="I478" s="17">
        <v>45839</v>
      </c>
      <c r="N478"/>
    </row>
    <row r="479" spans="1:14" s="28" customFormat="1" ht="15.75" customHeight="1" x14ac:dyDescent="0.25">
      <c r="A479" s="28">
        <f>SUBTOTAL(3,$C$2:C479)</f>
        <v>478</v>
      </c>
      <c r="B479" s="28">
        <v>17210140</v>
      </c>
      <c r="C479" s="56" t="s">
        <v>1115</v>
      </c>
      <c r="D479" s="16">
        <v>29112022701675</v>
      </c>
      <c r="E479" s="52" t="s">
        <v>15</v>
      </c>
      <c r="F479" s="52" t="s">
        <v>12</v>
      </c>
      <c r="G479" s="14" t="s">
        <v>99</v>
      </c>
      <c r="H479" s="14" t="s">
        <v>809</v>
      </c>
      <c r="I479" s="17">
        <v>45936</v>
      </c>
      <c r="N479"/>
    </row>
    <row r="480" spans="1:14" s="28" customFormat="1" ht="15.75" customHeight="1" x14ac:dyDescent="0.25">
      <c r="A480" s="28">
        <f>SUBTOTAL(3,$C$2:C480)</f>
        <v>479</v>
      </c>
      <c r="B480" s="28">
        <v>17210146</v>
      </c>
      <c r="C480" s="56" t="s">
        <v>1116</v>
      </c>
      <c r="D480" s="16">
        <v>26911100103932</v>
      </c>
      <c r="E480" s="52" t="s">
        <v>17</v>
      </c>
      <c r="F480" s="52" t="s">
        <v>12</v>
      </c>
      <c r="G480" s="14" t="s">
        <v>99</v>
      </c>
      <c r="H480" s="14" t="s">
        <v>809</v>
      </c>
      <c r="I480" s="17">
        <v>46032</v>
      </c>
      <c r="N480"/>
    </row>
    <row r="481" spans="1:14" s="28" customFormat="1" ht="15.75" customHeight="1" x14ac:dyDescent="0.25">
      <c r="A481" s="28">
        <f>SUBTOTAL(3,$C$2:C481)</f>
        <v>480</v>
      </c>
      <c r="B481" s="28">
        <v>17210155</v>
      </c>
      <c r="C481" s="57" t="s">
        <v>1118</v>
      </c>
      <c r="D481" s="16">
        <v>28206062200254</v>
      </c>
      <c r="E481" s="28" t="s">
        <v>15</v>
      </c>
      <c r="F481" s="52" t="s">
        <v>12</v>
      </c>
      <c r="G481" s="14" t="s">
        <v>185</v>
      </c>
      <c r="H481" s="14" t="s">
        <v>809</v>
      </c>
      <c r="I481" s="17">
        <v>46084</v>
      </c>
      <c r="N481"/>
    </row>
    <row r="482" spans="1:14" s="28" customFormat="1" ht="15.75" customHeight="1" x14ac:dyDescent="0.25">
      <c r="A482" s="28">
        <f>SUBTOTAL(3,$C$2:C482)</f>
        <v>481</v>
      </c>
      <c r="B482" s="28">
        <v>17210156</v>
      </c>
      <c r="C482" s="28" t="s">
        <v>1119</v>
      </c>
      <c r="D482" s="16">
        <v>29803012406392</v>
      </c>
      <c r="E482" s="6" t="s">
        <v>999</v>
      </c>
      <c r="F482" s="52" t="s">
        <v>12</v>
      </c>
      <c r="G482" s="14" t="s">
        <v>185</v>
      </c>
      <c r="H482" s="14" t="s">
        <v>809</v>
      </c>
      <c r="I482" s="17">
        <v>46135</v>
      </c>
      <c r="N482"/>
    </row>
    <row r="483" spans="1:14" s="28" customFormat="1" ht="15.75" customHeight="1" x14ac:dyDescent="0.25">
      <c r="A483" s="28">
        <f>SUBTOTAL(3,$C$2:C483)</f>
        <v>482</v>
      </c>
      <c r="B483" s="28">
        <v>17210021</v>
      </c>
      <c r="C483" s="28" t="s">
        <v>386</v>
      </c>
      <c r="D483" s="16">
        <v>29112031701114</v>
      </c>
      <c r="E483" s="28" t="s">
        <v>27</v>
      </c>
      <c r="F483" s="52" t="s">
        <v>946</v>
      </c>
      <c r="G483" s="14" t="s">
        <v>185</v>
      </c>
      <c r="H483" s="14" t="s">
        <v>809</v>
      </c>
      <c r="I483" s="17">
        <v>45411</v>
      </c>
      <c r="N483"/>
    </row>
    <row r="484" spans="1:14" s="28" customFormat="1" ht="15.75" customHeight="1" x14ac:dyDescent="0.25">
      <c r="A484" s="28">
        <f>SUBTOTAL(3,$C$2:C484)</f>
        <v>483</v>
      </c>
      <c r="B484" s="28">
        <v>17210076</v>
      </c>
      <c r="C484" s="28" t="s">
        <v>1112</v>
      </c>
      <c r="D484" s="16">
        <v>30412211400731</v>
      </c>
      <c r="E484" s="6" t="s">
        <v>79</v>
      </c>
      <c r="F484" s="52" t="s">
        <v>821</v>
      </c>
      <c r="G484" s="14" t="s">
        <v>185</v>
      </c>
      <c r="H484" s="14" t="s">
        <v>809</v>
      </c>
      <c r="I484" s="32">
        <v>45673</v>
      </c>
      <c r="N484"/>
    </row>
    <row r="485" spans="1:14" s="28" customFormat="1" ht="15.75" customHeight="1" x14ac:dyDescent="0.25">
      <c r="A485" s="28">
        <f>SUBTOTAL(3,$C$2:C485)</f>
        <v>484</v>
      </c>
      <c r="B485" s="28">
        <v>17210157</v>
      </c>
      <c r="C485" s="28" t="s">
        <v>1120</v>
      </c>
      <c r="D485" s="16">
        <v>30405182104137</v>
      </c>
      <c r="E485" s="6" t="s">
        <v>79</v>
      </c>
      <c r="F485" s="52" t="s">
        <v>821</v>
      </c>
      <c r="G485" s="14" t="s">
        <v>185</v>
      </c>
      <c r="H485" s="14" t="s">
        <v>809</v>
      </c>
      <c r="I485" s="17">
        <v>46195</v>
      </c>
      <c r="N485"/>
    </row>
    <row r="486" spans="1:14" s="28" customFormat="1" ht="15.75" customHeight="1" x14ac:dyDescent="0.25">
      <c r="A486" s="28">
        <f>SUBTOTAL(3,$C$2:C486)</f>
        <v>485</v>
      </c>
      <c r="B486" s="28">
        <v>17810081</v>
      </c>
      <c r="C486" s="28" t="s">
        <v>1233</v>
      </c>
      <c r="D486" s="16">
        <v>30204252401279</v>
      </c>
      <c r="E486" s="28" t="s">
        <v>369</v>
      </c>
      <c r="F486" s="52" t="s">
        <v>370</v>
      </c>
      <c r="G486" s="14" t="s">
        <v>1232</v>
      </c>
      <c r="H486" s="14" t="s">
        <v>809</v>
      </c>
      <c r="I486" s="17">
        <v>45967</v>
      </c>
      <c r="N486"/>
    </row>
    <row r="487" spans="1:14" s="28" customFormat="1" ht="15.75" customHeight="1" x14ac:dyDescent="0.25">
      <c r="A487" s="28">
        <f>SUBTOTAL(3,$C$2:C487)</f>
        <v>486</v>
      </c>
      <c r="B487" s="28">
        <v>17810082</v>
      </c>
      <c r="C487" s="28" t="s">
        <v>1234</v>
      </c>
      <c r="D487" s="16">
        <v>30110222403035</v>
      </c>
      <c r="E487" s="28" t="s">
        <v>369</v>
      </c>
      <c r="F487" s="52" t="s">
        <v>370</v>
      </c>
      <c r="G487" s="14" t="s">
        <v>1232</v>
      </c>
      <c r="H487" s="14" t="s">
        <v>809</v>
      </c>
      <c r="I487" s="17">
        <v>45967</v>
      </c>
      <c r="N487"/>
    </row>
    <row r="488" spans="1:14" s="28" customFormat="1" ht="15.75" customHeight="1" x14ac:dyDescent="0.25">
      <c r="A488" s="28">
        <f>SUBTOTAL(3,$C$2:C488)</f>
        <v>487</v>
      </c>
      <c r="B488" s="28">
        <v>17810130</v>
      </c>
      <c r="C488" s="28" t="s">
        <v>1235</v>
      </c>
      <c r="D488" s="16">
        <v>30112132100834</v>
      </c>
      <c r="E488" s="52" t="s">
        <v>15</v>
      </c>
      <c r="F488" s="52" t="s">
        <v>12</v>
      </c>
      <c r="G488" s="14" t="s">
        <v>1232</v>
      </c>
      <c r="H488" s="14" t="s">
        <v>809</v>
      </c>
      <c r="I488" s="17">
        <v>46212</v>
      </c>
      <c r="N488"/>
    </row>
    <row r="489" spans="1:14" s="28" customFormat="1" ht="15.75" customHeight="1" x14ac:dyDescent="0.25">
      <c r="A489" s="28">
        <f>SUBTOTAL(3,$C$2:C489)</f>
        <v>488</v>
      </c>
      <c r="B489" s="28">
        <v>17810128</v>
      </c>
      <c r="C489" s="28" t="s">
        <v>1246</v>
      </c>
      <c r="D489" s="16">
        <v>30610102301037</v>
      </c>
      <c r="E489" s="52" t="s">
        <v>28</v>
      </c>
      <c r="F489" s="52" t="s">
        <v>946</v>
      </c>
      <c r="G489" s="14" t="s">
        <v>1232</v>
      </c>
      <c r="H489" s="14" t="s">
        <v>809</v>
      </c>
      <c r="I489" s="17">
        <v>46210</v>
      </c>
      <c r="N489"/>
    </row>
    <row r="490" spans="1:14" s="28" customFormat="1" ht="15.75" customHeight="1" x14ac:dyDescent="0.25">
      <c r="A490" s="28">
        <f>SUBTOTAL(3,$C$2:C490)</f>
        <v>489</v>
      </c>
      <c r="B490" s="28">
        <v>17810102</v>
      </c>
      <c r="C490" s="18" t="s">
        <v>1231</v>
      </c>
      <c r="D490" s="16">
        <v>30302110102713</v>
      </c>
      <c r="E490" s="52" t="s">
        <v>936</v>
      </c>
      <c r="F490" s="52" t="s">
        <v>821</v>
      </c>
      <c r="G490" s="14" t="s">
        <v>1232</v>
      </c>
      <c r="H490" s="14" t="s">
        <v>809</v>
      </c>
      <c r="I490" s="17">
        <v>46027</v>
      </c>
      <c r="N490"/>
    </row>
    <row r="491" spans="1:14" s="28" customFormat="1" ht="15.75" customHeight="1" x14ac:dyDescent="0.25">
      <c r="A491" s="28">
        <f>SUBTOTAL(3,$C$2:C491)</f>
        <v>490</v>
      </c>
      <c r="B491" s="28">
        <v>17810058</v>
      </c>
      <c r="C491" s="28" t="s">
        <v>1250</v>
      </c>
      <c r="D491" s="16">
        <v>27000721700871</v>
      </c>
      <c r="E491" s="28" t="s">
        <v>1251</v>
      </c>
      <c r="F491" s="52" t="s">
        <v>469</v>
      </c>
      <c r="G491" s="14" t="s">
        <v>810</v>
      </c>
      <c r="H491" s="14" t="s">
        <v>809</v>
      </c>
      <c r="I491" s="17">
        <v>45872</v>
      </c>
      <c r="N491"/>
    </row>
    <row r="492" spans="1:14" s="28" customFormat="1" ht="15.75" customHeight="1" x14ac:dyDescent="0.25">
      <c r="A492" s="28">
        <f>SUBTOTAL(3,$C$2:C492)</f>
        <v>491</v>
      </c>
      <c r="B492" s="28">
        <v>17810040</v>
      </c>
      <c r="C492" s="28" t="s">
        <v>1252</v>
      </c>
      <c r="D492" s="16">
        <v>27010152101217</v>
      </c>
      <c r="E492" s="52" t="s">
        <v>1251</v>
      </c>
      <c r="F492" s="52" t="s">
        <v>469</v>
      </c>
      <c r="G492" s="14" t="s">
        <v>810</v>
      </c>
      <c r="H492" s="14" t="s">
        <v>809</v>
      </c>
      <c r="I492" s="17">
        <v>45768</v>
      </c>
      <c r="N492"/>
    </row>
    <row r="493" spans="1:14" s="28" customFormat="1" ht="15.75" customHeight="1" x14ac:dyDescent="0.25">
      <c r="A493" s="28">
        <f>SUBTOTAL(3,$C$2:C493)</f>
        <v>492</v>
      </c>
      <c r="B493" s="28">
        <v>17810062</v>
      </c>
      <c r="C493" s="18" t="s">
        <v>1253</v>
      </c>
      <c r="D493" s="16">
        <v>28409141401611</v>
      </c>
      <c r="E493" s="52" t="s">
        <v>1251</v>
      </c>
      <c r="F493" s="52" t="s">
        <v>469</v>
      </c>
      <c r="G493" s="14" t="s">
        <v>810</v>
      </c>
      <c r="H493" s="14" t="s">
        <v>809</v>
      </c>
      <c r="I493" s="17">
        <v>45925</v>
      </c>
      <c r="N493"/>
    </row>
    <row r="494" spans="1:14" s="28" customFormat="1" ht="15.75" customHeight="1" x14ac:dyDescent="0.25">
      <c r="A494" s="28">
        <f>SUBTOTAL(3,$C$2:C494)</f>
        <v>493</v>
      </c>
      <c r="B494" s="28">
        <v>17810080</v>
      </c>
      <c r="C494" s="28" t="s">
        <v>1254</v>
      </c>
      <c r="D494" s="16">
        <v>29504292500359</v>
      </c>
      <c r="E494" s="52" t="s">
        <v>1251</v>
      </c>
      <c r="F494" s="52" t="s">
        <v>469</v>
      </c>
      <c r="G494" s="14" t="s">
        <v>810</v>
      </c>
      <c r="H494" s="14" t="s">
        <v>809</v>
      </c>
      <c r="I494" s="17">
        <v>45966</v>
      </c>
      <c r="N494"/>
    </row>
    <row r="495" spans="1:14" s="28" customFormat="1" ht="15.75" customHeight="1" x14ac:dyDescent="0.25">
      <c r="A495" s="28">
        <f>SUBTOTAL(3,$C$2:C495)</f>
        <v>494</v>
      </c>
      <c r="B495" s="28">
        <v>17810105</v>
      </c>
      <c r="C495" s="28" t="s">
        <v>1255</v>
      </c>
      <c r="D495" s="16">
        <v>27912241801358</v>
      </c>
      <c r="E495" s="52" t="s">
        <v>1251</v>
      </c>
      <c r="F495" s="52" t="s">
        <v>469</v>
      </c>
      <c r="G495" s="14" t="s">
        <v>810</v>
      </c>
      <c r="H495" s="14" t="s">
        <v>809</v>
      </c>
      <c r="I495" s="17">
        <v>46037</v>
      </c>
      <c r="N495"/>
    </row>
    <row r="496" spans="1:14" s="28" customFormat="1" ht="15.75" customHeight="1" x14ac:dyDescent="0.25">
      <c r="A496" s="28">
        <f>SUBTOTAL(3,$C$2:C496)</f>
        <v>495</v>
      </c>
      <c r="B496" s="28">
        <v>17810120</v>
      </c>
      <c r="C496" s="28" t="s">
        <v>1256</v>
      </c>
      <c r="D496" s="16">
        <v>29711012301751</v>
      </c>
      <c r="E496" s="52" t="s">
        <v>1251</v>
      </c>
      <c r="F496" s="52" t="s">
        <v>469</v>
      </c>
      <c r="G496" s="14" t="s">
        <v>810</v>
      </c>
      <c r="H496" s="14" t="s">
        <v>809</v>
      </c>
      <c r="I496" s="17">
        <v>46196</v>
      </c>
      <c r="N496"/>
    </row>
    <row r="497" spans="1:14" s="28" customFormat="1" ht="15.75" customHeight="1" x14ac:dyDescent="0.25">
      <c r="A497" s="28">
        <f>SUBTOTAL(3,$C$2:C497)</f>
        <v>496</v>
      </c>
      <c r="B497" s="28">
        <v>17810121</v>
      </c>
      <c r="C497" s="28" t="s">
        <v>1257</v>
      </c>
      <c r="D497" s="16">
        <v>28809162600914</v>
      </c>
      <c r="E497" s="52" t="s">
        <v>1251</v>
      </c>
      <c r="F497" s="52" t="s">
        <v>469</v>
      </c>
      <c r="G497" s="14" t="s">
        <v>810</v>
      </c>
      <c r="H497" s="14" t="s">
        <v>809</v>
      </c>
      <c r="I497" s="17">
        <v>46197</v>
      </c>
      <c r="N497"/>
    </row>
    <row r="498" spans="1:14" s="28" customFormat="1" ht="15.75" customHeight="1" x14ac:dyDescent="0.25">
      <c r="A498" s="28">
        <f>SUBTOTAL(3,$C$2:C498)</f>
        <v>497</v>
      </c>
      <c r="B498" s="28">
        <v>17810122</v>
      </c>
      <c r="C498" s="28" t="s">
        <v>1258</v>
      </c>
      <c r="D498" s="16">
        <v>29605231200451</v>
      </c>
      <c r="E498" s="52" t="s">
        <v>1251</v>
      </c>
      <c r="F498" s="52" t="s">
        <v>469</v>
      </c>
      <c r="G498" s="14" t="s">
        <v>810</v>
      </c>
      <c r="H498" s="14" t="s">
        <v>809</v>
      </c>
      <c r="I498" s="17">
        <v>46197</v>
      </c>
      <c r="N498"/>
    </row>
    <row r="499" spans="1:14" s="28" customFormat="1" ht="15.75" customHeight="1" x14ac:dyDescent="0.25">
      <c r="A499" s="28">
        <f>SUBTOTAL(3,$C$2:C499)</f>
        <v>498</v>
      </c>
      <c r="B499" s="28">
        <v>17810123</v>
      </c>
      <c r="C499" s="28" t="s">
        <v>1259</v>
      </c>
      <c r="D499" s="16">
        <v>27402042502173</v>
      </c>
      <c r="E499" s="52" t="s">
        <v>1251</v>
      </c>
      <c r="F499" s="52" t="s">
        <v>469</v>
      </c>
      <c r="G499" s="14" t="s">
        <v>810</v>
      </c>
      <c r="H499" s="14" t="s">
        <v>809</v>
      </c>
      <c r="I499" s="17">
        <v>46201</v>
      </c>
      <c r="N499"/>
    </row>
    <row r="500" spans="1:14" s="28" customFormat="1" ht="15.75" customHeight="1" x14ac:dyDescent="0.25">
      <c r="A500" s="28">
        <f>SUBTOTAL(3,$C$2:C500)</f>
        <v>499</v>
      </c>
      <c r="B500" s="28">
        <v>17810132</v>
      </c>
      <c r="C500" s="28" t="s">
        <v>1260</v>
      </c>
      <c r="D500" s="16">
        <v>29311062401251</v>
      </c>
      <c r="E500" s="52" t="s">
        <v>1251</v>
      </c>
      <c r="F500" s="52" t="s">
        <v>469</v>
      </c>
      <c r="G500" s="14" t="s">
        <v>810</v>
      </c>
      <c r="H500" s="14" t="s">
        <v>809</v>
      </c>
      <c r="I500" s="17">
        <v>46212</v>
      </c>
      <c r="N500"/>
    </row>
    <row r="501" spans="1:14" s="28" customFormat="1" ht="15.75" customHeight="1" x14ac:dyDescent="0.25">
      <c r="A501" s="28">
        <f>SUBTOTAL(3,$C$2:C501)</f>
        <v>500</v>
      </c>
      <c r="B501" s="28">
        <v>17810046</v>
      </c>
      <c r="C501" s="28" t="s">
        <v>1261</v>
      </c>
      <c r="D501" s="16">
        <v>30107302500294</v>
      </c>
      <c r="E501" s="52" t="s">
        <v>1251</v>
      </c>
      <c r="F501" s="52" t="s">
        <v>469</v>
      </c>
      <c r="G501" s="14" t="s">
        <v>810</v>
      </c>
      <c r="H501" s="14" t="s">
        <v>809</v>
      </c>
      <c r="I501" s="17">
        <v>46214</v>
      </c>
      <c r="N501"/>
    </row>
    <row r="502" spans="1:14" s="28" customFormat="1" ht="15.75" customHeight="1" x14ac:dyDescent="0.25">
      <c r="A502" s="28">
        <f>SUBTOTAL(3,$C$2:C502)</f>
        <v>501</v>
      </c>
      <c r="B502" s="28">
        <v>17810117</v>
      </c>
      <c r="C502" s="28" t="s">
        <v>1262</v>
      </c>
      <c r="D502" s="16">
        <v>28706132604059</v>
      </c>
      <c r="E502" s="52" t="s">
        <v>1251</v>
      </c>
      <c r="F502" s="52" t="s">
        <v>469</v>
      </c>
      <c r="G502" s="14" t="s">
        <v>810</v>
      </c>
      <c r="H502" s="14" t="s">
        <v>809</v>
      </c>
      <c r="I502" s="17">
        <v>46156</v>
      </c>
      <c r="N502"/>
    </row>
    <row r="503" spans="1:14" s="28" customFormat="1" ht="15.75" customHeight="1" x14ac:dyDescent="0.25">
      <c r="A503" s="28">
        <f>SUBTOTAL(3,$C$2:C503)</f>
        <v>502</v>
      </c>
      <c r="B503" s="28">
        <v>17810136</v>
      </c>
      <c r="C503" s="28" t="s">
        <v>1263</v>
      </c>
      <c r="D503" s="16">
        <v>30609141801618</v>
      </c>
      <c r="E503" s="52" t="s">
        <v>804</v>
      </c>
      <c r="F503" s="52" t="s">
        <v>469</v>
      </c>
      <c r="G503" s="14" t="s">
        <v>810</v>
      </c>
      <c r="H503" s="14" t="s">
        <v>809</v>
      </c>
      <c r="I503" s="17">
        <v>46221</v>
      </c>
      <c r="N503"/>
    </row>
    <row r="504" spans="1:14" s="28" customFormat="1" ht="15.75" customHeight="1" x14ac:dyDescent="0.25">
      <c r="A504" s="28">
        <f>SUBTOTAL(3,$C$2:C504)</f>
        <v>503</v>
      </c>
      <c r="B504" s="28">
        <v>17810137</v>
      </c>
      <c r="C504" s="28" t="s">
        <v>1264</v>
      </c>
      <c r="D504" s="16">
        <v>30604091801873</v>
      </c>
      <c r="E504" s="52" t="s">
        <v>1251</v>
      </c>
      <c r="F504" s="52" t="s">
        <v>469</v>
      </c>
      <c r="G504" s="14" t="s">
        <v>810</v>
      </c>
      <c r="H504" s="14" t="s">
        <v>809</v>
      </c>
      <c r="I504" s="17">
        <v>46221</v>
      </c>
      <c r="N504"/>
    </row>
    <row r="505" spans="1:14" s="28" customFormat="1" ht="15.75" customHeight="1" x14ac:dyDescent="0.25">
      <c r="A505" s="28">
        <f>SUBTOTAL(3,$C$2:C505)</f>
        <v>504</v>
      </c>
      <c r="B505" s="28">
        <v>17810113</v>
      </c>
      <c r="C505" s="28" t="s">
        <v>1265</v>
      </c>
      <c r="D505" s="16">
        <v>27606140101033</v>
      </c>
      <c r="E505" s="52" t="s">
        <v>440</v>
      </c>
      <c r="F505" s="52" t="s">
        <v>947</v>
      </c>
      <c r="G505" s="14" t="s">
        <v>810</v>
      </c>
      <c r="H505" s="14" t="s">
        <v>809</v>
      </c>
      <c r="I505" s="17">
        <v>46123</v>
      </c>
      <c r="N505"/>
    </row>
    <row r="506" spans="1:14" s="28" customFormat="1" ht="15.75" customHeight="1" x14ac:dyDescent="0.25">
      <c r="A506" s="28">
        <f>SUBTOTAL(3,$C$2:C506)</f>
        <v>505</v>
      </c>
      <c r="B506" s="28">
        <v>17810141</v>
      </c>
      <c r="C506" s="28" t="s">
        <v>1266</v>
      </c>
      <c r="D506" s="16">
        <v>30709151604076</v>
      </c>
      <c r="E506" s="52" t="s">
        <v>994</v>
      </c>
      <c r="F506" s="52" t="s">
        <v>947</v>
      </c>
      <c r="G506" s="14" t="s">
        <v>810</v>
      </c>
      <c r="H506" s="14" t="s">
        <v>809</v>
      </c>
      <c r="I506" s="17">
        <v>46242</v>
      </c>
      <c r="N506"/>
    </row>
    <row r="507" spans="1:14" s="28" customFormat="1" ht="15.75" customHeight="1" x14ac:dyDescent="0.25">
      <c r="A507" s="28">
        <f>SUBTOTAL(3,$C$2:C507)</f>
        <v>506</v>
      </c>
      <c r="B507" s="28">
        <v>17810125</v>
      </c>
      <c r="C507" s="28" t="s">
        <v>1267</v>
      </c>
      <c r="D507" s="16">
        <v>28705112101291</v>
      </c>
      <c r="E507" s="52" t="s">
        <v>126</v>
      </c>
      <c r="F507" s="52" t="s">
        <v>947</v>
      </c>
      <c r="G507" s="14" t="s">
        <v>810</v>
      </c>
      <c r="H507" s="14" t="s">
        <v>809</v>
      </c>
      <c r="I507" s="17">
        <v>46202</v>
      </c>
      <c r="N507"/>
    </row>
    <row r="508" spans="1:14" s="28" customFormat="1" ht="15.75" customHeight="1" x14ac:dyDescent="0.25">
      <c r="A508" s="28">
        <f>SUBTOTAL(3,$C$2:C508)</f>
        <v>507</v>
      </c>
      <c r="B508" s="28">
        <v>17810095</v>
      </c>
      <c r="C508" s="28" t="s">
        <v>1272</v>
      </c>
      <c r="D508" s="16">
        <v>27311142501811</v>
      </c>
      <c r="E508" s="52" t="s">
        <v>1273</v>
      </c>
      <c r="F508" s="52" t="s">
        <v>12</v>
      </c>
      <c r="G508" s="14" t="s">
        <v>810</v>
      </c>
      <c r="H508" s="14" t="s">
        <v>809</v>
      </c>
      <c r="I508" s="17">
        <v>45984</v>
      </c>
      <c r="N508"/>
    </row>
    <row r="509" spans="1:14" s="28" customFormat="1" ht="15.75" customHeight="1" x14ac:dyDescent="0.25">
      <c r="A509" s="28">
        <f>SUBTOTAL(3,$C$2:C509)</f>
        <v>508</v>
      </c>
      <c r="B509" s="28">
        <v>17810115</v>
      </c>
      <c r="C509" s="28" t="s">
        <v>1274</v>
      </c>
      <c r="D509" s="16">
        <v>26907242400571</v>
      </c>
      <c r="E509" s="6" t="s">
        <v>15</v>
      </c>
      <c r="F509" s="52" t="s">
        <v>12</v>
      </c>
      <c r="G509" s="14" t="s">
        <v>810</v>
      </c>
      <c r="H509" s="14" t="s">
        <v>809</v>
      </c>
      <c r="I509" s="17">
        <v>46145</v>
      </c>
      <c r="N509"/>
    </row>
    <row r="510" spans="1:14" s="28" customFormat="1" ht="15.75" customHeight="1" x14ac:dyDescent="0.25">
      <c r="A510" s="28">
        <f>SUBTOTAL(3,$C$2:C510)</f>
        <v>509</v>
      </c>
      <c r="B510" s="28">
        <v>17810002</v>
      </c>
      <c r="C510" s="28" t="s">
        <v>321</v>
      </c>
      <c r="D510" s="16">
        <v>29801252401174</v>
      </c>
      <c r="E510" s="52" t="s">
        <v>9</v>
      </c>
      <c r="F510" s="52" t="s">
        <v>12</v>
      </c>
      <c r="G510" s="14" t="s">
        <v>810</v>
      </c>
      <c r="H510" s="14" t="s">
        <v>809</v>
      </c>
      <c r="I510" s="17">
        <v>45525</v>
      </c>
      <c r="N510"/>
    </row>
    <row r="511" spans="1:14" s="28" customFormat="1" ht="15.75" customHeight="1" x14ac:dyDescent="0.25">
      <c r="A511" s="28">
        <f>SUBTOTAL(3,$C$2:C511)</f>
        <v>510</v>
      </c>
      <c r="B511" s="28">
        <v>17810124</v>
      </c>
      <c r="C511" s="28" t="s">
        <v>1275</v>
      </c>
      <c r="D511" s="16">
        <v>29803101401515</v>
      </c>
      <c r="E511" s="6" t="s">
        <v>9</v>
      </c>
      <c r="F511" s="52" t="s">
        <v>12</v>
      </c>
      <c r="G511" s="14" t="s">
        <v>810</v>
      </c>
      <c r="H511" s="14" t="s">
        <v>809</v>
      </c>
      <c r="I511" s="17">
        <v>46201</v>
      </c>
      <c r="N511"/>
    </row>
    <row r="512" spans="1:14" s="28" customFormat="1" ht="15.75" customHeight="1" x14ac:dyDescent="0.25">
      <c r="A512" s="28">
        <f>SUBTOTAL(3,$C$2:C512)</f>
        <v>511</v>
      </c>
      <c r="B512" s="28">
        <v>17810090</v>
      </c>
      <c r="C512" s="28" t="s">
        <v>1276</v>
      </c>
      <c r="D512" s="16">
        <v>29210018800199</v>
      </c>
      <c r="E512" s="52" t="s">
        <v>999</v>
      </c>
      <c r="F512" s="52" t="s">
        <v>12</v>
      </c>
      <c r="G512" s="14" t="s">
        <v>810</v>
      </c>
      <c r="H512" s="14" t="s">
        <v>809</v>
      </c>
      <c r="I512" s="17">
        <v>46140</v>
      </c>
      <c r="N512"/>
    </row>
    <row r="513" spans="1:14" s="28" customFormat="1" ht="15.75" customHeight="1" x14ac:dyDescent="0.25">
      <c r="A513" s="28">
        <f>SUBTOTAL(3,$C$2:C513)</f>
        <v>512</v>
      </c>
      <c r="B513" s="28">
        <v>17810140</v>
      </c>
      <c r="C513" s="28" t="s">
        <v>1247</v>
      </c>
      <c r="D513" s="16">
        <v>28912201702296</v>
      </c>
      <c r="E513" s="52" t="s">
        <v>28</v>
      </c>
      <c r="F513" s="52" t="s">
        <v>946</v>
      </c>
      <c r="G513" s="14" t="s">
        <v>810</v>
      </c>
      <c r="H513" s="14" t="s">
        <v>809</v>
      </c>
      <c r="I513" s="17">
        <v>46228</v>
      </c>
      <c r="N513"/>
    </row>
    <row r="514" spans="1:14" s="28" customFormat="1" ht="15.75" customHeight="1" x14ac:dyDescent="0.25">
      <c r="A514" s="28">
        <f>SUBTOTAL(3,$C$2:C514)</f>
        <v>513</v>
      </c>
      <c r="B514" s="28">
        <v>17810050</v>
      </c>
      <c r="C514" s="18" t="s">
        <v>1248</v>
      </c>
      <c r="D514" s="16">
        <v>29803102100098</v>
      </c>
      <c r="E514" s="6" t="s">
        <v>557</v>
      </c>
      <c r="F514" s="52" t="s">
        <v>946</v>
      </c>
      <c r="G514" s="14" t="s">
        <v>810</v>
      </c>
      <c r="H514" s="14" t="s">
        <v>809</v>
      </c>
      <c r="I514" s="17">
        <v>45840</v>
      </c>
      <c r="N514"/>
    </row>
    <row r="515" spans="1:14" s="28" customFormat="1" ht="15.75" customHeight="1" x14ac:dyDescent="0.25">
      <c r="A515" s="28">
        <f>SUBTOTAL(3,$C$2:C515)</f>
        <v>514</v>
      </c>
      <c r="B515" s="28">
        <v>17810035</v>
      </c>
      <c r="C515" s="18" t="s">
        <v>1249</v>
      </c>
      <c r="D515" s="16">
        <v>30108202304532</v>
      </c>
      <c r="E515" s="28" t="s">
        <v>401</v>
      </c>
      <c r="F515" s="52" t="s">
        <v>946</v>
      </c>
      <c r="G515" s="14" t="s">
        <v>810</v>
      </c>
      <c r="H515" s="14" t="s">
        <v>809</v>
      </c>
      <c r="I515" s="17">
        <v>45738</v>
      </c>
      <c r="N515"/>
    </row>
    <row r="516" spans="1:14" s="28" customFormat="1" ht="15.75" customHeight="1" x14ac:dyDescent="0.25">
      <c r="A516" s="28">
        <f>SUBTOTAL(3,$C$2:C516)</f>
        <v>515</v>
      </c>
      <c r="B516" s="28">
        <v>17810134</v>
      </c>
      <c r="C516" s="28" t="s">
        <v>1268</v>
      </c>
      <c r="D516" s="16">
        <v>29902231700091</v>
      </c>
      <c r="E516" s="52" t="s">
        <v>79</v>
      </c>
      <c r="F516" s="52" t="s">
        <v>821</v>
      </c>
      <c r="G516" s="14" t="s">
        <v>810</v>
      </c>
      <c r="H516" s="14" t="s">
        <v>809</v>
      </c>
      <c r="I516" s="17">
        <v>46215</v>
      </c>
      <c r="N516"/>
    </row>
    <row r="517" spans="1:14" s="28" customFormat="1" ht="15.75" customHeight="1" x14ac:dyDescent="0.25">
      <c r="A517" s="28">
        <f>SUBTOTAL(3,$C$2:C517)</f>
        <v>516</v>
      </c>
      <c r="B517" s="28">
        <v>17810019</v>
      </c>
      <c r="C517" s="28" t="s">
        <v>1269</v>
      </c>
      <c r="D517" s="16">
        <v>29409052501339</v>
      </c>
      <c r="E517" s="52" t="s">
        <v>79</v>
      </c>
      <c r="F517" s="52" t="s">
        <v>821</v>
      </c>
      <c r="G517" s="14" t="s">
        <v>810</v>
      </c>
      <c r="H517" s="14" t="s">
        <v>809</v>
      </c>
      <c r="I517" s="17">
        <v>45483</v>
      </c>
      <c r="N517"/>
    </row>
    <row r="518" spans="1:14" s="28" customFormat="1" ht="15.75" customHeight="1" x14ac:dyDescent="0.25">
      <c r="A518" s="28">
        <f>SUBTOTAL(3,$C$2:C518)</f>
        <v>517</v>
      </c>
      <c r="B518" s="28">
        <v>17810052</v>
      </c>
      <c r="C518" s="28" t="s">
        <v>1270</v>
      </c>
      <c r="D518" s="16">
        <v>29105181501451</v>
      </c>
      <c r="E518" s="52" t="s">
        <v>79</v>
      </c>
      <c r="F518" s="52" t="s">
        <v>821</v>
      </c>
      <c r="G518" s="14" t="s">
        <v>810</v>
      </c>
      <c r="H518" s="14" t="s">
        <v>809</v>
      </c>
      <c r="I518" s="17">
        <v>45843</v>
      </c>
      <c r="N518"/>
    </row>
    <row r="519" spans="1:14" s="28" customFormat="1" ht="15.75" customHeight="1" x14ac:dyDescent="0.25">
      <c r="A519" s="28">
        <f>SUBTOTAL(3,$C$2:C519)</f>
        <v>518</v>
      </c>
      <c r="B519" s="28">
        <v>17810118</v>
      </c>
      <c r="C519" s="28" t="s">
        <v>1271</v>
      </c>
      <c r="D519" s="16">
        <v>30402211501273</v>
      </c>
      <c r="E519" s="52" t="s">
        <v>79</v>
      </c>
      <c r="F519" s="52" t="s">
        <v>821</v>
      </c>
      <c r="G519" s="14" t="s">
        <v>810</v>
      </c>
      <c r="H519" s="14" t="s">
        <v>809</v>
      </c>
      <c r="I519" s="17">
        <v>46186</v>
      </c>
      <c r="N519"/>
    </row>
    <row r="520" spans="1:14" s="28" customFormat="1" ht="15.75" customHeight="1" x14ac:dyDescent="0.25">
      <c r="A520" s="28">
        <f>SUBTOTAL(3,$C$2:C520)</f>
        <v>519</v>
      </c>
      <c r="B520" s="28">
        <v>17810100</v>
      </c>
      <c r="C520" s="28" t="s">
        <v>1238</v>
      </c>
      <c r="D520" s="16">
        <v>27601120101973</v>
      </c>
      <c r="E520" s="6" t="s">
        <v>438</v>
      </c>
      <c r="F520" s="52" t="s">
        <v>947</v>
      </c>
      <c r="G520" s="14" t="s">
        <v>826</v>
      </c>
      <c r="H520" s="14" t="s">
        <v>809</v>
      </c>
      <c r="I520" s="17">
        <v>46018</v>
      </c>
      <c r="N520"/>
    </row>
    <row r="521" spans="1:14" s="28" customFormat="1" ht="15.75" customHeight="1" x14ac:dyDescent="0.25">
      <c r="A521" s="28">
        <f>SUBTOTAL(3,$C$2:C521)</f>
        <v>520</v>
      </c>
      <c r="B521" s="28">
        <v>17810127</v>
      </c>
      <c r="C521" s="28" t="s">
        <v>1239</v>
      </c>
      <c r="D521" s="16">
        <v>30802261700437</v>
      </c>
      <c r="E521" s="52" t="s">
        <v>437</v>
      </c>
      <c r="F521" s="52" t="s">
        <v>947</v>
      </c>
      <c r="G521" s="14" t="s">
        <v>826</v>
      </c>
      <c r="H521" s="14" t="s">
        <v>809</v>
      </c>
      <c r="I521" s="17">
        <v>46210</v>
      </c>
      <c r="N521"/>
    </row>
    <row r="522" spans="1:14" s="28" customFormat="1" ht="15.75" customHeight="1" x14ac:dyDescent="0.25">
      <c r="A522" s="28">
        <f>SUBTOTAL(3,$C$2:C522)</f>
        <v>521</v>
      </c>
      <c r="B522" s="28">
        <v>17810025</v>
      </c>
      <c r="C522" s="28" t="s">
        <v>1245</v>
      </c>
      <c r="D522" s="16">
        <v>28112301500317</v>
      </c>
      <c r="E522" s="52" t="s">
        <v>15</v>
      </c>
      <c r="F522" s="52" t="s">
        <v>12</v>
      </c>
      <c r="G522" s="14" t="s">
        <v>826</v>
      </c>
      <c r="H522" s="14" t="s">
        <v>809</v>
      </c>
      <c r="I522" s="17">
        <v>45676</v>
      </c>
      <c r="N522"/>
    </row>
    <row r="523" spans="1:14" s="28" customFormat="1" ht="15.75" customHeight="1" x14ac:dyDescent="0.25">
      <c r="A523" s="28">
        <f>SUBTOTAL(3,$C$2:C523)</f>
        <v>522</v>
      </c>
      <c r="B523" s="28">
        <v>17810057</v>
      </c>
      <c r="C523" s="28" t="s">
        <v>1236</v>
      </c>
      <c r="D523" s="16">
        <v>26504300101751</v>
      </c>
      <c r="E523" s="52" t="s">
        <v>27</v>
      </c>
      <c r="F523" s="52" t="s">
        <v>946</v>
      </c>
      <c r="G523" s="14" t="s">
        <v>826</v>
      </c>
      <c r="H523" s="14" t="s">
        <v>809</v>
      </c>
      <c r="I523" s="17">
        <v>45857</v>
      </c>
      <c r="N523"/>
    </row>
    <row r="524" spans="1:14" s="28" customFormat="1" ht="15.75" customHeight="1" x14ac:dyDescent="0.25">
      <c r="A524" s="28">
        <f>SUBTOTAL(3,$C$2:C524)</f>
        <v>523</v>
      </c>
      <c r="B524" s="28">
        <v>17810143</v>
      </c>
      <c r="C524" s="28" t="s">
        <v>1237</v>
      </c>
      <c r="D524" s="16">
        <v>30602022302676</v>
      </c>
      <c r="E524" s="6" t="s">
        <v>401</v>
      </c>
      <c r="F524" s="52" t="s">
        <v>946</v>
      </c>
      <c r="G524" s="14" t="s">
        <v>826</v>
      </c>
      <c r="H524" s="14" t="s">
        <v>809</v>
      </c>
      <c r="I524" s="17">
        <v>46216</v>
      </c>
      <c r="N524"/>
    </row>
    <row r="525" spans="1:14" s="28" customFormat="1" ht="15.75" customHeight="1" x14ac:dyDescent="0.25">
      <c r="A525" s="28">
        <f>SUBTOTAL(3,$C$2:C525)</f>
        <v>524</v>
      </c>
      <c r="B525" s="28">
        <v>17810068</v>
      </c>
      <c r="C525" s="28" t="s">
        <v>1240</v>
      </c>
      <c r="D525" s="16">
        <v>30208101501811</v>
      </c>
      <c r="E525" s="6" t="s">
        <v>79</v>
      </c>
      <c r="F525" s="52" t="s">
        <v>821</v>
      </c>
      <c r="G525" s="14" t="s">
        <v>826</v>
      </c>
      <c r="H525" s="14" t="s">
        <v>809</v>
      </c>
      <c r="I525" s="17">
        <v>45955</v>
      </c>
      <c r="N525"/>
    </row>
    <row r="526" spans="1:14" s="28" customFormat="1" ht="15.75" customHeight="1" x14ac:dyDescent="0.25">
      <c r="A526" s="28">
        <f>SUBTOTAL(3,$C$2:C526)</f>
        <v>525</v>
      </c>
      <c r="B526" s="28">
        <v>17810039</v>
      </c>
      <c r="C526" s="28" t="s">
        <v>1241</v>
      </c>
      <c r="D526" s="16">
        <v>30111012613173</v>
      </c>
      <c r="E526" s="52" t="s">
        <v>21</v>
      </c>
      <c r="F526" s="52" t="s">
        <v>13</v>
      </c>
      <c r="G526" s="14" t="s">
        <v>826</v>
      </c>
      <c r="H526" s="14" t="s">
        <v>809</v>
      </c>
      <c r="I526" s="17">
        <v>45766</v>
      </c>
      <c r="N526"/>
    </row>
    <row r="527" spans="1:14" s="28" customFormat="1" ht="15.75" customHeight="1" x14ac:dyDescent="0.25">
      <c r="A527" s="28">
        <f>SUBTOTAL(3,$C$2:C527)</f>
        <v>526</v>
      </c>
      <c r="B527" s="28">
        <v>17810063</v>
      </c>
      <c r="C527" s="28" t="s">
        <v>1242</v>
      </c>
      <c r="D527" s="16">
        <v>30310201305636</v>
      </c>
      <c r="E527" s="52" t="s">
        <v>703</v>
      </c>
      <c r="F527" s="52" t="s">
        <v>13</v>
      </c>
      <c r="G527" s="14" t="s">
        <v>826</v>
      </c>
      <c r="H527" s="14" t="s">
        <v>809</v>
      </c>
      <c r="I527" s="17">
        <v>45927</v>
      </c>
      <c r="N527"/>
    </row>
    <row r="528" spans="1:14" s="28" customFormat="1" ht="15.75" customHeight="1" x14ac:dyDescent="0.25">
      <c r="A528" s="28">
        <f>SUBTOTAL(3,$C$2:C528)</f>
        <v>527</v>
      </c>
      <c r="B528" s="28">
        <v>17810126</v>
      </c>
      <c r="C528" s="28" t="s">
        <v>1243</v>
      </c>
      <c r="D528" s="16">
        <v>30703111700392</v>
      </c>
      <c r="E528" s="6" t="s">
        <v>703</v>
      </c>
      <c r="F528" s="52" t="s">
        <v>13</v>
      </c>
      <c r="G528" s="14" t="s">
        <v>826</v>
      </c>
      <c r="H528" s="14" t="s">
        <v>809</v>
      </c>
      <c r="I528" s="17">
        <v>46204</v>
      </c>
      <c r="N528"/>
    </row>
    <row r="529" spans="1:14" s="28" customFormat="1" ht="15.75" customHeight="1" x14ac:dyDescent="0.25">
      <c r="A529" s="28">
        <f>SUBTOTAL(3,$C$2:C529)</f>
        <v>528</v>
      </c>
      <c r="B529" s="28">
        <v>17810119</v>
      </c>
      <c r="C529" s="28" t="s">
        <v>1244</v>
      </c>
      <c r="D529" s="16">
        <v>30004221700279</v>
      </c>
      <c r="E529" s="52" t="s">
        <v>20</v>
      </c>
      <c r="F529" s="52" t="s">
        <v>13</v>
      </c>
      <c r="G529" s="14" t="s">
        <v>826</v>
      </c>
      <c r="H529" s="14" t="s">
        <v>809</v>
      </c>
      <c r="I529" s="17">
        <v>46186</v>
      </c>
      <c r="N529"/>
    </row>
    <row r="530" spans="1:14" s="28" customFormat="1" ht="15.75" customHeight="1" x14ac:dyDescent="0.25">
      <c r="A530" s="28">
        <f>SUBTOTAL(3,$C$2:C530)</f>
        <v>529</v>
      </c>
      <c r="B530" s="28">
        <v>13210158</v>
      </c>
      <c r="C530" s="18" t="s">
        <v>340</v>
      </c>
      <c r="D530" s="16">
        <v>29810011707573</v>
      </c>
      <c r="E530" s="28" t="s">
        <v>1187</v>
      </c>
      <c r="F530" s="52" t="s">
        <v>947</v>
      </c>
      <c r="G530" s="14" t="s">
        <v>29</v>
      </c>
      <c r="H530" s="14" t="s">
        <v>169</v>
      </c>
      <c r="I530" s="17">
        <v>46011</v>
      </c>
      <c r="N530"/>
    </row>
    <row r="531" spans="1:14" s="28" customFormat="1" ht="15.75" customHeight="1" x14ac:dyDescent="0.25">
      <c r="A531" s="28">
        <f>SUBTOTAL(3,$C$2:C531)</f>
        <v>530</v>
      </c>
      <c r="B531" s="28">
        <v>13210174</v>
      </c>
      <c r="C531" s="18" t="s">
        <v>1188</v>
      </c>
      <c r="D531" s="16">
        <v>29101011841872</v>
      </c>
      <c r="E531" s="28" t="s">
        <v>1187</v>
      </c>
      <c r="F531" s="52" t="s">
        <v>947</v>
      </c>
      <c r="G531" s="14" t="s">
        <v>29</v>
      </c>
      <c r="H531" s="14" t="s">
        <v>169</v>
      </c>
      <c r="I531" s="17">
        <v>45986</v>
      </c>
      <c r="N531"/>
    </row>
    <row r="532" spans="1:14" s="28" customFormat="1" ht="15.75" customHeight="1" x14ac:dyDescent="0.25">
      <c r="A532" s="28">
        <f>SUBTOTAL(3,$C$2:C532)</f>
        <v>531</v>
      </c>
      <c r="B532" s="28">
        <v>13210177</v>
      </c>
      <c r="C532" s="28" t="s">
        <v>472</v>
      </c>
      <c r="D532" s="16">
        <v>30011251701675</v>
      </c>
      <c r="E532" s="52" t="s">
        <v>674</v>
      </c>
      <c r="F532" s="52" t="s">
        <v>947</v>
      </c>
      <c r="G532" s="14" t="s">
        <v>29</v>
      </c>
      <c r="H532" s="14" t="s">
        <v>169</v>
      </c>
      <c r="I532" s="17">
        <v>46138</v>
      </c>
      <c r="N532"/>
    </row>
    <row r="533" spans="1:14" s="28" customFormat="1" ht="15.75" customHeight="1" x14ac:dyDescent="0.25">
      <c r="A533" s="28">
        <f>SUBTOTAL(3,$C$2:C533)</f>
        <v>532</v>
      </c>
      <c r="B533" s="28">
        <v>13210195</v>
      </c>
      <c r="C533" s="18" t="s">
        <v>1190</v>
      </c>
      <c r="D533" s="16">
        <v>30309092300655</v>
      </c>
      <c r="E533" s="52" t="s">
        <v>441</v>
      </c>
      <c r="F533" s="52" t="s">
        <v>947</v>
      </c>
      <c r="G533" s="14" t="s">
        <v>29</v>
      </c>
      <c r="H533" s="14" t="s">
        <v>169</v>
      </c>
      <c r="I533" s="17">
        <v>45990</v>
      </c>
      <c r="N533"/>
    </row>
    <row r="534" spans="1:14" s="28" customFormat="1" ht="15.75" customHeight="1" x14ac:dyDescent="0.25">
      <c r="A534" s="28">
        <f>SUBTOTAL(3,$C$2:C534)</f>
        <v>533</v>
      </c>
      <c r="B534" s="28">
        <v>13210002</v>
      </c>
      <c r="C534" s="28" t="s">
        <v>55</v>
      </c>
      <c r="D534" s="16">
        <v>26703102500091</v>
      </c>
      <c r="E534" s="6" t="s">
        <v>16</v>
      </c>
      <c r="F534" s="52" t="s">
        <v>12</v>
      </c>
      <c r="G534" s="14" t="s">
        <v>29</v>
      </c>
      <c r="H534" s="14" t="s">
        <v>169</v>
      </c>
      <c r="I534" s="17">
        <v>45249</v>
      </c>
      <c r="N534"/>
    </row>
    <row r="535" spans="1:14" s="28" customFormat="1" ht="15.75" customHeight="1" x14ac:dyDescent="0.25">
      <c r="A535" s="28">
        <f>SUBTOTAL(3,$C$2:C535)</f>
        <v>534</v>
      </c>
      <c r="B535" s="28">
        <v>13210033</v>
      </c>
      <c r="C535" s="18" t="s">
        <v>49</v>
      </c>
      <c r="D535" s="16">
        <v>29303312701733</v>
      </c>
      <c r="E535" s="6" t="s">
        <v>215</v>
      </c>
      <c r="F535" s="52" t="s">
        <v>12</v>
      </c>
      <c r="G535" s="14" t="s">
        <v>29</v>
      </c>
      <c r="H535" s="14" t="s">
        <v>169</v>
      </c>
      <c r="I535" s="17">
        <v>44696</v>
      </c>
      <c r="N535"/>
    </row>
    <row r="536" spans="1:14" s="28" customFormat="1" ht="15.75" customHeight="1" x14ac:dyDescent="0.25">
      <c r="A536" s="28">
        <f>SUBTOTAL(3,$C$2:C536)</f>
        <v>535</v>
      </c>
      <c r="B536" s="28">
        <v>13210125</v>
      </c>
      <c r="C536" s="28" t="s">
        <v>56</v>
      </c>
      <c r="D536" s="16">
        <v>29401012305374</v>
      </c>
      <c r="E536" s="52" t="s">
        <v>9</v>
      </c>
      <c r="F536" s="52" t="s">
        <v>12</v>
      </c>
      <c r="G536" s="14" t="s">
        <v>29</v>
      </c>
      <c r="H536" s="14" t="s">
        <v>169</v>
      </c>
      <c r="I536" s="17">
        <v>45279</v>
      </c>
      <c r="N536"/>
    </row>
    <row r="537" spans="1:14" s="28" customFormat="1" ht="15.75" customHeight="1" x14ac:dyDescent="0.25">
      <c r="A537" s="28">
        <f>SUBTOTAL(3,$C$2:C537)</f>
        <v>536</v>
      </c>
      <c r="B537" s="28">
        <v>13210162</v>
      </c>
      <c r="C537" s="18" t="s">
        <v>93</v>
      </c>
      <c r="D537" s="16">
        <v>26405172600831</v>
      </c>
      <c r="E537" s="28" t="s">
        <v>14</v>
      </c>
      <c r="F537" s="52" t="s">
        <v>12</v>
      </c>
      <c r="G537" s="14" t="s">
        <v>29</v>
      </c>
      <c r="H537" s="14" t="s">
        <v>169</v>
      </c>
      <c r="I537" s="17">
        <v>45298</v>
      </c>
      <c r="N537"/>
    </row>
    <row r="538" spans="1:14" s="28" customFormat="1" ht="15.75" customHeight="1" x14ac:dyDescent="0.25">
      <c r="A538" s="14">
        <f>SUBTOTAL(3,$C$2:C538)</f>
        <v>537</v>
      </c>
      <c r="B538" s="14">
        <v>13210004</v>
      </c>
      <c r="C538" s="18" t="s">
        <v>50</v>
      </c>
      <c r="D538" s="16">
        <v>29901112702071</v>
      </c>
      <c r="E538" s="6" t="s">
        <v>26</v>
      </c>
      <c r="F538" s="52" t="s">
        <v>946</v>
      </c>
      <c r="G538" s="14" t="s">
        <v>29</v>
      </c>
      <c r="H538" s="14" t="s">
        <v>169</v>
      </c>
      <c r="I538" s="17">
        <v>44445</v>
      </c>
      <c r="N538"/>
    </row>
    <row r="539" spans="1:14" s="28" customFormat="1" ht="15.75" customHeight="1" x14ac:dyDescent="0.25">
      <c r="A539" s="28">
        <f>SUBTOTAL(3,$C$2:C539)</f>
        <v>538</v>
      </c>
      <c r="B539" s="28">
        <v>13210102</v>
      </c>
      <c r="C539" s="28" t="s">
        <v>52</v>
      </c>
      <c r="D539" s="16">
        <v>27504081700099</v>
      </c>
      <c r="E539" s="52" t="s">
        <v>22</v>
      </c>
      <c r="F539" s="52" t="s">
        <v>946</v>
      </c>
      <c r="G539" s="14" t="s">
        <v>29</v>
      </c>
      <c r="H539" s="14" t="s">
        <v>169</v>
      </c>
      <c r="I539" s="17">
        <v>44940</v>
      </c>
      <c r="N539"/>
    </row>
    <row r="540" spans="1:14" s="28" customFormat="1" ht="15.75" customHeight="1" x14ac:dyDescent="0.25">
      <c r="A540" s="28">
        <f>SUBTOTAL(3,$C$2:C540)</f>
        <v>539</v>
      </c>
      <c r="B540" s="28">
        <v>13210120</v>
      </c>
      <c r="C540" s="28" t="s">
        <v>1186</v>
      </c>
      <c r="D540" s="16">
        <v>29609142500497</v>
      </c>
      <c r="E540" s="6" t="s">
        <v>23</v>
      </c>
      <c r="F540" s="52" t="s">
        <v>946</v>
      </c>
      <c r="G540" s="14" t="s">
        <v>29</v>
      </c>
      <c r="H540" s="14" t="s">
        <v>169</v>
      </c>
      <c r="I540" s="17">
        <v>45972</v>
      </c>
      <c r="N540"/>
    </row>
    <row r="541" spans="1:14" s="28" customFormat="1" ht="15.75" customHeight="1" x14ac:dyDescent="0.25">
      <c r="A541" s="28">
        <f>SUBTOTAL(3,$C$2:C541)</f>
        <v>540</v>
      </c>
      <c r="B541" s="28">
        <v>13210194</v>
      </c>
      <c r="C541" s="28" t="s">
        <v>1189</v>
      </c>
      <c r="D541" s="16">
        <v>29810222301417</v>
      </c>
      <c r="E541" s="28" t="s">
        <v>76</v>
      </c>
      <c r="F541" s="52" t="s">
        <v>821</v>
      </c>
      <c r="G541" s="14" t="s">
        <v>29</v>
      </c>
      <c r="H541" s="14" t="s">
        <v>169</v>
      </c>
      <c r="I541" s="17">
        <v>46179</v>
      </c>
      <c r="N541"/>
    </row>
    <row r="542" spans="1:14" s="28" customFormat="1" ht="15.75" customHeight="1" x14ac:dyDescent="0.25">
      <c r="A542" s="28">
        <f>SUBTOTAL(3,$C$2:C542)</f>
        <v>541</v>
      </c>
      <c r="B542" s="28">
        <v>13210196</v>
      </c>
      <c r="C542" s="28" t="s">
        <v>1191</v>
      </c>
      <c r="D542" s="16">
        <v>30708122103614</v>
      </c>
      <c r="E542" s="6" t="s">
        <v>76</v>
      </c>
      <c r="F542" s="52" t="s">
        <v>821</v>
      </c>
      <c r="G542" s="14" t="s">
        <v>29</v>
      </c>
      <c r="H542" s="14" t="s">
        <v>169</v>
      </c>
      <c r="I542" s="17">
        <v>46236</v>
      </c>
      <c r="N542"/>
    </row>
    <row r="543" spans="1:14" s="28" customFormat="1" ht="15.75" customHeight="1" x14ac:dyDescent="0.25">
      <c r="A543" s="28">
        <f>SUBTOTAL(3,$C$2:C543)</f>
        <v>542</v>
      </c>
      <c r="B543" s="28">
        <v>13210201</v>
      </c>
      <c r="C543" s="28" t="s">
        <v>1192</v>
      </c>
      <c r="D543" s="16">
        <v>30107221302358</v>
      </c>
      <c r="E543" s="52" t="s">
        <v>79</v>
      </c>
      <c r="F543" s="52" t="s">
        <v>821</v>
      </c>
      <c r="G543" s="14" t="s">
        <v>29</v>
      </c>
      <c r="H543" s="14" t="s">
        <v>169</v>
      </c>
      <c r="I543" s="17">
        <v>46144</v>
      </c>
      <c r="N543"/>
    </row>
    <row r="544" spans="1:14" s="28" customFormat="1" ht="15.75" customHeight="1" x14ac:dyDescent="0.25">
      <c r="A544" s="28">
        <f>SUBTOTAL(3,$C$2:C544)</f>
        <v>543</v>
      </c>
      <c r="B544" s="28">
        <v>13210203</v>
      </c>
      <c r="C544" s="28" t="s">
        <v>1193</v>
      </c>
      <c r="D544" s="16">
        <v>30008051603236</v>
      </c>
      <c r="E544" s="28" t="s">
        <v>20</v>
      </c>
      <c r="F544" s="52" t="s">
        <v>13</v>
      </c>
      <c r="G544" s="14" t="s">
        <v>29</v>
      </c>
      <c r="H544" s="14" t="s">
        <v>169</v>
      </c>
      <c r="I544" s="17">
        <v>46236</v>
      </c>
      <c r="N544"/>
    </row>
    <row r="545" spans="1:14" s="28" customFormat="1" ht="15.75" customHeight="1" x14ac:dyDescent="0.25">
      <c r="A545" s="28">
        <f>SUBTOTAL(3,$C$2:C545)</f>
        <v>544</v>
      </c>
      <c r="B545" s="28">
        <v>17710013</v>
      </c>
      <c r="C545" s="18" t="s">
        <v>1179</v>
      </c>
      <c r="D545" s="16">
        <v>29808032403537</v>
      </c>
      <c r="E545" s="28" t="s">
        <v>11</v>
      </c>
      <c r="F545" s="52" t="s">
        <v>12</v>
      </c>
      <c r="G545" s="14" t="s">
        <v>790</v>
      </c>
      <c r="H545" s="14" t="s">
        <v>169</v>
      </c>
      <c r="I545" s="17">
        <v>46227</v>
      </c>
      <c r="N545"/>
    </row>
    <row r="546" spans="1:14" s="28" customFormat="1" ht="15.75" customHeight="1" x14ac:dyDescent="0.25">
      <c r="A546" s="28">
        <f>SUBTOTAL(3,$C$2:C546)</f>
        <v>545</v>
      </c>
      <c r="B546" s="28">
        <v>17710022</v>
      </c>
      <c r="C546" s="18" t="s">
        <v>1182</v>
      </c>
      <c r="D546" s="16">
        <v>30712272402935</v>
      </c>
      <c r="E546" s="52" t="s">
        <v>11</v>
      </c>
      <c r="F546" s="52" t="s">
        <v>12</v>
      </c>
      <c r="G546" s="14" t="s">
        <v>790</v>
      </c>
      <c r="H546" s="14" t="s">
        <v>169</v>
      </c>
      <c r="I546" s="17">
        <v>46221</v>
      </c>
      <c r="N546"/>
    </row>
    <row r="547" spans="1:14" s="28" customFormat="1" ht="15.75" customHeight="1" x14ac:dyDescent="0.25">
      <c r="A547" s="28">
        <f>SUBTOTAL(3,$C$2:C547)</f>
        <v>546</v>
      </c>
      <c r="B547" s="28">
        <v>17710023</v>
      </c>
      <c r="C547" s="18" t="s">
        <v>1183</v>
      </c>
      <c r="D547" s="16">
        <v>30708022403653</v>
      </c>
      <c r="E547" s="52" t="s">
        <v>11</v>
      </c>
      <c r="F547" s="52" t="s">
        <v>12</v>
      </c>
      <c r="G547" s="14" t="s">
        <v>790</v>
      </c>
      <c r="H547" s="14" t="s">
        <v>169</v>
      </c>
      <c r="I547" s="17">
        <v>46224</v>
      </c>
      <c r="N547"/>
    </row>
    <row r="548" spans="1:14" s="28" customFormat="1" ht="15.75" customHeight="1" x14ac:dyDescent="0.25">
      <c r="A548" s="28">
        <f>SUBTOTAL(3,$C$2:C548)</f>
        <v>547</v>
      </c>
      <c r="B548" s="28">
        <v>17710024</v>
      </c>
      <c r="C548" s="18" t="s">
        <v>1184</v>
      </c>
      <c r="D548" s="16">
        <v>30405202401192</v>
      </c>
      <c r="E548" s="52" t="s">
        <v>11</v>
      </c>
      <c r="F548" s="52" t="s">
        <v>12</v>
      </c>
      <c r="G548" s="14" t="s">
        <v>790</v>
      </c>
      <c r="H548" s="14" t="s">
        <v>169</v>
      </c>
      <c r="I548" s="17">
        <v>46236</v>
      </c>
      <c r="N548"/>
    </row>
    <row r="549" spans="1:14" s="28" customFormat="1" ht="15.75" customHeight="1" x14ac:dyDescent="0.25">
      <c r="A549" s="28">
        <f>SUBTOTAL(3,$C$2:C549)</f>
        <v>548</v>
      </c>
      <c r="B549" s="28">
        <v>17710019</v>
      </c>
      <c r="C549" s="18" t="s">
        <v>1181</v>
      </c>
      <c r="D549" s="16">
        <v>26008241200735</v>
      </c>
      <c r="E549" s="52" t="s">
        <v>28</v>
      </c>
      <c r="F549" s="52" t="s">
        <v>946</v>
      </c>
      <c r="G549" s="14" t="s">
        <v>790</v>
      </c>
      <c r="H549" s="14" t="s">
        <v>169</v>
      </c>
      <c r="I549" s="17">
        <v>45710</v>
      </c>
      <c r="N549"/>
    </row>
    <row r="550" spans="1:14" s="28" customFormat="1" ht="15.75" customHeight="1" x14ac:dyDescent="0.25">
      <c r="A550" s="28">
        <f>SUBTOTAL(3,$C$2:C550)</f>
        <v>549</v>
      </c>
      <c r="B550" s="28">
        <v>14710009</v>
      </c>
      <c r="C550" s="18" t="s">
        <v>201</v>
      </c>
      <c r="D550" s="16">
        <v>27611222100071</v>
      </c>
      <c r="E550" s="52" t="s">
        <v>228</v>
      </c>
      <c r="F550" s="52" t="s">
        <v>946</v>
      </c>
      <c r="G550" s="14" t="s">
        <v>713</v>
      </c>
      <c r="H550" s="14" t="s">
        <v>235</v>
      </c>
      <c r="I550" s="17">
        <v>44759</v>
      </c>
      <c r="N550"/>
    </row>
    <row r="551" spans="1:14" s="28" customFormat="1" ht="15.75" customHeight="1" x14ac:dyDescent="0.25">
      <c r="A551" s="28">
        <f>SUBTOTAL(3,$C$2:C551)</f>
        <v>550</v>
      </c>
      <c r="B551" s="28">
        <v>14710012</v>
      </c>
      <c r="C551" s="28" t="s">
        <v>841</v>
      </c>
      <c r="D551" s="16">
        <v>26506150103397</v>
      </c>
      <c r="E551" s="52" t="s">
        <v>779</v>
      </c>
      <c r="F551" s="52" t="s">
        <v>946</v>
      </c>
      <c r="G551" s="14" t="s">
        <v>713</v>
      </c>
      <c r="H551" s="14" t="s">
        <v>235</v>
      </c>
      <c r="I551" s="17">
        <v>44759</v>
      </c>
      <c r="N551"/>
    </row>
    <row r="552" spans="1:14" s="28" customFormat="1" ht="15.75" customHeight="1" x14ac:dyDescent="0.25">
      <c r="A552" s="28">
        <f>SUBTOTAL(3,$C$2:C552)</f>
        <v>551</v>
      </c>
      <c r="B552" s="28">
        <v>14710033</v>
      </c>
      <c r="C552" s="28" t="s">
        <v>846</v>
      </c>
      <c r="D552" s="16">
        <v>26405310101336</v>
      </c>
      <c r="E552" s="52" t="s">
        <v>779</v>
      </c>
      <c r="F552" s="52" t="s">
        <v>946</v>
      </c>
      <c r="G552" s="14" t="s">
        <v>713</v>
      </c>
      <c r="H552" s="14" t="s">
        <v>235</v>
      </c>
      <c r="I552" s="17">
        <v>45840</v>
      </c>
      <c r="N552"/>
    </row>
    <row r="553" spans="1:14" s="28" customFormat="1" ht="15.75" customHeight="1" x14ac:dyDescent="0.25">
      <c r="A553" s="28">
        <f>SUBTOTAL(3,$C$2:C553)</f>
        <v>552</v>
      </c>
      <c r="B553" s="28">
        <v>14710001</v>
      </c>
      <c r="C553" s="28" t="s">
        <v>326</v>
      </c>
      <c r="D553" s="16">
        <v>29208242401491</v>
      </c>
      <c r="E553" s="6" t="s">
        <v>79</v>
      </c>
      <c r="F553" s="52" t="s">
        <v>821</v>
      </c>
      <c r="G553" s="14" t="s">
        <v>713</v>
      </c>
      <c r="H553" s="14" t="s">
        <v>235</v>
      </c>
      <c r="I553" s="17">
        <v>44759</v>
      </c>
      <c r="N553"/>
    </row>
    <row r="554" spans="1:14" s="28" customFormat="1" ht="15.75" customHeight="1" x14ac:dyDescent="0.25">
      <c r="A554" s="28">
        <f>SUBTOTAL(3,$C$2:C554)</f>
        <v>553</v>
      </c>
      <c r="B554" s="28">
        <v>14710002</v>
      </c>
      <c r="C554" s="28" t="s">
        <v>327</v>
      </c>
      <c r="D554" s="16">
        <v>29407252302354</v>
      </c>
      <c r="E554" s="6" t="s">
        <v>79</v>
      </c>
      <c r="F554" s="52" t="s">
        <v>821</v>
      </c>
      <c r="G554" s="14" t="s">
        <v>713</v>
      </c>
      <c r="H554" s="14" t="s">
        <v>235</v>
      </c>
      <c r="I554" s="17">
        <v>44759</v>
      </c>
      <c r="N554"/>
    </row>
    <row r="555" spans="1:14" s="28" customFormat="1" ht="15.75" customHeight="1" x14ac:dyDescent="0.25">
      <c r="A555" s="28">
        <f>SUBTOTAL(3,$C$2:C555)</f>
        <v>554</v>
      </c>
      <c r="B555" s="28">
        <v>14710003</v>
      </c>
      <c r="C555" s="5" t="s">
        <v>489</v>
      </c>
      <c r="D555" s="16">
        <v>26703032300935</v>
      </c>
      <c r="E555" s="6" t="s">
        <v>79</v>
      </c>
      <c r="F555" s="52" t="s">
        <v>821</v>
      </c>
      <c r="G555" s="14" t="s">
        <v>713</v>
      </c>
      <c r="H555" s="14" t="s">
        <v>235</v>
      </c>
      <c r="I555" s="17">
        <v>44759</v>
      </c>
      <c r="N555"/>
    </row>
    <row r="556" spans="1:14" s="28" customFormat="1" ht="15.75" customHeight="1" x14ac:dyDescent="0.25">
      <c r="A556" s="28">
        <f>SUBTOTAL(3,$C$2:C556)</f>
        <v>555</v>
      </c>
      <c r="B556" s="28">
        <v>14710004</v>
      </c>
      <c r="C556" s="28" t="s">
        <v>328</v>
      </c>
      <c r="D556" s="16">
        <v>29007152402019</v>
      </c>
      <c r="E556" s="6" t="s">
        <v>79</v>
      </c>
      <c r="F556" s="52" t="s">
        <v>821</v>
      </c>
      <c r="G556" s="14" t="s">
        <v>713</v>
      </c>
      <c r="H556" s="14" t="s">
        <v>235</v>
      </c>
      <c r="I556" s="17">
        <v>44759</v>
      </c>
      <c r="N556"/>
    </row>
    <row r="557" spans="1:14" s="28" customFormat="1" ht="15.75" customHeight="1" x14ac:dyDescent="0.25">
      <c r="A557" s="28">
        <f>SUBTOTAL(3,$C$2:C557)</f>
        <v>556</v>
      </c>
      <c r="B557" s="28">
        <v>14710005</v>
      </c>
      <c r="C557" s="28" t="s">
        <v>840</v>
      </c>
      <c r="D557" s="16">
        <v>30305012204019</v>
      </c>
      <c r="E557" s="6" t="s">
        <v>79</v>
      </c>
      <c r="F557" s="52" t="s">
        <v>821</v>
      </c>
      <c r="G557" s="14" t="s">
        <v>713</v>
      </c>
      <c r="H557" s="14" t="s">
        <v>235</v>
      </c>
      <c r="I557" s="17">
        <v>45805</v>
      </c>
      <c r="N557"/>
    </row>
    <row r="558" spans="1:14" s="28" customFormat="1" ht="15.75" customHeight="1" x14ac:dyDescent="0.25">
      <c r="A558" s="28">
        <f>SUBTOTAL(3,$C$2:C558)</f>
        <v>557</v>
      </c>
      <c r="B558" s="28">
        <v>14710068</v>
      </c>
      <c r="C558" s="28" t="s">
        <v>842</v>
      </c>
      <c r="D558" s="16">
        <v>30612122302296</v>
      </c>
      <c r="E558" s="52" t="s">
        <v>79</v>
      </c>
      <c r="F558" s="52" t="s">
        <v>821</v>
      </c>
      <c r="G558" s="14" t="s">
        <v>713</v>
      </c>
      <c r="H558" s="14" t="s">
        <v>235</v>
      </c>
      <c r="I558" s="17">
        <v>45805</v>
      </c>
      <c r="N558"/>
    </row>
    <row r="559" spans="1:14" s="28" customFormat="1" ht="15.75" customHeight="1" x14ac:dyDescent="0.25">
      <c r="A559" s="28">
        <f>SUBTOTAL(3,$C$2:C559)</f>
        <v>558</v>
      </c>
      <c r="B559" s="28">
        <v>14710073</v>
      </c>
      <c r="C559" s="18" t="s">
        <v>843</v>
      </c>
      <c r="D559" s="16">
        <v>29410072300133</v>
      </c>
      <c r="E559" s="52" t="s">
        <v>79</v>
      </c>
      <c r="F559" s="52" t="s">
        <v>821</v>
      </c>
      <c r="G559" s="14" t="s">
        <v>713</v>
      </c>
      <c r="H559" s="14" t="s">
        <v>235</v>
      </c>
      <c r="I559" s="17">
        <v>45851</v>
      </c>
      <c r="N559"/>
    </row>
    <row r="560" spans="1:14" s="28" customFormat="1" ht="15.75" customHeight="1" x14ac:dyDescent="0.25">
      <c r="A560" s="28">
        <f>SUBTOTAL(3,$C$2:C560)</f>
        <v>559</v>
      </c>
      <c r="B560" s="28">
        <v>14710074</v>
      </c>
      <c r="C560" s="18" t="s">
        <v>844</v>
      </c>
      <c r="D560" s="16">
        <v>30601052201614</v>
      </c>
      <c r="E560" s="52" t="s">
        <v>79</v>
      </c>
      <c r="F560" s="52" t="s">
        <v>821</v>
      </c>
      <c r="G560" s="14" t="s">
        <v>713</v>
      </c>
      <c r="H560" s="14" t="s">
        <v>235</v>
      </c>
      <c r="I560" s="17">
        <v>45853</v>
      </c>
      <c r="N560"/>
    </row>
    <row r="561" spans="1:14" s="28" customFormat="1" ht="15.75" customHeight="1" x14ac:dyDescent="0.25">
      <c r="A561" s="28">
        <f>SUBTOTAL(3,$C$2:C561)</f>
        <v>560</v>
      </c>
      <c r="B561" s="28">
        <v>14710082</v>
      </c>
      <c r="C561" s="18" t="s">
        <v>845</v>
      </c>
      <c r="D561" s="16">
        <v>30611012205132</v>
      </c>
      <c r="E561" s="52" t="s">
        <v>79</v>
      </c>
      <c r="F561" s="52" t="s">
        <v>821</v>
      </c>
      <c r="G561" s="14" t="s">
        <v>713</v>
      </c>
      <c r="H561" s="14" t="s">
        <v>235</v>
      </c>
      <c r="I561" s="32">
        <v>45920</v>
      </c>
      <c r="N561"/>
    </row>
    <row r="562" spans="1:14" s="28" customFormat="1" ht="15.75" customHeight="1" x14ac:dyDescent="0.25">
      <c r="A562" s="28">
        <f>SUBTOTAL(3,$C$2:C562)</f>
        <v>561</v>
      </c>
      <c r="B562" s="28">
        <v>19310003</v>
      </c>
      <c r="C562" s="18" t="s">
        <v>1403</v>
      </c>
      <c r="D562" s="16">
        <v>30507302101711</v>
      </c>
      <c r="E562" s="52" t="s">
        <v>333</v>
      </c>
      <c r="F562" s="52" t="s">
        <v>469</v>
      </c>
      <c r="G562" s="14" t="s">
        <v>798</v>
      </c>
      <c r="H562" s="14" t="s">
        <v>809</v>
      </c>
      <c r="I562" s="17">
        <v>46000</v>
      </c>
      <c r="N562"/>
    </row>
    <row r="563" spans="1:14" s="28" customFormat="1" ht="15.75" customHeight="1" x14ac:dyDescent="0.25">
      <c r="A563" s="28">
        <f>SUBTOTAL(3,$C$2:C563)</f>
        <v>562</v>
      </c>
      <c r="B563" s="28">
        <v>19310026</v>
      </c>
      <c r="C563" s="28" t="s">
        <v>1407</v>
      </c>
      <c r="D563" s="16">
        <v>27505101700697</v>
      </c>
      <c r="E563" s="52" t="s">
        <v>762</v>
      </c>
      <c r="F563" s="52" t="s">
        <v>469</v>
      </c>
      <c r="G563" s="14" t="s">
        <v>798</v>
      </c>
      <c r="H563" s="14" t="s">
        <v>809</v>
      </c>
      <c r="I563" s="17">
        <v>46060</v>
      </c>
      <c r="N563"/>
    </row>
    <row r="564" spans="1:14" s="28" customFormat="1" ht="15.75" customHeight="1" x14ac:dyDescent="0.25">
      <c r="A564" s="28">
        <f>SUBTOTAL(3,$C$2:C564)</f>
        <v>563</v>
      </c>
      <c r="B564" s="28">
        <v>19310032</v>
      </c>
      <c r="C564" s="18" t="s">
        <v>1409</v>
      </c>
      <c r="D564" s="16">
        <v>27312092100654</v>
      </c>
      <c r="E564" s="6" t="s">
        <v>333</v>
      </c>
      <c r="F564" s="52" t="s">
        <v>469</v>
      </c>
      <c r="G564" s="14" t="s">
        <v>798</v>
      </c>
      <c r="H564" s="14" t="s">
        <v>809</v>
      </c>
      <c r="I564" s="32">
        <v>46067</v>
      </c>
      <c r="N564"/>
    </row>
    <row r="565" spans="1:14" s="28" customFormat="1" ht="15.75" customHeight="1" x14ac:dyDescent="0.25">
      <c r="A565" s="28">
        <f>SUBTOTAL(3,$C$2:C565)</f>
        <v>564</v>
      </c>
      <c r="B565" s="28">
        <v>19310030</v>
      </c>
      <c r="C565" s="28" t="s">
        <v>1411</v>
      </c>
      <c r="D565" s="16">
        <v>29707162200335</v>
      </c>
      <c r="E565" s="28" t="s">
        <v>762</v>
      </c>
      <c r="F565" s="52" t="s">
        <v>469</v>
      </c>
      <c r="G565" s="14" t="s">
        <v>798</v>
      </c>
      <c r="H565" s="14" t="s">
        <v>809</v>
      </c>
      <c r="I565" s="17">
        <v>46067</v>
      </c>
      <c r="N565"/>
    </row>
    <row r="566" spans="1:14" s="28" customFormat="1" ht="15.75" customHeight="1" x14ac:dyDescent="0.25">
      <c r="A566" s="28">
        <f>SUBTOTAL(3,$C$2:C566)</f>
        <v>565</v>
      </c>
      <c r="B566" s="28">
        <v>19310037</v>
      </c>
      <c r="C566" s="28" t="s">
        <v>1413</v>
      </c>
      <c r="D566" s="16">
        <v>30001232300311</v>
      </c>
      <c r="E566" s="28" t="s">
        <v>333</v>
      </c>
      <c r="F566" s="28" t="s">
        <v>469</v>
      </c>
      <c r="G566" s="14" t="s">
        <v>798</v>
      </c>
      <c r="H566" s="14" t="s">
        <v>809</v>
      </c>
      <c r="I566" s="17">
        <v>46208</v>
      </c>
      <c r="N566"/>
    </row>
    <row r="567" spans="1:14" s="28" customFormat="1" ht="15.75" customHeight="1" x14ac:dyDescent="0.25">
      <c r="A567" s="28">
        <f>SUBTOTAL(3,$C$2:C567)</f>
        <v>566</v>
      </c>
      <c r="B567" s="28">
        <v>19310041</v>
      </c>
      <c r="C567" s="28" t="s">
        <v>1414</v>
      </c>
      <c r="D567" s="16">
        <v>28607201306334</v>
      </c>
      <c r="E567" s="28" t="s">
        <v>762</v>
      </c>
      <c r="F567" s="28" t="s">
        <v>469</v>
      </c>
      <c r="G567" s="14" t="s">
        <v>798</v>
      </c>
      <c r="H567" s="14" t="s">
        <v>809</v>
      </c>
      <c r="I567" s="17">
        <v>46195</v>
      </c>
      <c r="N567"/>
    </row>
    <row r="568" spans="1:14" s="28" customFormat="1" ht="15.75" customHeight="1" x14ac:dyDescent="0.25">
      <c r="A568" s="28">
        <f>SUBTOTAL(3,$C$2:C568)</f>
        <v>567</v>
      </c>
      <c r="B568" s="28">
        <v>19310046</v>
      </c>
      <c r="C568" s="28" t="s">
        <v>1416</v>
      </c>
      <c r="D568" s="16">
        <v>28305121501172</v>
      </c>
      <c r="E568" s="28" t="s">
        <v>762</v>
      </c>
      <c r="F568" s="28" t="s">
        <v>469</v>
      </c>
      <c r="G568" s="14" t="s">
        <v>798</v>
      </c>
      <c r="H568" s="14" t="s">
        <v>809</v>
      </c>
      <c r="I568" s="17">
        <v>46214</v>
      </c>
      <c r="N568"/>
    </row>
    <row r="569" spans="1:14" s="28" customFormat="1" ht="15.75" customHeight="1" x14ac:dyDescent="0.25">
      <c r="A569" s="28">
        <f>SUBTOTAL(3,$C$2:C569)</f>
        <v>568</v>
      </c>
      <c r="B569" s="28">
        <v>19310048</v>
      </c>
      <c r="C569" s="28" t="s">
        <v>1418</v>
      </c>
      <c r="D569" s="16">
        <v>28908221900232</v>
      </c>
      <c r="E569" s="28" t="s">
        <v>1106</v>
      </c>
      <c r="F569" s="28" t="s">
        <v>469</v>
      </c>
      <c r="G569" s="14" t="s">
        <v>798</v>
      </c>
      <c r="H569" s="14" t="s">
        <v>809</v>
      </c>
      <c r="I569" s="17">
        <v>46235</v>
      </c>
      <c r="N569"/>
    </row>
    <row r="570" spans="1:14" s="28" customFormat="1" ht="15.75" customHeight="1" x14ac:dyDescent="0.25">
      <c r="A570" s="28">
        <f>SUBTOTAL(3,$C$2:C570)</f>
        <v>569</v>
      </c>
      <c r="B570" s="28">
        <v>19310017</v>
      </c>
      <c r="C570" s="28" t="s">
        <v>1419</v>
      </c>
      <c r="D570" s="16">
        <v>27304101701957</v>
      </c>
      <c r="E570" s="28" t="s">
        <v>804</v>
      </c>
      <c r="F570" s="28" t="s">
        <v>469</v>
      </c>
      <c r="G570" s="14" t="s">
        <v>798</v>
      </c>
      <c r="H570" s="14" t="s">
        <v>809</v>
      </c>
      <c r="I570" s="17">
        <v>46237</v>
      </c>
      <c r="N570"/>
    </row>
    <row r="571" spans="1:14" s="28" customFormat="1" ht="15.75" customHeight="1" x14ac:dyDescent="0.25">
      <c r="A571" s="28">
        <f>SUBTOTAL(3,$C$2:C571)</f>
        <v>570</v>
      </c>
      <c r="B571" s="28">
        <v>19310015</v>
      </c>
      <c r="C571" s="18" t="s">
        <v>1406</v>
      </c>
      <c r="D571" s="16">
        <v>27001012702491</v>
      </c>
      <c r="E571" s="6" t="s">
        <v>35</v>
      </c>
      <c r="F571" s="52" t="s">
        <v>947</v>
      </c>
      <c r="G571" s="14" t="s">
        <v>798</v>
      </c>
      <c r="H571" s="14" t="s">
        <v>809</v>
      </c>
      <c r="I571" s="32">
        <v>46019</v>
      </c>
      <c r="N571"/>
    </row>
    <row r="572" spans="1:14" s="28" customFormat="1" ht="15.75" customHeight="1" x14ac:dyDescent="0.25">
      <c r="A572" s="28">
        <f>SUBTOTAL(3,$C$2:C572)</f>
        <v>571</v>
      </c>
      <c r="B572" s="28">
        <v>19310050</v>
      </c>
      <c r="C572" s="28" t="s">
        <v>1420</v>
      </c>
      <c r="D572" s="16">
        <v>30305271700733</v>
      </c>
      <c r="E572" s="52" t="s">
        <v>674</v>
      </c>
      <c r="F572" s="28" t="s">
        <v>947</v>
      </c>
      <c r="G572" s="14" t="s">
        <v>798</v>
      </c>
      <c r="H572" s="14" t="s">
        <v>809</v>
      </c>
      <c r="I572" s="17">
        <v>46242</v>
      </c>
      <c r="N572"/>
    </row>
    <row r="573" spans="1:14" s="28" customFormat="1" ht="15.75" customHeight="1" x14ac:dyDescent="0.25">
      <c r="A573" s="28">
        <f>SUBTOTAL(3,$C$2:C573)</f>
        <v>572</v>
      </c>
      <c r="B573" s="28">
        <v>19310051</v>
      </c>
      <c r="C573" s="28" t="s">
        <v>1421</v>
      </c>
      <c r="D573" s="16">
        <v>29807011214177</v>
      </c>
      <c r="E573" s="28" t="s">
        <v>35</v>
      </c>
      <c r="F573" s="28" t="s">
        <v>947</v>
      </c>
      <c r="G573" s="14" t="s">
        <v>798</v>
      </c>
      <c r="H573" s="14" t="s">
        <v>809</v>
      </c>
      <c r="I573" s="17">
        <v>46243</v>
      </c>
      <c r="N573"/>
    </row>
    <row r="574" spans="1:14" s="28" customFormat="1" ht="15.75" customHeight="1" x14ac:dyDescent="0.25">
      <c r="A574" s="28">
        <f>SUBTOTAL(3,$C$2:C574)</f>
        <v>573</v>
      </c>
      <c r="B574" s="28">
        <v>19310004</v>
      </c>
      <c r="C574" s="28" t="s">
        <v>743</v>
      </c>
      <c r="D574" s="16">
        <v>29803070102573</v>
      </c>
      <c r="E574" s="52" t="s">
        <v>161</v>
      </c>
      <c r="F574" s="52" t="s">
        <v>12</v>
      </c>
      <c r="G574" s="14" t="s">
        <v>798</v>
      </c>
      <c r="H574" s="14" t="s">
        <v>809</v>
      </c>
      <c r="I574" s="17">
        <v>45999</v>
      </c>
      <c r="N574"/>
    </row>
    <row r="575" spans="1:14" s="28" customFormat="1" ht="15.75" customHeight="1" x14ac:dyDescent="0.25">
      <c r="A575" s="28">
        <f>SUBTOTAL(3,$C$2:C575)</f>
        <v>574</v>
      </c>
      <c r="B575" s="28">
        <v>19310006</v>
      </c>
      <c r="C575" s="28" t="s">
        <v>1404</v>
      </c>
      <c r="D575" s="16">
        <v>30409090105655</v>
      </c>
      <c r="E575" s="52" t="s">
        <v>9</v>
      </c>
      <c r="F575" s="52" t="s">
        <v>12</v>
      </c>
      <c r="G575" s="14" t="s">
        <v>798</v>
      </c>
      <c r="H575" s="14" t="s">
        <v>809</v>
      </c>
      <c r="I575" s="17">
        <v>45999</v>
      </c>
      <c r="N575"/>
    </row>
    <row r="576" spans="1:14" s="28" customFormat="1" ht="15.75" customHeight="1" x14ac:dyDescent="0.25">
      <c r="A576" s="28">
        <f>SUBTOTAL(3,$C$2:C576)</f>
        <v>575</v>
      </c>
      <c r="B576" s="28">
        <v>19310035</v>
      </c>
      <c r="C576" s="28" t="s">
        <v>1412</v>
      </c>
      <c r="D576" s="16">
        <v>29707122100079</v>
      </c>
      <c r="E576" s="28" t="s">
        <v>557</v>
      </c>
      <c r="F576" s="52" t="s">
        <v>946</v>
      </c>
      <c r="G576" s="14" t="s">
        <v>798</v>
      </c>
      <c r="H576" s="14" t="s">
        <v>809</v>
      </c>
      <c r="I576" s="17">
        <v>46117</v>
      </c>
      <c r="N576"/>
    </row>
    <row r="577" spans="1:14" s="28" customFormat="1" ht="15.75" customHeight="1" x14ac:dyDescent="0.25">
      <c r="A577" s="28">
        <f>SUBTOTAL(3,$C$2:C577)</f>
        <v>576</v>
      </c>
      <c r="B577" s="28">
        <v>19310028</v>
      </c>
      <c r="C577" s="18" t="s">
        <v>1408</v>
      </c>
      <c r="D577" s="16">
        <v>30309091700994</v>
      </c>
      <c r="E577" s="52" t="s">
        <v>79</v>
      </c>
      <c r="F577" s="52" t="s">
        <v>821</v>
      </c>
      <c r="G577" s="14" t="s">
        <v>798</v>
      </c>
      <c r="H577" s="14" t="s">
        <v>809</v>
      </c>
      <c r="I577" s="17">
        <v>46067</v>
      </c>
      <c r="N577"/>
    </row>
    <row r="578" spans="1:14" s="28" customFormat="1" ht="15.75" customHeight="1" x14ac:dyDescent="0.25">
      <c r="A578" s="28">
        <f>SUBTOTAL(3,$C$2:C578)</f>
        <v>577</v>
      </c>
      <c r="B578" s="28">
        <v>19310045</v>
      </c>
      <c r="C578" s="28" t="s">
        <v>1415</v>
      </c>
      <c r="D578" s="16">
        <v>30001200101074</v>
      </c>
      <c r="E578" s="28" t="s">
        <v>1085</v>
      </c>
      <c r="F578" s="52" t="s">
        <v>821</v>
      </c>
      <c r="G578" s="14" t="s">
        <v>798</v>
      </c>
      <c r="H578" s="14" t="s">
        <v>809</v>
      </c>
      <c r="I578" s="17">
        <v>46214</v>
      </c>
      <c r="N578"/>
    </row>
    <row r="579" spans="1:14" s="28" customFormat="1" ht="15.75" customHeight="1" x14ac:dyDescent="0.25">
      <c r="A579" s="28">
        <f>SUBTOTAL(3,$C$2:C579)</f>
        <v>578</v>
      </c>
      <c r="B579" s="28">
        <v>19310009</v>
      </c>
      <c r="C579" s="18" t="s">
        <v>1405</v>
      </c>
      <c r="D579" s="16">
        <v>29809141700491</v>
      </c>
      <c r="E579" s="28" t="s">
        <v>172</v>
      </c>
      <c r="F579" s="52" t="s">
        <v>13</v>
      </c>
      <c r="G579" s="14" t="s">
        <v>798</v>
      </c>
      <c r="H579" s="14" t="s">
        <v>809</v>
      </c>
      <c r="I579" s="17">
        <v>46007</v>
      </c>
      <c r="N579"/>
    </row>
    <row r="580" spans="1:14" s="28" customFormat="1" ht="15.75" customHeight="1" x14ac:dyDescent="0.25">
      <c r="A580" s="28">
        <f>SUBTOTAL(3,$C$2:C580)</f>
        <v>579</v>
      </c>
      <c r="B580" s="28">
        <v>19310034</v>
      </c>
      <c r="C580" s="28" t="s">
        <v>1410</v>
      </c>
      <c r="D580" s="16">
        <v>30206042200613</v>
      </c>
      <c r="E580" s="52" t="s">
        <v>20</v>
      </c>
      <c r="F580" s="52" t="s">
        <v>13</v>
      </c>
      <c r="G580" s="14" t="s">
        <v>798</v>
      </c>
      <c r="H580" s="14" t="s">
        <v>809</v>
      </c>
      <c r="I580" s="17">
        <v>46123</v>
      </c>
      <c r="N580"/>
    </row>
    <row r="581" spans="1:14" s="28" customFormat="1" ht="15.75" customHeight="1" x14ac:dyDescent="0.25">
      <c r="A581" s="28">
        <f>SUBTOTAL(3,$C$2:C581)</f>
        <v>580</v>
      </c>
      <c r="B581" s="28">
        <v>19310047</v>
      </c>
      <c r="C581" s="28" t="s">
        <v>1417</v>
      </c>
      <c r="D581" s="16">
        <v>30609022200118</v>
      </c>
      <c r="E581" s="28" t="s">
        <v>21</v>
      </c>
      <c r="F581" s="52" t="s">
        <v>13</v>
      </c>
      <c r="G581" s="14" t="s">
        <v>798</v>
      </c>
      <c r="H581" s="14" t="s">
        <v>809</v>
      </c>
      <c r="I581" s="17">
        <v>46223</v>
      </c>
      <c r="N581"/>
    </row>
    <row r="582" spans="1:14" s="28" customFormat="1" ht="15.75" customHeight="1" x14ac:dyDescent="0.25">
      <c r="A582" s="28">
        <f>SUBTOTAL(3,$C$2:C582)</f>
        <v>581</v>
      </c>
      <c r="B582" s="28">
        <v>16410061</v>
      </c>
      <c r="C582" s="18" t="s">
        <v>95</v>
      </c>
      <c r="D582" s="16">
        <v>27303011202017</v>
      </c>
      <c r="E582" s="52" t="s">
        <v>16</v>
      </c>
      <c r="F582" s="52" t="s">
        <v>12</v>
      </c>
      <c r="G582" s="14" t="s">
        <v>94</v>
      </c>
      <c r="H582" s="14" t="s">
        <v>167</v>
      </c>
      <c r="I582" s="17">
        <v>45181</v>
      </c>
      <c r="N582"/>
    </row>
    <row r="583" spans="1:14" s="28" customFormat="1" ht="15.75" customHeight="1" x14ac:dyDescent="0.25">
      <c r="A583" s="28">
        <f>SUBTOTAL(3,$C$2:C583)</f>
        <v>582</v>
      </c>
      <c r="B583" s="28">
        <v>16410070</v>
      </c>
      <c r="C583" s="18" t="s">
        <v>379</v>
      </c>
      <c r="D583" s="16">
        <v>30503181600957</v>
      </c>
      <c r="E583" s="52" t="s">
        <v>11</v>
      </c>
      <c r="F583" s="52" t="s">
        <v>12</v>
      </c>
      <c r="G583" s="14" t="s">
        <v>94</v>
      </c>
      <c r="H583" s="14" t="s">
        <v>167</v>
      </c>
      <c r="I583" s="17">
        <v>45976</v>
      </c>
      <c r="N583"/>
    </row>
    <row r="584" spans="1:14" s="28" customFormat="1" ht="15.75" customHeight="1" x14ac:dyDescent="0.25">
      <c r="A584" s="28">
        <f>SUBTOTAL(3,$C$2:C584)</f>
        <v>583</v>
      </c>
      <c r="B584" s="28">
        <v>16410072</v>
      </c>
      <c r="C584" s="18" t="s">
        <v>1228</v>
      </c>
      <c r="D584" s="16">
        <v>27111271603191</v>
      </c>
      <c r="E584" s="52" t="s">
        <v>14</v>
      </c>
      <c r="F584" s="52" t="s">
        <v>12</v>
      </c>
      <c r="G584" s="14" t="s">
        <v>94</v>
      </c>
      <c r="H584" s="14" t="s">
        <v>167</v>
      </c>
      <c r="I584" s="17">
        <v>46158</v>
      </c>
      <c r="N584"/>
    </row>
    <row r="585" spans="1:14" s="28" customFormat="1" ht="15.75" customHeight="1" x14ac:dyDescent="0.25">
      <c r="A585" s="28">
        <f>SUBTOTAL(3,$C$2:C585)</f>
        <v>584</v>
      </c>
      <c r="B585" s="28">
        <v>16410075</v>
      </c>
      <c r="C585" s="18" t="s">
        <v>1229</v>
      </c>
      <c r="D585" s="16">
        <v>30702171203693</v>
      </c>
      <c r="E585" s="52" t="s">
        <v>11</v>
      </c>
      <c r="F585" s="52" t="s">
        <v>12</v>
      </c>
      <c r="G585" s="14" t="s">
        <v>94</v>
      </c>
      <c r="H585" s="14" t="s">
        <v>167</v>
      </c>
      <c r="I585" s="17">
        <v>46207</v>
      </c>
      <c r="N585"/>
    </row>
    <row r="586" spans="1:14" s="28" customFormat="1" ht="15.75" customHeight="1" x14ac:dyDescent="0.25">
      <c r="A586" s="28">
        <f>SUBTOTAL(3,$C$2:C586)</f>
        <v>585</v>
      </c>
      <c r="B586" s="28">
        <v>16410076</v>
      </c>
      <c r="C586" s="18" t="s">
        <v>1230</v>
      </c>
      <c r="D586" s="16">
        <v>30706101303394</v>
      </c>
      <c r="E586" s="52" t="s">
        <v>11</v>
      </c>
      <c r="F586" s="52" t="s">
        <v>12</v>
      </c>
      <c r="G586" s="14" t="s">
        <v>94</v>
      </c>
      <c r="H586" s="14" t="s">
        <v>167</v>
      </c>
      <c r="I586" s="17">
        <v>46238</v>
      </c>
      <c r="N586"/>
    </row>
    <row r="587" spans="1:14" s="28" customFormat="1" ht="15.75" customHeight="1" x14ac:dyDescent="0.25">
      <c r="A587" s="28">
        <f>SUBTOTAL(3,$C$2:C587)</f>
        <v>586</v>
      </c>
      <c r="B587" s="28">
        <v>15110098</v>
      </c>
      <c r="C587" s="28" t="s">
        <v>1220</v>
      </c>
      <c r="D587" s="16">
        <v>27810272700595</v>
      </c>
      <c r="E587" s="52" t="s">
        <v>16</v>
      </c>
      <c r="F587" s="52" t="s">
        <v>469</v>
      </c>
      <c r="G587" s="14" t="s">
        <v>31</v>
      </c>
      <c r="H587" s="14" t="s">
        <v>167</v>
      </c>
      <c r="I587" s="17">
        <v>45949</v>
      </c>
      <c r="N587"/>
    </row>
    <row r="588" spans="1:14" s="28" customFormat="1" ht="15.75" customHeight="1" x14ac:dyDescent="0.25">
      <c r="A588" s="28">
        <f>SUBTOTAL(3,$C$2:C588)</f>
        <v>587</v>
      </c>
      <c r="B588" s="28">
        <v>15110044</v>
      </c>
      <c r="C588" s="18" t="s">
        <v>1227</v>
      </c>
      <c r="D588" s="16">
        <v>28707191402679</v>
      </c>
      <c r="E588" s="52" t="s">
        <v>16</v>
      </c>
      <c r="F588" s="52" t="s">
        <v>469</v>
      </c>
      <c r="G588" s="14" t="s">
        <v>31</v>
      </c>
      <c r="H588" s="14" t="s">
        <v>167</v>
      </c>
      <c r="I588" s="17">
        <v>46195</v>
      </c>
      <c r="N588"/>
    </row>
    <row r="589" spans="1:14" s="28" customFormat="1" ht="15.75" customHeight="1" x14ac:dyDescent="0.25">
      <c r="A589" s="28">
        <f>SUBTOTAL(3,$C$2:C589)</f>
        <v>588</v>
      </c>
      <c r="B589" s="28">
        <v>15110020</v>
      </c>
      <c r="C589" s="18" t="s">
        <v>65</v>
      </c>
      <c r="D589" s="16">
        <v>29310271400274</v>
      </c>
      <c r="E589" s="28" t="s">
        <v>864</v>
      </c>
      <c r="F589" s="52" t="s">
        <v>947</v>
      </c>
      <c r="G589" s="14" t="s">
        <v>31</v>
      </c>
      <c r="H589" s="14" t="s">
        <v>167</v>
      </c>
      <c r="I589" s="17">
        <v>44942</v>
      </c>
      <c r="N589"/>
    </row>
    <row r="590" spans="1:14" s="28" customFormat="1" ht="15.75" customHeight="1" x14ac:dyDescent="0.25">
      <c r="A590" s="28">
        <f>SUBTOTAL(3,$C$2:C590)</f>
        <v>589</v>
      </c>
      <c r="B590" s="28">
        <v>15110022</v>
      </c>
      <c r="C590" s="28" t="s">
        <v>66</v>
      </c>
      <c r="D590" s="16">
        <v>29407091402493</v>
      </c>
      <c r="E590" s="52" t="s">
        <v>733</v>
      </c>
      <c r="F590" s="52" t="s">
        <v>947</v>
      </c>
      <c r="G590" s="14" t="s">
        <v>31</v>
      </c>
      <c r="H590" s="14" t="s">
        <v>167</v>
      </c>
      <c r="I590" s="17">
        <v>45056</v>
      </c>
      <c r="N590"/>
    </row>
    <row r="591" spans="1:14" s="28" customFormat="1" ht="15.75" customHeight="1" x14ac:dyDescent="0.25">
      <c r="A591" s="28">
        <f>SUBTOTAL(3,$C$2:C591)</f>
        <v>590</v>
      </c>
      <c r="B591" s="28">
        <v>15110074</v>
      </c>
      <c r="C591" s="18" t="s">
        <v>348</v>
      </c>
      <c r="D591" s="16">
        <v>29303241401211</v>
      </c>
      <c r="E591" s="28" t="s">
        <v>35</v>
      </c>
      <c r="F591" s="52" t="s">
        <v>947</v>
      </c>
      <c r="G591" s="14" t="s">
        <v>31</v>
      </c>
      <c r="H591" s="14" t="s">
        <v>167</v>
      </c>
      <c r="I591" s="17">
        <v>45550</v>
      </c>
      <c r="N591"/>
    </row>
    <row r="592" spans="1:14" s="28" customFormat="1" ht="15.75" customHeight="1" x14ac:dyDescent="0.25">
      <c r="A592" s="28">
        <f>SUBTOTAL(3,$C$2:C592)</f>
        <v>591</v>
      </c>
      <c r="B592" s="28">
        <v>15110086</v>
      </c>
      <c r="C592" s="18" t="s">
        <v>1219</v>
      </c>
      <c r="D592" s="16">
        <v>29607281401611</v>
      </c>
      <c r="E592" s="52" t="s">
        <v>35</v>
      </c>
      <c r="F592" s="52" t="s">
        <v>947</v>
      </c>
      <c r="G592" s="14" t="s">
        <v>31</v>
      </c>
      <c r="H592" s="14" t="s">
        <v>167</v>
      </c>
      <c r="I592" s="17">
        <v>45713</v>
      </c>
      <c r="N592"/>
    </row>
    <row r="593" spans="1:14" s="28" customFormat="1" ht="15.75" customHeight="1" x14ac:dyDescent="0.25">
      <c r="A593" s="28">
        <f>SUBTOTAL(3,$C$2:C593)</f>
        <v>592</v>
      </c>
      <c r="B593" s="28">
        <v>15110110</v>
      </c>
      <c r="C593" s="18" t="s">
        <v>1224</v>
      </c>
      <c r="D593" s="16">
        <v>30310041400335</v>
      </c>
      <c r="E593" s="52" t="s">
        <v>35</v>
      </c>
      <c r="F593" s="52" t="s">
        <v>947</v>
      </c>
      <c r="G593" s="14" t="s">
        <v>31</v>
      </c>
      <c r="H593" s="14" t="s">
        <v>167</v>
      </c>
      <c r="I593" s="17">
        <v>46153</v>
      </c>
      <c r="N593"/>
    </row>
    <row r="594" spans="1:14" s="28" customFormat="1" ht="15.75" customHeight="1" x14ac:dyDescent="0.25">
      <c r="A594" s="28">
        <f>SUBTOTAL(3,$C$2:C594)</f>
        <v>593</v>
      </c>
      <c r="B594" s="28">
        <v>15110032</v>
      </c>
      <c r="C594" s="28" t="s">
        <v>77</v>
      </c>
      <c r="D594" s="16">
        <v>26512211402716</v>
      </c>
      <c r="E594" s="52" t="s">
        <v>16</v>
      </c>
      <c r="F594" s="52" t="s">
        <v>12</v>
      </c>
      <c r="G594" s="14" t="s">
        <v>31</v>
      </c>
      <c r="H594" s="14" t="s">
        <v>167</v>
      </c>
      <c r="I594" s="17">
        <v>45112</v>
      </c>
      <c r="N594"/>
    </row>
    <row r="595" spans="1:14" s="28" customFormat="1" ht="15.75" customHeight="1" x14ac:dyDescent="0.25">
      <c r="A595" s="28">
        <f>SUBTOTAL(3,$C$2:C595)</f>
        <v>594</v>
      </c>
      <c r="B595" s="28">
        <v>15110058</v>
      </c>
      <c r="C595" s="28" t="s">
        <v>80</v>
      </c>
      <c r="D595" s="16">
        <v>27611161401871</v>
      </c>
      <c r="E595" s="52" t="s">
        <v>16</v>
      </c>
      <c r="F595" s="52" t="s">
        <v>12</v>
      </c>
      <c r="G595" s="14" t="s">
        <v>31</v>
      </c>
      <c r="H595" s="14" t="s">
        <v>167</v>
      </c>
      <c r="I595" s="17">
        <v>45291</v>
      </c>
      <c r="N595"/>
    </row>
    <row r="596" spans="1:14" s="28" customFormat="1" ht="15.75" customHeight="1" x14ac:dyDescent="0.25">
      <c r="A596" s="28">
        <f>SUBTOTAL(3,$C$2:C596)</f>
        <v>595</v>
      </c>
      <c r="B596" s="28">
        <v>15110047</v>
      </c>
      <c r="C596" s="28" t="s">
        <v>217</v>
      </c>
      <c r="D596" s="16">
        <v>27111061402193</v>
      </c>
      <c r="E596" s="52" t="s">
        <v>15</v>
      </c>
      <c r="F596" s="52" t="s">
        <v>12</v>
      </c>
      <c r="G596" s="14" t="s">
        <v>31</v>
      </c>
      <c r="H596" s="14" t="s">
        <v>167</v>
      </c>
      <c r="I596" s="17">
        <v>45237</v>
      </c>
      <c r="N596"/>
    </row>
    <row r="597" spans="1:14" s="28" customFormat="1" ht="15.75" customHeight="1" x14ac:dyDescent="0.25">
      <c r="A597" s="28">
        <f>SUBTOTAL(3,$C$2:C597)</f>
        <v>596</v>
      </c>
      <c r="B597" s="28">
        <v>15110065</v>
      </c>
      <c r="C597" s="28" t="s">
        <v>236</v>
      </c>
      <c r="D597" s="16">
        <v>29306211701219</v>
      </c>
      <c r="E597" s="52" t="s">
        <v>602</v>
      </c>
      <c r="F597" s="52" t="s">
        <v>12</v>
      </c>
      <c r="G597" s="14" t="s">
        <v>31</v>
      </c>
      <c r="H597" s="14" t="s">
        <v>167</v>
      </c>
      <c r="I597" s="17">
        <v>45427</v>
      </c>
      <c r="N597"/>
    </row>
    <row r="598" spans="1:14" s="28" customFormat="1" ht="15.75" customHeight="1" x14ac:dyDescent="0.25">
      <c r="A598" s="28">
        <f>SUBTOTAL(3,$C$2:C598)</f>
        <v>597</v>
      </c>
      <c r="B598" s="28">
        <v>15110080</v>
      </c>
      <c r="C598" s="18" t="s">
        <v>471</v>
      </c>
      <c r="D598" s="16">
        <v>30008152704157</v>
      </c>
      <c r="E598" s="6" t="s">
        <v>1217</v>
      </c>
      <c r="F598" s="52" t="s">
        <v>12</v>
      </c>
      <c r="G598" s="14" t="s">
        <v>31</v>
      </c>
      <c r="H598" s="14" t="s">
        <v>167</v>
      </c>
      <c r="I598" s="17">
        <v>45606</v>
      </c>
      <c r="N598"/>
    </row>
    <row r="599" spans="1:14" s="28" customFormat="1" ht="15.75" customHeight="1" x14ac:dyDescent="0.25">
      <c r="A599" s="28">
        <f>SUBTOTAL(3,$C$2:C599)</f>
        <v>598</v>
      </c>
      <c r="B599" s="28">
        <v>15110081</v>
      </c>
      <c r="C599" s="18" t="s">
        <v>702</v>
      </c>
      <c r="D599" s="16">
        <v>29202191401353</v>
      </c>
      <c r="E599" s="52" t="s">
        <v>9</v>
      </c>
      <c r="F599" s="52" t="s">
        <v>12</v>
      </c>
      <c r="G599" s="14" t="s">
        <v>31</v>
      </c>
      <c r="H599" s="14" t="s">
        <v>167</v>
      </c>
      <c r="I599" s="17">
        <v>45669</v>
      </c>
      <c r="N599"/>
    </row>
    <row r="600" spans="1:14" s="28" customFormat="1" ht="15.75" customHeight="1" x14ac:dyDescent="0.25">
      <c r="A600" s="28">
        <f>SUBTOTAL(3,$C$2:C600)</f>
        <v>599</v>
      </c>
      <c r="B600" s="28">
        <v>15110103</v>
      </c>
      <c r="C600" s="28" t="s">
        <v>1221</v>
      </c>
      <c r="D600" s="16">
        <v>28409092525014</v>
      </c>
      <c r="E600" s="52" t="s">
        <v>602</v>
      </c>
      <c r="F600" s="52" t="s">
        <v>12</v>
      </c>
      <c r="G600" s="14" t="s">
        <v>31</v>
      </c>
      <c r="H600" s="14" t="s">
        <v>167</v>
      </c>
      <c r="I600" s="17">
        <v>46005</v>
      </c>
      <c r="N600"/>
    </row>
    <row r="601" spans="1:14" s="28" customFormat="1" ht="15.75" customHeight="1" x14ac:dyDescent="0.25">
      <c r="A601" s="28">
        <f>SUBTOTAL(3,$C$2:C601)</f>
        <v>600</v>
      </c>
      <c r="B601" s="28">
        <v>15110105</v>
      </c>
      <c r="C601" s="28" t="s">
        <v>1223</v>
      </c>
      <c r="D601" s="16">
        <v>27612281401677</v>
      </c>
      <c r="E601" s="52" t="s">
        <v>19</v>
      </c>
      <c r="F601" s="52" t="s">
        <v>12</v>
      </c>
      <c r="G601" s="14" t="s">
        <v>31</v>
      </c>
      <c r="H601" s="14" t="s">
        <v>167</v>
      </c>
      <c r="I601" s="17">
        <v>46037</v>
      </c>
      <c r="N601"/>
    </row>
    <row r="602" spans="1:14" s="28" customFormat="1" ht="15.75" customHeight="1" x14ac:dyDescent="0.25">
      <c r="A602" s="28">
        <f>SUBTOTAL(3,$C$2:C602)</f>
        <v>601</v>
      </c>
      <c r="B602" s="28">
        <v>15110115</v>
      </c>
      <c r="C602" s="18" t="s">
        <v>1225</v>
      </c>
      <c r="D602" s="16">
        <v>30502171401712</v>
      </c>
      <c r="E602" s="28" t="s">
        <v>333</v>
      </c>
      <c r="F602" s="52" t="s">
        <v>469</v>
      </c>
      <c r="G602" s="14" t="s">
        <v>31</v>
      </c>
      <c r="H602" s="14" t="s">
        <v>167</v>
      </c>
      <c r="I602" s="17">
        <v>46158</v>
      </c>
      <c r="N602"/>
    </row>
    <row r="603" spans="1:14" s="28" customFormat="1" ht="15.75" customHeight="1" x14ac:dyDescent="0.25">
      <c r="A603" s="28">
        <f>SUBTOTAL(3,$C$2:C603)</f>
        <v>602</v>
      </c>
      <c r="B603" s="28">
        <v>15110116</v>
      </c>
      <c r="C603" s="18" t="s">
        <v>1226</v>
      </c>
      <c r="D603" s="16">
        <v>28306271400796</v>
      </c>
      <c r="E603" s="52" t="s">
        <v>333</v>
      </c>
      <c r="F603" s="52" t="s">
        <v>469</v>
      </c>
      <c r="G603" s="14" t="s">
        <v>31</v>
      </c>
      <c r="H603" s="14" t="s">
        <v>167</v>
      </c>
      <c r="I603" s="17">
        <v>46187</v>
      </c>
      <c r="N603"/>
    </row>
    <row r="604" spans="1:14" s="28" customFormat="1" ht="15.75" customHeight="1" x14ac:dyDescent="0.25">
      <c r="A604" s="28">
        <f>SUBTOTAL(3,$C$2:C604)</f>
        <v>603</v>
      </c>
      <c r="B604" s="28">
        <v>15110119</v>
      </c>
      <c r="C604" s="18" t="s">
        <v>175</v>
      </c>
      <c r="D604" s="16">
        <v>27209271201433</v>
      </c>
      <c r="E604" s="52" t="s">
        <v>11</v>
      </c>
      <c r="F604" s="52" t="s">
        <v>12</v>
      </c>
      <c r="G604" s="14" t="s">
        <v>31</v>
      </c>
      <c r="H604" s="14" t="s">
        <v>167</v>
      </c>
      <c r="I604" s="17">
        <v>46228</v>
      </c>
      <c r="N604"/>
    </row>
    <row r="605" spans="1:14" s="28" customFormat="1" ht="15.75" customHeight="1" x14ac:dyDescent="0.25">
      <c r="A605" s="28">
        <f>SUBTOTAL(3,$C$2:C605)</f>
        <v>604</v>
      </c>
      <c r="B605" s="28">
        <v>15110117</v>
      </c>
      <c r="C605" s="18" t="s">
        <v>371</v>
      </c>
      <c r="D605" s="16">
        <v>27504151402194</v>
      </c>
      <c r="E605" s="52" t="s">
        <v>27</v>
      </c>
      <c r="F605" s="52" t="s">
        <v>946</v>
      </c>
      <c r="G605" s="14" t="s">
        <v>31</v>
      </c>
      <c r="H605" s="14" t="s">
        <v>167</v>
      </c>
      <c r="I605" s="17">
        <v>46217</v>
      </c>
      <c r="N605"/>
    </row>
    <row r="606" spans="1:14" s="28" customFormat="1" ht="15.75" customHeight="1" x14ac:dyDescent="0.25">
      <c r="A606" s="28">
        <f>SUBTOTAL(3,$C$2:C606)</f>
        <v>605</v>
      </c>
      <c r="B606" s="28">
        <v>15110082</v>
      </c>
      <c r="C606" s="28" t="s">
        <v>1218</v>
      </c>
      <c r="D606" s="16">
        <v>30402111401832</v>
      </c>
      <c r="E606" s="52" t="s">
        <v>76</v>
      </c>
      <c r="F606" s="52" t="s">
        <v>821</v>
      </c>
      <c r="G606" s="14" t="s">
        <v>31</v>
      </c>
      <c r="H606" s="14" t="s">
        <v>167</v>
      </c>
      <c r="I606" s="17">
        <v>45682</v>
      </c>
      <c r="N606"/>
    </row>
    <row r="607" spans="1:14" s="28" customFormat="1" ht="15.75" customHeight="1" x14ac:dyDescent="0.25">
      <c r="A607" s="28">
        <f>SUBTOTAL(3,$C$2:C607)</f>
        <v>606</v>
      </c>
      <c r="B607" s="28">
        <v>15110104</v>
      </c>
      <c r="C607" s="28" t="s">
        <v>1222</v>
      </c>
      <c r="D607" s="16">
        <v>27912301400978</v>
      </c>
      <c r="E607" s="52" t="s">
        <v>79</v>
      </c>
      <c r="F607" s="52" t="s">
        <v>821</v>
      </c>
      <c r="G607" s="14" t="s">
        <v>31</v>
      </c>
      <c r="H607" s="14" t="s">
        <v>167</v>
      </c>
      <c r="I607" s="17">
        <v>46025</v>
      </c>
      <c r="N607"/>
    </row>
    <row r="608" spans="1:14" s="28" customFormat="1" ht="15.75" customHeight="1" x14ac:dyDescent="0.25">
      <c r="A608" s="28">
        <f>SUBTOTAL(3,$C$2:C608)</f>
        <v>607</v>
      </c>
      <c r="B608" s="28">
        <v>17710021</v>
      </c>
      <c r="C608" s="18" t="s">
        <v>1185</v>
      </c>
      <c r="D608" s="16">
        <v>30201011231853</v>
      </c>
      <c r="E608" s="6" t="s">
        <v>440</v>
      </c>
      <c r="F608" s="52" t="s">
        <v>947</v>
      </c>
      <c r="G608" s="14" t="s">
        <v>676</v>
      </c>
      <c r="H608" s="14" t="s">
        <v>169</v>
      </c>
      <c r="I608" s="17">
        <v>46214</v>
      </c>
      <c r="N608"/>
    </row>
    <row r="609" spans="1:14" s="28" customFormat="1" ht="15.75" customHeight="1" x14ac:dyDescent="0.25">
      <c r="A609" s="28">
        <f>SUBTOTAL(3,$C$2:C609)</f>
        <v>608</v>
      </c>
      <c r="B609" s="28">
        <v>17710017</v>
      </c>
      <c r="C609" s="18" t="s">
        <v>1180</v>
      </c>
      <c r="D609" s="16">
        <v>30610122401038</v>
      </c>
      <c r="E609" s="52" t="s">
        <v>79</v>
      </c>
      <c r="F609" s="52" t="s">
        <v>821</v>
      </c>
      <c r="G609" s="14" t="s">
        <v>676</v>
      </c>
      <c r="H609" s="14" t="s">
        <v>169</v>
      </c>
      <c r="I609" s="17">
        <v>45942</v>
      </c>
      <c r="N609"/>
    </row>
    <row r="610" spans="1:14" s="28" customFormat="1" ht="15.75" customHeight="1" x14ac:dyDescent="0.25">
      <c r="A610" s="28">
        <f>SUBTOTAL(3,$C$2:C610)</f>
        <v>609</v>
      </c>
      <c r="B610" s="28">
        <v>19610043</v>
      </c>
      <c r="C610" s="18" t="s">
        <v>1381</v>
      </c>
      <c r="D610" s="16">
        <v>30107161201018</v>
      </c>
      <c r="E610" s="52" t="s">
        <v>674</v>
      </c>
      <c r="F610" s="52" t="s">
        <v>947</v>
      </c>
      <c r="G610" s="14" t="s">
        <v>813</v>
      </c>
      <c r="H610" s="14" t="s">
        <v>169</v>
      </c>
      <c r="I610" s="17">
        <v>46201</v>
      </c>
      <c r="N610"/>
    </row>
    <row r="611" spans="1:14" s="28" customFormat="1" ht="15.75" customHeight="1" x14ac:dyDescent="0.25">
      <c r="A611" s="28">
        <f>SUBTOTAL(3,$C$2:C611)</f>
        <v>610</v>
      </c>
      <c r="B611" s="28">
        <v>19610025</v>
      </c>
      <c r="C611" s="18" t="s">
        <v>1382</v>
      </c>
      <c r="D611" s="16">
        <v>29608152404597</v>
      </c>
      <c r="E611" s="28" t="s">
        <v>35</v>
      </c>
      <c r="F611" s="52" t="s">
        <v>947</v>
      </c>
      <c r="G611" s="14" t="s">
        <v>813</v>
      </c>
      <c r="H611" s="14" t="s">
        <v>169</v>
      </c>
      <c r="I611" s="17">
        <v>46144</v>
      </c>
      <c r="N611"/>
    </row>
    <row r="612" spans="1:14" s="28" customFormat="1" ht="15.75" customHeight="1" x14ac:dyDescent="0.25">
      <c r="A612" s="28">
        <f>SUBTOTAL(3,$C$2:C612)</f>
        <v>611</v>
      </c>
      <c r="B612" s="28">
        <v>19610012</v>
      </c>
      <c r="C612" s="18" t="s">
        <v>1383</v>
      </c>
      <c r="D612" s="16">
        <v>30304011217498</v>
      </c>
      <c r="E612" s="52" t="s">
        <v>438</v>
      </c>
      <c r="F612" s="52" t="s">
        <v>947</v>
      </c>
      <c r="G612" s="14" t="s">
        <v>813</v>
      </c>
      <c r="H612" s="14" t="s">
        <v>169</v>
      </c>
      <c r="I612" s="17">
        <v>46082</v>
      </c>
      <c r="N612"/>
    </row>
    <row r="613" spans="1:14" s="28" customFormat="1" ht="15.75" customHeight="1" x14ac:dyDescent="0.25">
      <c r="A613" s="28">
        <f>SUBTOTAL(3,$C$2:C613)</f>
        <v>612</v>
      </c>
      <c r="B613" s="28">
        <v>19610044</v>
      </c>
      <c r="C613" s="28" t="s">
        <v>1398</v>
      </c>
      <c r="D613" s="16">
        <v>27103192100912</v>
      </c>
      <c r="E613" s="28" t="s">
        <v>126</v>
      </c>
      <c r="F613" s="52" t="s">
        <v>947</v>
      </c>
      <c r="G613" s="14" t="s">
        <v>813</v>
      </c>
      <c r="H613" s="14" t="s">
        <v>169</v>
      </c>
      <c r="I613" s="17">
        <v>46209</v>
      </c>
      <c r="N613"/>
    </row>
    <row r="614" spans="1:14" s="28" customFormat="1" ht="15.75" customHeight="1" x14ac:dyDescent="0.25">
      <c r="A614" s="28">
        <f>SUBTOTAL(3,$C$2:C614)</f>
        <v>613</v>
      </c>
      <c r="B614" s="28">
        <v>19610047</v>
      </c>
      <c r="C614" s="28" t="s">
        <v>1402</v>
      </c>
      <c r="D614" s="16">
        <v>30606152201117</v>
      </c>
      <c r="E614" s="52" t="s">
        <v>999</v>
      </c>
      <c r="F614" s="52" t="s">
        <v>947</v>
      </c>
      <c r="G614" s="14" t="s">
        <v>813</v>
      </c>
      <c r="H614" s="14" t="s">
        <v>169</v>
      </c>
      <c r="I614" s="17">
        <v>46228</v>
      </c>
      <c r="N614"/>
    </row>
    <row r="615" spans="1:14" s="28" customFormat="1" ht="15.75" customHeight="1" x14ac:dyDescent="0.25">
      <c r="A615" s="28">
        <f>SUBTOTAL(3,$C$2:C615)</f>
        <v>614</v>
      </c>
      <c r="B615" s="28">
        <v>19610026</v>
      </c>
      <c r="C615" s="18" t="s">
        <v>1390</v>
      </c>
      <c r="D615" s="16">
        <v>30307042103457</v>
      </c>
      <c r="E615" s="28" t="s">
        <v>369</v>
      </c>
      <c r="F615" s="52" t="s">
        <v>370</v>
      </c>
      <c r="G615" s="14" t="s">
        <v>813</v>
      </c>
      <c r="H615" s="14" t="s">
        <v>169</v>
      </c>
      <c r="I615" s="17">
        <v>46144</v>
      </c>
      <c r="N615"/>
    </row>
    <row r="616" spans="1:14" s="28" customFormat="1" ht="15.75" customHeight="1" x14ac:dyDescent="0.25">
      <c r="A616" s="28">
        <f>SUBTOTAL(3,$C$2:C616)</f>
        <v>615</v>
      </c>
      <c r="B616" s="28">
        <v>19610037</v>
      </c>
      <c r="C616" s="18" t="s">
        <v>1391</v>
      </c>
      <c r="D616" s="16">
        <v>28205192700571</v>
      </c>
      <c r="E616" s="28" t="s">
        <v>369</v>
      </c>
      <c r="F616" s="52" t="s">
        <v>370</v>
      </c>
      <c r="G616" s="14" t="s">
        <v>813</v>
      </c>
      <c r="H616" s="14" t="s">
        <v>169</v>
      </c>
      <c r="I616" s="17">
        <v>46166</v>
      </c>
      <c r="N616"/>
    </row>
    <row r="617" spans="1:14" s="28" customFormat="1" ht="15.75" customHeight="1" x14ac:dyDescent="0.25">
      <c r="A617" s="28">
        <f>SUBTOTAL(3,$C$2:C617)</f>
        <v>616</v>
      </c>
      <c r="B617" s="28">
        <v>19610005</v>
      </c>
      <c r="C617" s="18" t="s">
        <v>1378</v>
      </c>
      <c r="D617" s="16">
        <v>29603252201357</v>
      </c>
      <c r="E617" s="6" t="s">
        <v>9</v>
      </c>
      <c r="F617" s="52" t="s">
        <v>12</v>
      </c>
      <c r="G617" s="14" t="s">
        <v>813</v>
      </c>
      <c r="H617" s="14" t="s">
        <v>169</v>
      </c>
      <c r="I617" s="17">
        <v>46065</v>
      </c>
      <c r="N617"/>
    </row>
    <row r="618" spans="1:14" s="28" customFormat="1" ht="15.75" customHeight="1" x14ac:dyDescent="0.25">
      <c r="A618" s="28">
        <f>SUBTOTAL(3,$C$2:C618)</f>
        <v>617</v>
      </c>
      <c r="B618" s="28">
        <v>19610034</v>
      </c>
      <c r="C618" s="18" t="s">
        <v>1379</v>
      </c>
      <c r="D618" s="16">
        <v>28703270103215</v>
      </c>
      <c r="E618" s="28" t="s">
        <v>166</v>
      </c>
      <c r="F618" s="52" t="s">
        <v>12</v>
      </c>
      <c r="G618" s="14" t="s">
        <v>813</v>
      </c>
      <c r="H618" s="14" t="s">
        <v>169</v>
      </c>
      <c r="I618" s="17">
        <v>46158</v>
      </c>
      <c r="N618"/>
    </row>
    <row r="619" spans="1:14" s="28" customFormat="1" ht="15.75" customHeight="1" x14ac:dyDescent="0.25">
      <c r="A619" s="28">
        <f>SUBTOTAL(3,$C$2:C619)</f>
        <v>618</v>
      </c>
      <c r="B619" s="28">
        <v>19610018</v>
      </c>
      <c r="C619" s="18" t="s">
        <v>1380</v>
      </c>
      <c r="D619" s="16">
        <v>27111191701095</v>
      </c>
      <c r="E619" s="52" t="s">
        <v>9</v>
      </c>
      <c r="F619" s="52" t="s">
        <v>12</v>
      </c>
      <c r="G619" s="14" t="s">
        <v>813</v>
      </c>
      <c r="H619" s="14" t="s">
        <v>169</v>
      </c>
      <c r="I619" s="17">
        <v>46116</v>
      </c>
      <c r="N619"/>
    </row>
    <row r="620" spans="1:14" s="28" customFormat="1" ht="15.75" customHeight="1" x14ac:dyDescent="0.25">
      <c r="A620" s="28">
        <f>SUBTOTAL(3,$C$2:C620)</f>
        <v>619</v>
      </c>
      <c r="B620" s="28">
        <v>19610045</v>
      </c>
      <c r="C620" s="28" t="s">
        <v>1392</v>
      </c>
      <c r="D620" s="16">
        <v>28105010106151</v>
      </c>
      <c r="E620" s="28" t="s">
        <v>16</v>
      </c>
      <c r="F620" s="52" t="s">
        <v>12</v>
      </c>
      <c r="G620" s="14" t="s">
        <v>813</v>
      </c>
      <c r="H620" s="14" t="s">
        <v>169</v>
      </c>
      <c r="I620" s="17">
        <v>46212</v>
      </c>
      <c r="N620"/>
    </row>
    <row r="621" spans="1:14" s="28" customFormat="1" ht="15.75" customHeight="1" x14ac:dyDescent="0.25">
      <c r="A621" s="28">
        <f>SUBTOTAL(3,$C$2:C621)</f>
        <v>620</v>
      </c>
      <c r="B621" s="28">
        <v>19610042</v>
      </c>
      <c r="C621" s="28" t="s">
        <v>1393</v>
      </c>
      <c r="D621" s="16">
        <v>27811250100892</v>
      </c>
      <c r="E621" s="28" t="s">
        <v>16</v>
      </c>
      <c r="F621" s="52" t="s">
        <v>12</v>
      </c>
      <c r="G621" s="14" t="s">
        <v>813</v>
      </c>
      <c r="H621" s="14" t="s">
        <v>169</v>
      </c>
      <c r="I621" s="17">
        <v>46200</v>
      </c>
      <c r="N621"/>
    </row>
    <row r="622" spans="1:14" s="28" customFormat="1" ht="15.75" customHeight="1" x14ac:dyDescent="0.25">
      <c r="A622" s="28">
        <f>SUBTOTAL(3,$C$2:C622)</f>
        <v>621</v>
      </c>
      <c r="B622" s="28">
        <v>19610023</v>
      </c>
      <c r="C622" s="18" t="s">
        <v>1394</v>
      </c>
      <c r="D622" s="16">
        <v>26807012600576</v>
      </c>
      <c r="E622" s="28" t="s">
        <v>16</v>
      </c>
      <c r="F622" s="52" t="s">
        <v>12</v>
      </c>
      <c r="G622" s="14" t="s">
        <v>813</v>
      </c>
      <c r="H622" s="14" t="s">
        <v>169</v>
      </c>
      <c r="I622" s="17">
        <v>46140</v>
      </c>
      <c r="N622"/>
    </row>
    <row r="623" spans="1:14" s="28" customFormat="1" ht="15.75" customHeight="1" x14ac:dyDescent="0.25">
      <c r="A623" s="28">
        <f>SUBTOTAL(3,$C$2:C623)</f>
        <v>622</v>
      </c>
      <c r="B623" s="28">
        <v>19610032</v>
      </c>
      <c r="C623" s="28" t="s">
        <v>1395</v>
      </c>
      <c r="D623" s="16">
        <v>29210182102192</v>
      </c>
      <c r="E623" s="28" t="s">
        <v>16</v>
      </c>
      <c r="F623" s="52" t="s">
        <v>12</v>
      </c>
      <c r="G623" s="14" t="s">
        <v>813</v>
      </c>
      <c r="H623" s="14" t="s">
        <v>169</v>
      </c>
      <c r="I623" s="17">
        <v>46153</v>
      </c>
      <c r="N623"/>
    </row>
    <row r="624" spans="1:14" s="28" customFormat="1" ht="15.75" customHeight="1" x14ac:dyDescent="0.25">
      <c r="A624" s="28">
        <f>SUBTOTAL(3,$C$2:C624)</f>
        <v>623</v>
      </c>
      <c r="B624" s="28">
        <v>19610040</v>
      </c>
      <c r="C624" s="18" t="s">
        <v>1396</v>
      </c>
      <c r="D624" s="16">
        <v>30311291700713</v>
      </c>
      <c r="E624" s="28" t="s">
        <v>161</v>
      </c>
      <c r="F624" s="52" t="s">
        <v>12</v>
      </c>
      <c r="G624" s="14" t="s">
        <v>813</v>
      </c>
      <c r="H624" s="14" t="s">
        <v>169</v>
      </c>
      <c r="I624" s="17">
        <v>46195</v>
      </c>
      <c r="N624"/>
    </row>
    <row r="625" spans="1:14" s="28" customFormat="1" ht="15.75" customHeight="1" x14ac:dyDescent="0.25">
      <c r="A625" s="28">
        <f>SUBTOTAL(3,$C$2:C625)</f>
        <v>624</v>
      </c>
      <c r="B625" s="28">
        <v>19610039</v>
      </c>
      <c r="C625" s="18" t="s">
        <v>1397</v>
      </c>
      <c r="D625" s="16">
        <v>30201052301459</v>
      </c>
      <c r="E625" s="28" t="s">
        <v>161</v>
      </c>
      <c r="F625" s="52" t="s">
        <v>12</v>
      </c>
      <c r="G625" s="14" t="s">
        <v>813</v>
      </c>
      <c r="H625" s="14" t="s">
        <v>169</v>
      </c>
      <c r="I625" s="17">
        <v>46195</v>
      </c>
      <c r="N625"/>
    </row>
    <row r="626" spans="1:14" s="28" customFormat="1" ht="15.75" customHeight="1" x14ac:dyDescent="0.25">
      <c r="A626" s="28">
        <f>SUBTOTAL(3,$C$2:C626)</f>
        <v>625</v>
      </c>
      <c r="B626" s="28">
        <v>19610038</v>
      </c>
      <c r="C626" s="18" t="s">
        <v>1384</v>
      </c>
      <c r="D626" s="16">
        <v>27006072401417</v>
      </c>
      <c r="E626" s="28" t="s">
        <v>27</v>
      </c>
      <c r="F626" s="52" t="s">
        <v>946</v>
      </c>
      <c r="G626" s="14" t="s">
        <v>813</v>
      </c>
      <c r="H626" s="14" t="s">
        <v>169</v>
      </c>
      <c r="I626" s="17">
        <v>46183</v>
      </c>
      <c r="N626"/>
    </row>
    <row r="627" spans="1:14" s="28" customFormat="1" ht="15.75" customHeight="1" x14ac:dyDescent="0.25">
      <c r="A627" s="28">
        <f>SUBTOTAL(3,$C$2:C627)</f>
        <v>626</v>
      </c>
      <c r="B627" s="28">
        <v>19610021</v>
      </c>
      <c r="C627" s="28" t="s">
        <v>1385</v>
      </c>
      <c r="D627" s="16">
        <v>29902031701336</v>
      </c>
      <c r="E627" s="52" t="s">
        <v>557</v>
      </c>
      <c r="F627" s="52" t="s">
        <v>946</v>
      </c>
      <c r="G627" s="14" t="s">
        <v>813</v>
      </c>
      <c r="H627" s="14" t="s">
        <v>169</v>
      </c>
      <c r="I627" s="17">
        <v>46130</v>
      </c>
      <c r="N627"/>
    </row>
    <row r="628" spans="1:14" s="28" customFormat="1" ht="15.75" customHeight="1" x14ac:dyDescent="0.25">
      <c r="A628" s="28">
        <f>SUBTOTAL(3,$C$2:C628)</f>
        <v>627</v>
      </c>
      <c r="B628" s="28">
        <v>19610049</v>
      </c>
      <c r="C628" s="18" t="s">
        <v>1399</v>
      </c>
      <c r="D628" s="16">
        <v>29912081700859</v>
      </c>
      <c r="E628" s="28" t="s">
        <v>1085</v>
      </c>
      <c r="F628" s="52" t="s">
        <v>821</v>
      </c>
      <c r="G628" s="14" t="s">
        <v>813</v>
      </c>
      <c r="H628" s="14" t="s">
        <v>169</v>
      </c>
      <c r="I628" s="17">
        <v>46236</v>
      </c>
      <c r="N628"/>
    </row>
    <row r="629" spans="1:14" s="28" customFormat="1" ht="15.75" customHeight="1" x14ac:dyDescent="0.25">
      <c r="A629" s="28">
        <f>SUBTOTAL(3,$C$2:C629)</f>
        <v>628</v>
      </c>
      <c r="B629" s="28">
        <v>19610050</v>
      </c>
      <c r="C629" s="28" t="s">
        <v>1400</v>
      </c>
      <c r="D629" s="16">
        <v>29103282400432</v>
      </c>
      <c r="E629" s="28" t="s">
        <v>79</v>
      </c>
      <c r="F629" s="52" t="s">
        <v>821</v>
      </c>
      <c r="G629" s="14" t="s">
        <v>813</v>
      </c>
      <c r="H629" s="14" t="s">
        <v>169</v>
      </c>
      <c r="I629" s="17">
        <v>46242</v>
      </c>
      <c r="N629"/>
    </row>
    <row r="630" spans="1:14" s="28" customFormat="1" ht="15.75" customHeight="1" x14ac:dyDescent="0.25">
      <c r="A630" s="28">
        <f>SUBTOTAL(3,$C$2:C630)</f>
        <v>629</v>
      </c>
      <c r="B630" s="28">
        <v>19610046</v>
      </c>
      <c r="C630" s="18" t="s">
        <v>1401</v>
      </c>
      <c r="D630" s="16">
        <v>28907081801216</v>
      </c>
      <c r="E630" s="28" t="s">
        <v>79</v>
      </c>
      <c r="F630" s="52" t="s">
        <v>821</v>
      </c>
      <c r="G630" s="14" t="s">
        <v>813</v>
      </c>
      <c r="H630" s="14" t="s">
        <v>169</v>
      </c>
      <c r="I630" s="17">
        <v>46217</v>
      </c>
      <c r="N630"/>
    </row>
    <row r="631" spans="1:14" s="28" customFormat="1" ht="15.75" customHeight="1" x14ac:dyDescent="0.25">
      <c r="A631" s="28">
        <f>SUBTOTAL(3,$C$2:C631)</f>
        <v>630</v>
      </c>
      <c r="B631" s="28">
        <v>19610031</v>
      </c>
      <c r="C631" s="28" t="s">
        <v>1386</v>
      </c>
      <c r="D631" s="16">
        <v>2991006170035</v>
      </c>
      <c r="E631" s="6" t="s">
        <v>20</v>
      </c>
      <c r="F631" s="52" t="s">
        <v>13</v>
      </c>
      <c r="G631" s="14" t="s">
        <v>813</v>
      </c>
      <c r="H631" s="14" t="s">
        <v>169</v>
      </c>
      <c r="I631" s="17">
        <v>46153</v>
      </c>
      <c r="N631"/>
    </row>
    <row r="632" spans="1:14" s="28" customFormat="1" ht="15.75" customHeight="1" x14ac:dyDescent="0.25">
      <c r="A632" s="28">
        <f>SUBTOTAL(3,$C$2:C632)</f>
        <v>631</v>
      </c>
      <c r="B632" s="28">
        <v>19610048</v>
      </c>
      <c r="C632" s="28" t="s">
        <v>1387</v>
      </c>
      <c r="D632" s="16">
        <v>30304271601658</v>
      </c>
      <c r="E632" s="52" t="s">
        <v>21</v>
      </c>
      <c r="F632" s="52" t="s">
        <v>13</v>
      </c>
      <c r="G632" s="14" t="s">
        <v>813</v>
      </c>
      <c r="H632" s="14" t="s">
        <v>169</v>
      </c>
      <c r="I632" s="17">
        <v>46229</v>
      </c>
      <c r="N632"/>
    </row>
    <row r="633" spans="1:14" s="28" customFormat="1" ht="15.75" customHeight="1" x14ac:dyDescent="0.25">
      <c r="A633" s="28">
        <f>SUBTOTAL(3,$C$2:C633)</f>
        <v>632</v>
      </c>
      <c r="B633" s="28">
        <v>19610035</v>
      </c>
      <c r="C633" s="28" t="s">
        <v>1388</v>
      </c>
      <c r="D633" s="16">
        <v>30209301700734</v>
      </c>
      <c r="E633" s="6" t="s">
        <v>20</v>
      </c>
      <c r="F633" s="52" t="s">
        <v>13</v>
      </c>
      <c r="G633" s="14" t="s">
        <v>813</v>
      </c>
      <c r="H633" s="14" t="s">
        <v>169</v>
      </c>
      <c r="I633" s="17">
        <v>46160</v>
      </c>
      <c r="N633"/>
    </row>
    <row r="634" spans="1:14" s="28" customFormat="1" ht="15.75" customHeight="1" x14ac:dyDescent="0.25">
      <c r="A634" s="28">
        <f>SUBTOTAL(3,$C$2:C634)</f>
        <v>633</v>
      </c>
      <c r="B634" s="28">
        <v>19610036</v>
      </c>
      <c r="C634" s="28" t="s">
        <v>1389</v>
      </c>
      <c r="D634" s="16">
        <v>30411021601971</v>
      </c>
      <c r="E634" s="52" t="s">
        <v>20</v>
      </c>
      <c r="F634" s="52" t="s">
        <v>13</v>
      </c>
      <c r="G634" s="14" t="s">
        <v>813</v>
      </c>
      <c r="H634" s="14" t="s">
        <v>169</v>
      </c>
      <c r="I634" s="17">
        <v>46161</v>
      </c>
      <c r="N634"/>
    </row>
    <row r="635" spans="1:14" s="28" customFormat="1" ht="15.75" customHeight="1" x14ac:dyDescent="0.25">
      <c r="A635" s="28">
        <f>SUBTOTAL(3,$C$2:C635)</f>
        <v>634</v>
      </c>
      <c r="B635" s="28">
        <v>15010045</v>
      </c>
      <c r="C635" s="28" t="s">
        <v>67</v>
      </c>
      <c r="D635" s="16">
        <v>30106191401279</v>
      </c>
      <c r="E635" s="52" t="s">
        <v>126</v>
      </c>
      <c r="F635" s="52" t="s">
        <v>947</v>
      </c>
      <c r="G635" s="14" t="s">
        <v>794</v>
      </c>
      <c r="H635" s="14" t="s">
        <v>940</v>
      </c>
      <c r="I635" s="17">
        <v>45423</v>
      </c>
      <c r="N635"/>
    </row>
    <row r="636" spans="1:14" s="28" customFormat="1" ht="15.75" customHeight="1" x14ac:dyDescent="0.25">
      <c r="A636" s="28">
        <f>SUBTOTAL(3,$C$2:C636)</f>
        <v>635</v>
      </c>
      <c r="B636" s="28">
        <v>15010126</v>
      </c>
      <c r="C636" s="18" t="s">
        <v>860</v>
      </c>
      <c r="D636" s="16">
        <v>30403070100977</v>
      </c>
      <c r="E636" s="52" t="s">
        <v>35</v>
      </c>
      <c r="F636" s="52" t="s">
        <v>947</v>
      </c>
      <c r="G636" s="14" t="s">
        <v>794</v>
      </c>
      <c r="H636" s="14" t="s">
        <v>940</v>
      </c>
      <c r="I636" s="17">
        <v>45901</v>
      </c>
      <c r="N636"/>
    </row>
    <row r="637" spans="1:14" s="28" customFormat="1" ht="15.75" customHeight="1" x14ac:dyDescent="0.25">
      <c r="A637" s="28">
        <f>SUBTOTAL(3,$C$2:C637)</f>
        <v>636</v>
      </c>
      <c r="B637" s="28">
        <v>15010143</v>
      </c>
      <c r="C637" s="28" t="s">
        <v>866</v>
      </c>
      <c r="D637" s="16">
        <v>27609090104078</v>
      </c>
      <c r="E637" s="52" t="s">
        <v>126</v>
      </c>
      <c r="F637" s="52" t="s">
        <v>947</v>
      </c>
      <c r="G637" s="14" t="s">
        <v>794</v>
      </c>
      <c r="H637" s="14" t="s">
        <v>940</v>
      </c>
      <c r="I637" s="17">
        <v>46224</v>
      </c>
      <c r="N637"/>
    </row>
    <row r="638" spans="1:14" s="28" customFormat="1" ht="15.75" customHeight="1" x14ac:dyDescent="0.25">
      <c r="A638" s="28">
        <f>SUBTOTAL(3,$C$2:C638)</f>
        <v>637</v>
      </c>
      <c r="B638" s="28">
        <v>15010003</v>
      </c>
      <c r="C638" s="28" t="s">
        <v>135</v>
      </c>
      <c r="D638" s="16">
        <v>26207231400658</v>
      </c>
      <c r="E638" s="28" t="s">
        <v>9</v>
      </c>
      <c r="F638" s="52" t="s">
        <v>12</v>
      </c>
      <c r="G638" s="14" t="s">
        <v>794</v>
      </c>
      <c r="H638" s="14" t="s">
        <v>940</v>
      </c>
      <c r="I638" s="17">
        <v>44750</v>
      </c>
      <c r="N638"/>
    </row>
    <row r="639" spans="1:14" s="28" customFormat="1" ht="15.75" customHeight="1" x14ac:dyDescent="0.25">
      <c r="A639" s="28">
        <f>SUBTOTAL(3,$C$2:C639)</f>
        <v>638</v>
      </c>
      <c r="B639" s="28">
        <v>15010031</v>
      </c>
      <c r="C639" s="28" t="s">
        <v>139</v>
      </c>
      <c r="D639" s="16">
        <v>29210032701039</v>
      </c>
      <c r="E639" s="28" t="s">
        <v>15</v>
      </c>
      <c r="F639" s="52" t="s">
        <v>12</v>
      </c>
      <c r="G639" s="14" t="s">
        <v>794</v>
      </c>
      <c r="H639" s="14" t="s">
        <v>940</v>
      </c>
      <c r="I639" s="17">
        <v>45497</v>
      </c>
      <c r="N639"/>
    </row>
    <row r="640" spans="1:14" s="28" customFormat="1" ht="15.75" customHeight="1" x14ac:dyDescent="0.25">
      <c r="A640" s="28">
        <f>SUBTOTAL(3,$C$2:C640)</f>
        <v>639</v>
      </c>
      <c r="B640" s="28">
        <v>15010074</v>
      </c>
      <c r="C640" s="5" t="s">
        <v>173</v>
      </c>
      <c r="D640" s="16">
        <v>26208010103914</v>
      </c>
      <c r="E640" s="52" t="s">
        <v>16</v>
      </c>
      <c r="F640" s="52" t="s">
        <v>12</v>
      </c>
      <c r="G640" s="14" t="s">
        <v>794</v>
      </c>
      <c r="H640" s="14" t="s">
        <v>940</v>
      </c>
      <c r="I640" s="17">
        <v>46006</v>
      </c>
      <c r="N640"/>
    </row>
    <row r="641" spans="1:14" s="28" customFormat="1" ht="15.75" customHeight="1" x14ac:dyDescent="0.25">
      <c r="A641" s="28">
        <f>SUBTOTAL(3,$C$2:C641)</f>
        <v>640</v>
      </c>
      <c r="B641" s="28">
        <v>15010079</v>
      </c>
      <c r="C641" s="28" t="s">
        <v>220</v>
      </c>
      <c r="D641" s="16">
        <v>26608182101831</v>
      </c>
      <c r="E641" s="28" t="s">
        <v>15</v>
      </c>
      <c r="F641" s="52" t="s">
        <v>12</v>
      </c>
      <c r="G641" s="14" t="s">
        <v>794</v>
      </c>
      <c r="H641" s="14" t="s">
        <v>940</v>
      </c>
      <c r="I641" s="17">
        <v>45412</v>
      </c>
      <c r="N641"/>
    </row>
    <row r="642" spans="1:14" s="28" customFormat="1" ht="15.75" customHeight="1" x14ac:dyDescent="0.25">
      <c r="A642" s="28">
        <f>SUBTOTAL(3,$C$2:C642)</f>
        <v>641</v>
      </c>
      <c r="B642" s="28">
        <v>15010098</v>
      </c>
      <c r="C642" s="18" t="s">
        <v>336</v>
      </c>
      <c r="D642" s="16">
        <v>26102230400216</v>
      </c>
      <c r="E642" s="52" t="s">
        <v>17</v>
      </c>
      <c r="F642" s="52" t="s">
        <v>12</v>
      </c>
      <c r="G642" s="14" t="s">
        <v>794</v>
      </c>
      <c r="H642" s="14" t="s">
        <v>940</v>
      </c>
      <c r="I642" s="17">
        <v>45532</v>
      </c>
      <c r="N642"/>
    </row>
    <row r="643" spans="1:14" s="28" customFormat="1" ht="15.75" customHeight="1" x14ac:dyDescent="0.25">
      <c r="A643" s="28">
        <f>SUBTOTAL(3,$C$2:C643)</f>
        <v>642</v>
      </c>
      <c r="B643" s="28">
        <v>15010102</v>
      </c>
      <c r="C643" s="18" t="s">
        <v>337</v>
      </c>
      <c r="D643" s="16">
        <v>26109210103856</v>
      </c>
      <c r="E643" s="52" t="s">
        <v>16</v>
      </c>
      <c r="F643" s="52" t="s">
        <v>12</v>
      </c>
      <c r="G643" s="14" t="s">
        <v>794</v>
      </c>
      <c r="H643" s="14" t="s">
        <v>940</v>
      </c>
      <c r="I643" s="17">
        <v>45557</v>
      </c>
      <c r="N643"/>
    </row>
    <row r="644" spans="1:14" s="28" customFormat="1" ht="15.75" customHeight="1" x14ac:dyDescent="0.25">
      <c r="A644" s="28">
        <f>SUBTOTAL(3,$C$2:C644)</f>
        <v>643</v>
      </c>
      <c r="B644" s="28">
        <v>15010103</v>
      </c>
      <c r="C644" s="18" t="s">
        <v>404</v>
      </c>
      <c r="D644" s="16">
        <v>28104231300291</v>
      </c>
      <c r="E644" s="52" t="s">
        <v>85</v>
      </c>
      <c r="F644" s="52" t="s">
        <v>12</v>
      </c>
      <c r="G644" s="14" t="s">
        <v>794</v>
      </c>
      <c r="H644" s="14" t="s">
        <v>940</v>
      </c>
      <c r="I644" s="17">
        <v>45952</v>
      </c>
      <c r="N644"/>
    </row>
    <row r="645" spans="1:14" s="28" customFormat="1" ht="15.75" customHeight="1" x14ac:dyDescent="0.25">
      <c r="A645" s="28">
        <f>SUBTOTAL(3,$C$2:C645)</f>
        <v>644</v>
      </c>
      <c r="B645" s="28">
        <v>15010105</v>
      </c>
      <c r="C645" s="18" t="s">
        <v>855</v>
      </c>
      <c r="D645" s="16">
        <v>30312261800515</v>
      </c>
      <c r="E645" s="52" t="s">
        <v>161</v>
      </c>
      <c r="F645" s="52" t="s">
        <v>12</v>
      </c>
      <c r="G645" s="14" t="s">
        <v>794</v>
      </c>
      <c r="H645" s="14" t="s">
        <v>940</v>
      </c>
      <c r="I645" s="17">
        <v>45609</v>
      </c>
      <c r="N645"/>
    </row>
    <row r="646" spans="1:14" s="28" customFormat="1" ht="15.75" customHeight="1" x14ac:dyDescent="0.25">
      <c r="A646" s="28">
        <f>SUBTOTAL(3,$C$2:C646)</f>
        <v>645</v>
      </c>
      <c r="B646" s="28">
        <v>15010111</v>
      </c>
      <c r="C646" s="28" t="s">
        <v>275</v>
      </c>
      <c r="D646" s="16">
        <v>29510022400298</v>
      </c>
      <c r="E646" s="52" t="s">
        <v>765</v>
      </c>
      <c r="F646" s="52" t="s">
        <v>12</v>
      </c>
      <c r="G646" s="14" t="s">
        <v>794</v>
      </c>
      <c r="H646" s="14" t="s">
        <v>940</v>
      </c>
      <c r="I646" s="17">
        <v>45782</v>
      </c>
      <c r="N646"/>
    </row>
    <row r="647" spans="1:14" s="28" customFormat="1" ht="15.75" customHeight="1" x14ac:dyDescent="0.25">
      <c r="A647" s="28">
        <f>SUBTOTAL(3,$C$2:C647)</f>
        <v>646</v>
      </c>
      <c r="B647" s="28">
        <v>15010112</v>
      </c>
      <c r="C647" s="18" t="s">
        <v>857</v>
      </c>
      <c r="D647" s="16">
        <v>27505242600611</v>
      </c>
      <c r="E647" s="52" t="s">
        <v>19</v>
      </c>
      <c r="F647" s="52" t="s">
        <v>12</v>
      </c>
      <c r="G647" s="14" t="s">
        <v>794</v>
      </c>
      <c r="H647" s="14" t="s">
        <v>940</v>
      </c>
      <c r="I647" s="17">
        <v>45698</v>
      </c>
      <c r="N647"/>
    </row>
    <row r="648" spans="1:14" s="28" customFormat="1" ht="15.75" customHeight="1" x14ac:dyDescent="0.25">
      <c r="A648" s="28">
        <f>SUBTOTAL(3,$C$2:C648)</f>
        <v>647</v>
      </c>
      <c r="B648" s="28">
        <v>15010114</v>
      </c>
      <c r="C648" s="28" t="s">
        <v>858</v>
      </c>
      <c r="D648" s="16">
        <v>29812020101591</v>
      </c>
      <c r="E648" s="52" t="s">
        <v>9</v>
      </c>
      <c r="F648" s="52" t="s">
        <v>12</v>
      </c>
      <c r="G648" s="14" t="s">
        <v>794</v>
      </c>
      <c r="H648" s="14" t="s">
        <v>940</v>
      </c>
      <c r="I648" s="17">
        <v>45755</v>
      </c>
      <c r="N648"/>
    </row>
    <row r="649" spans="1:14" s="28" customFormat="1" ht="15.75" customHeight="1" x14ac:dyDescent="0.25">
      <c r="A649" s="28">
        <f>SUBTOTAL(3,$C$2:C649)</f>
        <v>648</v>
      </c>
      <c r="B649" s="28">
        <v>15010124</v>
      </c>
      <c r="C649" s="28" t="s">
        <v>859</v>
      </c>
      <c r="D649" s="16">
        <v>30105252500112</v>
      </c>
      <c r="E649" s="52" t="s">
        <v>804</v>
      </c>
      <c r="F649" s="52" t="s">
        <v>469</v>
      </c>
      <c r="G649" s="14" t="s">
        <v>794</v>
      </c>
      <c r="H649" s="14" t="s">
        <v>940</v>
      </c>
      <c r="I649" s="17">
        <v>45876</v>
      </c>
      <c r="N649"/>
    </row>
    <row r="650" spans="1:14" s="28" customFormat="1" ht="15.75" customHeight="1" x14ac:dyDescent="0.25">
      <c r="A650" s="28">
        <f>SUBTOTAL(3,$C$2:C650)</f>
        <v>649</v>
      </c>
      <c r="B650" s="28">
        <v>15010129</v>
      </c>
      <c r="C650" s="18" t="s">
        <v>861</v>
      </c>
      <c r="D650" s="16">
        <v>27206151600793</v>
      </c>
      <c r="E650" s="52" t="s">
        <v>88</v>
      </c>
      <c r="F650" s="52" t="s">
        <v>12</v>
      </c>
      <c r="G650" s="14" t="s">
        <v>794</v>
      </c>
      <c r="H650" s="14" t="s">
        <v>940</v>
      </c>
      <c r="I650" s="17">
        <v>45699</v>
      </c>
      <c r="N650"/>
    </row>
    <row r="651" spans="1:14" s="28" customFormat="1" ht="15.75" customHeight="1" x14ac:dyDescent="0.25">
      <c r="A651" s="28">
        <f>SUBTOTAL(3,$C$2:C651)</f>
        <v>650</v>
      </c>
      <c r="B651" s="28">
        <v>15010134</v>
      </c>
      <c r="C651" s="28" t="s">
        <v>862</v>
      </c>
      <c r="D651" s="16">
        <v>29604160102791</v>
      </c>
      <c r="E651" s="52" t="s">
        <v>17</v>
      </c>
      <c r="F651" s="52" t="s">
        <v>12</v>
      </c>
      <c r="G651" s="14" t="s">
        <v>794</v>
      </c>
      <c r="H651" s="14" t="s">
        <v>940</v>
      </c>
      <c r="I651" s="17">
        <v>46127</v>
      </c>
      <c r="N651"/>
    </row>
    <row r="652" spans="1:14" s="28" customFormat="1" ht="15.75" customHeight="1" x14ac:dyDescent="0.25">
      <c r="A652" s="28">
        <f>SUBTOTAL(3,$C$2:C652)</f>
        <v>651</v>
      </c>
      <c r="B652" s="28">
        <v>11110152</v>
      </c>
      <c r="C652" s="28" t="s">
        <v>465</v>
      </c>
      <c r="D652" s="16">
        <v>29001132502418</v>
      </c>
      <c r="E652" s="52" t="s">
        <v>14</v>
      </c>
      <c r="F652" s="52" t="s">
        <v>12</v>
      </c>
      <c r="G652" s="14" t="s">
        <v>230</v>
      </c>
      <c r="H652" s="14" t="s">
        <v>168</v>
      </c>
      <c r="I652" s="17">
        <v>44097</v>
      </c>
      <c r="N652"/>
    </row>
    <row r="653" spans="1:14" s="28" customFormat="1" ht="15.75" customHeight="1" x14ac:dyDescent="0.25">
      <c r="A653" s="28">
        <f>SUBTOTAL(3,$C$2:C653)</f>
        <v>652</v>
      </c>
      <c r="B653" s="28">
        <v>11110427</v>
      </c>
      <c r="C653" s="28" t="s">
        <v>182</v>
      </c>
      <c r="D653" s="16">
        <v>26001230201735</v>
      </c>
      <c r="E653" s="52" t="s">
        <v>88</v>
      </c>
      <c r="F653" s="52" t="s">
        <v>12</v>
      </c>
      <c r="G653" s="14" t="s">
        <v>230</v>
      </c>
      <c r="H653" s="14" t="s">
        <v>168</v>
      </c>
      <c r="I653" s="17">
        <v>45153</v>
      </c>
      <c r="N653"/>
    </row>
    <row r="654" spans="1:14" s="28" customFormat="1" ht="15.75" customHeight="1" x14ac:dyDescent="0.25">
      <c r="A654" s="28">
        <f>SUBTOTAL(3,$C$2:C654)</f>
        <v>653</v>
      </c>
      <c r="B654" s="28">
        <v>11110034</v>
      </c>
      <c r="C654" s="28" t="s">
        <v>282</v>
      </c>
      <c r="D654" s="16">
        <v>29208182502854</v>
      </c>
      <c r="E654" s="52" t="s">
        <v>16</v>
      </c>
      <c r="F654" s="52" t="s">
        <v>12</v>
      </c>
      <c r="G654" s="14" t="s">
        <v>230</v>
      </c>
      <c r="H654" s="14" t="s">
        <v>168</v>
      </c>
      <c r="I654" s="17">
        <v>44020</v>
      </c>
      <c r="N654"/>
    </row>
    <row r="655" spans="1:14" s="28" customFormat="1" ht="15.75" customHeight="1" x14ac:dyDescent="0.25">
      <c r="A655" s="28">
        <f>SUBTOTAL(3,$C$2:C655)</f>
        <v>654</v>
      </c>
      <c r="B655" s="28">
        <v>10110098</v>
      </c>
      <c r="C655" s="28" t="s">
        <v>1423</v>
      </c>
      <c r="D655" s="16">
        <v>27710152503159</v>
      </c>
      <c r="E655" s="52" t="s">
        <v>19</v>
      </c>
      <c r="F655" s="52" t="s">
        <v>12</v>
      </c>
      <c r="G655" s="14" t="s">
        <v>792</v>
      </c>
      <c r="H655" s="14" t="s">
        <v>168</v>
      </c>
      <c r="I655" s="17">
        <v>45760</v>
      </c>
      <c r="N655"/>
    </row>
    <row r="656" spans="1:14" s="28" customFormat="1" ht="15.75" customHeight="1" x14ac:dyDescent="0.25">
      <c r="A656" s="28">
        <f>SUBTOTAL(3,$C$2:C656)</f>
        <v>655</v>
      </c>
      <c r="B656" s="28">
        <v>10110089</v>
      </c>
      <c r="C656" s="28" t="s">
        <v>1424</v>
      </c>
      <c r="D656" s="16">
        <v>26701192400739</v>
      </c>
      <c r="E656" s="52" t="s">
        <v>19</v>
      </c>
      <c r="F656" s="52" t="s">
        <v>12</v>
      </c>
      <c r="G656" s="14" t="s">
        <v>792</v>
      </c>
      <c r="H656" s="14" t="s">
        <v>168</v>
      </c>
      <c r="I656" s="17">
        <v>45530</v>
      </c>
      <c r="N656"/>
    </row>
    <row r="657" spans="1:14" s="28" customFormat="1" ht="15.75" customHeight="1" x14ac:dyDescent="0.25">
      <c r="A657" s="28">
        <f>SUBTOTAL(3,$C$2:C657)</f>
        <v>656</v>
      </c>
      <c r="B657" s="28">
        <v>10110081</v>
      </c>
      <c r="C657" s="28" t="s">
        <v>452</v>
      </c>
      <c r="D657" s="16">
        <v>28709121402917</v>
      </c>
      <c r="E657" s="52" t="s">
        <v>19</v>
      </c>
      <c r="F657" s="52" t="s">
        <v>12</v>
      </c>
      <c r="G657" s="14" t="s">
        <v>792</v>
      </c>
      <c r="H657" s="14" t="s">
        <v>168</v>
      </c>
      <c r="I657" s="17">
        <v>45489</v>
      </c>
      <c r="N657"/>
    </row>
    <row r="658" spans="1:14" s="28" customFormat="1" ht="15.75" customHeight="1" x14ac:dyDescent="0.25">
      <c r="A658" s="28">
        <f>SUBTOTAL(3,$C$2:C658)</f>
        <v>657</v>
      </c>
      <c r="B658" s="28">
        <v>10010175</v>
      </c>
      <c r="C658" s="28" t="s">
        <v>468</v>
      </c>
      <c r="D658" s="16">
        <v>29001052301853</v>
      </c>
      <c r="E658" s="52" t="s">
        <v>15</v>
      </c>
      <c r="F658" s="52" t="s">
        <v>12</v>
      </c>
      <c r="G658" s="14" t="s">
        <v>32</v>
      </c>
      <c r="H658" s="14" t="s">
        <v>168</v>
      </c>
      <c r="I658" s="17">
        <v>45124</v>
      </c>
      <c r="N658"/>
    </row>
    <row r="659" spans="1:14" s="28" customFormat="1" ht="15.75" customHeight="1" x14ac:dyDescent="0.25">
      <c r="A659" s="28">
        <f>SUBTOTAL(3,$C$2:C659)</f>
        <v>658</v>
      </c>
      <c r="B659" s="28">
        <v>10010203</v>
      </c>
      <c r="C659" s="28" t="s">
        <v>398</v>
      </c>
      <c r="D659" s="16">
        <v>27710002270149</v>
      </c>
      <c r="E659" s="52" t="s">
        <v>17</v>
      </c>
      <c r="F659" s="52" t="s">
        <v>12</v>
      </c>
      <c r="G659" s="14" t="s">
        <v>32</v>
      </c>
      <c r="H659" s="14" t="s">
        <v>168</v>
      </c>
      <c r="I659" s="17">
        <v>45479</v>
      </c>
      <c r="N659"/>
    </row>
    <row r="660" spans="1:14" s="28" customFormat="1" ht="15.75" customHeight="1" x14ac:dyDescent="0.25">
      <c r="A660" s="28">
        <f>SUBTOTAL(3,$C$2:C660)</f>
        <v>659</v>
      </c>
      <c r="B660" s="28">
        <v>10010168</v>
      </c>
      <c r="C660" s="28" t="s">
        <v>1425</v>
      </c>
      <c r="D660" s="16">
        <v>25805011301072</v>
      </c>
      <c r="E660" s="52" t="s">
        <v>17</v>
      </c>
      <c r="F660" s="52" t="s">
        <v>12</v>
      </c>
      <c r="G660" s="14" t="s">
        <v>32</v>
      </c>
      <c r="H660" s="14" t="s">
        <v>168</v>
      </c>
      <c r="I660" s="17">
        <v>46116</v>
      </c>
      <c r="N660"/>
    </row>
    <row r="661" spans="1:14" s="28" customFormat="1" ht="15.75" customHeight="1" x14ac:dyDescent="0.25">
      <c r="A661" s="28">
        <f>SUBTOTAL(3,$C$2:C661)</f>
        <v>660</v>
      </c>
      <c r="B661" s="28">
        <v>10010206</v>
      </c>
      <c r="C661" s="28" t="s">
        <v>414</v>
      </c>
      <c r="D661" s="16">
        <v>26611161301873</v>
      </c>
      <c r="E661" s="52" t="s">
        <v>400</v>
      </c>
      <c r="F661" s="52" t="s">
        <v>12</v>
      </c>
      <c r="G661" s="14" t="s">
        <v>32</v>
      </c>
      <c r="H661" s="14" t="s">
        <v>168</v>
      </c>
      <c r="I661" s="17">
        <v>45579</v>
      </c>
      <c r="N661"/>
    </row>
    <row r="662" spans="1:14" s="28" customFormat="1" ht="15.75" customHeight="1" x14ac:dyDescent="0.25">
      <c r="A662" s="28">
        <f>SUBTOTAL(3,$C$2:C662)</f>
        <v>661</v>
      </c>
      <c r="B662" s="28">
        <v>10010214</v>
      </c>
      <c r="C662" s="28" t="s">
        <v>1426</v>
      </c>
      <c r="D662" s="16">
        <v>28412272600491</v>
      </c>
      <c r="E662" s="52" t="s">
        <v>763</v>
      </c>
      <c r="F662" s="52" t="s">
        <v>12</v>
      </c>
      <c r="G662" s="14" t="s">
        <v>32</v>
      </c>
      <c r="H662" s="14" t="s">
        <v>168</v>
      </c>
      <c r="I662" s="17">
        <v>45868</v>
      </c>
      <c r="N662"/>
    </row>
    <row r="663" spans="1:14" s="28" customFormat="1" ht="15.75" customHeight="1" x14ac:dyDescent="0.25">
      <c r="A663" s="28">
        <f>SUBTOTAL(3,$C$2:C663)</f>
        <v>662</v>
      </c>
      <c r="B663" s="28">
        <v>10010217</v>
      </c>
      <c r="C663" s="28" t="s">
        <v>1427</v>
      </c>
      <c r="D663" s="16">
        <v>26512272702071</v>
      </c>
      <c r="E663" s="52" t="s">
        <v>11</v>
      </c>
      <c r="F663" s="52" t="s">
        <v>12</v>
      </c>
      <c r="G663" s="14" t="s">
        <v>32</v>
      </c>
      <c r="H663" s="14" t="s">
        <v>168</v>
      </c>
      <c r="I663" s="17">
        <v>46146</v>
      </c>
      <c r="N663"/>
    </row>
    <row r="664" spans="1:14" s="28" customFormat="1" ht="15.75" customHeight="1" x14ac:dyDescent="0.25">
      <c r="A664" s="28">
        <f>SUBTOTAL(3,$C$2:C664)</f>
        <v>663</v>
      </c>
      <c r="B664" s="28">
        <v>10010218</v>
      </c>
      <c r="C664" s="28" t="s">
        <v>1428</v>
      </c>
      <c r="D664" s="16">
        <v>26609262701177</v>
      </c>
      <c r="E664" s="52" t="s">
        <v>11</v>
      </c>
      <c r="F664" s="52" t="s">
        <v>12</v>
      </c>
      <c r="G664" s="14" t="s">
        <v>32</v>
      </c>
      <c r="H664" s="14" t="s">
        <v>168</v>
      </c>
      <c r="I664" s="17">
        <v>46148</v>
      </c>
      <c r="N664"/>
    </row>
    <row r="665" spans="1:14" s="28" customFormat="1" ht="15.75" customHeight="1" x14ac:dyDescent="0.25">
      <c r="A665" s="28">
        <f>SUBTOTAL(3,$C$2:C665)</f>
        <v>664</v>
      </c>
      <c r="B665" s="28">
        <v>10010221</v>
      </c>
      <c r="C665" s="28" t="s">
        <v>1429</v>
      </c>
      <c r="D665" s="16">
        <v>30702132701171</v>
      </c>
      <c r="E665" s="52" t="s">
        <v>11</v>
      </c>
      <c r="F665" s="52" t="s">
        <v>12</v>
      </c>
      <c r="G665" s="14" t="s">
        <v>32</v>
      </c>
      <c r="H665" s="14" t="s">
        <v>168</v>
      </c>
      <c r="I665" s="17">
        <v>46196</v>
      </c>
      <c r="N665"/>
    </row>
    <row r="666" spans="1:14" s="28" customFormat="1" ht="15.75" customHeight="1" x14ac:dyDescent="0.25">
      <c r="A666" s="28">
        <f>SUBTOTAL(3,$C$2:C666)</f>
        <v>665</v>
      </c>
      <c r="B666" s="28">
        <v>10010224</v>
      </c>
      <c r="C666" s="28" t="s">
        <v>1430</v>
      </c>
      <c r="D666" s="16">
        <v>28204062600276</v>
      </c>
      <c r="E666" s="52" t="s">
        <v>19</v>
      </c>
      <c r="F666" s="52" t="s">
        <v>12</v>
      </c>
      <c r="G666" s="14" t="s">
        <v>32</v>
      </c>
      <c r="H666" s="14" t="s">
        <v>168</v>
      </c>
      <c r="I666" s="17">
        <v>46252</v>
      </c>
      <c r="N666"/>
    </row>
    <row r="667" spans="1:14" s="28" customFormat="1" ht="15.75" customHeight="1" x14ac:dyDescent="0.25">
      <c r="A667" s="28">
        <f>SUBTOTAL(3,$C$2:C667)</f>
        <v>666</v>
      </c>
      <c r="B667" s="28">
        <v>10010225</v>
      </c>
      <c r="C667" s="28" t="s">
        <v>1431</v>
      </c>
      <c r="D667" s="16">
        <v>27712212401031</v>
      </c>
      <c r="E667" s="52" t="s">
        <v>19</v>
      </c>
      <c r="F667" s="52" t="s">
        <v>12</v>
      </c>
      <c r="G667" s="14" t="s">
        <v>32</v>
      </c>
      <c r="H667" s="14"/>
      <c r="I667" s="17">
        <v>46253</v>
      </c>
      <c r="N667"/>
    </row>
    <row r="668" spans="1:14" s="28" customFormat="1" ht="15.75" customHeight="1" x14ac:dyDescent="0.25">
      <c r="A668" s="28">
        <f>SUBTOTAL(3,$C$2:C668)</f>
        <v>667</v>
      </c>
      <c r="B668" s="28">
        <v>15010023</v>
      </c>
      <c r="C668" s="18" t="s">
        <v>143</v>
      </c>
      <c r="D668" s="16">
        <v>29111222401394</v>
      </c>
      <c r="E668" s="52" t="s">
        <v>79</v>
      </c>
      <c r="F668" s="52" t="s">
        <v>821</v>
      </c>
      <c r="G668" s="14" t="s">
        <v>794</v>
      </c>
      <c r="H668" s="14" t="s">
        <v>940</v>
      </c>
      <c r="I668" s="17">
        <v>44969</v>
      </c>
      <c r="N668"/>
    </row>
    <row r="669" spans="1:14" s="28" customFormat="1" ht="15.75" customHeight="1" x14ac:dyDescent="0.25">
      <c r="A669" s="28">
        <f>SUBTOTAL(3,$C$2:C669)</f>
        <v>668</v>
      </c>
      <c r="B669" s="28">
        <v>15010082</v>
      </c>
      <c r="C669" s="28" t="s">
        <v>246</v>
      </c>
      <c r="D669" s="16">
        <v>30405290103155</v>
      </c>
      <c r="E669" s="52" t="s">
        <v>936</v>
      </c>
      <c r="F669" s="52" t="s">
        <v>821</v>
      </c>
      <c r="G669" s="14" t="s">
        <v>794</v>
      </c>
      <c r="H669" s="14" t="s">
        <v>940</v>
      </c>
      <c r="I669" s="17">
        <v>45452</v>
      </c>
      <c r="N669"/>
    </row>
    <row r="670" spans="1:14" s="28" customFormat="1" ht="15.75" customHeight="1" x14ac:dyDescent="0.25">
      <c r="A670" s="28">
        <f>SUBTOTAL(3,$C$2:C670)</f>
        <v>669</v>
      </c>
      <c r="B670" s="28">
        <v>15010110</v>
      </c>
      <c r="C670" s="18" t="s">
        <v>856</v>
      </c>
      <c r="D670" s="16">
        <v>30507031700711</v>
      </c>
      <c r="E670" s="28" t="s">
        <v>76</v>
      </c>
      <c r="F670" s="52" t="s">
        <v>821</v>
      </c>
      <c r="G670" s="14" t="s">
        <v>794</v>
      </c>
      <c r="H670" s="14" t="s">
        <v>940</v>
      </c>
      <c r="I670" s="17">
        <v>45689</v>
      </c>
      <c r="N670"/>
    </row>
    <row r="671" spans="1:14" s="28" customFormat="1" ht="15.75" customHeight="1" x14ac:dyDescent="0.25">
      <c r="A671" s="28">
        <f>SUBTOTAL(3,$C$2:C671)</f>
        <v>670</v>
      </c>
      <c r="B671" s="28">
        <v>15010139</v>
      </c>
      <c r="C671" s="28" t="s">
        <v>863</v>
      </c>
      <c r="D671" s="16">
        <v>30111252201638</v>
      </c>
      <c r="E671" s="52" t="s">
        <v>20</v>
      </c>
      <c r="F671" s="52" t="s">
        <v>13</v>
      </c>
      <c r="G671" s="14" t="s">
        <v>794</v>
      </c>
      <c r="H671" s="14" t="s">
        <v>940</v>
      </c>
      <c r="I671" s="17">
        <v>46189</v>
      </c>
      <c r="N671"/>
    </row>
    <row r="672" spans="1:14" s="28" customFormat="1" ht="15.75" customHeight="1" x14ac:dyDescent="0.25">
      <c r="A672" s="28">
        <f>SUBTOTAL(3,$C$2:C672)</f>
        <v>671</v>
      </c>
      <c r="B672" s="28">
        <v>15010142</v>
      </c>
      <c r="C672" s="28" t="s">
        <v>865</v>
      </c>
      <c r="D672" s="16">
        <v>30601211701038</v>
      </c>
      <c r="E672" s="52" t="s">
        <v>21</v>
      </c>
      <c r="F672" s="52" t="s">
        <v>13</v>
      </c>
      <c r="G672" s="14" t="s">
        <v>794</v>
      </c>
      <c r="H672" s="14" t="s">
        <v>940</v>
      </c>
      <c r="I672" s="17">
        <v>46210</v>
      </c>
      <c r="N672"/>
    </row>
    <row r="673" spans="1:14" s="28" customFormat="1" ht="15.75" customHeight="1" x14ac:dyDescent="0.25">
      <c r="A673" s="28">
        <f>SUBTOTAL(3,$C$2:C673)</f>
        <v>672</v>
      </c>
      <c r="B673" s="28">
        <v>19210001</v>
      </c>
      <c r="C673" s="28" t="s">
        <v>985</v>
      </c>
      <c r="D673" s="16">
        <v>27501191603053</v>
      </c>
      <c r="E673" s="52" t="s">
        <v>986</v>
      </c>
      <c r="F673" s="52" t="s">
        <v>947</v>
      </c>
      <c r="G673" s="14" t="s">
        <v>1027</v>
      </c>
      <c r="H673" s="14" t="s">
        <v>168</v>
      </c>
      <c r="I673" s="17">
        <v>45944</v>
      </c>
      <c r="N673"/>
    </row>
    <row r="674" spans="1:14" s="28" customFormat="1" ht="15.75" customHeight="1" x14ac:dyDescent="0.25">
      <c r="A674" s="28">
        <f>SUBTOTAL(3,$C$2:C674)</f>
        <v>673</v>
      </c>
      <c r="B674" s="28">
        <v>19210006</v>
      </c>
      <c r="C674" s="18" t="s">
        <v>987</v>
      </c>
      <c r="D674" s="16">
        <v>28908011805474</v>
      </c>
      <c r="E674" s="28" t="s">
        <v>35</v>
      </c>
      <c r="F674" s="52" t="s">
        <v>947</v>
      </c>
      <c r="G674" s="14" t="s">
        <v>783</v>
      </c>
      <c r="H674" s="14" t="s">
        <v>168</v>
      </c>
      <c r="I674" s="32">
        <v>45998</v>
      </c>
      <c r="N674"/>
    </row>
    <row r="675" spans="1:14" s="28" customFormat="1" ht="15.75" customHeight="1" x14ac:dyDescent="0.25">
      <c r="A675" s="28">
        <f>SUBTOTAL(3,$C$2:C675)</f>
        <v>674</v>
      </c>
      <c r="B675" s="28">
        <v>19210020</v>
      </c>
      <c r="C675" s="28" t="s">
        <v>988</v>
      </c>
      <c r="D675" s="16">
        <v>29903211800592</v>
      </c>
      <c r="E675" s="52" t="s">
        <v>441</v>
      </c>
      <c r="F675" s="52" t="s">
        <v>947</v>
      </c>
      <c r="G675" s="14" t="s">
        <v>783</v>
      </c>
      <c r="H675" s="14" t="s">
        <v>168</v>
      </c>
      <c r="I675" s="17">
        <v>46067</v>
      </c>
      <c r="N675"/>
    </row>
    <row r="676" spans="1:14" s="28" customFormat="1" ht="15.75" customHeight="1" x14ac:dyDescent="0.25">
      <c r="A676" s="28">
        <f>SUBTOTAL(3,$C$2:C676)</f>
        <v>675</v>
      </c>
      <c r="B676" s="28">
        <v>19210021</v>
      </c>
      <c r="C676" s="18" t="s">
        <v>989</v>
      </c>
      <c r="D676" s="16">
        <v>27106080201316</v>
      </c>
      <c r="E676" s="52" t="s">
        <v>35</v>
      </c>
      <c r="F676" s="52" t="s">
        <v>947</v>
      </c>
      <c r="G676" s="14" t="s">
        <v>783</v>
      </c>
      <c r="H676" s="14" t="s">
        <v>168</v>
      </c>
      <c r="I676" s="17">
        <v>46067</v>
      </c>
      <c r="N676"/>
    </row>
    <row r="677" spans="1:14" s="28" customFormat="1" ht="15.75" customHeight="1" x14ac:dyDescent="0.25">
      <c r="A677" s="28">
        <f>SUBTOTAL(3,$C$2:C677)</f>
        <v>676</v>
      </c>
      <c r="B677" s="28">
        <v>19210039</v>
      </c>
      <c r="C677" s="28" t="s">
        <v>990</v>
      </c>
      <c r="D677" s="16">
        <v>30707181700654</v>
      </c>
      <c r="E677" s="52" t="s">
        <v>441</v>
      </c>
      <c r="F677" s="52" t="s">
        <v>947</v>
      </c>
      <c r="G677" s="14" t="s">
        <v>783</v>
      </c>
      <c r="H677" s="14" t="s">
        <v>168</v>
      </c>
      <c r="I677" s="17">
        <v>46198</v>
      </c>
      <c r="N677"/>
    </row>
    <row r="678" spans="1:14" s="28" customFormat="1" ht="15.75" customHeight="1" x14ac:dyDescent="0.25">
      <c r="A678" s="28">
        <f>SUBTOTAL(3,$C$2:C678)</f>
        <v>677</v>
      </c>
      <c r="B678" s="28">
        <v>19210045</v>
      </c>
      <c r="C678" s="28" t="s">
        <v>991</v>
      </c>
      <c r="D678" s="16">
        <v>30703152604934</v>
      </c>
      <c r="E678" s="6" t="s">
        <v>1422</v>
      </c>
      <c r="F678" s="52" t="s">
        <v>947</v>
      </c>
      <c r="G678" s="14" t="s">
        <v>783</v>
      </c>
      <c r="H678" s="14" t="s">
        <v>168</v>
      </c>
      <c r="I678" s="17">
        <v>46231</v>
      </c>
      <c r="N678"/>
    </row>
    <row r="679" spans="1:14" s="28" customFormat="1" ht="15.75" customHeight="1" x14ac:dyDescent="0.25">
      <c r="A679" s="28">
        <f>SUBTOTAL(3,$C$2:C679)</f>
        <v>678</v>
      </c>
      <c r="B679" s="28">
        <v>19210046</v>
      </c>
      <c r="C679" s="28" t="s">
        <v>992</v>
      </c>
      <c r="D679" s="16">
        <v>29704222202112</v>
      </c>
      <c r="E679" s="28" t="s">
        <v>601</v>
      </c>
      <c r="F679" s="52" t="s">
        <v>947</v>
      </c>
      <c r="G679" s="14" t="s">
        <v>783</v>
      </c>
      <c r="H679" s="14" t="s">
        <v>168</v>
      </c>
      <c r="I679" s="17">
        <v>46231</v>
      </c>
      <c r="N679"/>
    </row>
    <row r="680" spans="1:14" s="28" customFormat="1" ht="15.75" customHeight="1" x14ac:dyDescent="0.25">
      <c r="A680" s="28">
        <f>SUBTOTAL(3,$C$2:C680)</f>
        <v>679</v>
      </c>
      <c r="B680" s="28">
        <v>19210044</v>
      </c>
      <c r="C680" s="28" t="s">
        <v>993</v>
      </c>
      <c r="D680" s="16">
        <v>30803182602159</v>
      </c>
      <c r="E680" s="6" t="s">
        <v>994</v>
      </c>
      <c r="F680" s="52" t="s">
        <v>947</v>
      </c>
      <c r="G680" s="14" t="s">
        <v>783</v>
      </c>
      <c r="H680" s="14" t="s">
        <v>168</v>
      </c>
      <c r="I680" s="17">
        <v>46231</v>
      </c>
      <c r="N680"/>
    </row>
    <row r="681" spans="1:14" s="28" customFormat="1" ht="15.75" customHeight="1" x14ac:dyDescent="0.25">
      <c r="A681" s="28">
        <f>SUBTOTAL(3,$C$2:C681)</f>
        <v>680</v>
      </c>
      <c r="B681" s="28">
        <v>19210024</v>
      </c>
      <c r="C681" s="28" t="s">
        <v>1000</v>
      </c>
      <c r="D681" s="16">
        <v>30204262400297</v>
      </c>
      <c r="E681" s="28" t="s">
        <v>369</v>
      </c>
      <c r="F681" s="52" t="s">
        <v>370</v>
      </c>
      <c r="G681" s="14" t="s">
        <v>978</v>
      </c>
      <c r="H681" s="14" t="s">
        <v>168</v>
      </c>
      <c r="I681" s="17">
        <v>46077</v>
      </c>
      <c r="N681"/>
    </row>
    <row r="682" spans="1:14" s="28" customFormat="1" ht="15.75" customHeight="1" x14ac:dyDescent="0.25">
      <c r="A682" s="28">
        <f>SUBTOTAL(3,$C$2:C682)</f>
        <v>681</v>
      </c>
      <c r="B682" s="28">
        <v>19210027</v>
      </c>
      <c r="C682" s="18" t="s">
        <v>1001</v>
      </c>
      <c r="D682" s="16">
        <v>30211011507978</v>
      </c>
      <c r="E682" s="28" t="s">
        <v>369</v>
      </c>
      <c r="F682" s="52" t="s">
        <v>370</v>
      </c>
      <c r="G682" s="14" t="s">
        <v>978</v>
      </c>
      <c r="H682" s="14" t="s">
        <v>168</v>
      </c>
      <c r="I682" s="17">
        <v>46077</v>
      </c>
      <c r="N682"/>
    </row>
    <row r="683" spans="1:14" s="28" customFormat="1" ht="15.75" customHeight="1" x14ac:dyDescent="0.25">
      <c r="A683" s="28">
        <f>SUBTOTAL(3,$C$2:C683)</f>
        <v>682</v>
      </c>
      <c r="B683" s="28">
        <v>19210028</v>
      </c>
      <c r="C683" s="28" t="s">
        <v>1002</v>
      </c>
      <c r="D683" s="16">
        <v>30203011301676</v>
      </c>
      <c r="E683" s="28" t="s">
        <v>369</v>
      </c>
      <c r="F683" s="52" t="s">
        <v>370</v>
      </c>
      <c r="G683" s="14" t="s">
        <v>978</v>
      </c>
      <c r="H683" s="14" t="s">
        <v>168</v>
      </c>
      <c r="I683" s="17">
        <v>46077</v>
      </c>
      <c r="N683"/>
    </row>
    <row r="684" spans="1:14" s="28" customFormat="1" ht="15.75" customHeight="1" x14ac:dyDescent="0.25">
      <c r="A684" s="28">
        <f>SUBTOTAL(3,$C$2:C684)</f>
        <v>683</v>
      </c>
      <c r="B684" s="28">
        <v>19210033</v>
      </c>
      <c r="C684" s="18" t="s">
        <v>1003</v>
      </c>
      <c r="D684" s="16">
        <v>30206051301392</v>
      </c>
      <c r="E684" s="28" t="s">
        <v>369</v>
      </c>
      <c r="F684" s="52" t="s">
        <v>370</v>
      </c>
      <c r="G684" s="14" t="s">
        <v>978</v>
      </c>
      <c r="H684" s="14" t="s">
        <v>168</v>
      </c>
      <c r="I684" s="17">
        <v>46194</v>
      </c>
      <c r="N684"/>
    </row>
    <row r="685" spans="1:14" s="28" customFormat="1" ht="15.75" customHeight="1" x14ac:dyDescent="0.25">
      <c r="A685" s="28">
        <f>SUBTOTAL(3,$C$2:C685)</f>
        <v>684</v>
      </c>
      <c r="B685" s="28">
        <v>19210034</v>
      </c>
      <c r="C685" s="28" t="s">
        <v>1004</v>
      </c>
      <c r="D685" s="16">
        <v>27007051802051</v>
      </c>
      <c r="E685" s="28" t="s">
        <v>369</v>
      </c>
      <c r="F685" s="52" t="s">
        <v>370</v>
      </c>
      <c r="G685" s="14" t="s">
        <v>978</v>
      </c>
      <c r="H685" s="14" t="s">
        <v>168</v>
      </c>
      <c r="I685" s="17">
        <v>46194</v>
      </c>
      <c r="N685"/>
    </row>
    <row r="686" spans="1:14" s="28" customFormat="1" ht="15.75" customHeight="1" x14ac:dyDescent="0.25">
      <c r="A686" s="28">
        <f>SUBTOTAL(3,$C$2:C686)</f>
        <v>685</v>
      </c>
      <c r="B686" s="28">
        <v>19210035</v>
      </c>
      <c r="C686" s="28" t="s">
        <v>1005</v>
      </c>
      <c r="D686" s="16">
        <v>30803231304118</v>
      </c>
      <c r="E686" s="28" t="s">
        <v>369</v>
      </c>
      <c r="F686" s="52" t="s">
        <v>370</v>
      </c>
      <c r="G686" s="14" t="s">
        <v>978</v>
      </c>
      <c r="H686" s="14" t="s">
        <v>168</v>
      </c>
      <c r="I686" s="17">
        <v>46194</v>
      </c>
      <c r="N686"/>
    </row>
    <row r="687" spans="1:14" s="28" customFormat="1" ht="15.75" customHeight="1" x14ac:dyDescent="0.25">
      <c r="A687" s="28">
        <f>SUBTOTAL(3,$C$2:C687)</f>
        <v>686</v>
      </c>
      <c r="B687" s="28">
        <v>19210036</v>
      </c>
      <c r="C687" s="9" t="s">
        <v>1006</v>
      </c>
      <c r="D687" s="16">
        <v>29406112500575</v>
      </c>
      <c r="E687" s="28" t="s">
        <v>369</v>
      </c>
      <c r="F687" s="52" t="s">
        <v>370</v>
      </c>
      <c r="G687" s="14" t="s">
        <v>978</v>
      </c>
      <c r="H687" s="14" t="s">
        <v>168</v>
      </c>
      <c r="I687" s="17">
        <v>46194</v>
      </c>
      <c r="N687"/>
    </row>
    <row r="688" spans="1:14" s="28" customFormat="1" ht="15.75" customHeight="1" x14ac:dyDescent="0.25">
      <c r="A688" s="28">
        <f>SUBTOTAL(3,$C$2:C688)</f>
        <v>687</v>
      </c>
      <c r="B688" s="28">
        <v>19210037</v>
      </c>
      <c r="C688" s="28" t="s">
        <v>1007</v>
      </c>
      <c r="D688" s="16">
        <v>30607251804377</v>
      </c>
      <c r="E688" s="28" t="s">
        <v>369</v>
      </c>
      <c r="F688" s="52" t="s">
        <v>370</v>
      </c>
      <c r="G688" s="14" t="s">
        <v>978</v>
      </c>
      <c r="H688" s="14" t="s">
        <v>168</v>
      </c>
      <c r="I688" s="17">
        <v>46194</v>
      </c>
      <c r="N688"/>
    </row>
    <row r="689" spans="1:14" s="28" customFormat="1" ht="15.75" customHeight="1" x14ac:dyDescent="0.25">
      <c r="A689" s="28">
        <f>SUBTOTAL(3,$C$2:C689)</f>
        <v>688</v>
      </c>
      <c r="B689" s="28">
        <v>19210038</v>
      </c>
      <c r="C689" s="18" t="s">
        <v>1008</v>
      </c>
      <c r="D689" s="16">
        <v>29909022601994</v>
      </c>
      <c r="E689" s="28" t="s">
        <v>369</v>
      </c>
      <c r="F689" s="52" t="s">
        <v>370</v>
      </c>
      <c r="G689" s="14" t="s">
        <v>978</v>
      </c>
      <c r="H689" s="14" t="s">
        <v>168</v>
      </c>
      <c r="I689" s="17">
        <v>46194</v>
      </c>
      <c r="N689"/>
    </row>
    <row r="690" spans="1:14" s="28" customFormat="1" ht="15.75" customHeight="1" x14ac:dyDescent="0.25">
      <c r="A690" s="28">
        <f>SUBTOTAL(3,$C$2:C690)</f>
        <v>689</v>
      </c>
      <c r="B690" s="28">
        <v>19210012</v>
      </c>
      <c r="C690" s="18" t="s">
        <v>1009</v>
      </c>
      <c r="D690" s="16">
        <v>30707071707211</v>
      </c>
      <c r="E690" s="28" t="s">
        <v>369</v>
      </c>
      <c r="F690" s="52" t="s">
        <v>370</v>
      </c>
      <c r="G690" s="14" t="s">
        <v>978</v>
      </c>
      <c r="H690" s="14" t="s">
        <v>168</v>
      </c>
      <c r="I690" s="17">
        <v>46194</v>
      </c>
      <c r="N690"/>
    </row>
    <row r="691" spans="1:14" s="28" customFormat="1" ht="15.75" customHeight="1" x14ac:dyDescent="0.25">
      <c r="A691" s="28">
        <f>SUBTOTAL(3,$C$2:C691)</f>
        <v>690</v>
      </c>
      <c r="B691" s="28">
        <v>19210008</v>
      </c>
      <c r="C691" s="28" t="s">
        <v>977</v>
      </c>
      <c r="D691" s="16">
        <v>30709151702337</v>
      </c>
      <c r="E691" s="52" t="s">
        <v>161</v>
      </c>
      <c r="F691" s="52" t="s">
        <v>12</v>
      </c>
      <c r="G691" s="14" t="s">
        <v>978</v>
      </c>
      <c r="H691" s="14" t="s">
        <v>168</v>
      </c>
      <c r="I691" s="17">
        <v>46005</v>
      </c>
      <c r="N691"/>
    </row>
    <row r="692" spans="1:14" s="28" customFormat="1" ht="15.75" customHeight="1" x14ac:dyDescent="0.25">
      <c r="A692" s="28">
        <f>SUBTOTAL(3,$C$2:C692)</f>
        <v>691</v>
      </c>
      <c r="B692" s="28">
        <v>19210043</v>
      </c>
      <c r="C692" s="28" t="s">
        <v>998</v>
      </c>
      <c r="D692" s="16">
        <v>30403241401377</v>
      </c>
      <c r="E692" s="52" t="s">
        <v>999</v>
      </c>
      <c r="F692" s="52" t="s">
        <v>12</v>
      </c>
      <c r="G692" s="14" t="s">
        <v>978</v>
      </c>
      <c r="H692" s="14" t="s">
        <v>168</v>
      </c>
      <c r="I692" s="17">
        <v>46221</v>
      </c>
      <c r="N692"/>
    </row>
    <row r="693" spans="1:14" ht="15.75" customHeight="1" x14ac:dyDescent="0.25">
      <c r="A693" s="28">
        <f>SUBTOTAL(3,$C$2:C693)</f>
        <v>692</v>
      </c>
      <c r="B693" s="28">
        <v>19210032</v>
      </c>
      <c r="C693" s="28" t="s">
        <v>995</v>
      </c>
      <c r="D693" s="16">
        <v>30410012417274</v>
      </c>
      <c r="E693" s="6" t="s">
        <v>27</v>
      </c>
      <c r="F693" s="52" t="s">
        <v>946</v>
      </c>
      <c r="G693" s="14" t="s">
        <v>978</v>
      </c>
      <c r="H693" s="14" t="s">
        <v>168</v>
      </c>
      <c r="I693" s="17">
        <v>46194</v>
      </c>
      <c r="L693" s="4"/>
      <c r="N693"/>
    </row>
    <row r="694" spans="1:14" ht="15.75" customHeight="1" x14ac:dyDescent="0.25">
      <c r="A694" s="28">
        <f>SUBTOTAL(3,$C$2:C694)</f>
        <v>693</v>
      </c>
      <c r="B694" s="28">
        <v>19210018</v>
      </c>
      <c r="C694" s="28" t="s">
        <v>996</v>
      </c>
      <c r="D694" s="16">
        <v>28402192702638</v>
      </c>
      <c r="E694" s="52" t="s">
        <v>401</v>
      </c>
      <c r="F694" s="52" t="s">
        <v>946</v>
      </c>
      <c r="G694" s="14" t="s">
        <v>783</v>
      </c>
      <c r="H694" s="14" t="s">
        <v>168</v>
      </c>
      <c r="I694" s="17">
        <v>45983</v>
      </c>
    </row>
    <row r="695" spans="1:14" ht="15.75" customHeight="1" x14ac:dyDescent="0.25">
      <c r="A695" s="28">
        <f>SUBTOTAL(3,$C$2:C695)</f>
        <v>694</v>
      </c>
      <c r="B695" s="28">
        <v>19210042</v>
      </c>
      <c r="C695" s="28" t="s">
        <v>997</v>
      </c>
      <c r="D695" s="16">
        <v>30705202404993</v>
      </c>
      <c r="E695" s="52" t="s">
        <v>558</v>
      </c>
      <c r="F695" s="52" t="s">
        <v>946</v>
      </c>
      <c r="G695" s="14" t="s">
        <v>783</v>
      </c>
      <c r="H695" s="14" t="s">
        <v>168</v>
      </c>
      <c r="I695" s="17">
        <v>46216</v>
      </c>
    </row>
    <row r="696" spans="1:14" ht="15.75" customHeight="1" x14ac:dyDescent="0.25">
      <c r="A696" s="28">
        <f>SUBTOTAL(3,$C$2:C696)</f>
        <v>695</v>
      </c>
      <c r="B696" s="28">
        <v>19210002</v>
      </c>
      <c r="C696" s="18" t="s">
        <v>982</v>
      </c>
      <c r="D696" s="16">
        <v>30301211801713</v>
      </c>
      <c r="E696" s="6" t="s">
        <v>79</v>
      </c>
      <c r="F696" s="52" t="s">
        <v>821</v>
      </c>
      <c r="G696" s="14" t="s">
        <v>978</v>
      </c>
      <c r="H696" s="14" t="s">
        <v>168</v>
      </c>
      <c r="I696" s="17">
        <v>45951</v>
      </c>
    </row>
    <row r="697" spans="1:14" ht="15.75" customHeight="1" x14ac:dyDescent="0.25">
      <c r="A697" s="28">
        <f>SUBTOTAL(3,$C$2:C697)</f>
        <v>696</v>
      </c>
      <c r="B697" s="28">
        <v>19210007</v>
      </c>
      <c r="C697" s="28" t="s">
        <v>983</v>
      </c>
      <c r="D697" s="16">
        <v>30301151501758</v>
      </c>
      <c r="E697" s="6" t="s">
        <v>79</v>
      </c>
      <c r="F697" s="52" t="s">
        <v>821</v>
      </c>
      <c r="G697" s="14" t="s">
        <v>783</v>
      </c>
      <c r="H697" s="14" t="s">
        <v>168</v>
      </c>
      <c r="I697" s="17">
        <v>45999</v>
      </c>
    </row>
    <row r="698" spans="1:14" ht="15.75" customHeight="1" x14ac:dyDescent="0.25">
      <c r="A698" s="28">
        <f>SUBTOTAL(3,$C$2:C698)</f>
        <v>697</v>
      </c>
      <c r="B698" s="28">
        <v>19210017</v>
      </c>
      <c r="C698" s="28" t="s">
        <v>984</v>
      </c>
      <c r="D698" s="16">
        <v>30204222301075</v>
      </c>
      <c r="E698" s="6" t="s">
        <v>1057</v>
      </c>
      <c r="F698" s="52" t="s">
        <v>821</v>
      </c>
      <c r="G698" s="14" t="s">
        <v>978</v>
      </c>
      <c r="H698" s="14" t="s">
        <v>168</v>
      </c>
      <c r="I698" s="17">
        <v>46039</v>
      </c>
    </row>
    <row r="699" spans="1:14" ht="15.75" customHeight="1" x14ac:dyDescent="0.25">
      <c r="A699" s="28">
        <f>SUBTOTAL(3,$C$2:C699)</f>
        <v>698</v>
      </c>
      <c r="B699" s="28">
        <v>19210005</v>
      </c>
      <c r="C699" s="28" t="s">
        <v>979</v>
      </c>
      <c r="D699" s="16">
        <v>30108231301712</v>
      </c>
      <c r="E699" s="6" t="s">
        <v>20</v>
      </c>
      <c r="F699" s="52" t="s">
        <v>13</v>
      </c>
      <c r="G699" s="14" t="s">
        <v>799</v>
      </c>
      <c r="H699" s="14" t="s">
        <v>809</v>
      </c>
      <c r="I699" s="17">
        <v>45997</v>
      </c>
    </row>
    <row r="700" spans="1:14" ht="15.75" customHeight="1" x14ac:dyDescent="0.25">
      <c r="A700" s="28">
        <f>SUBTOTAL(3,$C$2:C700)</f>
        <v>699</v>
      </c>
      <c r="B700" s="28">
        <v>19210030</v>
      </c>
      <c r="C700" s="18" t="s">
        <v>980</v>
      </c>
      <c r="D700" s="16">
        <v>30402021802277</v>
      </c>
      <c r="E700" s="6" t="s">
        <v>21</v>
      </c>
      <c r="F700" s="52" t="s">
        <v>13</v>
      </c>
      <c r="G700" s="14" t="s">
        <v>799</v>
      </c>
      <c r="H700" s="14" t="s">
        <v>809</v>
      </c>
      <c r="I700" s="17">
        <v>46124</v>
      </c>
    </row>
    <row r="701" spans="1:14" ht="15.75" customHeight="1" x14ac:dyDescent="0.25">
      <c r="A701" s="28">
        <f>SUBTOTAL(3,$C$2:C701)</f>
        <v>700</v>
      </c>
      <c r="B701" s="28">
        <v>19210041</v>
      </c>
      <c r="C701" s="28" t="s">
        <v>981</v>
      </c>
      <c r="D701" s="16">
        <v>30102101805079</v>
      </c>
      <c r="E701" s="6" t="s">
        <v>21</v>
      </c>
      <c r="F701" s="52" t="s">
        <v>13</v>
      </c>
      <c r="G701" s="14" t="s">
        <v>799</v>
      </c>
      <c r="H701" s="14" t="s">
        <v>809</v>
      </c>
      <c r="I701" s="17">
        <v>46203</v>
      </c>
    </row>
    <row r="702" spans="1:14" ht="15.75" customHeight="1" x14ac:dyDescent="0.25">
      <c r="A702" s="28" t="s">
        <v>64</v>
      </c>
      <c r="C702" s="28"/>
      <c r="E702" s="28"/>
      <c r="F702" s="28"/>
      <c r="G702" s="14"/>
      <c r="H702" s="14"/>
      <c r="I702" s="28"/>
    </row>
    <row r="705" spans="5:8" ht="15.75" customHeight="1" x14ac:dyDescent="0.25">
      <c r="F705" s="4" t="s">
        <v>410</v>
      </c>
    </row>
    <row r="706" spans="5:8" ht="15.75" customHeight="1" x14ac:dyDescent="0.25">
      <c r="E706" s="4" t="s">
        <v>787</v>
      </c>
    </row>
    <row r="707" spans="5:8" ht="15.75" customHeight="1" x14ac:dyDescent="0.25">
      <c r="G707" s="10"/>
      <c r="H707" s="10"/>
    </row>
  </sheetData>
  <phoneticPr fontId="1" type="noConversion"/>
  <conditionalFormatting sqref="B1:B1048576">
    <cfRule type="duplicateValues" dxfId="3" priority="1"/>
    <cfRule type="duplicateValues" dxfId="2" priority="2"/>
  </conditionalFormatting>
  <pageMargins left="0.4" right="0.76" top="0.17" bottom="0.17" header="0.31496062992125984" footer="0.23"/>
  <pageSetup paperSize="9" scale="69" fitToHeight="0" orientation="landscape" r:id="rId1"/>
  <rowBreaks count="1" manualBreakCount="1">
    <brk id="345" max="13" man="1"/>
  </row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D65AD-42D1-41D9-A0C0-5798EA691D31}">
  <dimension ref="A1:C57"/>
  <sheetViews>
    <sheetView workbookViewId="0">
      <selection activeCell="Q6" sqref="Q6"/>
    </sheetView>
  </sheetViews>
  <sheetFormatPr defaultRowHeight="15" x14ac:dyDescent="0.25"/>
  <cols>
    <col min="1" max="1" width="21.85546875" bestFit="1" customWidth="1"/>
    <col min="2" max="2" width="16" customWidth="1"/>
    <col min="3" max="3" width="17.42578125" customWidth="1"/>
  </cols>
  <sheetData>
    <row r="1" spans="1:3" x14ac:dyDescent="0.25">
      <c r="A1" s="11" t="s">
        <v>771</v>
      </c>
      <c r="B1" s="11" t="s">
        <v>770</v>
      </c>
      <c r="C1" s="11" t="s">
        <v>134</v>
      </c>
    </row>
    <row r="2" spans="1:3" x14ac:dyDescent="0.25">
      <c r="A2" s="28" t="s">
        <v>166</v>
      </c>
      <c r="B2" s="28">
        <v>1</v>
      </c>
      <c r="C2" s="31" t="s">
        <v>12</v>
      </c>
    </row>
    <row r="3" spans="1:3" x14ac:dyDescent="0.25">
      <c r="A3" s="28" t="s">
        <v>803</v>
      </c>
      <c r="B3" s="28">
        <v>2</v>
      </c>
      <c r="C3" s="52" t="s">
        <v>12</v>
      </c>
    </row>
    <row r="4" spans="1:3" x14ac:dyDescent="0.25">
      <c r="A4" s="28" t="s">
        <v>764</v>
      </c>
      <c r="B4" s="28">
        <v>3</v>
      </c>
      <c r="C4" s="31" t="s">
        <v>12</v>
      </c>
    </row>
    <row r="5" spans="1:3" x14ac:dyDescent="0.25">
      <c r="A5" s="28" t="s">
        <v>161</v>
      </c>
      <c r="B5" s="28">
        <v>4</v>
      </c>
      <c r="C5" s="31" t="s">
        <v>12</v>
      </c>
    </row>
    <row r="6" spans="1:3" x14ac:dyDescent="0.25">
      <c r="A6" s="28" t="s">
        <v>589</v>
      </c>
      <c r="B6" s="28">
        <v>5</v>
      </c>
      <c r="C6" s="31" t="s">
        <v>12</v>
      </c>
    </row>
    <row r="7" spans="1:3" x14ac:dyDescent="0.25">
      <c r="A7" s="28" t="s">
        <v>490</v>
      </c>
      <c r="B7" s="28">
        <v>6</v>
      </c>
      <c r="C7" s="31" t="s">
        <v>12</v>
      </c>
    </row>
    <row r="8" spans="1:3" x14ac:dyDescent="0.25">
      <c r="A8" s="28" t="s">
        <v>765</v>
      </c>
      <c r="B8" s="28">
        <v>7</v>
      </c>
      <c r="C8" s="31" t="s">
        <v>12</v>
      </c>
    </row>
    <row r="9" spans="1:3" x14ac:dyDescent="0.25">
      <c r="A9" s="28" t="s">
        <v>225</v>
      </c>
      <c r="B9" s="28">
        <v>8</v>
      </c>
      <c r="C9" s="31" t="s">
        <v>12</v>
      </c>
    </row>
    <row r="10" spans="1:3" x14ac:dyDescent="0.25">
      <c r="A10" s="28" t="s">
        <v>88</v>
      </c>
      <c r="B10" s="28">
        <v>9</v>
      </c>
      <c r="C10" s="31" t="s">
        <v>12</v>
      </c>
    </row>
    <row r="11" spans="1:3" x14ac:dyDescent="0.25">
      <c r="A11" s="28" t="s">
        <v>226</v>
      </c>
      <c r="B11" s="28">
        <v>10</v>
      </c>
      <c r="C11" s="31" t="s">
        <v>12</v>
      </c>
    </row>
    <row r="12" spans="1:3" x14ac:dyDescent="0.25">
      <c r="A12" s="28" t="s">
        <v>15</v>
      </c>
      <c r="B12" s="28">
        <v>11</v>
      </c>
      <c r="C12" s="31" t="s">
        <v>12</v>
      </c>
    </row>
    <row r="13" spans="1:3" x14ac:dyDescent="0.25">
      <c r="A13" s="28" t="s">
        <v>215</v>
      </c>
      <c r="B13" s="28">
        <v>12</v>
      </c>
      <c r="C13" s="31" t="s">
        <v>12</v>
      </c>
    </row>
    <row r="14" spans="1:3" x14ac:dyDescent="0.25">
      <c r="A14" s="28" t="s">
        <v>85</v>
      </c>
      <c r="B14" s="28">
        <v>13</v>
      </c>
      <c r="C14" s="31" t="s">
        <v>12</v>
      </c>
    </row>
    <row r="15" spans="1:3" x14ac:dyDescent="0.25">
      <c r="A15" s="28" t="s">
        <v>19</v>
      </c>
      <c r="B15" s="28">
        <v>14</v>
      </c>
      <c r="C15" s="31" t="s">
        <v>12</v>
      </c>
    </row>
    <row r="16" spans="1:3" x14ac:dyDescent="0.25">
      <c r="A16" s="28" t="s">
        <v>16</v>
      </c>
      <c r="B16" s="28">
        <v>15</v>
      </c>
      <c r="C16" s="31" t="s">
        <v>12</v>
      </c>
    </row>
    <row r="17" spans="1:3" x14ac:dyDescent="0.25">
      <c r="A17" s="28" t="s">
        <v>778</v>
      </c>
      <c r="B17" s="28">
        <v>16</v>
      </c>
      <c r="C17" s="31" t="s">
        <v>12</v>
      </c>
    </row>
    <row r="18" spans="1:3" x14ac:dyDescent="0.25">
      <c r="A18" s="28" t="s">
        <v>343</v>
      </c>
      <c r="B18" s="28">
        <v>17</v>
      </c>
      <c r="C18" s="31" t="s">
        <v>12</v>
      </c>
    </row>
    <row r="19" spans="1:3" x14ac:dyDescent="0.25">
      <c r="A19" s="28" t="s">
        <v>775</v>
      </c>
      <c r="B19" s="28">
        <v>18</v>
      </c>
      <c r="C19" s="31" t="s">
        <v>12</v>
      </c>
    </row>
    <row r="20" spans="1:3" x14ac:dyDescent="0.25">
      <c r="A20" s="28" t="s">
        <v>14</v>
      </c>
      <c r="B20" s="28">
        <v>19</v>
      </c>
      <c r="C20" s="31" t="s">
        <v>12</v>
      </c>
    </row>
    <row r="21" spans="1:3" x14ac:dyDescent="0.25">
      <c r="A21" s="28" t="s">
        <v>17</v>
      </c>
      <c r="B21" s="28">
        <v>20</v>
      </c>
      <c r="C21" s="31" t="s">
        <v>12</v>
      </c>
    </row>
    <row r="22" spans="1:3" x14ac:dyDescent="0.25">
      <c r="A22" s="28" t="s">
        <v>693</v>
      </c>
      <c r="B22" s="28">
        <v>21</v>
      </c>
      <c r="C22" s="52" t="s">
        <v>12</v>
      </c>
    </row>
    <row r="23" spans="1:3" x14ac:dyDescent="0.25">
      <c r="A23" s="28" t="s">
        <v>400</v>
      </c>
      <c r="B23" s="28">
        <v>22</v>
      </c>
      <c r="C23" s="31" t="s">
        <v>12</v>
      </c>
    </row>
    <row r="24" spans="1:3" x14ac:dyDescent="0.25">
      <c r="A24" s="28" t="s">
        <v>763</v>
      </c>
      <c r="B24" s="28">
        <v>23</v>
      </c>
      <c r="C24" s="31" t="s">
        <v>12</v>
      </c>
    </row>
    <row r="25" spans="1:3" x14ac:dyDescent="0.25">
      <c r="A25" s="28" t="s">
        <v>820</v>
      </c>
      <c r="B25" s="28">
        <v>24</v>
      </c>
      <c r="C25" s="52" t="s">
        <v>12</v>
      </c>
    </row>
    <row r="26" spans="1:3" x14ac:dyDescent="0.25">
      <c r="A26" s="28" t="s">
        <v>294</v>
      </c>
      <c r="B26" s="28">
        <v>25</v>
      </c>
      <c r="C26" s="31" t="s">
        <v>12</v>
      </c>
    </row>
    <row r="27" spans="1:3" x14ac:dyDescent="0.25">
      <c r="A27" s="28" t="s">
        <v>9</v>
      </c>
      <c r="B27" s="28">
        <v>26</v>
      </c>
      <c r="C27" s="31" t="s">
        <v>12</v>
      </c>
    </row>
    <row r="28" spans="1:3" x14ac:dyDescent="0.25">
      <c r="A28" s="28" t="s">
        <v>11</v>
      </c>
      <c r="B28" s="28">
        <v>27</v>
      </c>
      <c r="C28" s="31" t="s">
        <v>12</v>
      </c>
    </row>
    <row r="29" spans="1:3" x14ac:dyDescent="0.25">
      <c r="A29" s="28" t="s">
        <v>819</v>
      </c>
      <c r="B29" s="28">
        <v>28</v>
      </c>
      <c r="C29" s="52" t="s">
        <v>12</v>
      </c>
    </row>
    <row r="30" spans="1:3" x14ac:dyDescent="0.25">
      <c r="A30" s="28" t="s">
        <v>553</v>
      </c>
      <c r="B30" s="28">
        <v>29</v>
      </c>
      <c r="C30" s="28" t="s">
        <v>13</v>
      </c>
    </row>
    <row r="31" spans="1:3" x14ac:dyDescent="0.25">
      <c r="A31" s="28" t="s">
        <v>793</v>
      </c>
      <c r="B31" s="28">
        <v>30</v>
      </c>
      <c r="C31" s="28" t="s">
        <v>593</v>
      </c>
    </row>
    <row r="32" spans="1:3" x14ac:dyDescent="0.25">
      <c r="A32" s="28" t="s">
        <v>758</v>
      </c>
      <c r="B32" s="28">
        <v>31</v>
      </c>
      <c r="C32" s="28" t="s">
        <v>593</v>
      </c>
    </row>
    <row r="33" spans="1:3" x14ac:dyDescent="0.25">
      <c r="A33" s="28" t="s">
        <v>546</v>
      </c>
      <c r="B33" s="28">
        <v>32</v>
      </c>
      <c r="C33" s="28" t="s">
        <v>593</v>
      </c>
    </row>
    <row r="34" spans="1:3" x14ac:dyDescent="0.25">
      <c r="A34" s="28" t="s">
        <v>760</v>
      </c>
      <c r="B34" s="28">
        <v>33</v>
      </c>
      <c r="C34" s="28" t="s">
        <v>593</v>
      </c>
    </row>
    <row r="35" spans="1:3" x14ac:dyDescent="0.25">
      <c r="A35" s="28" t="s">
        <v>547</v>
      </c>
      <c r="B35" s="28">
        <v>34</v>
      </c>
      <c r="C35" s="28" t="s">
        <v>593</v>
      </c>
    </row>
    <row r="36" spans="1:3" x14ac:dyDescent="0.25">
      <c r="A36" s="11" t="s">
        <v>766</v>
      </c>
      <c r="B36" s="28">
        <v>35</v>
      </c>
      <c r="C36" s="28" t="s">
        <v>593</v>
      </c>
    </row>
    <row r="37" spans="1:3" x14ac:dyDescent="0.25">
      <c r="A37" s="28" t="s">
        <v>673</v>
      </c>
      <c r="B37" s="28">
        <v>36</v>
      </c>
      <c r="C37" s="28" t="s">
        <v>593</v>
      </c>
    </row>
    <row r="38" spans="1:3" x14ac:dyDescent="0.25">
      <c r="A38" s="28" t="s">
        <v>767</v>
      </c>
      <c r="B38" s="28">
        <v>37</v>
      </c>
      <c r="C38" s="28" t="s">
        <v>593</v>
      </c>
    </row>
    <row r="39" spans="1:3" x14ac:dyDescent="0.25">
      <c r="A39" s="28" t="s">
        <v>779</v>
      </c>
      <c r="B39" s="28">
        <v>38</v>
      </c>
      <c r="C39" s="31" t="s">
        <v>10</v>
      </c>
    </row>
    <row r="40" spans="1:3" x14ac:dyDescent="0.25">
      <c r="A40" s="28" t="s">
        <v>776</v>
      </c>
      <c r="B40" s="28">
        <v>39</v>
      </c>
      <c r="C40" s="31" t="s">
        <v>10</v>
      </c>
    </row>
    <row r="41" spans="1:3" x14ac:dyDescent="0.25">
      <c r="A41" s="28" t="s">
        <v>548</v>
      </c>
      <c r="B41" s="28">
        <v>40</v>
      </c>
      <c r="C41" s="31" t="s">
        <v>10</v>
      </c>
    </row>
    <row r="42" spans="1:3" x14ac:dyDescent="0.25">
      <c r="A42" s="28" t="s">
        <v>551</v>
      </c>
      <c r="B42" s="28">
        <v>41</v>
      </c>
      <c r="C42" s="31" t="s">
        <v>10</v>
      </c>
    </row>
    <row r="43" spans="1:3" x14ac:dyDescent="0.25">
      <c r="A43" s="28" t="s">
        <v>759</v>
      </c>
      <c r="B43" s="28">
        <v>42</v>
      </c>
      <c r="C43" s="31" t="s">
        <v>10</v>
      </c>
    </row>
    <row r="44" spans="1:3" x14ac:dyDescent="0.25">
      <c r="A44" s="28" t="s">
        <v>549</v>
      </c>
      <c r="B44" s="28">
        <v>43</v>
      </c>
      <c r="C44" s="31" t="s">
        <v>10</v>
      </c>
    </row>
    <row r="45" spans="1:3" x14ac:dyDescent="0.25">
      <c r="A45" s="28" t="s">
        <v>550</v>
      </c>
      <c r="B45" s="28">
        <v>44</v>
      </c>
      <c r="C45" s="31" t="s">
        <v>10</v>
      </c>
    </row>
    <row r="46" spans="1:3" x14ac:dyDescent="0.25">
      <c r="A46" s="28" t="s">
        <v>569</v>
      </c>
      <c r="B46" s="28">
        <v>45</v>
      </c>
      <c r="C46" s="31" t="s">
        <v>10</v>
      </c>
    </row>
    <row r="47" spans="1:3" x14ac:dyDescent="0.25">
      <c r="A47" s="28" t="s">
        <v>18</v>
      </c>
      <c r="B47" s="28">
        <v>46</v>
      </c>
      <c r="C47" s="28" t="s">
        <v>469</v>
      </c>
    </row>
    <row r="48" spans="1:3" x14ac:dyDescent="0.25">
      <c r="A48" s="28" t="s">
        <v>774</v>
      </c>
      <c r="B48" s="28">
        <v>47</v>
      </c>
      <c r="C48" s="28" t="s">
        <v>469</v>
      </c>
    </row>
    <row r="49" spans="1:3" x14ac:dyDescent="0.25">
      <c r="A49" s="28" t="s">
        <v>406</v>
      </c>
      <c r="B49" s="28">
        <v>48</v>
      </c>
      <c r="C49" s="28" t="s">
        <v>469</v>
      </c>
    </row>
    <row r="50" spans="1:3" x14ac:dyDescent="0.25">
      <c r="A50" s="28" t="s">
        <v>552</v>
      </c>
      <c r="B50" s="28">
        <v>49</v>
      </c>
      <c r="C50" s="31" t="s">
        <v>8</v>
      </c>
    </row>
    <row r="51" spans="1:3" x14ac:dyDescent="0.25">
      <c r="A51" s="28" t="s">
        <v>769</v>
      </c>
      <c r="B51" s="28">
        <v>50</v>
      </c>
      <c r="C51" s="31" t="s">
        <v>8</v>
      </c>
    </row>
    <row r="52" spans="1:3" x14ac:dyDescent="0.25">
      <c r="A52" s="28" t="s">
        <v>369</v>
      </c>
      <c r="B52" s="28">
        <v>51</v>
      </c>
      <c r="C52" s="28" t="s">
        <v>788</v>
      </c>
    </row>
    <row r="53" spans="1:3" x14ac:dyDescent="0.25">
      <c r="A53" s="28" t="s">
        <v>800</v>
      </c>
      <c r="B53" s="28">
        <v>52</v>
      </c>
      <c r="C53" s="28" t="s">
        <v>12</v>
      </c>
    </row>
    <row r="54" spans="1:3" x14ac:dyDescent="0.25">
      <c r="A54" s="28"/>
      <c r="B54" s="28"/>
      <c r="C54" s="28"/>
    </row>
    <row r="55" spans="1:3" x14ac:dyDescent="0.25">
      <c r="A55" s="28"/>
      <c r="B55" s="28"/>
      <c r="C55" s="28"/>
    </row>
    <row r="56" spans="1:3" x14ac:dyDescent="0.25">
      <c r="A56" s="28"/>
      <c r="B56" s="28"/>
      <c r="C56" s="28"/>
    </row>
    <row r="57" spans="1:3" x14ac:dyDescent="0.25">
      <c r="A57" s="28"/>
      <c r="B57" s="28"/>
      <c r="C57" s="28"/>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07737-3C0B-4C43-B183-0B9DCAD5C86F}">
  <dimension ref="A1:A43"/>
  <sheetViews>
    <sheetView workbookViewId="0">
      <selection activeCell="C22" sqref="C22"/>
    </sheetView>
  </sheetViews>
  <sheetFormatPr defaultRowHeight="15" x14ac:dyDescent="0.25"/>
  <cols>
    <col min="1" max="1" width="34.140625" customWidth="1"/>
  </cols>
  <sheetData>
    <row r="1" spans="1:1" x14ac:dyDescent="0.25">
      <c r="A1" t="s">
        <v>166</v>
      </c>
    </row>
    <row r="2" spans="1:1" x14ac:dyDescent="0.25">
      <c r="A2" t="s">
        <v>764</v>
      </c>
    </row>
    <row r="3" spans="1:1" x14ac:dyDescent="0.25">
      <c r="A3" t="s">
        <v>161</v>
      </c>
    </row>
    <row r="4" spans="1:1" x14ac:dyDescent="0.25">
      <c r="A4" t="s">
        <v>589</v>
      </c>
    </row>
    <row r="5" spans="1:1" x14ac:dyDescent="0.25">
      <c r="A5" t="s">
        <v>490</v>
      </c>
    </row>
    <row r="6" spans="1:1" x14ac:dyDescent="0.25">
      <c r="A6" t="s">
        <v>765</v>
      </c>
    </row>
    <row r="7" spans="1:1" x14ac:dyDescent="0.25">
      <c r="A7" t="s">
        <v>225</v>
      </c>
    </row>
    <row r="8" spans="1:1" x14ac:dyDescent="0.25">
      <c r="A8" t="s">
        <v>88</v>
      </c>
    </row>
    <row r="9" spans="1:1" x14ac:dyDescent="0.25">
      <c r="A9" t="s">
        <v>226</v>
      </c>
    </row>
    <row r="10" spans="1:1" x14ac:dyDescent="0.25">
      <c r="A10" t="s">
        <v>15</v>
      </c>
    </row>
    <row r="11" spans="1:1" x14ac:dyDescent="0.25">
      <c r="A11" t="s">
        <v>215</v>
      </c>
    </row>
    <row r="12" spans="1:1" x14ac:dyDescent="0.25">
      <c r="A12" t="s">
        <v>85</v>
      </c>
    </row>
    <row r="13" spans="1:1" x14ac:dyDescent="0.25">
      <c r="A13" t="s">
        <v>19</v>
      </c>
    </row>
    <row r="14" spans="1:1" x14ac:dyDescent="0.25">
      <c r="A14" t="s">
        <v>16</v>
      </c>
    </row>
    <row r="15" spans="1:1" x14ac:dyDescent="0.25">
      <c r="A15" t="s">
        <v>343</v>
      </c>
    </row>
    <row r="16" spans="1:1" x14ac:dyDescent="0.25">
      <c r="A16" t="s">
        <v>14</v>
      </c>
    </row>
    <row r="17" spans="1:1" x14ac:dyDescent="0.25">
      <c r="A17" t="s">
        <v>17</v>
      </c>
    </row>
    <row r="18" spans="1:1" x14ac:dyDescent="0.25">
      <c r="A18" t="s">
        <v>400</v>
      </c>
    </row>
    <row r="19" spans="1:1" x14ac:dyDescent="0.25">
      <c r="A19" t="s">
        <v>763</v>
      </c>
    </row>
    <row r="20" spans="1:1" x14ac:dyDescent="0.25">
      <c r="A20" t="s">
        <v>294</v>
      </c>
    </row>
    <row r="21" spans="1:1" x14ac:dyDescent="0.25">
      <c r="A21" t="s">
        <v>9</v>
      </c>
    </row>
    <row r="22" spans="1:1" x14ac:dyDescent="0.25">
      <c r="A22" t="s">
        <v>11</v>
      </c>
    </row>
    <row r="23" spans="1:1" x14ac:dyDescent="0.25">
      <c r="A23" t="s">
        <v>553</v>
      </c>
    </row>
    <row r="24" spans="1:1" x14ac:dyDescent="0.25">
      <c r="A24" t="s">
        <v>758</v>
      </c>
    </row>
    <row r="25" spans="1:1" x14ac:dyDescent="0.25">
      <c r="A25" t="s">
        <v>546</v>
      </c>
    </row>
    <row r="26" spans="1:1" x14ac:dyDescent="0.25">
      <c r="A26" t="s">
        <v>760</v>
      </c>
    </row>
    <row r="27" spans="1:1" x14ac:dyDescent="0.25">
      <c r="A27" t="s">
        <v>547</v>
      </c>
    </row>
    <row r="28" spans="1:1" x14ac:dyDescent="0.25">
      <c r="A28" t="s">
        <v>766</v>
      </c>
    </row>
    <row r="29" spans="1:1" x14ac:dyDescent="0.25">
      <c r="A29" t="s">
        <v>673</v>
      </c>
    </row>
    <row r="30" spans="1:1" x14ac:dyDescent="0.25">
      <c r="A30" t="s">
        <v>767</v>
      </c>
    </row>
    <row r="31" spans="1:1" x14ac:dyDescent="0.25">
      <c r="A31" t="s">
        <v>768</v>
      </c>
    </row>
    <row r="32" spans="1:1" x14ac:dyDescent="0.25">
      <c r="A32" t="s">
        <v>548</v>
      </c>
    </row>
    <row r="33" spans="1:1" x14ac:dyDescent="0.25">
      <c r="A33" t="s">
        <v>551</v>
      </c>
    </row>
    <row r="34" spans="1:1" x14ac:dyDescent="0.25">
      <c r="A34" t="s">
        <v>759</v>
      </c>
    </row>
    <row r="35" spans="1:1" x14ac:dyDescent="0.25">
      <c r="A35" t="s">
        <v>549</v>
      </c>
    </row>
    <row r="36" spans="1:1" x14ac:dyDescent="0.25">
      <c r="A36" t="s">
        <v>550</v>
      </c>
    </row>
    <row r="37" spans="1:1" x14ac:dyDescent="0.25">
      <c r="A37" t="s">
        <v>569</v>
      </c>
    </row>
    <row r="38" spans="1:1" x14ac:dyDescent="0.25">
      <c r="A38" t="s">
        <v>18</v>
      </c>
    </row>
    <row r="39" spans="1:1" x14ac:dyDescent="0.25">
      <c r="A39" t="s">
        <v>774</v>
      </c>
    </row>
    <row r="40" spans="1:1" x14ac:dyDescent="0.25">
      <c r="A40" t="s">
        <v>406</v>
      </c>
    </row>
    <row r="41" spans="1:1" x14ac:dyDescent="0.25">
      <c r="A41" t="s">
        <v>552</v>
      </c>
    </row>
    <row r="42" spans="1:1" x14ac:dyDescent="0.25">
      <c r="A42" t="s">
        <v>769</v>
      </c>
    </row>
    <row r="43" spans="1:1" x14ac:dyDescent="0.25">
      <c r="A43" t="s">
        <v>775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EEF8-5826-4D58-B19C-6D6A77FE13D4}">
  <sheetPr>
    <pageSetUpPr fitToPage="1"/>
  </sheetPr>
  <dimension ref="B9:L58"/>
  <sheetViews>
    <sheetView topLeftCell="A7" zoomScaleNormal="100" workbookViewId="0">
      <selection activeCell="F45" sqref="F45"/>
    </sheetView>
  </sheetViews>
  <sheetFormatPr defaultRowHeight="15" x14ac:dyDescent="0.25"/>
  <cols>
    <col min="1" max="1" width="4.5703125" customWidth="1"/>
    <col min="2" max="2" width="20.140625" bestFit="1" customWidth="1"/>
    <col min="3" max="4" width="10.42578125" bestFit="1" customWidth="1"/>
    <col min="5" max="5" width="5.42578125" customWidth="1"/>
    <col min="6" max="7" width="15.42578125" style="30" bestFit="1" customWidth="1"/>
    <col min="8" max="8" width="11.7109375" style="30" bestFit="1" customWidth="1"/>
    <col min="9" max="10" width="5.42578125" customWidth="1"/>
    <col min="11" max="11" width="15.42578125" bestFit="1" customWidth="1"/>
    <col min="12" max="12" width="6.28515625" bestFit="1" customWidth="1"/>
    <col min="13" max="13" width="11.7109375" bestFit="1" customWidth="1"/>
    <col min="14" max="14" width="2.7109375" customWidth="1"/>
  </cols>
  <sheetData>
    <row r="9" spans="2:12" x14ac:dyDescent="0.25">
      <c r="B9" s="7" t="s">
        <v>118</v>
      </c>
      <c r="C9" s="30" t="s">
        <v>171</v>
      </c>
      <c r="F9" s="7" t="s">
        <v>4</v>
      </c>
      <c r="G9"/>
      <c r="H9"/>
      <c r="K9" s="7" t="s">
        <v>4</v>
      </c>
      <c r="L9" s="30" t="s">
        <v>74</v>
      </c>
    </row>
    <row r="10" spans="2:12" x14ac:dyDescent="0.25">
      <c r="B10" s="30" t="s">
        <v>783</v>
      </c>
      <c r="C10" s="8">
        <v>78</v>
      </c>
      <c r="F10" s="30" t="s">
        <v>469</v>
      </c>
      <c r="G10"/>
      <c r="H10"/>
      <c r="K10" s="30" t="s">
        <v>469</v>
      </c>
      <c r="L10" s="33">
        <v>83</v>
      </c>
    </row>
    <row r="11" spans="2:12" x14ac:dyDescent="0.25">
      <c r="B11" s="30" t="s">
        <v>492</v>
      </c>
      <c r="C11" s="8">
        <v>1</v>
      </c>
      <c r="F11" s="30" t="s">
        <v>593</v>
      </c>
      <c r="G11"/>
      <c r="H11"/>
      <c r="K11" s="30" t="s">
        <v>593</v>
      </c>
      <c r="L11" s="33">
        <v>110</v>
      </c>
    </row>
    <row r="12" spans="2:12" x14ac:dyDescent="0.25">
      <c r="B12" s="30" t="s">
        <v>827</v>
      </c>
      <c r="C12" s="8">
        <v>3</v>
      </c>
      <c r="F12" s="30" t="s">
        <v>370</v>
      </c>
      <c r="G12"/>
      <c r="H12"/>
      <c r="K12" s="30" t="s">
        <v>370</v>
      </c>
      <c r="L12" s="33">
        <v>54</v>
      </c>
    </row>
    <row r="13" spans="2:12" x14ac:dyDescent="0.25">
      <c r="B13" s="30" t="s">
        <v>254</v>
      </c>
      <c r="C13" s="8">
        <v>2</v>
      </c>
      <c r="F13" s="30" t="s">
        <v>12</v>
      </c>
      <c r="G13"/>
      <c r="H13"/>
      <c r="K13" s="30" t="s">
        <v>12</v>
      </c>
      <c r="L13" s="33">
        <v>229</v>
      </c>
    </row>
    <row r="14" spans="2:12" x14ac:dyDescent="0.25">
      <c r="B14" s="30" t="s">
        <v>134</v>
      </c>
      <c r="C14" s="8">
        <v>17</v>
      </c>
      <c r="F14" s="30" t="s">
        <v>160</v>
      </c>
      <c r="G14"/>
      <c r="H14"/>
      <c r="K14" s="30" t="s">
        <v>160</v>
      </c>
      <c r="L14" s="33">
        <v>10</v>
      </c>
    </row>
    <row r="15" spans="2:12" x14ac:dyDescent="0.25">
      <c r="B15" s="30" t="s">
        <v>789</v>
      </c>
      <c r="C15" s="8">
        <v>14</v>
      </c>
      <c r="F15" s="30" t="s">
        <v>10</v>
      </c>
      <c r="G15"/>
      <c r="H15"/>
      <c r="K15" s="30" t="s">
        <v>10</v>
      </c>
      <c r="L15" s="33">
        <v>53</v>
      </c>
    </row>
    <row r="16" spans="2:12" x14ac:dyDescent="0.25">
      <c r="B16" s="30" t="s">
        <v>792</v>
      </c>
      <c r="C16" s="8">
        <v>3</v>
      </c>
      <c r="F16" s="30" t="s">
        <v>8</v>
      </c>
      <c r="G16"/>
      <c r="H16"/>
      <c r="K16" s="30" t="s">
        <v>8</v>
      </c>
      <c r="L16" s="33">
        <v>80</v>
      </c>
    </row>
    <row r="17" spans="2:12" x14ac:dyDescent="0.25">
      <c r="B17" s="30" t="s">
        <v>818</v>
      </c>
      <c r="C17" s="8">
        <v>7</v>
      </c>
      <c r="F17" s="30" t="s">
        <v>13</v>
      </c>
      <c r="G17"/>
      <c r="H17"/>
      <c r="K17" s="30" t="s">
        <v>13</v>
      </c>
      <c r="L17" s="33">
        <v>61</v>
      </c>
    </row>
    <row r="18" spans="2:12" x14ac:dyDescent="0.25">
      <c r="B18" s="30" t="s">
        <v>799</v>
      </c>
      <c r="C18" s="8">
        <v>33</v>
      </c>
      <c r="F18" s="30" t="s">
        <v>119</v>
      </c>
      <c r="G18"/>
      <c r="H18"/>
      <c r="K18" s="30" t="s">
        <v>119</v>
      </c>
      <c r="L18" s="33">
        <v>680</v>
      </c>
    </row>
    <row r="19" spans="2:12" x14ac:dyDescent="0.25">
      <c r="B19" s="30" t="s">
        <v>757</v>
      </c>
      <c r="C19" s="8">
        <v>27</v>
      </c>
      <c r="F19"/>
      <c r="G19"/>
      <c r="H19"/>
    </row>
    <row r="20" spans="2:12" x14ac:dyDescent="0.25">
      <c r="B20" s="30" t="s">
        <v>377</v>
      </c>
      <c r="C20" s="8">
        <v>16</v>
      </c>
      <c r="F20"/>
      <c r="G20"/>
      <c r="H20"/>
    </row>
    <row r="21" spans="2:12" x14ac:dyDescent="0.25">
      <c r="B21" s="30" t="s">
        <v>782</v>
      </c>
      <c r="C21" s="8">
        <v>9</v>
      </c>
      <c r="F21"/>
      <c r="G21"/>
      <c r="H21"/>
    </row>
    <row r="22" spans="2:12" x14ac:dyDescent="0.25">
      <c r="B22" s="30" t="s">
        <v>509</v>
      </c>
      <c r="C22" s="8">
        <v>17</v>
      </c>
      <c r="F22"/>
      <c r="G22"/>
      <c r="H22"/>
    </row>
    <row r="23" spans="2:12" x14ac:dyDescent="0.25">
      <c r="B23" s="30" t="s">
        <v>941</v>
      </c>
      <c r="C23" s="8">
        <v>1</v>
      </c>
      <c r="F23"/>
      <c r="G23"/>
      <c r="H23"/>
    </row>
    <row r="24" spans="2:12" x14ac:dyDescent="0.25">
      <c r="B24" s="30" t="s">
        <v>822</v>
      </c>
      <c r="C24" s="8">
        <v>10</v>
      </c>
      <c r="F24"/>
      <c r="G24"/>
      <c r="H24"/>
    </row>
    <row r="25" spans="2:12" x14ac:dyDescent="0.25">
      <c r="B25" s="30" t="s">
        <v>721</v>
      </c>
      <c r="C25" s="8">
        <v>20</v>
      </c>
      <c r="F25"/>
      <c r="G25"/>
      <c r="H25"/>
    </row>
    <row r="26" spans="2:12" x14ac:dyDescent="0.25">
      <c r="B26" s="30" t="s">
        <v>186</v>
      </c>
      <c r="C26" s="8">
        <v>6</v>
      </c>
      <c r="F26"/>
      <c r="G26"/>
      <c r="H26"/>
    </row>
    <row r="27" spans="2:12" x14ac:dyDescent="0.25">
      <c r="B27" s="30" t="s">
        <v>99</v>
      </c>
      <c r="C27" s="8">
        <v>98</v>
      </c>
      <c r="F27"/>
      <c r="G27"/>
      <c r="H27"/>
    </row>
    <row r="28" spans="2:12" x14ac:dyDescent="0.25">
      <c r="B28" s="30" t="s">
        <v>784</v>
      </c>
      <c r="C28" s="8">
        <v>22</v>
      </c>
      <c r="F28"/>
      <c r="G28"/>
      <c r="H28"/>
    </row>
    <row r="29" spans="2:12" x14ac:dyDescent="0.25">
      <c r="B29" s="30" t="s">
        <v>761</v>
      </c>
      <c r="C29" s="8">
        <v>1</v>
      </c>
      <c r="F29"/>
      <c r="G29"/>
      <c r="H29"/>
    </row>
    <row r="30" spans="2:12" x14ac:dyDescent="0.25">
      <c r="B30" s="30" t="s">
        <v>816</v>
      </c>
      <c r="C30" s="8">
        <v>31</v>
      </c>
      <c r="F30"/>
      <c r="G30"/>
      <c r="H30"/>
    </row>
    <row r="31" spans="2:12" x14ac:dyDescent="0.25">
      <c r="B31" s="30" t="s">
        <v>24</v>
      </c>
      <c r="C31" s="8">
        <v>27</v>
      </c>
      <c r="F31"/>
      <c r="G31"/>
      <c r="H31"/>
    </row>
    <row r="32" spans="2:12" x14ac:dyDescent="0.25">
      <c r="B32" s="30" t="s">
        <v>107</v>
      </c>
      <c r="C32" s="8">
        <v>7</v>
      </c>
      <c r="F32"/>
      <c r="G32"/>
      <c r="H32"/>
    </row>
    <row r="33" spans="2:8" x14ac:dyDescent="0.25">
      <c r="B33" s="30" t="s">
        <v>373</v>
      </c>
      <c r="C33" s="8">
        <v>3</v>
      </c>
      <c r="F33"/>
      <c r="G33"/>
      <c r="H33"/>
    </row>
    <row r="34" spans="2:8" x14ac:dyDescent="0.25">
      <c r="B34" s="30" t="s">
        <v>185</v>
      </c>
      <c r="C34" s="8">
        <v>15</v>
      </c>
      <c r="F34"/>
      <c r="G34"/>
      <c r="H34"/>
    </row>
    <row r="35" spans="2:8" x14ac:dyDescent="0.25">
      <c r="B35" s="30" t="s">
        <v>817</v>
      </c>
      <c r="C35" s="8">
        <v>5</v>
      </c>
      <c r="F35"/>
      <c r="G35"/>
      <c r="H35"/>
    </row>
    <row r="36" spans="2:8" x14ac:dyDescent="0.25">
      <c r="B36" s="30" t="s">
        <v>810</v>
      </c>
      <c r="C36" s="8">
        <v>28</v>
      </c>
      <c r="F36"/>
      <c r="G36"/>
      <c r="H36"/>
    </row>
    <row r="37" spans="2:8" x14ac:dyDescent="0.25">
      <c r="B37" s="30" t="s">
        <v>826</v>
      </c>
      <c r="C37" s="8">
        <v>10</v>
      </c>
      <c r="F37"/>
      <c r="G37"/>
      <c r="H37"/>
    </row>
    <row r="38" spans="2:8" x14ac:dyDescent="0.25">
      <c r="B38" s="30" t="s">
        <v>29</v>
      </c>
      <c r="C38" s="8">
        <v>15</v>
      </c>
      <c r="F38"/>
      <c r="G38"/>
      <c r="H38"/>
    </row>
    <row r="39" spans="2:8" x14ac:dyDescent="0.25">
      <c r="B39" s="30" t="s">
        <v>790</v>
      </c>
      <c r="C39" s="8">
        <v>5</v>
      </c>
      <c r="F39"/>
      <c r="G39"/>
      <c r="H39"/>
    </row>
    <row r="40" spans="2:8" x14ac:dyDescent="0.25">
      <c r="B40" s="30" t="s">
        <v>713</v>
      </c>
      <c r="C40" s="8">
        <v>13</v>
      </c>
      <c r="F40"/>
      <c r="G40"/>
      <c r="H40"/>
    </row>
    <row r="41" spans="2:8" x14ac:dyDescent="0.25">
      <c r="B41" s="30" t="s">
        <v>798</v>
      </c>
      <c r="C41" s="8">
        <v>19</v>
      </c>
      <c r="F41"/>
      <c r="G41"/>
      <c r="H41"/>
    </row>
    <row r="42" spans="2:8" x14ac:dyDescent="0.25">
      <c r="B42" s="30" t="s">
        <v>94</v>
      </c>
      <c r="C42" s="8">
        <v>4</v>
      </c>
      <c r="F42"/>
      <c r="G42"/>
      <c r="H42"/>
    </row>
    <row r="43" spans="2:8" x14ac:dyDescent="0.25">
      <c r="B43" s="30" t="s">
        <v>31</v>
      </c>
      <c r="C43" s="8">
        <v>21</v>
      </c>
      <c r="F43"/>
      <c r="G43"/>
      <c r="H43"/>
    </row>
    <row r="44" spans="2:8" x14ac:dyDescent="0.25">
      <c r="B44" s="30" t="s">
        <v>32</v>
      </c>
      <c r="C44" s="8">
        <v>11</v>
      </c>
      <c r="F44"/>
      <c r="G44"/>
      <c r="H44"/>
    </row>
    <row r="45" spans="2:8" x14ac:dyDescent="0.25">
      <c r="B45" s="30" t="s">
        <v>676</v>
      </c>
      <c r="C45" s="8">
        <v>2</v>
      </c>
      <c r="F45"/>
      <c r="G45"/>
      <c r="H45"/>
    </row>
    <row r="46" spans="2:8" x14ac:dyDescent="0.25">
      <c r="B46" s="30" t="s">
        <v>813</v>
      </c>
      <c r="C46" s="8">
        <v>26</v>
      </c>
      <c r="F46"/>
      <c r="G46"/>
      <c r="H46"/>
    </row>
    <row r="47" spans="2:8" x14ac:dyDescent="0.25">
      <c r="B47" s="30" t="s">
        <v>794</v>
      </c>
      <c r="C47" s="8">
        <v>24</v>
      </c>
      <c r="F47"/>
      <c r="G47"/>
      <c r="H47"/>
    </row>
    <row r="48" spans="2:8" x14ac:dyDescent="0.25">
      <c r="B48" s="30" t="s">
        <v>808</v>
      </c>
      <c r="C48" s="8">
        <v>29</v>
      </c>
      <c r="F48"/>
      <c r="G48"/>
      <c r="H48"/>
    </row>
    <row r="49" spans="2:8" x14ac:dyDescent="0.25">
      <c r="B49" s="30" t="s">
        <v>119</v>
      </c>
      <c r="C49" s="8">
        <v>680</v>
      </c>
      <c r="F49"/>
      <c r="G49"/>
      <c r="H49"/>
    </row>
    <row r="50" spans="2:8" x14ac:dyDescent="0.25">
      <c r="F50"/>
      <c r="G50"/>
      <c r="H50"/>
    </row>
    <row r="51" spans="2:8" x14ac:dyDescent="0.25">
      <c r="F51"/>
      <c r="G51"/>
      <c r="H51"/>
    </row>
    <row r="52" spans="2:8" x14ac:dyDescent="0.25">
      <c r="F52"/>
      <c r="G52"/>
      <c r="H52"/>
    </row>
    <row r="53" spans="2:8" x14ac:dyDescent="0.25">
      <c r="F53"/>
      <c r="G53"/>
      <c r="H53"/>
    </row>
    <row r="54" spans="2:8" x14ac:dyDescent="0.25">
      <c r="F54"/>
      <c r="G54"/>
      <c r="H54"/>
    </row>
    <row r="55" spans="2:8" x14ac:dyDescent="0.25">
      <c r="F55"/>
      <c r="G55"/>
      <c r="H55"/>
    </row>
    <row r="56" spans="2:8" x14ac:dyDescent="0.25">
      <c r="F56"/>
      <c r="G56"/>
      <c r="H56"/>
    </row>
    <row r="57" spans="2:8" x14ac:dyDescent="0.25">
      <c r="F57"/>
      <c r="G57"/>
      <c r="H57"/>
    </row>
    <row r="58" spans="2:8" x14ac:dyDescent="0.25">
      <c r="F58"/>
      <c r="G58"/>
    </row>
  </sheetData>
  <pageMargins left="0.70866141732283472" right="0.70866141732283472" top="0.35433070866141736" bottom="0.74803149606299213" header="0" footer="0.31496062992125984"/>
  <pageSetup paperSize="9" scale="61" fitToHeight="0" orientation="portrait" verticalDpi="1200" r:id="rId4"/>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A7BB3-9FE1-4A30-90E3-C6CE39BFF436}">
  <sheetPr>
    <pageSetUpPr fitToPage="1"/>
  </sheetPr>
  <dimension ref="A1:O591"/>
  <sheetViews>
    <sheetView zoomScaleNormal="100" workbookViewId="0">
      <selection activeCell="E13" sqref="E13"/>
    </sheetView>
  </sheetViews>
  <sheetFormatPr defaultRowHeight="15" x14ac:dyDescent="0.25"/>
  <cols>
    <col min="1" max="1" width="5.5703125" style="4" customWidth="1"/>
    <col min="2" max="2" width="36.28515625" style="4" bestFit="1" customWidth="1"/>
    <col min="3" max="3" width="15.140625" style="24" bestFit="1" customWidth="1"/>
    <col min="4" max="4" width="20.85546875" style="4" customWidth="1"/>
    <col min="5" max="5" width="20" style="4" customWidth="1"/>
    <col min="6" max="6" width="6" style="4" customWidth="1"/>
    <col min="7" max="7" width="4.28515625" style="4" customWidth="1"/>
    <col min="8" max="8" width="19.7109375" style="4" customWidth="1"/>
    <col min="9" max="9" width="11.85546875" style="4" customWidth="1"/>
    <col min="10" max="11" width="6.140625" style="4" customWidth="1"/>
    <col min="12" max="12" width="4.5703125" style="13" customWidth="1"/>
    <col min="13" max="13" width="5.28515625" style="4" customWidth="1"/>
    <col min="14" max="14" width="9.140625" style="4" customWidth="1"/>
    <col min="15" max="15" width="10.140625" style="4" bestFit="1" customWidth="1"/>
    <col min="16" max="16384" width="9.140625" style="4"/>
  </cols>
  <sheetData>
    <row r="1" spans="1:15" s="11" customFormat="1" ht="34.5" customHeight="1" x14ac:dyDescent="0.25">
      <c r="A1" s="11" t="s">
        <v>0</v>
      </c>
      <c r="B1" s="11" t="s">
        <v>1</v>
      </c>
      <c r="C1" s="11" t="s">
        <v>2</v>
      </c>
      <c r="D1" s="11" t="s">
        <v>3</v>
      </c>
      <c r="E1" s="11" t="s">
        <v>4</v>
      </c>
      <c r="F1" s="11" t="s">
        <v>5</v>
      </c>
      <c r="G1" s="11" t="s">
        <v>6</v>
      </c>
      <c r="H1" s="11" t="s">
        <v>7</v>
      </c>
      <c r="I1" s="11" t="s">
        <v>409</v>
      </c>
      <c r="J1" s="11" t="s">
        <v>74</v>
      </c>
      <c r="K1" s="11" t="s">
        <v>68</v>
      </c>
      <c r="L1" s="11" t="s">
        <v>69</v>
      </c>
      <c r="M1" s="11" t="s">
        <v>70</v>
      </c>
      <c r="N1" s="12" t="s">
        <v>529</v>
      </c>
      <c r="O1" s="11" t="s">
        <v>754</v>
      </c>
    </row>
    <row r="2" spans="1:15" ht="15.75" x14ac:dyDescent="0.2">
      <c r="A2" s="4">
        <f>SUBTOTAL(3,$B$2:B2)</f>
        <v>1</v>
      </c>
      <c r="B2" s="9" t="s">
        <v>308</v>
      </c>
      <c r="C2" s="16">
        <v>29310011411477</v>
      </c>
      <c r="D2" s="4" t="s">
        <v>26</v>
      </c>
      <c r="E2" s="4" t="s">
        <v>10</v>
      </c>
      <c r="F2" s="9">
        <v>300</v>
      </c>
      <c r="G2" s="4">
        <v>0</v>
      </c>
      <c r="H2" s="21" t="s">
        <v>309</v>
      </c>
      <c r="I2" s="17">
        <v>44716</v>
      </c>
      <c r="J2" s="6">
        <f>COUNTIF(C:C,الرئيسى3[[#This Row],[رقم البطاقة]])</f>
        <v>1</v>
      </c>
      <c r="K2" s="6">
        <f ca="1">TODAY()-الرئيسى3[[#This Row],[تاريخ استلام العمل]]</f>
        <v>1543</v>
      </c>
      <c r="L2" s="6">
        <f ca="1">IF(الرئيسى3[[#This Row],[سنة]]&gt;0,INT(الرئيسى3[[#This Row],[يوم]]-الرئيسى3[[#This Row],[سنة]]*365)/30,INT(الرئيسى3[[#This Row],[يوم]])/30)</f>
        <v>2.7666666666666666</v>
      </c>
      <c r="M2" s="6">
        <f ca="1">IF(الرئيسى3[[#This Row],[يوم]]&gt;365,INT(الرئيسى3[[#This Row],[يوم]]/365),0)</f>
        <v>4</v>
      </c>
      <c r="N2" s="13"/>
      <c r="O2" s="9">
        <v>800</v>
      </c>
    </row>
    <row r="3" spans="1:15" ht="15" customHeight="1" x14ac:dyDescent="0.2">
      <c r="A3" s="4">
        <f>SUBTOTAL(3,$B$2:B3)</f>
        <v>2</v>
      </c>
      <c r="B3" s="4" t="s">
        <v>315</v>
      </c>
      <c r="C3" s="16">
        <v>28106131302051</v>
      </c>
      <c r="D3" s="4" t="s">
        <v>18</v>
      </c>
      <c r="E3" s="4" t="s">
        <v>469</v>
      </c>
      <c r="F3" s="5">
        <v>320</v>
      </c>
      <c r="G3" s="5">
        <v>0</v>
      </c>
      <c r="H3" s="14" t="s">
        <v>311</v>
      </c>
      <c r="I3" s="17">
        <v>45336</v>
      </c>
      <c r="J3" s="6">
        <f>COUNTIF(C:C,الرئيسى3[[#This Row],[رقم البطاقة]])</f>
        <v>1</v>
      </c>
      <c r="K3" s="6">
        <f ca="1">TODAY()-الرئيسى3[[#This Row],[تاريخ استلام العمل]]</f>
        <v>923</v>
      </c>
      <c r="L3" s="6">
        <f ca="1">IF(الرئيسى3[[#This Row],[سنة]]&gt;0,INT(الرئيسى3[[#This Row],[يوم]]-الرئيسى3[[#This Row],[سنة]]*365)/30,INT(الرئيسى3[[#This Row],[يوم]])/30)</f>
        <v>6.4333333333333336</v>
      </c>
      <c r="M3" s="6">
        <f ca="1">IF(الرئيسى3[[#This Row],[يوم]]&gt;365,INT(الرئيسى3[[#This Row],[يوم]]/365),0)</f>
        <v>2</v>
      </c>
      <c r="N3" s="13"/>
      <c r="O3" s="9">
        <v>500</v>
      </c>
    </row>
    <row r="4" spans="1:15" ht="15" customHeight="1" x14ac:dyDescent="0.2">
      <c r="A4" s="4">
        <f>SUBTOTAL(3,$B$2:B4)</f>
        <v>3</v>
      </c>
      <c r="B4" s="4" t="s">
        <v>316</v>
      </c>
      <c r="C4" s="16">
        <v>29810011326677</v>
      </c>
      <c r="D4" s="4" t="s">
        <v>18</v>
      </c>
      <c r="E4" s="4" t="s">
        <v>469</v>
      </c>
      <c r="F4" s="5">
        <v>320</v>
      </c>
      <c r="G4" s="5">
        <v>0</v>
      </c>
      <c r="H4" s="14" t="s">
        <v>311</v>
      </c>
      <c r="I4" s="17">
        <v>45336</v>
      </c>
      <c r="J4" s="6">
        <f>COUNTIF(C:C,الرئيسى3[[#This Row],[رقم البطاقة]])</f>
        <v>1</v>
      </c>
      <c r="K4" s="6">
        <f ca="1">TODAY()-الرئيسى3[[#This Row],[تاريخ استلام العمل]]</f>
        <v>923</v>
      </c>
      <c r="L4" s="6">
        <f ca="1">IF(الرئيسى3[[#This Row],[سنة]]&gt;0,INT(الرئيسى3[[#This Row],[يوم]]-الرئيسى3[[#This Row],[سنة]]*365)/30,INT(الرئيسى3[[#This Row],[يوم]])/30)</f>
        <v>6.4333333333333336</v>
      </c>
      <c r="M4" s="6">
        <f ca="1">IF(الرئيسى3[[#This Row],[يوم]]&gt;365,INT(الرئيسى3[[#This Row],[يوم]]/365),0)</f>
        <v>2</v>
      </c>
      <c r="N4" s="13"/>
      <c r="O4" s="9">
        <v>500</v>
      </c>
    </row>
    <row r="5" spans="1:15" ht="15" customHeight="1" x14ac:dyDescent="0.2">
      <c r="A5" s="4">
        <f>SUBTOTAL(3,$B$2:B5)</f>
        <v>4</v>
      </c>
      <c r="B5" s="4" t="s">
        <v>699</v>
      </c>
      <c r="C5" s="16">
        <v>28607021700395</v>
      </c>
      <c r="D5" s="4" t="s">
        <v>333</v>
      </c>
      <c r="E5" s="4" t="s">
        <v>10</v>
      </c>
      <c r="F5" s="5">
        <v>290</v>
      </c>
      <c r="G5" s="5">
        <v>0</v>
      </c>
      <c r="H5" s="14" t="s">
        <v>311</v>
      </c>
      <c r="I5" s="17">
        <v>45664</v>
      </c>
      <c r="J5" s="6">
        <f>COUNTIF(C:C,الرئيسى3[[#This Row],[رقم البطاقة]])</f>
        <v>1</v>
      </c>
      <c r="K5" s="6">
        <f ca="1">TODAY()-الرئيسى3[[#This Row],[تاريخ استلام العمل]]</f>
        <v>595</v>
      </c>
      <c r="L5" s="6">
        <f ca="1">IF(الرئيسى3[[#This Row],[سنة]]&gt;0,INT(الرئيسى3[[#This Row],[يوم]]-الرئيسى3[[#This Row],[سنة]]*365)/30,INT(الرئيسى3[[#This Row],[يوم]])/30)</f>
        <v>7.666666666666667</v>
      </c>
      <c r="M5" s="6">
        <f ca="1">IF(الرئيسى3[[#This Row],[يوم]]&gt;365,INT(الرئيسى3[[#This Row],[يوم]]/365),0)</f>
        <v>1</v>
      </c>
      <c r="O5" s="9">
        <v>0</v>
      </c>
    </row>
    <row r="6" spans="1:15" ht="15" customHeight="1" x14ac:dyDescent="0.2">
      <c r="A6" s="4">
        <f>SUBTOTAL(3,$B$2:B6)</f>
        <v>5</v>
      </c>
      <c r="B6" s="4" t="s">
        <v>310</v>
      </c>
      <c r="C6" s="16">
        <v>29405012404475</v>
      </c>
      <c r="D6" s="4" t="s">
        <v>26</v>
      </c>
      <c r="E6" s="4" t="s">
        <v>10</v>
      </c>
      <c r="F6" s="5">
        <v>300</v>
      </c>
      <c r="G6" s="5">
        <v>0</v>
      </c>
      <c r="H6" s="14" t="s">
        <v>311</v>
      </c>
      <c r="I6" s="17">
        <v>44850</v>
      </c>
      <c r="J6" s="6">
        <f>COUNTIF(C:C,الرئيسى3[[#This Row],[رقم البطاقة]])</f>
        <v>1</v>
      </c>
      <c r="K6" s="6">
        <f ca="1">TODAY()-الرئيسى3[[#This Row],[تاريخ استلام العمل]]</f>
        <v>1409</v>
      </c>
      <c r="L6" s="6">
        <f ca="1">IF(الرئيسى3[[#This Row],[سنة]]&gt;0,INT(الرئيسى3[[#This Row],[يوم]]-الرئيسى3[[#This Row],[سنة]]*365)/30,INT(الرئيسى3[[#This Row],[يوم]])/30)</f>
        <v>10.466666666666667</v>
      </c>
      <c r="M6" s="6">
        <f ca="1">IF(الرئيسى3[[#This Row],[يوم]]&gt;365,INT(الرئيسى3[[#This Row],[يوم]]/365),0)</f>
        <v>3</v>
      </c>
      <c r="N6" s="13"/>
      <c r="O6" s="9">
        <v>800</v>
      </c>
    </row>
    <row r="7" spans="1:15" ht="15" customHeight="1" x14ac:dyDescent="0.2">
      <c r="A7" s="4">
        <f>SUBTOTAL(3,$B$2:B7)</f>
        <v>6</v>
      </c>
      <c r="B7" s="4" t="s">
        <v>314</v>
      </c>
      <c r="C7" s="16">
        <v>30205072200212</v>
      </c>
      <c r="D7" s="4" t="s">
        <v>21</v>
      </c>
      <c r="E7" s="4" t="s">
        <v>13</v>
      </c>
      <c r="F7" s="5">
        <v>220</v>
      </c>
      <c r="G7" s="4">
        <v>0</v>
      </c>
      <c r="H7" s="14" t="s">
        <v>311</v>
      </c>
      <c r="I7" s="17">
        <v>45313</v>
      </c>
      <c r="J7" s="6">
        <f>COUNTIF(C:C,الرئيسى3[[#This Row],[رقم البطاقة]])</f>
        <v>1</v>
      </c>
      <c r="K7" s="6">
        <f ca="1">TODAY()-الرئيسى3[[#This Row],[تاريخ استلام العمل]]</f>
        <v>946</v>
      </c>
      <c r="L7" s="6">
        <f ca="1">IF(الرئيسى3[[#This Row],[سنة]]&gt;0,INT(الرئيسى3[[#This Row],[يوم]]-الرئيسى3[[#This Row],[سنة]]*365)/30,INT(الرئيسى3[[#This Row],[يوم]])/30)</f>
        <v>7.2</v>
      </c>
      <c r="M7" s="6">
        <f ca="1">IF(الرئيسى3[[#This Row],[يوم]]&gt;365,INT(الرئيسى3[[#This Row],[يوم]]/365),0)</f>
        <v>2</v>
      </c>
      <c r="N7" s="13"/>
      <c r="O7" s="9">
        <v>800</v>
      </c>
    </row>
    <row r="8" spans="1:15" ht="15" customHeight="1" x14ac:dyDescent="0.2">
      <c r="A8" s="4">
        <f>SUBTOTAL(3,$B$2:B8)</f>
        <v>7</v>
      </c>
      <c r="B8" s="18" t="s">
        <v>716</v>
      </c>
      <c r="C8" s="16">
        <v>28402182270173</v>
      </c>
      <c r="D8" s="4" t="s">
        <v>18</v>
      </c>
      <c r="E8" s="13" t="s">
        <v>469</v>
      </c>
      <c r="F8" s="4">
        <v>320</v>
      </c>
      <c r="G8" s="13">
        <v>0</v>
      </c>
      <c r="H8" s="14" t="s">
        <v>628</v>
      </c>
      <c r="I8" s="17">
        <v>45608</v>
      </c>
      <c r="J8" s="6">
        <f>COUNTIF(C:C,الرئيسى3[[#This Row],[رقم البطاقة]])</f>
        <v>1</v>
      </c>
      <c r="K8" s="6">
        <f ca="1">TODAY()-الرئيسى3[[#This Row],[تاريخ استلام العمل]]</f>
        <v>651</v>
      </c>
      <c r="L8" s="6">
        <f ca="1">IF(الرئيسى3[[#This Row],[سنة]]&gt;0,INT(الرئيسى3[[#This Row],[يوم]]-الرئيسى3[[#This Row],[سنة]]*365)/30,INT(الرئيسى3[[#This Row],[يوم]])/30)</f>
        <v>9.5333333333333332</v>
      </c>
      <c r="M8" s="6">
        <f ca="1">IF(الرئيسى3[[#This Row],[يوم]]&gt;365,INT(الرئيسى3[[#This Row],[يوم]]/365),0)</f>
        <v>1</v>
      </c>
      <c r="N8" s="13"/>
      <c r="O8" s="9">
        <v>0</v>
      </c>
    </row>
    <row r="9" spans="1:15" ht="15" customHeight="1" x14ac:dyDescent="0.2">
      <c r="A9" s="4">
        <f>SUBTOTAL(3,$B$2:B9)</f>
        <v>8</v>
      </c>
      <c r="B9" s="18" t="s">
        <v>631</v>
      </c>
      <c r="C9" s="16">
        <v>30609191701495</v>
      </c>
      <c r="D9" s="13" t="s">
        <v>714</v>
      </c>
      <c r="E9" s="13" t="s">
        <v>593</v>
      </c>
      <c r="F9" s="4">
        <v>200</v>
      </c>
      <c r="G9" s="13">
        <v>0</v>
      </c>
      <c r="H9" s="14" t="s">
        <v>628</v>
      </c>
      <c r="I9" s="17">
        <v>45563</v>
      </c>
      <c r="J9" s="6">
        <f>COUNTIF(C:C,الرئيسى3[[#This Row],[رقم البطاقة]])</f>
        <v>1</v>
      </c>
      <c r="K9" s="6">
        <f ca="1">TODAY()-الرئيسى3[[#This Row],[تاريخ استلام العمل]]</f>
        <v>696</v>
      </c>
      <c r="L9" s="6">
        <f ca="1">IF(الرئيسى3[[#This Row],[سنة]]&gt;0,INT(الرئيسى3[[#This Row],[يوم]]-الرئيسى3[[#This Row],[سنة]]*365)/30,INT(الرئيسى3[[#This Row],[يوم]])/30)</f>
        <v>11.033333333333333</v>
      </c>
      <c r="M9" s="6">
        <f ca="1">IF(الرئيسى3[[#This Row],[يوم]]&gt;365,INT(الرئيسى3[[#This Row],[يوم]]/365),0)</f>
        <v>1</v>
      </c>
      <c r="N9" s="13"/>
      <c r="O9" s="9">
        <v>300</v>
      </c>
    </row>
    <row r="10" spans="1:15" ht="15" customHeight="1" x14ac:dyDescent="0.2">
      <c r="A10" s="4">
        <f>SUBTOTAL(3,$B$2:B10)</f>
        <v>9</v>
      </c>
      <c r="B10" s="4" t="s">
        <v>629</v>
      </c>
      <c r="C10" s="16">
        <v>28111082301099</v>
      </c>
      <c r="D10" s="4" t="s">
        <v>16</v>
      </c>
      <c r="E10" s="4" t="s">
        <v>12</v>
      </c>
      <c r="F10" s="4">
        <v>250</v>
      </c>
      <c r="G10" s="5">
        <v>30</v>
      </c>
      <c r="H10" s="14" t="s">
        <v>628</v>
      </c>
      <c r="I10" s="17">
        <v>45518</v>
      </c>
      <c r="J10" s="6">
        <f>COUNTIF(C:C,الرئيسى3[[#This Row],[رقم البطاقة]])</f>
        <v>1</v>
      </c>
      <c r="K10" s="6">
        <f ca="1">TODAY()-الرئيسى3[[#This Row],[تاريخ استلام العمل]]</f>
        <v>741</v>
      </c>
      <c r="L10" s="6">
        <f ca="1">IF(الرئيسى3[[#This Row],[سنة]]&gt;0,INT(الرئيسى3[[#This Row],[يوم]]-الرئيسى3[[#This Row],[سنة]]*365)/30,INT(الرئيسى3[[#This Row],[يوم]])/30)</f>
        <v>0.36666666666666664</v>
      </c>
      <c r="M10" s="6">
        <f ca="1">IF(الرئيسى3[[#This Row],[يوم]]&gt;365,INT(الرئيسى3[[#This Row],[يوم]]/365),0)</f>
        <v>2</v>
      </c>
      <c r="N10" s="13"/>
      <c r="O10" s="9">
        <v>300</v>
      </c>
    </row>
    <row r="11" spans="1:15" ht="15" customHeight="1" x14ac:dyDescent="0.2">
      <c r="A11" s="4">
        <f>SUBTOTAL(3,$B$2:B11)</f>
        <v>10</v>
      </c>
      <c r="B11" s="5" t="s">
        <v>633</v>
      </c>
      <c r="C11" s="16">
        <v>30704011202014</v>
      </c>
      <c r="D11" s="4" t="s">
        <v>9</v>
      </c>
      <c r="E11" s="4" t="s">
        <v>12</v>
      </c>
      <c r="F11" s="4">
        <v>180</v>
      </c>
      <c r="G11" s="5">
        <v>0</v>
      </c>
      <c r="H11" s="14" t="s">
        <v>628</v>
      </c>
      <c r="I11" s="17">
        <v>45591</v>
      </c>
      <c r="J11" s="6">
        <f>COUNTIF(C:C,الرئيسى3[[#This Row],[رقم البطاقة]])</f>
        <v>1</v>
      </c>
      <c r="K11" s="6">
        <f ca="1">TODAY()-الرئيسى3[[#This Row],[تاريخ استلام العمل]]</f>
        <v>668</v>
      </c>
      <c r="L11" s="6">
        <f ca="1">IF(الرئيسى3[[#This Row],[سنة]]&gt;0,INT(الرئيسى3[[#This Row],[يوم]]-الرئيسى3[[#This Row],[سنة]]*365)/30,INT(الرئيسى3[[#This Row],[يوم]])/30)</f>
        <v>10.1</v>
      </c>
      <c r="M11" s="6">
        <f ca="1">IF(الرئيسى3[[#This Row],[يوم]]&gt;365,INT(الرئيسى3[[#This Row],[يوم]]/365),0)</f>
        <v>1</v>
      </c>
      <c r="N11" s="13"/>
      <c r="O11" s="9">
        <v>300</v>
      </c>
    </row>
    <row r="12" spans="1:15" ht="15" customHeight="1" x14ac:dyDescent="0.2">
      <c r="A12" s="4">
        <f>SUBTOTAL(3,$B$2:B12)</f>
        <v>11</v>
      </c>
      <c r="B12" s="18" t="s">
        <v>634</v>
      </c>
      <c r="C12" s="16">
        <v>30609031702339</v>
      </c>
      <c r="D12" s="13" t="s">
        <v>11</v>
      </c>
      <c r="E12" s="13" t="s">
        <v>12</v>
      </c>
      <c r="F12" s="4">
        <v>180</v>
      </c>
      <c r="G12" s="13">
        <v>0</v>
      </c>
      <c r="H12" s="14" t="s">
        <v>628</v>
      </c>
      <c r="I12" s="17">
        <v>45624</v>
      </c>
      <c r="J12" s="6">
        <f>COUNTIF(C:C,الرئيسى3[[#This Row],[رقم البطاقة]])</f>
        <v>1</v>
      </c>
      <c r="K12" s="6">
        <f ca="1">TODAY()-الرئيسى3[[#This Row],[تاريخ استلام العمل]]</f>
        <v>635</v>
      </c>
      <c r="L12" s="6">
        <f ca="1">IF(الرئيسى3[[#This Row],[سنة]]&gt;0,INT(الرئيسى3[[#This Row],[يوم]]-الرئيسى3[[#This Row],[سنة]]*365)/30,INT(الرئيسى3[[#This Row],[يوم]])/30)</f>
        <v>9</v>
      </c>
      <c r="M12" s="6">
        <f ca="1">IF(الرئيسى3[[#This Row],[يوم]]&gt;365,INT(الرئيسى3[[#This Row],[يوم]]/365),0)</f>
        <v>1</v>
      </c>
      <c r="N12" s="13"/>
      <c r="O12" s="9">
        <v>0</v>
      </c>
    </row>
    <row r="13" spans="1:15" ht="15" customHeight="1" x14ac:dyDescent="0.2">
      <c r="A13" s="4">
        <f>SUBTOTAL(3,$B$2:B13)</f>
        <v>12</v>
      </c>
      <c r="B13" s="4" t="s">
        <v>630</v>
      </c>
      <c r="C13" s="16">
        <v>30412291700994</v>
      </c>
      <c r="D13" s="4" t="s">
        <v>78</v>
      </c>
      <c r="E13" s="4" t="s">
        <v>8</v>
      </c>
      <c r="F13" s="4">
        <v>220</v>
      </c>
      <c r="G13" s="5">
        <v>30</v>
      </c>
      <c r="H13" s="14" t="s">
        <v>628</v>
      </c>
      <c r="I13" s="17">
        <v>45095</v>
      </c>
      <c r="J13" s="6">
        <f>COUNTIF(C:C,الرئيسى3[[#This Row],[رقم البطاقة]])</f>
        <v>1</v>
      </c>
      <c r="K13" s="6">
        <f ca="1">TODAY()-الرئيسى3[[#This Row],[تاريخ استلام العمل]]</f>
        <v>1164</v>
      </c>
      <c r="L13" s="6">
        <f ca="1">IF(الرئيسى3[[#This Row],[سنة]]&gt;0,INT(الرئيسى3[[#This Row],[يوم]]-الرئيسى3[[#This Row],[سنة]]*365)/30,INT(الرئيسى3[[#This Row],[يوم]])/30)</f>
        <v>2.2999999999999998</v>
      </c>
      <c r="M13" s="6">
        <f ca="1">IF(الرئيسى3[[#This Row],[يوم]]&gt;365,INT(الرئيسى3[[#This Row],[يوم]]/365),0)</f>
        <v>3</v>
      </c>
      <c r="O13" s="9">
        <v>800</v>
      </c>
    </row>
    <row r="14" spans="1:15" ht="15" customHeight="1" x14ac:dyDescent="0.2">
      <c r="A14" s="4">
        <f>SUBTOTAL(3,$B$2:B14)</f>
        <v>13</v>
      </c>
      <c r="B14" s="4" t="s">
        <v>627</v>
      </c>
      <c r="C14" s="16">
        <v>30008011807416</v>
      </c>
      <c r="D14" s="4" t="s">
        <v>20</v>
      </c>
      <c r="E14" s="4" t="s">
        <v>13</v>
      </c>
      <c r="F14" s="4">
        <v>240</v>
      </c>
      <c r="G14" s="5">
        <v>0</v>
      </c>
      <c r="H14" s="14" t="s">
        <v>628</v>
      </c>
      <c r="I14" s="17">
        <v>45321</v>
      </c>
      <c r="J14" s="6">
        <f>COUNTIF(C:C,الرئيسى3[[#This Row],[رقم البطاقة]])</f>
        <v>1</v>
      </c>
      <c r="K14" s="6">
        <f ca="1">TODAY()-الرئيسى3[[#This Row],[تاريخ استلام العمل]]</f>
        <v>938</v>
      </c>
      <c r="L14" s="6">
        <f ca="1">IF(الرئيسى3[[#This Row],[سنة]]&gt;0,INT(الرئيسى3[[#This Row],[يوم]]-الرئيسى3[[#This Row],[سنة]]*365)/30,INT(الرئيسى3[[#This Row],[يوم]])/30)</f>
        <v>6.9333333333333336</v>
      </c>
      <c r="M14" s="6">
        <f ca="1">IF(الرئيسى3[[#This Row],[يوم]]&gt;365,INT(الرئيسى3[[#This Row],[يوم]]/365),0)</f>
        <v>2</v>
      </c>
      <c r="N14" s="13"/>
      <c r="O14" s="9">
        <v>800</v>
      </c>
    </row>
    <row r="15" spans="1:15" ht="15" customHeight="1" x14ac:dyDescent="0.2">
      <c r="A15" s="4">
        <f>SUBTOTAL(3,$B$2:B15)</f>
        <v>14</v>
      </c>
      <c r="B15" s="4" t="s">
        <v>755</v>
      </c>
      <c r="C15" s="16">
        <v>28408160104796</v>
      </c>
      <c r="D15" s="4" t="s">
        <v>18</v>
      </c>
      <c r="E15" s="4" t="s">
        <v>469</v>
      </c>
      <c r="F15" s="5">
        <v>320</v>
      </c>
      <c r="G15" s="5">
        <v>0</v>
      </c>
      <c r="H15" s="14" t="s">
        <v>628</v>
      </c>
      <c r="I15" s="17">
        <v>45517</v>
      </c>
      <c r="J15" s="6">
        <f>COUNTIF(C:C,الرئيسى3[[#This Row],[رقم البطاقة]])</f>
        <v>1</v>
      </c>
      <c r="K15" s="6">
        <f ca="1">TODAY()-الرئيسى3[[#This Row],[تاريخ استلام العمل]]</f>
        <v>742</v>
      </c>
      <c r="L15" s="6">
        <f ca="1">IF(الرئيسى3[[#This Row],[سنة]]&gt;0,INT(الرئيسى3[[#This Row],[يوم]]-الرئيسى3[[#This Row],[سنة]]*365)/30,INT(الرئيسى3[[#This Row],[يوم]])/30)</f>
        <v>0.4</v>
      </c>
      <c r="M15" s="6">
        <f ca="1">IF(الرئيسى3[[#This Row],[يوم]]&gt;365,INT(الرئيسى3[[#This Row],[يوم]]/365),0)</f>
        <v>2</v>
      </c>
      <c r="N15" s="13"/>
      <c r="O15" s="9">
        <v>500</v>
      </c>
    </row>
    <row r="16" spans="1:15" ht="15" customHeight="1" x14ac:dyDescent="0.2">
      <c r="A16" s="4">
        <f>SUBTOTAL(3,$B$2:B16)</f>
        <v>15</v>
      </c>
      <c r="B16" s="4" t="s">
        <v>608</v>
      </c>
      <c r="C16" s="16">
        <v>30404042708273</v>
      </c>
      <c r="D16" s="4" t="s">
        <v>18</v>
      </c>
      <c r="E16" s="4" t="s">
        <v>469</v>
      </c>
      <c r="F16" s="5">
        <v>320</v>
      </c>
      <c r="G16" s="5">
        <v>0</v>
      </c>
      <c r="H16" s="14" t="s">
        <v>628</v>
      </c>
      <c r="I16" s="17">
        <v>45634</v>
      </c>
      <c r="J16" s="6">
        <f>COUNTIF(C:C,الرئيسى3[[#This Row],[رقم البطاقة]])</f>
        <v>1</v>
      </c>
      <c r="K16" s="6">
        <f ca="1">TODAY()-الرئيسى3[[#This Row],[تاريخ استلام العمل]]</f>
        <v>625</v>
      </c>
      <c r="L16" s="6">
        <f ca="1">IF(الرئيسى3[[#This Row],[سنة]]&gt;0,INT(الرئيسى3[[#This Row],[يوم]]-الرئيسى3[[#This Row],[سنة]]*365)/30,INT(الرئيسى3[[#This Row],[يوم]])/30)</f>
        <v>8.6666666666666661</v>
      </c>
      <c r="M16" s="6">
        <f ca="1">IF(الرئيسى3[[#This Row],[يوم]]&gt;365,INT(الرئيسى3[[#This Row],[يوم]]/365),0)</f>
        <v>1</v>
      </c>
      <c r="N16" s="13"/>
      <c r="O16" s="9">
        <v>0</v>
      </c>
    </row>
    <row r="17" spans="1:15" ht="15" customHeight="1" x14ac:dyDescent="0.2">
      <c r="A17" s="4">
        <f>SUBTOTAL(3,$B$2:B17)</f>
        <v>16</v>
      </c>
      <c r="B17" s="4" t="s">
        <v>491</v>
      </c>
      <c r="C17" s="16">
        <v>28711282502975</v>
      </c>
      <c r="D17" s="4" t="s">
        <v>19</v>
      </c>
      <c r="E17" s="4" t="s">
        <v>12</v>
      </c>
      <c r="F17" s="4">
        <v>240</v>
      </c>
      <c r="G17" s="5">
        <v>0</v>
      </c>
      <c r="H17" s="14" t="s">
        <v>492</v>
      </c>
      <c r="I17" s="17">
        <v>45425</v>
      </c>
      <c r="J17" s="6">
        <f>COUNTIF(C:C,الرئيسى3[[#This Row],[رقم البطاقة]])</f>
        <v>1</v>
      </c>
      <c r="K17" s="6">
        <f ca="1">TODAY()-الرئيسى3[[#This Row],[تاريخ استلام العمل]]</f>
        <v>834</v>
      </c>
      <c r="L17" s="6">
        <f ca="1">IF(الرئيسى3[[#This Row],[سنة]]&gt;0,INT(الرئيسى3[[#This Row],[يوم]]-الرئيسى3[[#This Row],[سنة]]*365)/30,INT(الرئيسى3[[#This Row],[يوم]])/30)</f>
        <v>3.4666666666666668</v>
      </c>
      <c r="M17" s="6">
        <f ca="1">IF(الرئيسى3[[#This Row],[يوم]]&gt;365,INT(الرئيسى3[[#This Row],[يوم]]/365),0)</f>
        <v>2</v>
      </c>
      <c r="O17" s="9">
        <v>500</v>
      </c>
    </row>
    <row r="18" spans="1:15" ht="15" customHeight="1" x14ac:dyDescent="0.2">
      <c r="A18" s="4">
        <f>SUBTOTAL(3,$B$2:B18)</f>
        <v>17</v>
      </c>
      <c r="B18" s="18" t="s">
        <v>690</v>
      </c>
      <c r="C18" s="16">
        <v>30409151307531</v>
      </c>
      <c r="D18" s="4" t="s">
        <v>17</v>
      </c>
      <c r="E18" s="4" t="s">
        <v>12</v>
      </c>
      <c r="F18" s="4">
        <v>500</v>
      </c>
      <c r="G18" s="5">
        <v>0</v>
      </c>
      <c r="H18" s="14" t="s">
        <v>492</v>
      </c>
      <c r="I18" s="17">
        <v>45661</v>
      </c>
      <c r="J18" s="6">
        <f>COUNTIF(C:C,الرئيسى3[[#This Row],[رقم البطاقة]])</f>
        <v>1</v>
      </c>
      <c r="K18" s="6">
        <f ca="1">TODAY()-الرئيسى3[[#This Row],[تاريخ استلام العمل]]</f>
        <v>598</v>
      </c>
      <c r="L18" s="6">
        <f ca="1">IF(الرئيسى3[[#This Row],[سنة]]&gt;0,INT(الرئيسى3[[#This Row],[يوم]]-الرئيسى3[[#This Row],[سنة]]*365)/30,INT(الرئيسى3[[#This Row],[يوم]])/30)</f>
        <v>7.7666666666666666</v>
      </c>
      <c r="M18" s="6">
        <f ca="1">IF(الرئيسى3[[#This Row],[يوم]]&gt;365,INT(الرئيسى3[[#This Row],[يوم]]/365),0)</f>
        <v>1</v>
      </c>
      <c r="O18" s="9">
        <v>0</v>
      </c>
    </row>
    <row r="19" spans="1:15" ht="15.75" x14ac:dyDescent="0.2">
      <c r="A19" s="4">
        <f>SUBTOTAL(3,$B$2:B19)</f>
        <v>18</v>
      </c>
      <c r="B19" s="4" t="s">
        <v>691</v>
      </c>
      <c r="C19" s="16">
        <v>30205201306472</v>
      </c>
      <c r="D19" s="4" t="s">
        <v>17</v>
      </c>
      <c r="E19" s="4" t="s">
        <v>12</v>
      </c>
      <c r="F19" s="4">
        <v>500</v>
      </c>
      <c r="G19" s="5">
        <v>0</v>
      </c>
      <c r="H19" s="14" t="s">
        <v>492</v>
      </c>
      <c r="I19" s="17">
        <v>45661</v>
      </c>
      <c r="J19" s="6">
        <f>COUNTIF(C:C,الرئيسى3[[#This Row],[رقم البطاقة]])</f>
        <v>1</v>
      </c>
      <c r="K19" s="6">
        <f ca="1">TODAY()-الرئيسى3[[#This Row],[تاريخ استلام العمل]]</f>
        <v>598</v>
      </c>
      <c r="L19" s="6">
        <f ca="1">IF(الرئيسى3[[#This Row],[سنة]]&gt;0,INT(الرئيسى3[[#This Row],[يوم]]-الرئيسى3[[#This Row],[سنة]]*365)/30,INT(الرئيسى3[[#This Row],[يوم]])/30)</f>
        <v>7.7666666666666666</v>
      </c>
      <c r="M19" s="6">
        <f ca="1">IF(الرئيسى3[[#This Row],[يوم]]&gt;365,INT(الرئيسى3[[#This Row],[يوم]]/365),0)</f>
        <v>1</v>
      </c>
      <c r="O19" s="9">
        <v>0</v>
      </c>
    </row>
    <row r="20" spans="1:15" ht="15.75" x14ac:dyDescent="0.2">
      <c r="A20" s="4">
        <f>SUBTOTAL(3,$B$2:B20)</f>
        <v>19</v>
      </c>
      <c r="B20" s="4" t="s">
        <v>692</v>
      </c>
      <c r="C20" s="16">
        <v>30404081300419</v>
      </c>
      <c r="D20" s="4" t="s">
        <v>693</v>
      </c>
      <c r="E20" s="4" t="s">
        <v>12</v>
      </c>
      <c r="F20" s="5">
        <v>350</v>
      </c>
      <c r="G20" s="5">
        <v>0</v>
      </c>
      <c r="H20" s="21" t="s">
        <v>492</v>
      </c>
      <c r="I20" s="17">
        <v>45661</v>
      </c>
      <c r="J20" s="6">
        <f>COUNTIF(C:C,الرئيسى3[[#This Row],[رقم البطاقة]])</f>
        <v>1</v>
      </c>
      <c r="K20" s="6">
        <f ca="1">TODAY()-الرئيسى3[[#This Row],[تاريخ استلام العمل]]</f>
        <v>598</v>
      </c>
      <c r="L20" s="6">
        <f ca="1">IF(الرئيسى3[[#This Row],[سنة]]&gt;0,INT(الرئيسى3[[#This Row],[يوم]]-الرئيسى3[[#This Row],[سنة]]*365)/30,INT(الرئيسى3[[#This Row],[يوم]])/30)</f>
        <v>7.7666666666666666</v>
      </c>
      <c r="M20" s="6">
        <f ca="1">IF(الرئيسى3[[#This Row],[يوم]]&gt;365,INT(الرئيسى3[[#This Row],[يوم]]/365),0)</f>
        <v>1</v>
      </c>
      <c r="O20" s="9">
        <v>0</v>
      </c>
    </row>
    <row r="21" spans="1:15" ht="15.75" x14ac:dyDescent="0.2">
      <c r="A21" s="4">
        <f>SUBTOTAL(3,$B$2:B21)</f>
        <v>20</v>
      </c>
      <c r="B21" s="4" t="s">
        <v>694</v>
      </c>
      <c r="C21" s="16">
        <v>29703082503056</v>
      </c>
      <c r="D21" s="4" t="s">
        <v>693</v>
      </c>
      <c r="E21" s="4" t="s">
        <v>12</v>
      </c>
      <c r="F21" s="4">
        <v>350</v>
      </c>
      <c r="G21" s="5">
        <v>0</v>
      </c>
      <c r="H21" s="14" t="s">
        <v>492</v>
      </c>
      <c r="I21" s="17">
        <v>45662</v>
      </c>
      <c r="J21" s="6">
        <f>COUNTIF(C:C,الرئيسى3[[#This Row],[رقم البطاقة]])</f>
        <v>1</v>
      </c>
      <c r="K21" s="6">
        <f ca="1">TODAY()-الرئيسى3[[#This Row],[تاريخ استلام العمل]]</f>
        <v>597</v>
      </c>
      <c r="L21" s="6">
        <f ca="1">IF(الرئيسى3[[#This Row],[سنة]]&gt;0,INT(الرئيسى3[[#This Row],[يوم]]-الرئيسى3[[#This Row],[سنة]]*365)/30,INT(الرئيسى3[[#This Row],[يوم]])/30)</f>
        <v>7.7333333333333334</v>
      </c>
      <c r="M21" s="6">
        <f ca="1">IF(الرئيسى3[[#This Row],[يوم]]&gt;365,INT(الرئيسى3[[#This Row],[يوم]]/365),0)</f>
        <v>1</v>
      </c>
      <c r="N21" s="13"/>
      <c r="O21" s="9">
        <v>0</v>
      </c>
    </row>
    <row r="22" spans="1:15" ht="15.75" x14ac:dyDescent="0.2">
      <c r="A22" s="4">
        <f>SUBTOTAL(3,$B$2:B22)</f>
        <v>21</v>
      </c>
      <c r="B22" s="4" t="s">
        <v>695</v>
      </c>
      <c r="C22" s="16">
        <v>28501292500259</v>
      </c>
      <c r="D22" s="4" t="s">
        <v>693</v>
      </c>
      <c r="E22" s="4" t="s">
        <v>12</v>
      </c>
      <c r="F22" s="4">
        <v>350</v>
      </c>
      <c r="G22" s="5">
        <v>0</v>
      </c>
      <c r="H22" s="14" t="s">
        <v>492</v>
      </c>
      <c r="I22" s="17">
        <v>45662</v>
      </c>
      <c r="J22" s="6">
        <f>COUNTIF(C:C,الرئيسى3[[#This Row],[رقم البطاقة]])</f>
        <v>1</v>
      </c>
      <c r="K22" s="6">
        <f ca="1">TODAY()-الرئيسى3[[#This Row],[تاريخ استلام العمل]]</f>
        <v>597</v>
      </c>
      <c r="L22" s="6">
        <f ca="1">IF(الرئيسى3[[#This Row],[سنة]]&gt;0,INT(الرئيسى3[[#This Row],[يوم]]-الرئيسى3[[#This Row],[سنة]]*365)/30,INT(الرئيسى3[[#This Row],[يوم]])/30)</f>
        <v>7.7333333333333334</v>
      </c>
      <c r="M22" s="6">
        <f ca="1">IF(الرئيسى3[[#This Row],[يوم]]&gt;365,INT(الرئيسى3[[#This Row],[يوم]]/365),0)</f>
        <v>1</v>
      </c>
      <c r="N22" s="13"/>
      <c r="O22" s="9">
        <v>0</v>
      </c>
    </row>
    <row r="23" spans="1:15" ht="15.75" x14ac:dyDescent="0.2">
      <c r="A23" s="4">
        <f>SUBTOTAL(3,$B$2:B23)</f>
        <v>22</v>
      </c>
      <c r="B23" s="4" t="s">
        <v>585</v>
      </c>
      <c r="C23" s="16">
        <v>30611063400215</v>
      </c>
      <c r="D23" s="4" t="s">
        <v>9</v>
      </c>
      <c r="E23" s="4" t="s">
        <v>12</v>
      </c>
      <c r="F23" s="4">
        <v>260</v>
      </c>
      <c r="G23" s="5">
        <v>0</v>
      </c>
      <c r="H23" s="14" t="s">
        <v>537</v>
      </c>
      <c r="I23" s="17">
        <v>45640</v>
      </c>
      <c r="J23" s="6">
        <f>COUNTIF(C:C,الرئيسى3[[#This Row],[رقم البطاقة]])</f>
        <v>1</v>
      </c>
      <c r="K23" s="6">
        <f ca="1">TODAY()-الرئيسى3[[#This Row],[تاريخ استلام العمل]]</f>
        <v>619</v>
      </c>
      <c r="L23" s="6">
        <f ca="1">IF(الرئيسى3[[#This Row],[سنة]]&gt;0,INT(الرئيسى3[[#This Row],[يوم]]-الرئيسى3[[#This Row],[سنة]]*365)/30,INT(الرئيسى3[[#This Row],[يوم]])/30)</f>
        <v>8.4666666666666668</v>
      </c>
      <c r="M23" s="6">
        <f ca="1">IF(الرئيسى3[[#This Row],[يوم]]&gt;365,INT(الرئيسى3[[#This Row],[يوم]]/365),0)</f>
        <v>1</v>
      </c>
      <c r="N23" s="13"/>
      <c r="O23" s="9">
        <v>0</v>
      </c>
    </row>
    <row r="24" spans="1:15" ht="16.5" x14ac:dyDescent="0.2">
      <c r="A24" s="4">
        <f>SUBTOTAL(3,$B$2:B24)</f>
        <v>23</v>
      </c>
      <c r="B24" s="18" t="s">
        <v>565</v>
      </c>
      <c r="C24" s="16">
        <v>30008213400059</v>
      </c>
      <c r="D24" s="13" t="s">
        <v>602</v>
      </c>
      <c r="E24" s="13" t="s">
        <v>12</v>
      </c>
      <c r="F24" s="4">
        <v>280</v>
      </c>
      <c r="G24" s="5">
        <v>100</v>
      </c>
      <c r="H24" s="14" t="s">
        <v>537</v>
      </c>
      <c r="I24" s="17">
        <v>45633</v>
      </c>
      <c r="J24" s="6">
        <f>COUNTIF(C:C,الرئيسى3[[#This Row],[رقم البطاقة]])</f>
        <v>1</v>
      </c>
      <c r="K24" s="6">
        <f ca="1">TODAY()-الرئيسى3[[#This Row],[تاريخ استلام العمل]]</f>
        <v>626</v>
      </c>
      <c r="L24" s="6">
        <f ca="1">IF(الرئيسى3[[#This Row],[سنة]]&gt;0,INT(الرئيسى3[[#This Row],[يوم]]-الرئيسى3[[#This Row],[سنة]]*365)/30,INT(الرئيسى3[[#This Row],[يوم]])/30)</f>
        <v>8.6999999999999993</v>
      </c>
      <c r="M24" s="6">
        <f ca="1">IF(الرئيسى3[[#This Row],[يوم]]&gt;365,INT(الرئيسى3[[#This Row],[يوم]]/365),0)</f>
        <v>1</v>
      </c>
      <c r="O24" s="9">
        <v>0</v>
      </c>
    </row>
    <row r="25" spans="1:15" ht="16.5" x14ac:dyDescent="0.2">
      <c r="A25" s="4">
        <f>SUBTOTAL(3,$B$2:B25)</f>
        <v>24</v>
      </c>
      <c r="B25" s="18" t="s">
        <v>586</v>
      </c>
      <c r="C25" s="16">
        <v>29101263400054</v>
      </c>
      <c r="D25" s="13" t="s">
        <v>602</v>
      </c>
      <c r="E25" s="13" t="s">
        <v>12</v>
      </c>
      <c r="F25" s="4">
        <v>280</v>
      </c>
      <c r="G25" s="5">
        <v>100</v>
      </c>
      <c r="H25" s="14" t="s">
        <v>537</v>
      </c>
      <c r="I25" s="17">
        <v>45640</v>
      </c>
      <c r="J25" s="6">
        <f>COUNTIF(C:C,الرئيسى3[[#This Row],[رقم البطاقة]])</f>
        <v>1</v>
      </c>
      <c r="K25" s="6">
        <f ca="1">TODAY()-الرئيسى3[[#This Row],[تاريخ استلام العمل]]</f>
        <v>619</v>
      </c>
      <c r="L25" s="6">
        <f ca="1">IF(الرئيسى3[[#This Row],[سنة]]&gt;0,INT(الرئيسى3[[#This Row],[يوم]]-الرئيسى3[[#This Row],[سنة]]*365)/30,INT(الرئيسى3[[#This Row],[يوم]])/30)</f>
        <v>8.4666666666666668</v>
      </c>
      <c r="M25" s="6">
        <f ca="1">IF(الرئيسى3[[#This Row],[يوم]]&gt;365,INT(الرئيسى3[[#This Row],[يوم]]/365),0)</f>
        <v>1</v>
      </c>
      <c r="O25" s="9">
        <v>0</v>
      </c>
    </row>
    <row r="26" spans="1:15" ht="15.75" x14ac:dyDescent="0.2">
      <c r="A26" s="4">
        <f>SUBTOTAL(3,$B$2:B26)</f>
        <v>25</v>
      </c>
      <c r="B26" s="4" t="s">
        <v>587</v>
      </c>
      <c r="C26" s="16">
        <v>29310213400035</v>
      </c>
      <c r="D26" s="13" t="s">
        <v>602</v>
      </c>
      <c r="E26" s="4" t="s">
        <v>12</v>
      </c>
      <c r="F26" s="4">
        <v>280</v>
      </c>
      <c r="G26" s="5">
        <v>100</v>
      </c>
      <c r="H26" s="14" t="s">
        <v>537</v>
      </c>
      <c r="I26" s="17">
        <v>45640</v>
      </c>
      <c r="J26" s="6">
        <f>COUNTIF(C:C,الرئيسى3[[#This Row],[رقم البطاقة]])</f>
        <v>1</v>
      </c>
      <c r="K26" s="6">
        <f ca="1">TODAY()-الرئيسى3[[#This Row],[تاريخ استلام العمل]]</f>
        <v>619</v>
      </c>
      <c r="L26" s="6">
        <f ca="1">IF(الرئيسى3[[#This Row],[سنة]]&gt;0,INT(الرئيسى3[[#This Row],[يوم]]-الرئيسى3[[#This Row],[سنة]]*365)/30,INT(الرئيسى3[[#This Row],[يوم]])/30)</f>
        <v>8.4666666666666668</v>
      </c>
      <c r="M26" s="6">
        <f ca="1">IF(الرئيسى3[[#This Row],[يوم]]&gt;365,INT(الرئيسى3[[#This Row],[يوم]]/365),0)</f>
        <v>1</v>
      </c>
      <c r="N26" s="13"/>
      <c r="O26" s="9">
        <v>0</v>
      </c>
    </row>
    <row r="27" spans="1:15" ht="15.75" x14ac:dyDescent="0.2">
      <c r="A27" s="4">
        <f>SUBTOTAL(3,$B$2:B27)</f>
        <v>26</v>
      </c>
      <c r="B27" s="4" t="s">
        <v>244</v>
      </c>
      <c r="C27" s="16">
        <v>29902212703438</v>
      </c>
      <c r="D27" s="13" t="s">
        <v>23</v>
      </c>
      <c r="E27" s="4" t="s">
        <v>10</v>
      </c>
      <c r="F27" s="4">
        <v>290</v>
      </c>
      <c r="G27" s="4">
        <v>100</v>
      </c>
      <c r="H27" s="14" t="s">
        <v>537</v>
      </c>
      <c r="I27" s="17">
        <v>44948</v>
      </c>
      <c r="J27" s="6">
        <f>COUNTIF(C:C,الرئيسى3[[#This Row],[رقم البطاقة]])</f>
        <v>1</v>
      </c>
      <c r="K27" s="6">
        <f ca="1">TODAY()-الرئيسى3[[#This Row],[تاريخ استلام العمل]]</f>
        <v>1311</v>
      </c>
      <c r="L27" s="6">
        <f ca="1">IF(الرئيسى3[[#This Row],[سنة]]&gt;0,INT(الرئيسى3[[#This Row],[يوم]]-الرئيسى3[[#This Row],[سنة]]*365)/30,INT(الرئيسى3[[#This Row],[يوم]])/30)</f>
        <v>7.2</v>
      </c>
      <c r="M27" s="6">
        <f ca="1">IF(الرئيسى3[[#This Row],[يوم]]&gt;365,INT(الرئيسى3[[#This Row],[يوم]]/365),0)</f>
        <v>3</v>
      </c>
      <c r="N27" s="13"/>
      <c r="O27" s="9">
        <v>800</v>
      </c>
    </row>
    <row r="28" spans="1:15" ht="15.75" x14ac:dyDescent="0.2">
      <c r="A28" s="4">
        <f>SUBTOTAL(3,$B$2:B28)</f>
        <v>27</v>
      </c>
      <c r="B28" s="4" t="s">
        <v>562</v>
      </c>
      <c r="C28" s="16">
        <v>30002201700911</v>
      </c>
      <c r="D28" s="4" t="s">
        <v>563</v>
      </c>
      <c r="E28" s="4" t="s">
        <v>10</v>
      </c>
      <c r="F28" s="4">
        <v>250</v>
      </c>
      <c r="G28" s="5">
        <v>100</v>
      </c>
      <c r="H28" s="14" t="s">
        <v>537</v>
      </c>
      <c r="I28" s="17">
        <v>45152</v>
      </c>
      <c r="J28" s="6">
        <f>COUNTIF(C:C,الرئيسى3[[#This Row],[رقم البطاقة]])</f>
        <v>1</v>
      </c>
      <c r="K28" s="6">
        <f ca="1">TODAY()-الرئيسى3[[#This Row],[تاريخ استلام العمل]]</f>
        <v>1107</v>
      </c>
      <c r="L28" s="6">
        <f ca="1">IF(الرئيسى3[[#This Row],[سنة]]&gt;0,INT(الرئيسى3[[#This Row],[يوم]]-الرئيسى3[[#This Row],[سنة]]*365)/30,INT(الرئيسى3[[#This Row],[يوم]])/30)</f>
        <v>0.4</v>
      </c>
      <c r="M28" s="6">
        <f ca="1">IF(الرئيسى3[[#This Row],[يوم]]&gt;365,INT(الرئيسى3[[#This Row],[يوم]]/365),0)</f>
        <v>3</v>
      </c>
      <c r="N28" s="13"/>
      <c r="O28" s="9">
        <v>800</v>
      </c>
    </row>
    <row r="29" spans="1:15" ht="15.75" x14ac:dyDescent="0.2">
      <c r="A29" s="4">
        <f>SUBTOTAL(3,$B$2:B29)</f>
        <v>28</v>
      </c>
      <c r="B29" s="4" t="s">
        <v>561</v>
      </c>
      <c r="C29" s="16">
        <v>29706083400055</v>
      </c>
      <c r="D29" s="13" t="s">
        <v>20</v>
      </c>
      <c r="E29" s="4" t="s">
        <v>13</v>
      </c>
      <c r="F29" s="4">
        <v>240</v>
      </c>
      <c r="G29" s="5">
        <v>100</v>
      </c>
      <c r="H29" s="14" t="s">
        <v>537</v>
      </c>
      <c r="I29" s="17">
        <v>45630</v>
      </c>
      <c r="J29" s="6">
        <f>COUNTIF(C:C,الرئيسى3[[#This Row],[رقم البطاقة]])</f>
        <v>1</v>
      </c>
      <c r="K29" s="6">
        <f ca="1">TODAY()-الرئيسى3[[#This Row],[تاريخ استلام العمل]]</f>
        <v>629</v>
      </c>
      <c r="L29" s="6">
        <f ca="1">IF(الرئيسى3[[#This Row],[سنة]]&gt;0,INT(الرئيسى3[[#This Row],[يوم]]-الرئيسى3[[#This Row],[سنة]]*365)/30,INT(الرئيسى3[[#This Row],[يوم]])/30)</f>
        <v>8.8000000000000007</v>
      </c>
      <c r="M29" s="6">
        <f ca="1">IF(الرئيسى3[[#This Row],[يوم]]&gt;365,INT(الرئيسى3[[#This Row],[يوم]]/365),0)</f>
        <v>1</v>
      </c>
      <c r="N29" s="13"/>
      <c r="O29" s="9">
        <v>0</v>
      </c>
    </row>
    <row r="30" spans="1:15" ht="16.5" x14ac:dyDescent="0.2">
      <c r="A30" s="4">
        <f>SUBTOTAL(3,$B$2:B30)</f>
        <v>29</v>
      </c>
      <c r="B30" s="18" t="s">
        <v>564</v>
      </c>
      <c r="C30" s="16">
        <v>30001011545271</v>
      </c>
      <c r="D30" s="4" t="s">
        <v>20</v>
      </c>
      <c r="E30" s="4" t="s">
        <v>13</v>
      </c>
      <c r="F30" s="4">
        <v>240</v>
      </c>
      <c r="G30" s="5">
        <v>100</v>
      </c>
      <c r="H30" s="14" t="s">
        <v>537</v>
      </c>
      <c r="I30" s="17">
        <v>45632</v>
      </c>
      <c r="J30" s="6">
        <f>COUNTIF(C:C,الرئيسى3[[#This Row],[رقم البطاقة]])</f>
        <v>1</v>
      </c>
      <c r="K30" s="6">
        <f ca="1">TODAY()-الرئيسى3[[#This Row],[تاريخ استلام العمل]]</f>
        <v>627</v>
      </c>
      <c r="L30" s="6">
        <f ca="1">IF(الرئيسى3[[#This Row],[سنة]]&gt;0,INT(الرئيسى3[[#This Row],[يوم]]-الرئيسى3[[#This Row],[سنة]]*365)/30,INT(الرئيسى3[[#This Row],[يوم]])/30)</f>
        <v>8.7333333333333325</v>
      </c>
      <c r="M30" s="6">
        <f ca="1">IF(الرئيسى3[[#This Row],[يوم]]&gt;365,INT(الرئيسى3[[#This Row],[يوم]]/365),0)</f>
        <v>1</v>
      </c>
      <c r="O30" s="9">
        <v>0</v>
      </c>
    </row>
    <row r="31" spans="1:15" ht="16.5" x14ac:dyDescent="0.2">
      <c r="A31" s="4">
        <f>SUBTOTAL(3,$B$2:B31)</f>
        <v>30</v>
      </c>
      <c r="B31" s="18" t="s">
        <v>240</v>
      </c>
      <c r="C31" s="16">
        <v>27704010110091</v>
      </c>
      <c r="D31" s="4" t="s">
        <v>9</v>
      </c>
      <c r="E31" s="13" t="s">
        <v>12</v>
      </c>
      <c r="F31" s="4">
        <v>195</v>
      </c>
      <c r="G31" s="13">
        <v>0</v>
      </c>
      <c r="H31" s="14" t="s">
        <v>192</v>
      </c>
      <c r="I31" s="17">
        <v>45230</v>
      </c>
      <c r="J31" s="6">
        <f>COUNTIF(C:C,الرئيسى3[[#This Row],[رقم البطاقة]])</f>
        <v>1</v>
      </c>
      <c r="K31" s="6">
        <f ca="1">TODAY()-الرئيسى3[[#This Row],[تاريخ استلام العمل]]</f>
        <v>1029</v>
      </c>
      <c r="L31" s="6">
        <f ca="1">IF(الرئيسى3[[#This Row],[سنة]]&gt;0,INT(الرئيسى3[[#This Row],[يوم]]-الرئيسى3[[#This Row],[سنة]]*365)/30,INT(الرئيسى3[[#This Row],[يوم]])/30)</f>
        <v>9.9666666666666668</v>
      </c>
      <c r="M31" s="6">
        <f ca="1">IF(الرئيسى3[[#This Row],[يوم]]&gt;365,INT(الرئيسى3[[#This Row],[يوم]]/365),0)</f>
        <v>2</v>
      </c>
      <c r="N31" s="13"/>
      <c r="O31" s="9">
        <v>800</v>
      </c>
    </row>
    <row r="32" spans="1:15" ht="16.5" x14ac:dyDescent="0.2">
      <c r="A32" s="4">
        <f>SUBTOTAL(3,$B$2:B32)</f>
        <v>31</v>
      </c>
      <c r="B32" s="18" t="s">
        <v>195</v>
      </c>
      <c r="C32" s="16">
        <v>26804021700797</v>
      </c>
      <c r="D32" s="13" t="s">
        <v>15</v>
      </c>
      <c r="E32" s="13" t="s">
        <v>12</v>
      </c>
      <c r="F32" s="4">
        <v>265</v>
      </c>
      <c r="G32" s="13">
        <v>0</v>
      </c>
      <c r="H32" s="14" t="s">
        <v>192</v>
      </c>
      <c r="I32" s="17">
        <v>45638</v>
      </c>
      <c r="J32" s="6">
        <f>COUNTIF(C:C,الرئيسى3[[#This Row],[رقم البطاقة]])</f>
        <v>1</v>
      </c>
      <c r="K32" s="6">
        <f ca="1">TODAY()-الرئيسى3[[#This Row],[تاريخ استلام العمل]]</f>
        <v>621</v>
      </c>
      <c r="L32" s="6">
        <f ca="1">IF(الرئيسى3[[#This Row],[سنة]]&gt;0,INT(الرئيسى3[[#This Row],[يوم]]-الرئيسى3[[#This Row],[سنة]]*365)/30,INT(الرئيسى3[[#This Row],[يوم]])/30)</f>
        <v>8.5333333333333332</v>
      </c>
      <c r="M32" s="6">
        <f ca="1">IF(الرئيسى3[[#This Row],[يوم]]&gt;365,INT(الرئيسى3[[#This Row],[يوم]]/365),0)</f>
        <v>1</v>
      </c>
      <c r="N32" s="13"/>
      <c r="O32" s="9">
        <v>0</v>
      </c>
    </row>
    <row r="33" spans="1:15" ht="16.5" x14ac:dyDescent="0.2">
      <c r="A33" s="4">
        <f>SUBTOTAL(3,$B$2:B33)</f>
        <v>32</v>
      </c>
      <c r="B33" s="18" t="s">
        <v>597</v>
      </c>
      <c r="C33" s="16">
        <v>29011182501797</v>
      </c>
      <c r="D33" s="13" t="s">
        <v>15</v>
      </c>
      <c r="E33" s="13" t="s">
        <v>12</v>
      </c>
      <c r="F33" s="4">
        <v>265</v>
      </c>
      <c r="G33" s="13">
        <v>0</v>
      </c>
      <c r="H33" s="14" t="s">
        <v>192</v>
      </c>
      <c r="I33" s="17">
        <v>45642</v>
      </c>
      <c r="J33" s="6">
        <f>COUNTIF(C:C,الرئيسى3[[#This Row],[رقم البطاقة]])</f>
        <v>1</v>
      </c>
      <c r="K33" s="6">
        <f ca="1">TODAY()-الرئيسى3[[#This Row],[تاريخ استلام العمل]]</f>
        <v>617</v>
      </c>
      <c r="L33" s="6">
        <f ca="1">IF(الرئيسى3[[#This Row],[سنة]]&gt;0,INT(الرئيسى3[[#This Row],[يوم]]-الرئيسى3[[#This Row],[سنة]]*365)/30,INT(الرئيسى3[[#This Row],[يوم]])/30)</f>
        <v>8.4</v>
      </c>
      <c r="M33" s="6">
        <f ca="1">IF(الرئيسى3[[#This Row],[يوم]]&gt;365,INT(الرئيسى3[[#This Row],[يوم]]/365),0)</f>
        <v>1</v>
      </c>
      <c r="N33" s="13"/>
      <c r="O33" s="9">
        <v>0</v>
      </c>
    </row>
    <row r="34" spans="1:15" ht="16.5" x14ac:dyDescent="0.2">
      <c r="A34" s="4">
        <f>SUBTOTAL(3,$B$2:B34)</f>
        <v>33</v>
      </c>
      <c r="B34" s="18" t="s">
        <v>598</v>
      </c>
      <c r="C34" s="16">
        <v>30010202503055</v>
      </c>
      <c r="D34" s="13" t="s">
        <v>15</v>
      </c>
      <c r="E34" s="13" t="s">
        <v>12</v>
      </c>
      <c r="F34" s="4">
        <v>265</v>
      </c>
      <c r="G34" s="13">
        <v>0</v>
      </c>
      <c r="H34" s="14" t="s">
        <v>192</v>
      </c>
      <c r="I34" s="17">
        <v>45642</v>
      </c>
      <c r="J34" s="6">
        <f>COUNTIF(C:C,الرئيسى3[[#This Row],[رقم البطاقة]])</f>
        <v>1</v>
      </c>
      <c r="K34" s="6">
        <f ca="1">TODAY()-الرئيسى3[[#This Row],[تاريخ استلام العمل]]</f>
        <v>617</v>
      </c>
      <c r="L34" s="6">
        <f ca="1">IF(الرئيسى3[[#This Row],[سنة]]&gt;0,INT(الرئيسى3[[#This Row],[يوم]]-الرئيسى3[[#This Row],[سنة]]*365)/30,INT(الرئيسى3[[#This Row],[يوم]])/30)</f>
        <v>8.4</v>
      </c>
      <c r="M34" s="6">
        <f ca="1">IF(الرئيسى3[[#This Row],[يوم]]&gt;365,INT(الرئيسى3[[#This Row],[يوم]]/365),0)</f>
        <v>1</v>
      </c>
      <c r="N34" s="13"/>
      <c r="O34" s="9">
        <v>0</v>
      </c>
    </row>
    <row r="35" spans="1:15" ht="16.5" x14ac:dyDescent="0.2">
      <c r="A35" s="4">
        <f>SUBTOTAL(3,$B$2:B35)</f>
        <v>34</v>
      </c>
      <c r="B35" s="18" t="s">
        <v>599</v>
      </c>
      <c r="C35" s="16">
        <v>29201200201757</v>
      </c>
      <c r="D35" s="13" t="s">
        <v>600</v>
      </c>
      <c r="E35" s="13" t="s">
        <v>12</v>
      </c>
      <c r="F35" s="4">
        <v>265</v>
      </c>
      <c r="G35" s="13">
        <v>0</v>
      </c>
      <c r="H35" s="14" t="s">
        <v>192</v>
      </c>
      <c r="I35" s="17">
        <v>45651</v>
      </c>
      <c r="J35" s="6">
        <f>COUNTIF(C:C,الرئيسى3[[#This Row],[رقم البطاقة]])</f>
        <v>1</v>
      </c>
      <c r="K35" s="6">
        <f ca="1">TODAY()-الرئيسى3[[#This Row],[تاريخ استلام العمل]]</f>
        <v>608</v>
      </c>
      <c r="L35" s="6">
        <f ca="1">IF(الرئيسى3[[#This Row],[سنة]]&gt;0,INT(الرئيسى3[[#This Row],[يوم]]-الرئيسى3[[#This Row],[سنة]]*365)/30,INT(الرئيسى3[[#This Row],[يوم]])/30)</f>
        <v>8.1</v>
      </c>
      <c r="M35" s="6">
        <f ca="1">IF(الرئيسى3[[#This Row],[يوم]]&gt;365,INT(الرئيسى3[[#This Row],[يوم]]/365),0)</f>
        <v>1</v>
      </c>
      <c r="N35" s="13"/>
      <c r="O35" s="9">
        <v>0</v>
      </c>
    </row>
    <row r="36" spans="1:15" ht="16.5" x14ac:dyDescent="0.2">
      <c r="A36" s="4">
        <f>SUBTOTAL(3,$B$2:B36)</f>
        <v>35</v>
      </c>
      <c r="B36" s="18" t="s">
        <v>711</v>
      </c>
      <c r="C36" s="16">
        <v>29303271702096</v>
      </c>
      <c r="D36" s="13" t="s">
        <v>600</v>
      </c>
      <c r="E36" s="13" t="s">
        <v>12</v>
      </c>
      <c r="F36" s="4">
        <v>265</v>
      </c>
      <c r="G36" s="13">
        <v>0</v>
      </c>
      <c r="H36" s="14" t="s">
        <v>192</v>
      </c>
      <c r="I36" s="17">
        <v>45659</v>
      </c>
      <c r="J36" s="6">
        <f>COUNTIF(C:C,الرئيسى3[[#This Row],[رقم البطاقة]])</f>
        <v>1</v>
      </c>
      <c r="K36" s="6">
        <f ca="1">TODAY()-الرئيسى3[[#This Row],[تاريخ استلام العمل]]</f>
        <v>600</v>
      </c>
      <c r="L36" s="6">
        <f ca="1">IF(الرئيسى3[[#This Row],[سنة]]&gt;0,INT(الرئيسى3[[#This Row],[يوم]]-الرئيسى3[[#This Row],[سنة]]*365)/30,INT(الرئيسى3[[#This Row],[يوم]])/30)</f>
        <v>7.833333333333333</v>
      </c>
      <c r="M36" s="6">
        <f ca="1">IF(الرئيسى3[[#This Row],[يوم]]&gt;365,INT(الرئيسى3[[#This Row],[يوم]]/365),0)</f>
        <v>1</v>
      </c>
      <c r="N36" s="13"/>
      <c r="O36" s="9">
        <v>0</v>
      </c>
    </row>
    <row r="37" spans="1:15" ht="16.5" x14ac:dyDescent="0.2">
      <c r="A37" s="4">
        <f>SUBTOTAL(3,$B$2:B37)</f>
        <v>36</v>
      </c>
      <c r="B37" s="18" t="s">
        <v>712</v>
      </c>
      <c r="C37" s="16">
        <v>29812080201196</v>
      </c>
      <c r="D37" s="13" t="s">
        <v>600</v>
      </c>
      <c r="E37" s="13" t="s">
        <v>12</v>
      </c>
      <c r="F37" s="4">
        <v>265</v>
      </c>
      <c r="G37" s="13">
        <v>0</v>
      </c>
      <c r="H37" s="14" t="s">
        <v>192</v>
      </c>
      <c r="I37" s="17">
        <v>45666</v>
      </c>
      <c r="J37" s="6">
        <f>COUNTIF(C:C,الرئيسى3[[#This Row],[رقم البطاقة]])</f>
        <v>1</v>
      </c>
      <c r="K37" s="6">
        <f ca="1">TODAY()-الرئيسى3[[#This Row],[تاريخ استلام العمل]]</f>
        <v>593</v>
      </c>
      <c r="L37" s="6">
        <f ca="1">IF(الرئيسى3[[#This Row],[سنة]]&gt;0,INT(الرئيسى3[[#This Row],[يوم]]-الرئيسى3[[#This Row],[سنة]]*365)/30,INT(الرئيسى3[[#This Row],[يوم]])/30)</f>
        <v>7.6</v>
      </c>
      <c r="M37" s="6">
        <f ca="1">IF(الرئيسى3[[#This Row],[يوم]]&gt;365,INT(الرئيسى3[[#This Row],[يوم]]/365),0)</f>
        <v>1</v>
      </c>
      <c r="N37" s="13"/>
      <c r="O37" s="9">
        <v>0</v>
      </c>
    </row>
    <row r="38" spans="1:15" ht="16.5" x14ac:dyDescent="0.2">
      <c r="A38" s="4">
        <f>SUBTOTAL(3,$B$2:B38)</f>
        <v>37</v>
      </c>
      <c r="B38" s="18" t="s">
        <v>582</v>
      </c>
      <c r="C38" s="16">
        <v>28908201603096</v>
      </c>
      <c r="D38" s="4" t="s">
        <v>22</v>
      </c>
      <c r="E38" s="4" t="s">
        <v>10</v>
      </c>
      <c r="F38" s="4">
        <v>310</v>
      </c>
      <c r="G38" s="13">
        <v>30</v>
      </c>
      <c r="H38" s="14" t="s">
        <v>192</v>
      </c>
      <c r="I38" s="17">
        <v>44990</v>
      </c>
      <c r="J38" s="6">
        <f>COUNTIF(C:C,الرئيسى3[[#This Row],[رقم البطاقة]])</f>
        <v>1</v>
      </c>
      <c r="K38" s="6">
        <f ca="1">TODAY()-الرئيسى3[[#This Row],[تاريخ استلام العمل]]</f>
        <v>1269</v>
      </c>
      <c r="L38" s="6">
        <f ca="1">IF(الرئيسى3[[#This Row],[سنة]]&gt;0,INT(الرئيسى3[[#This Row],[يوم]]-الرئيسى3[[#This Row],[سنة]]*365)/30,INT(الرئيسى3[[#This Row],[يوم]])/30)</f>
        <v>5.8</v>
      </c>
      <c r="M38" s="6">
        <f ca="1">IF(الرئيسى3[[#This Row],[يوم]]&gt;365,INT(الرئيسى3[[#This Row],[يوم]]/365),0)</f>
        <v>3</v>
      </c>
      <c r="N38" s="13"/>
      <c r="O38" s="9">
        <v>800</v>
      </c>
    </row>
    <row r="39" spans="1:15" ht="16.5" x14ac:dyDescent="0.2">
      <c r="A39" s="4">
        <f>SUBTOTAL(3,$B$2:B39)</f>
        <v>38</v>
      </c>
      <c r="B39" s="18" t="s">
        <v>463</v>
      </c>
      <c r="C39" s="16">
        <v>30005092300559</v>
      </c>
      <c r="D39" s="4" t="s">
        <v>439</v>
      </c>
      <c r="E39" s="13" t="s">
        <v>593</v>
      </c>
      <c r="F39" s="4">
        <v>290</v>
      </c>
      <c r="G39" s="5">
        <v>0</v>
      </c>
      <c r="H39" s="14" t="s">
        <v>230</v>
      </c>
      <c r="I39" s="17">
        <v>45156</v>
      </c>
      <c r="J39" s="6">
        <f>COUNTIF(C:C,الرئيسى3[[#This Row],[رقم البطاقة]])</f>
        <v>1</v>
      </c>
      <c r="K39" s="6">
        <f ca="1">TODAY()-الرئيسى3[[#This Row],[تاريخ استلام العمل]]</f>
        <v>1103</v>
      </c>
      <c r="L39" s="6">
        <f ca="1">IF(الرئيسى3[[#This Row],[سنة]]&gt;0,INT(الرئيسى3[[#This Row],[يوم]]-الرئيسى3[[#This Row],[سنة]]*365)/30,INT(الرئيسى3[[#This Row],[يوم]])/30)</f>
        <v>0.26666666666666666</v>
      </c>
      <c r="M39" s="6">
        <f ca="1">IF(الرئيسى3[[#This Row],[يوم]]&gt;365,INT(الرئيسى3[[#This Row],[يوم]]/365),0)</f>
        <v>3</v>
      </c>
      <c r="N39" s="13"/>
      <c r="O39" s="9">
        <v>800</v>
      </c>
    </row>
    <row r="40" spans="1:15" ht="15.75" x14ac:dyDescent="0.2">
      <c r="A40" s="4">
        <f>SUBTOTAL(3,$B$2:B40)</f>
        <v>39</v>
      </c>
      <c r="B40" s="4" t="s">
        <v>510</v>
      </c>
      <c r="C40" s="16">
        <v>29411201301172</v>
      </c>
      <c r="D40" s="4" t="s">
        <v>511</v>
      </c>
      <c r="E40" s="4" t="s">
        <v>593</v>
      </c>
      <c r="F40" s="5">
        <v>390</v>
      </c>
      <c r="G40" s="5">
        <v>0</v>
      </c>
      <c r="H40" s="14" t="s">
        <v>230</v>
      </c>
      <c r="I40" s="17">
        <v>45612</v>
      </c>
      <c r="J40" s="6">
        <f>COUNTIF(C:C,الرئيسى3[[#This Row],[رقم البطاقة]])</f>
        <v>1</v>
      </c>
      <c r="K40" s="6">
        <f ca="1">TODAY()-الرئيسى3[[#This Row],[تاريخ استلام العمل]]</f>
        <v>647</v>
      </c>
      <c r="L40" s="6">
        <f ca="1">IF(الرئيسى3[[#This Row],[سنة]]&gt;0,INT(الرئيسى3[[#This Row],[يوم]]-الرئيسى3[[#This Row],[سنة]]*365)/30,INT(الرئيسى3[[#This Row],[يوم]])/30)</f>
        <v>9.4</v>
      </c>
      <c r="M40" s="6">
        <f ca="1">IF(الرئيسى3[[#This Row],[يوم]]&gt;365,INT(الرئيسى3[[#This Row],[يوم]]/365),0)</f>
        <v>1</v>
      </c>
      <c r="N40" s="13"/>
      <c r="O40" s="9">
        <v>0</v>
      </c>
    </row>
    <row r="41" spans="1:15" ht="15.75" x14ac:dyDescent="0.2">
      <c r="A41" s="4">
        <f>SUBTOTAL(3,$B$2:B41)</f>
        <v>40</v>
      </c>
      <c r="B41" s="4" t="s">
        <v>293</v>
      </c>
      <c r="C41" s="16">
        <v>26605202200378</v>
      </c>
      <c r="D41" s="4" t="s">
        <v>18</v>
      </c>
      <c r="E41" s="4" t="s">
        <v>469</v>
      </c>
      <c r="F41" s="4">
        <v>265</v>
      </c>
      <c r="G41" s="5">
        <v>0</v>
      </c>
      <c r="H41" s="14" t="s">
        <v>230</v>
      </c>
      <c r="I41" s="17">
        <v>45125</v>
      </c>
      <c r="J41" s="6">
        <f>COUNTIF(C:C,الرئيسى3[[#This Row],[رقم البطاقة]])</f>
        <v>1</v>
      </c>
      <c r="K41" s="6">
        <f ca="1">TODAY()-الرئيسى3[[#This Row],[تاريخ استلام العمل]]</f>
        <v>1134</v>
      </c>
      <c r="L41" s="6">
        <f ca="1">IF(الرئيسى3[[#This Row],[سنة]]&gt;0,INT(الرئيسى3[[#This Row],[يوم]]-الرئيسى3[[#This Row],[سنة]]*365)/30,INT(الرئيسى3[[#This Row],[يوم]])/30)</f>
        <v>1.3</v>
      </c>
      <c r="M41" s="6">
        <f ca="1">IF(الرئيسى3[[#This Row],[يوم]]&gt;365,INT(الرئيسى3[[#This Row],[يوم]]/365),0)</f>
        <v>3</v>
      </c>
      <c r="N41" s="13"/>
      <c r="O41" s="9">
        <v>800</v>
      </c>
    </row>
    <row r="42" spans="1:15" ht="15.75" x14ac:dyDescent="0.2">
      <c r="A42" s="4">
        <f>SUBTOTAL(3,$B$2:B42)</f>
        <v>41</v>
      </c>
      <c r="B42" s="4" t="s">
        <v>282</v>
      </c>
      <c r="C42" s="16">
        <v>29208182502854</v>
      </c>
      <c r="D42" s="4" t="s">
        <v>16</v>
      </c>
      <c r="E42" s="4" t="s">
        <v>12</v>
      </c>
      <c r="F42" s="5">
        <v>300</v>
      </c>
      <c r="G42" s="5">
        <v>0</v>
      </c>
      <c r="H42" s="14" t="s">
        <v>230</v>
      </c>
      <c r="I42" s="17">
        <v>44020</v>
      </c>
      <c r="J42" s="6">
        <f>COUNTIF(C:C,الرئيسى3[[#This Row],[رقم البطاقة]])</f>
        <v>1</v>
      </c>
      <c r="K42" s="6">
        <f ca="1">TODAY()-الرئيسى3[[#This Row],[تاريخ استلام العمل]]</f>
        <v>2239</v>
      </c>
      <c r="L42" s="6">
        <f ca="1">IF(الرئيسى3[[#This Row],[سنة]]&gt;0,INT(الرئيسى3[[#This Row],[يوم]]-الرئيسى3[[#This Row],[سنة]]*365)/30,INT(الرئيسى3[[#This Row],[يوم]])/30)</f>
        <v>1.6333333333333333</v>
      </c>
      <c r="M42" s="6">
        <f ca="1">IF(الرئيسى3[[#This Row],[يوم]]&gt;365,INT(الرئيسى3[[#This Row],[يوم]]/365),0)</f>
        <v>6</v>
      </c>
      <c r="N42" s="13"/>
      <c r="O42" s="9">
        <v>800</v>
      </c>
    </row>
    <row r="43" spans="1:15" ht="15.75" x14ac:dyDescent="0.2">
      <c r="A43" s="4">
        <f>SUBTOTAL(3,$B$2:B43)</f>
        <v>42</v>
      </c>
      <c r="B43" s="4" t="s">
        <v>464</v>
      </c>
      <c r="C43" s="16">
        <v>27911250104591</v>
      </c>
      <c r="D43" s="13" t="s">
        <v>600</v>
      </c>
      <c r="E43" s="4" t="s">
        <v>12</v>
      </c>
      <c r="F43" s="4">
        <v>265</v>
      </c>
      <c r="G43" s="5">
        <v>0</v>
      </c>
      <c r="H43" s="14" t="s">
        <v>230</v>
      </c>
      <c r="I43" s="17">
        <v>44022</v>
      </c>
      <c r="J43" s="6">
        <f>COUNTIF(C:C,الرئيسى3[[#This Row],[رقم البطاقة]])</f>
        <v>1</v>
      </c>
      <c r="K43" s="6">
        <f ca="1">TODAY()-الرئيسى3[[#This Row],[تاريخ استلام العمل]]</f>
        <v>2237</v>
      </c>
      <c r="L43" s="6">
        <f ca="1">IF(الرئيسى3[[#This Row],[سنة]]&gt;0,INT(الرئيسى3[[#This Row],[يوم]]-الرئيسى3[[#This Row],[سنة]]*365)/30,INT(الرئيسى3[[#This Row],[يوم]])/30)</f>
        <v>1.5666666666666667</v>
      </c>
      <c r="M43" s="6">
        <f ca="1">IF(الرئيسى3[[#This Row],[يوم]]&gt;365,INT(الرئيسى3[[#This Row],[يوم]]/365),0)</f>
        <v>6</v>
      </c>
      <c r="N43" s="13"/>
      <c r="O43" s="9">
        <v>800</v>
      </c>
    </row>
    <row r="44" spans="1:15" ht="15.75" x14ac:dyDescent="0.2">
      <c r="A44" s="4">
        <f>SUBTOTAL(3,$B$2:B44)</f>
        <v>43</v>
      </c>
      <c r="B44" s="4" t="s">
        <v>465</v>
      </c>
      <c r="C44" s="16">
        <v>29001132502418</v>
      </c>
      <c r="D44" s="13" t="s">
        <v>600</v>
      </c>
      <c r="E44" s="4" t="s">
        <v>12</v>
      </c>
      <c r="F44" s="4">
        <v>265</v>
      </c>
      <c r="G44" s="5">
        <v>0</v>
      </c>
      <c r="H44" s="14" t="s">
        <v>230</v>
      </c>
      <c r="I44" s="17">
        <v>44097</v>
      </c>
      <c r="J44" s="6">
        <f>COUNTIF(C:C,الرئيسى3[[#This Row],[رقم البطاقة]])</f>
        <v>1</v>
      </c>
      <c r="K44" s="6">
        <f ca="1">TODAY()-الرئيسى3[[#This Row],[تاريخ استلام العمل]]</f>
        <v>2162</v>
      </c>
      <c r="L44" s="6">
        <f ca="1">IF(الرئيسى3[[#This Row],[سنة]]&gt;0,INT(الرئيسى3[[#This Row],[يوم]]-الرئيسى3[[#This Row],[سنة]]*365)/30,INT(الرئيسى3[[#This Row],[يوم]])/30)</f>
        <v>11.233333333333333</v>
      </c>
      <c r="M44" s="6">
        <f ca="1">IF(الرئيسى3[[#This Row],[يوم]]&gt;365,INT(الرئيسى3[[#This Row],[يوم]]/365),0)</f>
        <v>5</v>
      </c>
      <c r="N44" s="13"/>
      <c r="O44" s="9">
        <v>800</v>
      </c>
    </row>
    <row r="45" spans="1:15" ht="15.75" x14ac:dyDescent="0.2">
      <c r="A45" s="4">
        <f>SUBTOTAL(3,$B$2:B45)</f>
        <v>44</v>
      </c>
      <c r="B45" s="4" t="s">
        <v>182</v>
      </c>
      <c r="C45" s="16">
        <v>26001230201735</v>
      </c>
      <c r="D45" s="4" t="s">
        <v>88</v>
      </c>
      <c r="E45" s="4" t="s">
        <v>12</v>
      </c>
      <c r="F45" s="4">
        <v>265</v>
      </c>
      <c r="G45" s="5">
        <v>0</v>
      </c>
      <c r="H45" s="14" t="s">
        <v>230</v>
      </c>
      <c r="I45" s="17">
        <v>45153</v>
      </c>
      <c r="J45" s="6">
        <f>COUNTIF(C:C,الرئيسى3[[#This Row],[رقم البطاقة]])</f>
        <v>1</v>
      </c>
      <c r="K45" s="6">
        <f ca="1">TODAY()-الرئيسى3[[#This Row],[تاريخ استلام العمل]]</f>
        <v>1106</v>
      </c>
      <c r="L45" s="6">
        <f ca="1">IF(الرئيسى3[[#This Row],[سنة]]&gt;0,INT(الرئيسى3[[#This Row],[يوم]]-الرئيسى3[[#This Row],[سنة]]*365)/30,INT(الرئيسى3[[#This Row],[يوم]])/30)</f>
        <v>0.36666666666666664</v>
      </c>
      <c r="M45" s="6">
        <f ca="1">IF(الرئيسى3[[#This Row],[يوم]]&gt;365,INT(الرئيسى3[[#This Row],[يوم]]/365),0)</f>
        <v>3</v>
      </c>
      <c r="N45" s="13"/>
      <c r="O45" s="9">
        <v>800</v>
      </c>
    </row>
    <row r="46" spans="1:15" ht="16.5" x14ac:dyDescent="0.2">
      <c r="A46" s="4">
        <f>SUBTOTAL(3,$B$2:B46)</f>
        <v>45</v>
      </c>
      <c r="B46" s="18" t="s">
        <v>283</v>
      </c>
      <c r="C46" s="16">
        <v>26108062401013</v>
      </c>
      <c r="D46" s="13" t="s">
        <v>11</v>
      </c>
      <c r="E46" s="4" t="s">
        <v>12</v>
      </c>
      <c r="F46" s="4">
        <v>210</v>
      </c>
      <c r="G46" s="5">
        <v>0</v>
      </c>
      <c r="H46" s="14" t="s">
        <v>230</v>
      </c>
      <c r="I46" s="17">
        <v>44165</v>
      </c>
      <c r="J46" s="6">
        <f>COUNTIF(C:C,الرئيسى3[[#This Row],[رقم البطاقة]])</f>
        <v>1</v>
      </c>
      <c r="K46" s="6">
        <f ca="1">TODAY()-الرئيسى3[[#This Row],[تاريخ استلام العمل]]</f>
        <v>2094</v>
      </c>
      <c r="L46" s="6">
        <f ca="1">IF(الرئيسى3[[#This Row],[سنة]]&gt;0,INT(الرئيسى3[[#This Row],[يوم]]-الرئيسى3[[#This Row],[سنة]]*365)/30,INT(الرئيسى3[[#This Row],[يوم]])/30)</f>
        <v>8.9666666666666668</v>
      </c>
      <c r="M46" s="6">
        <f ca="1">IF(الرئيسى3[[#This Row],[يوم]]&gt;365,INT(الرئيسى3[[#This Row],[يوم]]/365),0)</f>
        <v>5</v>
      </c>
      <c r="N46" s="13"/>
      <c r="O46" s="9">
        <v>800</v>
      </c>
    </row>
    <row r="47" spans="1:15" ht="15.75" x14ac:dyDescent="0.2">
      <c r="A47" s="4">
        <f>SUBTOTAL(3,$B$2:B47)</f>
        <v>46</v>
      </c>
      <c r="B47" s="4" t="s">
        <v>366</v>
      </c>
      <c r="C47" s="16">
        <v>30406271702133</v>
      </c>
      <c r="D47" s="4" t="s">
        <v>9</v>
      </c>
      <c r="E47" s="4" t="s">
        <v>12</v>
      </c>
      <c r="F47" s="5">
        <v>210</v>
      </c>
      <c r="G47" s="4">
        <v>0</v>
      </c>
      <c r="H47" s="14" t="s">
        <v>230</v>
      </c>
      <c r="I47" s="17">
        <v>45563</v>
      </c>
      <c r="J47" s="6">
        <f>COUNTIF(C:C,الرئيسى3[[#This Row],[رقم البطاقة]])</f>
        <v>1</v>
      </c>
      <c r="K47" s="6">
        <f ca="1">TODAY()-الرئيسى3[[#This Row],[تاريخ استلام العمل]]</f>
        <v>696</v>
      </c>
      <c r="L47" s="6">
        <f ca="1">IF(الرئيسى3[[#This Row],[سنة]]&gt;0,INT(الرئيسى3[[#This Row],[يوم]]-الرئيسى3[[#This Row],[سنة]]*365)/30,INT(الرئيسى3[[#This Row],[يوم]])/30)</f>
        <v>11.033333333333333</v>
      </c>
      <c r="M47" s="6">
        <f ca="1">IF(الرئيسى3[[#This Row],[يوم]]&gt;365,INT(الرئيسى3[[#This Row],[يوم]]/365),0)</f>
        <v>1</v>
      </c>
      <c r="N47" s="13"/>
      <c r="O47" s="9">
        <v>300</v>
      </c>
    </row>
    <row r="48" spans="1:15" ht="15.75" x14ac:dyDescent="0.2">
      <c r="A48" s="4">
        <f>SUBTOTAL(3,$B$2:B48)</f>
        <v>47</v>
      </c>
      <c r="B48" s="4" t="s">
        <v>554</v>
      </c>
      <c r="C48" s="16">
        <v>26908272700893</v>
      </c>
      <c r="D48" s="13" t="s">
        <v>11</v>
      </c>
      <c r="E48" s="4" t="s">
        <v>12</v>
      </c>
      <c r="F48" s="4">
        <v>210</v>
      </c>
      <c r="G48" s="5">
        <v>0</v>
      </c>
      <c r="H48" s="14" t="s">
        <v>230</v>
      </c>
      <c r="I48" s="17">
        <v>44058</v>
      </c>
      <c r="J48" s="6">
        <f>COUNTIF(C:C,الرئيسى3[[#This Row],[رقم البطاقة]])</f>
        <v>1</v>
      </c>
      <c r="K48" s="6">
        <f ca="1">TODAY()-الرئيسى3[[#This Row],[تاريخ استلام العمل]]</f>
        <v>2201</v>
      </c>
      <c r="L48" s="6">
        <f ca="1">IF(الرئيسى3[[#This Row],[سنة]]&gt;0,INT(الرئيسى3[[#This Row],[يوم]]-الرئيسى3[[#This Row],[سنة]]*365)/30,INT(الرئيسى3[[#This Row],[يوم]])/30)</f>
        <v>0.36666666666666664</v>
      </c>
      <c r="M48" s="6">
        <f ca="1">IF(الرئيسى3[[#This Row],[يوم]]&gt;365,INT(الرئيسى3[[#This Row],[يوم]]/365),0)</f>
        <v>6</v>
      </c>
      <c r="N48" s="13"/>
      <c r="O48" s="9">
        <v>800</v>
      </c>
    </row>
    <row r="49" spans="1:15" ht="15.75" x14ac:dyDescent="0.2">
      <c r="A49" s="4">
        <f>SUBTOTAL(3,$B$2:B49)</f>
        <v>48</v>
      </c>
      <c r="B49" s="4" t="s">
        <v>183</v>
      </c>
      <c r="C49" s="16">
        <v>25912110400075</v>
      </c>
      <c r="D49" s="4" t="s">
        <v>369</v>
      </c>
      <c r="E49" s="4" t="s">
        <v>370</v>
      </c>
      <c r="F49" s="5">
        <v>210</v>
      </c>
      <c r="G49" s="5">
        <v>0</v>
      </c>
      <c r="H49" s="14" t="s">
        <v>230</v>
      </c>
      <c r="I49" s="17">
        <v>45200</v>
      </c>
      <c r="J49" s="6">
        <f>COUNTIF(C:C,الرئيسى3[[#This Row],[رقم البطاقة]])</f>
        <v>1</v>
      </c>
      <c r="K49" s="6">
        <f ca="1">TODAY()-الرئيسى3[[#This Row],[تاريخ استلام العمل]]</f>
        <v>1059</v>
      </c>
      <c r="L49" s="6">
        <f ca="1">IF(الرئيسى3[[#This Row],[سنة]]&gt;0,INT(الرئيسى3[[#This Row],[يوم]]-الرئيسى3[[#This Row],[سنة]]*365)/30,INT(الرئيسى3[[#This Row],[يوم]])/30)</f>
        <v>10.966666666666667</v>
      </c>
      <c r="M49" s="6">
        <f ca="1">IF(الرئيسى3[[#This Row],[يوم]]&gt;365,INT(الرئيسى3[[#This Row],[يوم]]/365),0)</f>
        <v>2</v>
      </c>
      <c r="O49" s="9">
        <v>800</v>
      </c>
    </row>
    <row r="50" spans="1:15" ht="15.75" x14ac:dyDescent="0.2">
      <c r="A50" s="4">
        <f>SUBTOTAL(3,$B$2:B50)</f>
        <v>49</v>
      </c>
      <c r="B50" s="4" t="s">
        <v>412</v>
      </c>
      <c r="C50" s="16">
        <v>28906111202537</v>
      </c>
      <c r="D50" s="4" t="s">
        <v>25</v>
      </c>
      <c r="E50" s="4" t="s">
        <v>10</v>
      </c>
      <c r="F50" s="5">
        <v>270</v>
      </c>
      <c r="G50" s="5">
        <v>0</v>
      </c>
      <c r="H50" s="14" t="s">
        <v>230</v>
      </c>
      <c r="I50" s="17">
        <v>45580</v>
      </c>
      <c r="J50" s="6">
        <f>COUNTIF(C:C,الرئيسى3[[#This Row],[رقم البطاقة]])</f>
        <v>1</v>
      </c>
      <c r="K50" s="6">
        <f ca="1">TODAY()-الرئيسى3[[#This Row],[تاريخ استلام العمل]]</f>
        <v>679</v>
      </c>
      <c r="L50" s="6">
        <f ca="1">IF(الرئيسى3[[#This Row],[سنة]]&gt;0,INT(الرئيسى3[[#This Row],[يوم]]-الرئيسى3[[#This Row],[سنة]]*365)/30,INT(الرئيسى3[[#This Row],[يوم]])/30)</f>
        <v>10.466666666666667</v>
      </c>
      <c r="M50" s="6">
        <f ca="1">IF(الرئيسى3[[#This Row],[يوم]]&gt;365,INT(الرئيسى3[[#This Row],[يوم]]/365),0)</f>
        <v>1</v>
      </c>
      <c r="N50" s="13"/>
      <c r="O50" s="9">
        <v>300</v>
      </c>
    </row>
    <row r="51" spans="1:15" ht="15.75" x14ac:dyDescent="0.2">
      <c r="A51" s="4">
        <f>SUBTOTAL(3,$B$2:B51)</f>
        <v>50</v>
      </c>
      <c r="B51" s="4" t="s">
        <v>555</v>
      </c>
      <c r="C51" s="16">
        <v>30107092700996</v>
      </c>
      <c r="D51" s="4" t="s">
        <v>28</v>
      </c>
      <c r="E51" s="4" t="s">
        <v>10</v>
      </c>
      <c r="F51" s="4">
        <v>250</v>
      </c>
      <c r="G51" s="5">
        <v>0</v>
      </c>
      <c r="H51" s="14" t="s">
        <v>230</v>
      </c>
      <c r="I51" s="17">
        <v>44466</v>
      </c>
      <c r="J51" s="6">
        <f>COUNTIF(C:C,الرئيسى3[[#This Row],[رقم البطاقة]])</f>
        <v>1</v>
      </c>
      <c r="K51" s="6">
        <f ca="1">TODAY()-الرئيسى3[[#This Row],[تاريخ استلام العمل]]</f>
        <v>1793</v>
      </c>
      <c r="L51" s="6">
        <f ca="1">IF(الرئيسى3[[#This Row],[سنة]]&gt;0,INT(الرئيسى3[[#This Row],[يوم]]-الرئيسى3[[#This Row],[سنة]]*365)/30,INT(الرئيسى3[[#This Row],[يوم]])/30)</f>
        <v>11.1</v>
      </c>
      <c r="M51" s="6">
        <f ca="1">IF(الرئيسى3[[#This Row],[يوم]]&gt;365,INT(الرئيسى3[[#This Row],[يوم]]/365),0)</f>
        <v>4</v>
      </c>
      <c r="N51" s="13"/>
      <c r="O51" s="9">
        <v>800</v>
      </c>
    </row>
    <row r="52" spans="1:15" ht="15.75" x14ac:dyDescent="0.2">
      <c r="A52" s="4">
        <f>SUBTOTAL(3,$B$2:B52)</f>
        <v>51</v>
      </c>
      <c r="B52" s="4" t="s">
        <v>466</v>
      </c>
      <c r="C52" s="16">
        <v>29503152201576</v>
      </c>
      <c r="D52" s="4" t="s">
        <v>79</v>
      </c>
      <c r="E52" s="4" t="s">
        <v>8</v>
      </c>
      <c r="F52" s="4">
        <v>230</v>
      </c>
      <c r="G52" s="5">
        <v>0</v>
      </c>
      <c r="H52" s="14" t="s">
        <v>230</v>
      </c>
      <c r="I52" s="17">
        <v>44626</v>
      </c>
      <c r="J52" s="6">
        <f>COUNTIF(C:C,الرئيسى3[[#This Row],[رقم البطاقة]])</f>
        <v>1</v>
      </c>
      <c r="K52" s="6">
        <f ca="1">TODAY()-الرئيسى3[[#This Row],[تاريخ استلام العمل]]</f>
        <v>1633</v>
      </c>
      <c r="L52" s="6">
        <f ca="1">IF(الرئيسى3[[#This Row],[سنة]]&gt;0,INT(الرئيسى3[[#This Row],[يوم]]-الرئيسى3[[#This Row],[سنة]]*365)/30,INT(الرئيسى3[[#This Row],[يوم]])/30)</f>
        <v>5.7666666666666666</v>
      </c>
      <c r="M52" s="6">
        <f ca="1">IF(الرئيسى3[[#This Row],[يوم]]&gt;365,INT(الرئيسى3[[#This Row],[يوم]]/365),0)</f>
        <v>4</v>
      </c>
      <c r="N52" s="13"/>
      <c r="O52" s="9">
        <v>800</v>
      </c>
    </row>
    <row r="53" spans="1:15" ht="16.5" x14ac:dyDescent="0.2">
      <c r="A53" s="4">
        <f>SUBTOTAL(3,$B$2:B53)</f>
        <v>52</v>
      </c>
      <c r="B53" s="18" t="s">
        <v>249</v>
      </c>
      <c r="C53" s="16">
        <v>27804102701333</v>
      </c>
      <c r="D53" s="4" t="s">
        <v>16</v>
      </c>
      <c r="E53" s="4" t="s">
        <v>12</v>
      </c>
      <c r="F53" s="4">
        <v>260</v>
      </c>
      <c r="G53" s="5">
        <v>0</v>
      </c>
      <c r="H53" s="14" t="s">
        <v>254</v>
      </c>
      <c r="I53" s="17">
        <v>44985</v>
      </c>
      <c r="J53" s="6">
        <f>COUNTIF(C:C,الرئيسى3[[#This Row],[رقم البطاقة]])</f>
        <v>1</v>
      </c>
      <c r="K53" s="6">
        <f ca="1">TODAY()-الرئيسى3[[#This Row],[تاريخ استلام العمل]]</f>
        <v>1274</v>
      </c>
      <c r="L53" s="6">
        <f ca="1">IF(الرئيسى3[[#This Row],[سنة]]&gt;0,INT(الرئيسى3[[#This Row],[يوم]]-الرئيسى3[[#This Row],[سنة]]*365)/30,INT(الرئيسى3[[#This Row],[يوم]])/30)</f>
        <v>5.9666666666666668</v>
      </c>
      <c r="M53" s="6">
        <f ca="1">IF(الرئيسى3[[#This Row],[يوم]]&gt;365,INT(الرئيسى3[[#This Row],[يوم]]/365),0)</f>
        <v>3</v>
      </c>
      <c r="O53" s="9">
        <v>800</v>
      </c>
    </row>
    <row r="54" spans="1:15" ht="15.75" x14ac:dyDescent="0.2">
      <c r="A54" s="4">
        <f>SUBTOTAL(3,$B$2:B54)</f>
        <v>53</v>
      </c>
      <c r="B54" s="4" t="s">
        <v>252</v>
      </c>
      <c r="C54" s="16">
        <v>29009172702291</v>
      </c>
      <c r="D54" s="4" t="s">
        <v>9</v>
      </c>
      <c r="E54" s="4" t="s">
        <v>12</v>
      </c>
      <c r="F54" s="4">
        <v>190</v>
      </c>
      <c r="G54" s="5">
        <v>0</v>
      </c>
      <c r="H54" s="14" t="s">
        <v>254</v>
      </c>
      <c r="I54" s="17">
        <v>45048</v>
      </c>
      <c r="J54" s="6">
        <f>COUNTIF(C:C,الرئيسى3[[#This Row],[رقم البطاقة]])</f>
        <v>1</v>
      </c>
      <c r="K54" s="6">
        <f ca="1">TODAY()-الرئيسى3[[#This Row],[تاريخ استلام العمل]]</f>
        <v>1211</v>
      </c>
      <c r="L54" s="6">
        <f ca="1">IF(الرئيسى3[[#This Row],[سنة]]&gt;0,INT(الرئيسى3[[#This Row],[يوم]]-الرئيسى3[[#This Row],[سنة]]*365)/30,INT(الرئيسى3[[#This Row],[يوم]])/30)</f>
        <v>3.8666666666666667</v>
      </c>
      <c r="M54" s="6">
        <f ca="1">IF(الرئيسى3[[#This Row],[يوم]]&gt;365,INT(الرئيسى3[[#This Row],[يوم]]/365),0)</f>
        <v>3</v>
      </c>
      <c r="N54" s="13"/>
      <c r="O54" s="9">
        <v>800</v>
      </c>
    </row>
    <row r="55" spans="1:15" ht="15.75" x14ac:dyDescent="0.2">
      <c r="A55" s="4">
        <f>SUBTOTAL(3,$B$2:B55)</f>
        <v>54</v>
      </c>
      <c r="B55" s="4" t="s">
        <v>253</v>
      </c>
      <c r="C55" s="16">
        <v>28401252703071</v>
      </c>
      <c r="D55" s="13" t="s">
        <v>15</v>
      </c>
      <c r="E55" s="4" t="s">
        <v>12</v>
      </c>
      <c r="F55" s="5">
        <v>260</v>
      </c>
      <c r="G55" s="5">
        <v>0</v>
      </c>
      <c r="H55" s="14" t="s">
        <v>254</v>
      </c>
      <c r="I55" s="17">
        <v>45629</v>
      </c>
      <c r="J55" s="6">
        <f>COUNTIF(C:C,الرئيسى3[[#This Row],[رقم البطاقة]])</f>
        <v>1</v>
      </c>
      <c r="K55" s="6">
        <f ca="1">TODAY()-الرئيسى3[[#This Row],[تاريخ استلام العمل]]</f>
        <v>630</v>
      </c>
      <c r="L55" s="6">
        <f ca="1">IF(الرئيسى3[[#This Row],[سنة]]&gt;0,INT(الرئيسى3[[#This Row],[يوم]]-الرئيسى3[[#This Row],[سنة]]*365)/30,INT(الرئيسى3[[#This Row],[يوم]])/30)</f>
        <v>8.8333333333333339</v>
      </c>
      <c r="M55" s="6">
        <f ca="1">IF(الرئيسى3[[#This Row],[يوم]]&gt;365,INT(الرئيسى3[[#This Row],[يوم]]/365),0)</f>
        <v>1</v>
      </c>
      <c r="N55" s="13"/>
      <c r="O55" s="9">
        <v>0</v>
      </c>
    </row>
    <row r="56" spans="1:15" ht="15.75" x14ac:dyDescent="0.2">
      <c r="A56" s="4">
        <f>SUBTOTAL(3,$B$2:B56)</f>
        <v>55</v>
      </c>
      <c r="B56" s="4" t="s">
        <v>250</v>
      </c>
      <c r="C56" s="16">
        <v>28008252703434</v>
      </c>
      <c r="D56" s="4" t="s">
        <v>90</v>
      </c>
      <c r="E56" s="4" t="s">
        <v>8</v>
      </c>
      <c r="F56" s="4">
        <v>200</v>
      </c>
      <c r="G56" s="5">
        <v>30</v>
      </c>
      <c r="H56" s="14" t="s">
        <v>254</v>
      </c>
      <c r="I56" s="17">
        <v>45006</v>
      </c>
      <c r="J56" s="6">
        <f>COUNTIF(C:C,الرئيسى3[[#This Row],[رقم البطاقة]])</f>
        <v>1</v>
      </c>
      <c r="K56" s="6">
        <f ca="1">TODAY()-الرئيسى3[[#This Row],[تاريخ استلام العمل]]</f>
        <v>1253</v>
      </c>
      <c r="L56" s="6">
        <f ca="1">IF(الرئيسى3[[#This Row],[سنة]]&gt;0,INT(الرئيسى3[[#This Row],[يوم]]-الرئيسى3[[#This Row],[سنة]]*365)/30,INT(الرئيسى3[[#This Row],[يوم]])/30)</f>
        <v>5.2666666666666666</v>
      </c>
      <c r="M56" s="6">
        <f ca="1">IF(الرئيسى3[[#This Row],[يوم]]&gt;365,INT(الرئيسى3[[#This Row],[يوم]]/365),0)</f>
        <v>3</v>
      </c>
      <c r="N56" s="13"/>
      <c r="O56" s="9">
        <v>800</v>
      </c>
    </row>
    <row r="57" spans="1:15" ht="15.75" x14ac:dyDescent="0.2">
      <c r="A57" s="4">
        <f>SUBTOTAL(3,$B$2:B57)</f>
        <v>56</v>
      </c>
      <c r="B57" s="4" t="s">
        <v>251</v>
      </c>
      <c r="C57" s="16">
        <v>29012152703136</v>
      </c>
      <c r="D57" s="4" t="s">
        <v>90</v>
      </c>
      <c r="E57" s="4" t="s">
        <v>8</v>
      </c>
      <c r="F57" s="4">
        <v>200</v>
      </c>
      <c r="G57" s="5">
        <v>30</v>
      </c>
      <c r="H57" s="14" t="s">
        <v>254</v>
      </c>
      <c r="I57" s="17">
        <v>45006</v>
      </c>
      <c r="J57" s="6">
        <f>COUNTIF(C:C,الرئيسى3[[#This Row],[رقم البطاقة]])</f>
        <v>1</v>
      </c>
      <c r="K57" s="6">
        <f ca="1">TODAY()-الرئيسى3[[#This Row],[تاريخ استلام العمل]]</f>
        <v>1253</v>
      </c>
      <c r="L57" s="6">
        <f ca="1">IF(الرئيسى3[[#This Row],[سنة]]&gt;0,INT(الرئيسى3[[#This Row],[يوم]]-الرئيسى3[[#This Row],[سنة]]*365)/30,INT(الرئيسى3[[#This Row],[يوم]])/30)</f>
        <v>5.2666666666666666</v>
      </c>
      <c r="M57" s="6">
        <f ca="1">IF(الرئيسى3[[#This Row],[يوم]]&gt;365,INT(الرئيسى3[[#This Row],[يوم]]/365),0)</f>
        <v>3</v>
      </c>
      <c r="N57" s="13"/>
      <c r="O57" s="9">
        <v>800</v>
      </c>
    </row>
    <row r="58" spans="1:15" ht="16.5" x14ac:dyDescent="0.2">
      <c r="A58" s="4">
        <f>SUBTOTAL(3,$B$2:B58)</f>
        <v>57</v>
      </c>
      <c r="B58" s="18" t="s">
        <v>241</v>
      </c>
      <c r="C58" s="16">
        <v>30308181402678</v>
      </c>
      <c r="D58" s="13" t="s">
        <v>436</v>
      </c>
      <c r="E58" s="13" t="s">
        <v>593</v>
      </c>
      <c r="F58" s="4">
        <v>300</v>
      </c>
      <c r="G58" s="13">
        <v>30</v>
      </c>
      <c r="H58" s="14" t="s">
        <v>134</v>
      </c>
      <c r="I58" s="17">
        <v>45413</v>
      </c>
      <c r="J58" s="6">
        <f>COUNTIF(C:C,الرئيسى3[[#This Row],[رقم البطاقة]])</f>
        <v>1</v>
      </c>
      <c r="K58" s="6">
        <f ca="1">TODAY()-الرئيسى3[[#This Row],[تاريخ استلام العمل]]</f>
        <v>846</v>
      </c>
      <c r="L58" s="6">
        <f ca="1">IF(الرئيسى3[[#This Row],[سنة]]&gt;0,INT(الرئيسى3[[#This Row],[يوم]]-الرئيسى3[[#This Row],[سنة]]*365)/30,INT(الرئيسى3[[#This Row],[يوم]])/30)</f>
        <v>3.8666666666666667</v>
      </c>
      <c r="M58" s="6">
        <f ca="1">IF(الرئيسى3[[#This Row],[يوم]]&gt;365,INT(الرئيسى3[[#This Row],[يوم]]/365),0)</f>
        <v>2</v>
      </c>
      <c r="N58" s="13"/>
      <c r="O58" s="9">
        <v>500</v>
      </c>
    </row>
    <row r="59" spans="1:15" ht="16.5" x14ac:dyDescent="0.2">
      <c r="A59" s="4">
        <f>SUBTOTAL(3,$B$2:B59)</f>
        <v>58</v>
      </c>
      <c r="B59" s="18" t="s">
        <v>199</v>
      </c>
      <c r="C59" s="16">
        <v>28301131701034</v>
      </c>
      <c r="D59" s="13" t="s">
        <v>436</v>
      </c>
      <c r="E59" s="13" t="s">
        <v>593</v>
      </c>
      <c r="F59" s="4">
        <v>300</v>
      </c>
      <c r="G59" s="13">
        <v>30</v>
      </c>
      <c r="H59" s="14" t="s">
        <v>134</v>
      </c>
      <c r="I59" s="17">
        <v>45193</v>
      </c>
      <c r="J59" s="6">
        <f>COUNTIF(C:C,الرئيسى3[[#This Row],[رقم البطاقة]])</f>
        <v>1</v>
      </c>
      <c r="K59" s="6">
        <f ca="1">TODAY()-الرئيسى3[[#This Row],[تاريخ استلام العمل]]</f>
        <v>1066</v>
      </c>
      <c r="L59" s="6">
        <f ca="1">IF(الرئيسى3[[#This Row],[سنة]]&gt;0,INT(الرئيسى3[[#This Row],[يوم]]-الرئيسى3[[#This Row],[سنة]]*365)/30,INT(الرئيسى3[[#This Row],[يوم]])/30)</f>
        <v>11.2</v>
      </c>
      <c r="M59" s="6">
        <f ca="1">IF(الرئيسى3[[#This Row],[يوم]]&gt;365,INT(الرئيسى3[[#This Row],[يوم]]/365),0)</f>
        <v>2</v>
      </c>
      <c r="N59" s="13"/>
      <c r="O59" s="9">
        <v>800</v>
      </c>
    </row>
    <row r="60" spans="1:15" ht="16.5" x14ac:dyDescent="0.2">
      <c r="A60" s="4">
        <f>SUBTOTAL(3,$B$2:B60)</f>
        <v>59</v>
      </c>
      <c r="B60" s="18" t="s">
        <v>202</v>
      </c>
      <c r="C60" s="16">
        <v>29801102504854</v>
      </c>
      <c r="D60" s="13" t="s">
        <v>324</v>
      </c>
      <c r="E60" s="13" t="s">
        <v>160</v>
      </c>
      <c r="F60" s="4">
        <v>230</v>
      </c>
      <c r="G60" s="13">
        <v>0</v>
      </c>
      <c r="H60" s="14" t="s">
        <v>134</v>
      </c>
      <c r="I60" s="17">
        <v>44471</v>
      </c>
      <c r="J60" s="6">
        <f>COUNTIF(C:C,الرئيسى3[[#This Row],[رقم البطاقة]])</f>
        <v>1</v>
      </c>
      <c r="K60" s="6">
        <f ca="1">TODAY()-الرئيسى3[[#This Row],[تاريخ استلام العمل]]</f>
        <v>1788</v>
      </c>
      <c r="L60" s="6">
        <f ca="1">IF(الرئيسى3[[#This Row],[سنة]]&gt;0,INT(الرئيسى3[[#This Row],[يوم]]-الرئيسى3[[#This Row],[سنة]]*365)/30,INT(الرئيسى3[[#This Row],[يوم]])/30)</f>
        <v>10.933333333333334</v>
      </c>
      <c r="M60" s="6">
        <f ca="1">IF(الرئيسى3[[#This Row],[يوم]]&gt;365,INT(الرئيسى3[[#This Row],[يوم]]/365),0)</f>
        <v>4</v>
      </c>
      <c r="N60" s="13"/>
      <c r="O60" s="9">
        <v>800</v>
      </c>
    </row>
    <row r="61" spans="1:15" ht="16.5" x14ac:dyDescent="0.2">
      <c r="A61" s="4">
        <f>SUBTOTAL(3,$B$2:B61)</f>
        <v>60</v>
      </c>
      <c r="B61" s="18" t="s">
        <v>203</v>
      </c>
      <c r="C61" s="16">
        <v>30504032401158</v>
      </c>
      <c r="D61" s="13" t="s">
        <v>324</v>
      </c>
      <c r="E61" s="13" t="s">
        <v>160</v>
      </c>
      <c r="F61" s="4">
        <v>230</v>
      </c>
      <c r="G61" s="13">
        <v>0</v>
      </c>
      <c r="H61" s="14" t="s">
        <v>134</v>
      </c>
      <c r="I61" s="17">
        <v>44488</v>
      </c>
      <c r="J61" s="6">
        <f>COUNTIF(C:C,الرئيسى3[[#This Row],[رقم البطاقة]])</f>
        <v>1</v>
      </c>
      <c r="K61" s="6">
        <f ca="1">TODAY()-الرئيسى3[[#This Row],[تاريخ استلام العمل]]</f>
        <v>1771</v>
      </c>
      <c r="L61" s="6">
        <f ca="1">IF(الرئيسى3[[#This Row],[سنة]]&gt;0,INT(الرئيسى3[[#This Row],[يوم]]-الرئيسى3[[#This Row],[سنة]]*365)/30,INT(الرئيسى3[[#This Row],[يوم]])/30)</f>
        <v>10.366666666666667</v>
      </c>
      <c r="M61" s="6">
        <f ca="1">IF(الرئيسى3[[#This Row],[يوم]]&gt;365,INT(الرئيسى3[[#This Row],[يوم]]/365),0)</f>
        <v>4</v>
      </c>
      <c r="N61" s="13"/>
      <c r="O61" s="9">
        <v>800</v>
      </c>
    </row>
    <row r="62" spans="1:15" ht="16.5" x14ac:dyDescent="0.2">
      <c r="A62" s="4">
        <f>SUBTOTAL(3,$B$2:B62)</f>
        <v>61</v>
      </c>
      <c r="B62" s="18" t="s">
        <v>204</v>
      </c>
      <c r="C62" s="16">
        <v>29610012131218</v>
      </c>
      <c r="D62" s="13" t="s">
        <v>324</v>
      </c>
      <c r="E62" s="13" t="s">
        <v>160</v>
      </c>
      <c r="F62" s="4">
        <v>230</v>
      </c>
      <c r="G62" s="13">
        <v>0</v>
      </c>
      <c r="H62" s="14" t="s">
        <v>134</v>
      </c>
      <c r="I62" s="17">
        <v>45216</v>
      </c>
      <c r="J62" s="6">
        <f>COUNTIF(C:C,الرئيسى3[[#This Row],[رقم البطاقة]])</f>
        <v>1</v>
      </c>
      <c r="K62" s="6">
        <f ca="1">TODAY()-الرئيسى3[[#This Row],[تاريخ استلام العمل]]</f>
        <v>1043</v>
      </c>
      <c r="L62" s="6">
        <f ca="1">IF(الرئيسى3[[#This Row],[سنة]]&gt;0,INT(الرئيسى3[[#This Row],[يوم]]-الرئيسى3[[#This Row],[سنة]]*365)/30,INT(الرئيسى3[[#This Row],[يوم]])/30)</f>
        <v>10.433333333333334</v>
      </c>
      <c r="M62" s="6">
        <f ca="1">IF(الرئيسى3[[#This Row],[يوم]]&gt;365,INT(الرئيسى3[[#This Row],[يوم]]/365),0)</f>
        <v>2</v>
      </c>
      <c r="N62" s="13"/>
      <c r="O62" s="9">
        <v>800</v>
      </c>
    </row>
    <row r="63" spans="1:15" ht="16.5" x14ac:dyDescent="0.2">
      <c r="A63" s="4">
        <f>SUBTOTAL(3,$B$2:B63)</f>
        <v>62</v>
      </c>
      <c r="B63" s="18" t="s">
        <v>208</v>
      </c>
      <c r="C63" s="16">
        <v>30004014204875</v>
      </c>
      <c r="D63" s="13" t="s">
        <v>325</v>
      </c>
      <c r="E63" s="13" t="s">
        <v>160</v>
      </c>
      <c r="F63" s="4">
        <v>220</v>
      </c>
      <c r="G63" s="13">
        <v>0</v>
      </c>
      <c r="H63" s="14" t="s">
        <v>134</v>
      </c>
      <c r="I63" s="17">
        <v>45294</v>
      </c>
      <c r="J63" s="6">
        <f>COUNTIF(C:C,الرئيسى3[[#This Row],[رقم البطاقة]])</f>
        <v>1</v>
      </c>
      <c r="K63" s="6">
        <f ca="1">TODAY()-الرئيسى3[[#This Row],[تاريخ استلام العمل]]</f>
        <v>965</v>
      </c>
      <c r="L63" s="6">
        <f ca="1">IF(الرئيسى3[[#This Row],[سنة]]&gt;0,INT(الرئيسى3[[#This Row],[يوم]]-الرئيسى3[[#This Row],[سنة]]*365)/30,INT(الرئيسى3[[#This Row],[يوم]])/30)</f>
        <v>7.833333333333333</v>
      </c>
      <c r="M63" s="6">
        <f ca="1">IF(الرئيسى3[[#This Row],[يوم]]&gt;365,INT(الرئيسى3[[#This Row],[يوم]]/365),0)</f>
        <v>2</v>
      </c>
      <c r="N63" s="13"/>
      <c r="O63" s="9">
        <v>800</v>
      </c>
    </row>
    <row r="64" spans="1:15" ht="16.5" x14ac:dyDescent="0.2">
      <c r="A64" s="4">
        <f>SUBTOTAL(3,$B$2:B64)</f>
        <v>63</v>
      </c>
      <c r="B64" s="18" t="s">
        <v>364</v>
      </c>
      <c r="C64" s="16">
        <v>30401225240375</v>
      </c>
      <c r="D64" s="13" t="s">
        <v>739</v>
      </c>
      <c r="E64" s="13" t="s">
        <v>160</v>
      </c>
      <c r="F64" s="4">
        <v>210</v>
      </c>
      <c r="G64" s="13">
        <v>0</v>
      </c>
      <c r="H64" s="14" t="s">
        <v>134</v>
      </c>
      <c r="I64" s="17">
        <v>45547</v>
      </c>
      <c r="J64" s="6">
        <f>COUNTIF(C:C,الرئيسى3[[#This Row],[رقم البطاقة]])</f>
        <v>1</v>
      </c>
      <c r="K64" s="6">
        <f ca="1">TODAY()-الرئيسى3[[#This Row],[تاريخ استلام العمل]]</f>
        <v>712</v>
      </c>
      <c r="L64" s="6">
        <f ca="1">IF(الرئيسى3[[#This Row],[سنة]]&gt;0,INT(الرئيسى3[[#This Row],[يوم]]-الرئيسى3[[#This Row],[سنة]]*365)/30,INT(الرئيسى3[[#This Row],[يوم]])/30)</f>
        <v>11.566666666666666</v>
      </c>
      <c r="M64" s="6">
        <f ca="1">IF(الرئيسى3[[#This Row],[يوم]]&gt;365,INT(الرئيسى3[[#This Row],[يوم]]/365),0)</f>
        <v>1</v>
      </c>
      <c r="N64" s="13"/>
      <c r="O64" s="9">
        <v>300</v>
      </c>
    </row>
    <row r="65" spans="1:15" ht="16.5" x14ac:dyDescent="0.2">
      <c r="A65" s="4">
        <f>SUBTOTAL(3,$B$2:B65)</f>
        <v>64</v>
      </c>
      <c r="B65" s="18" t="s">
        <v>365</v>
      </c>
      <c r="C65" s="16">
        <v>30601081701855</v>
      </c>
      <c r="D65" s="13" t="s">
        <v>739</v>
      </c>
      <c r="E65" s="13" t="s">
        <v>160</v>
      </c>
      <c r="F65" s="4">
        <v>210</v>
      </c>
      <c r="G65" s="13">
        <v>0</v>
      </c>
      <c r="H65" s="14" t="s">
        <v>134</v>
      </c>
      <c r="I65" s="17">
        <v>45547</v>
      </c>
      <c r="J65" s="6">
        <f>COUNTIF(C:C,الرئيسى3[[#This Row],[رقم البطاقة]])</f>
        <v>1</v>
      </c>
      <c r="K65" s="6">
        <f ca="1">TODAY()-الرئيسى3[[#This Row],[تاريخ استلام العمل]]</f>
        <v>712</v>
      </c>
      <c r="L65" s="6">
        <f ca="1">IF(الرئيسى3[[#This Row],[سنة]]&gt;0,INT(الرئيسى3[[#This Row],[يوم]]-الرئيسى3[[#This Row],[سنة]]*365)/30,INT(الرئيسى3[[#This Row],[يوم]])/30)</f>
        <v>11.566666666666666</v>
      </c>
      <c r="M65" s="6">
        <f ca="1">IF(الرئيسى3[[#This Row],[يوم]]&gt;365,INT(الرئيسى3[[#This Row],[يوم]]/365),0)</f>
        <v>1</v>
      </c>
      <c r="N65" s="13"/>
      <c r="O65" s="9">
        <v>300</v>
      </c>
    </row>
    <row r="66" spans="1:15" ht="16.5" x14ac:dyDescent="0.2">
      <c r="A66" s="4">
        <f>SUBTOTAL(3,$B$2:B66)</f>
        <v>65</v>
      </c>
      <c r="B66" s="18" t="s">
        <v>521</v>
      </c>
      <c r="C66" s="16">
        <v>29601012431751</v>
      </c>
      <c r="D66" s="13" t="s">
        <v>739</v>
      </c>
      <c r="E66" s="13" t="s">
        <v>160</v>
      </c>
      <c r="F66" s="4">
        <v>210</v>
      </c>
      <c r="G66" s="13">
        <v>0</v>
      </c>
      <c r="H66" s="14" t="s">
        <v>134</v>
      </c>
      <c r="I66" s="17">
        <v>45607</v>
      </c>
      <c r="J66" s="6">
        <f>COUNTIF(C:C,الرئيسى3[[#This Row],[رقم البطاقة]])</f>
        <v>1</v>
      </c>
      <c r="K66" s="6">
        <f ca="1">TODAY()-الرئيسى3[[#This Row],[تاريخ استلام العمل]]</f>
        <v>652</v>
      </c>
      <c r="L66" s="6">
        <f ca="1">IF(الرئيسى3[[#This Row],[سنة]]&gt;0,INT(الرئيسى3[[#This Row],[يوم]]-الرئيسى3[[#This Row],[سنة]]*365)/30,INT(الرئيسى3[[#This Row],[يوم]])/30)</f>
        <v>9.5666666666666664</v>
      </c>
      <c r="M66" s="6">
        <f ca="1">IF(الرئيسى3[[#This Row],[يوم]]&gt;365,INT(الرئيسى3[[#This Row],[يوم]]/365),0)</f>
        <v>1</v>
      </c>
      <c r="N66" s="13"/>
      <c r="O66" s="9">
        <v>0</v>
      </c>
    </row>
    <row r="67" spans="1:15" ht="16.5" x14ac:dyDescent="0.2">
      <c r="A67" s="4">
        <f>SUBTOTAL(3,$B$2:B67)</f>
        <v>66</v>
      </c>
      <c r="B67" s="18" t="s">
        <v>584</v>
      </c>
      <c r="C67" s="16">
        <v>29303040100476</v>
      </c>
      <c r="D67" s="13" t="s">
        <v>739</v>
      </c>
      <c r="E67" s="13" t="s">
        <v>160</v>
      </c>
      <c r="F67" s="4">
        <v>210</v>
      </c>
      <c r="G67" s="13">
        <v>0</v>
      </c>
      <c r="H67" s="14" t="s">
        <v>134</v>
      </c>
      <c r="I67" s="17">
        <v>45627</v>
      </c>
      <c r="J67" s="6">
        <f>COUNTIF(C:C,الرئيسى3[[#This Row],[رقم البطاقة]])</f>
        <v>1</v>
      </c>
      <c r="K67" s="6">
        <f ca="1">TODAY()-الرئيسى3[[#This Row],[تاريخ استلام العمل]]</f>
        <v>632</v>
      </c>
      <c r="L67" s="6">
        <f ca="1">IF(الرئيسى3[[#This Row],[سنة]]&gt;0,INT(الرئيسى3[[#This Row],[يوم]]-الرئيسى3[[#This Row],[سنة]]*365)/30,INT(الرئيسى3[[#This Row],[يوم]])/30)</f>
        <v>8.9</v>
      </c>
      <c r="M67" s="6">
        <f ca="1">IF(الرئيسى3[[#This Row],[يوم]]&gt;365,INT(الرئيسى3[[#This Row],[يوم]]/365),0)</f>
        <v>1</v>
      </c>
      <c r="N67" s="13"/>
      <c r="O67" s="9">
        <v>0</v>
      </c>
    </row>
    <row r="68" spans="1:15" ht="16.5" x14ac:dyDescent="0.2">
      <c r="A68" s="4">
        <f>SUBTOTAL(3,$B$2:B68)</f>
        <v>67</v>
      </c>
      <c r="B68" s="18" t="s">
        <v>635</v>
      </c>
      <c r="C68" s="16">
        <v>30405242402396</v>
      </c>
      <c r="D68" s="13" t="s">
        <v>324</v>
      </c>
      <c r="E68" s="4" t="s">
        <v>160</v>
      </c>
      <c r="F68" s="4">
        <v>230</v>
      </c>
      <c r="G68" s="13">
        <v>0</v>
      </c>
      <c r="H68" s="14" t="s">
        <v>134</v>
      </c>
      <c r="I68" s="17">
        <v>44514</v>
      </c>
      <c r="J68" s="6">
        <f>COUNTIF(C:C,الرئيسى3[[#This Row],[رقم البطاقة]])</f>
        <v>1</v>
      </c>
      <c r="K68" s="6">
        <f ca="1">TODAY()-الرئيسى3[[#This Row],[تاريخ استلام العمل]]</f>
        <v>1745</v>
      </c>
      <c r="L68" s="6">
        <f ca="1">IF(الرئيسى3[[#This Row],[سنة]]&gt;0,INT(الرئيسى3[[#This Row],[يوم]]-الرئيسى3[[#This Row],[سنة]]*365)/30,INT(الرئيسى3[[#This Row],[يوم]])/30)</f>
        <v>9.5</v>
      </c>
      <c r="M68" s="6">
        <f ca="1">IF(الرئيسى3[[#This Row],[يوم]]&gt;365,INT(الرئيسى3[[#This Row],[يوم]]/365),0)</f>
        <v>4</v>
      </c>
      <c r="N68" s="13"/>
      <c r="O68" s="9">
        <v>800</v>
      </c>
    </row>
    <row r="69" spans="1:15" ht="16.5" x14ac:dyDescent="0.2">
      <c r="A69" s="4">
        <f>SUBTOTAL(3,$B$2:B69)</f>
        <v>68</v>
      </c>
      <c r="B69" s="18" t="s">
        <v>636</v>
      </c>
      <c r="C69" s="16">
        <v>30303012413812</v>
      </c>
      <c r="D69" s="13" t="s">
        <v>324</v>
      </c>
      <c r="E69" s="4" t="s">
        <v>160</v>
      </c>
      <c r="F69" s="4">
        <v>230</v>
      </c>
      <c r="G69" s="13">
        <v>0</v>
      </c>
      <c r="H69" s="14" t="s">
        <v>134</v>
      </c>
      <c r="I69" s="17">
        <v>44555</v>
      </c>
      <c r="J69" s="6">
        <f>COUNTIF(C:C,الرئيسى3[[#This Row],[رقم البطاقة]])</f>
        <v>1</v>
      </c>
      <c r="K69" s="6">
        <f ca="1">TODAY()-الرئيسى3[[#This Row],[تاريخ استلام العمل]]</f>
        <v>1704</v>
      </c>
      <c r="L69" s="6">
        <f ca="1">IF(الرئيسى3[[#This Row],[سنة]]&gt;0,INT(الرئيسى3[[#This Row],[يوم]]-الرئيسى3[[#This Row],[سنة]]*365)/30,INT(الرئيسى3[[#This Row],[يوم]])/30)</f>
        <v>8.1333333333333329</v>
      </c>
      <c r="M69" s="6">
        <f ca="1">IF(الرئيسى3[[#This Row],[يوم]]&gt;365,INT(الرئيسى3[[#This Row],[يوم]]/365),0)</f>
        <v>4</v>
      </c>
      <c r="N69" s="13"/>
      <c r="O69" s="9">
        <v>800</v>
      </c>
    </row>
    <row r="70" spans="1:15" ht="16.5" x14ac:dyDescent="0.2">
      <c r="A70" s="4">
        <f>SUBTOTAL(3,$B$2:B70)</f>
        <v>69</v>
      </c>
      <c r="B70" s="18" t="s">
        <v>205</v>
      </c>
      <c r="C70" s="16">
        <v>30503092503131</v>
      </c>
      <c r="D70" s="13" t="s">
        <v>79</v>
      </c>
      <c r="E70" s="4" t="s">
        <v>8</v>
      </c>
      <c r="F70" s="4">
        <v>230</v>
      </c>
      <c r="G70" s="13">
        <v>0</v>
      </c>
      <c r="H70" s="14" t="s">
        <v>134</v>
      </c>
      <c r="I70" s="17">
        <v>44639</v>
      </c>
      <c r="J70" s="6">
        <f>COUNTIF(C:C,الرئيسى3[[#This Row],[رقم البطاقة]])</f>
        <v>1</v>
      </c>
      <c r="K70" s="6">
        <f ca="1">TODAY()-الرئيسى3[[#This Row],[تاريخ استلام العمل]]</f>
        <v>1620</v>
      </c>
      <c r="L70" s="6">
        <f ca="1">IF(الرئيسى3[[#This Row],[سنة]]&gt;0,INT(الرئيسى3[[#This Row],[يوم]]-الرئيسى3[[#This Row],[سنة]]*365)/30,INT(الرئيسى3[[#This Row],[يوم]])/30)</f>
        <v>5.333333333333333</v>
      </c>
      <c r="M70" s="6">
        <f ca="1">IF(الرئيسى3[[#This Row],[يوم]]&gt;365,INT(الرئيسى3[[#This Row],[يوم]]/365),0)</f>
        <v>4</v>
      </c>
      <c r="N70" s="25" t="s">
        <v>736</v>
      </c>
      <c r="O70" s="9">
        <v>800</v>
      </c>
    </row>
    <row r="71" spans="1:15" ht="16.5" x14ac:dyDescent="0.2">
      <c r="A71" s="4">
        <f>SUBTOTAL(3,$B$2:B71)</f>
        <v>70</v>
      </c>
      <c r="B71" s="18" t="s">
        <v>323</v>
      </c>
      <c r="C71" s="16">
        <v>30409022502514</v>
      </c>
      <c r="D71" s="13" t="s">
        <v>79</v>
      </c>
      <c r="E71" s="4" t="s">
        <v>8</v>
      </c>
      <c r="F71" s="4">
        <v>230</v>
      </c>
      <c r="G71" s="13">
        <v>0</v>
      </c>
      <c r="H71" s="14" t="s">
        <v>134</v>
      </c>
      <c r="I71" s="17">
        <v>44790</v>
      </c>
      <c r="J71" s="6">
        <f>COUNTIF(C:C,الرئيسى3[[#This Row],[رقم البطاقة]])</f>
        <v>1</v>
      </c>
      <c r="K71" s="6">
        <f ca="1">TODAY()-الرئيسى3[[#This Row],[تاريخ استلام العمل]]</f>
        <v>1469</v>
      </c>
      <c r="L71" s="6">
        <f ca="1">IF(الرئيسى3[[#This Row],[سنة]]&gt;0,INT(الرئيسى3[[#This Row],[يوم]]-الرئيسى3[[#This Row],[سنة]]*365)/30,INT(الرئيسى3[[#This Row],[يوم]])/30)</f>
        <v>0.3</v>
      </c>
      <c r="M71" s="6">
        <f ca="1">IF(الرئيسى3[[#This Row],[يوم]]&gt;365,INT(الرئيسى3[[#This Row],[يوم]]/365),0)</f>
        <v>4</v>
      </c>
      <c r="N71" s="13"/>
      <c r="O71" s="9">
        <v>800</v>
      </c>
    </row>
    <row r="72" spans="1:15" ht="16.5" x14ac:dyDescent="0.2">
      <c r="A72" s="4">
        <f>SUBTOTAL(3,$B$2:B72)</f>
        <v>71</v>
      </c>
      <c r="B72" s="18" t="s">
        <v>737</v>
      </c>
      <c r="C72" s="16">
        <v>30404052500514</v>
      </c>
      <c r="D72" s="13" t="s">
        <v>79</v>
      </c>
      <c r="E72" s="4" t="s">
        <v>8</v>
      </c>
      <c r="F72" s="4">
        <v>230</v>
      </c>
      <c r="G72" s="13">
        <v>0</v>
      </c>
      <c r="H72" s="14" t="s">
        <v>134</v>
      </c>
      <c r="I72" s="17">
        <v>45668</v>
      </c>
      <c r="J72" s="6">
        <f>COUNTIF(C:C,الرئيسى3[[#This Row],[رقم البطاقة]])</f>
        <v>1</v>
      </c>
      <c r="K72" s="6">
        <f ca="1">TODAY()-الرئيسى3[[#This Row],[تاريخ استلام العمل]]</f>
        <v>591</v>
      </c>
      <c r="L72" s="6">
        <f ca="1">IF(الرئيسى3[[#This Row],[سنة]]&gt;0,INT(الرئيسى3[[#This Row],[يوم]]-الرئيسى3[[#This Row],[سنة]]*365)/30,INT(الرئيسى3[[#This Row],[يوم]])/30)</f>
        <v>7.5333333333333332</v>
      </c>
      <c r="M72" s="6">
        <f ca="1">IF(الرئيسى3[[#This Row],[يوم]]&gt;365,INT(الرئيسى3[[#This Row],[يوم]]/365),0)</f>
        <v>1</v>
      </c>
      <c r="N72" s="13" t="s">
        <v>738</v>
      </c>
      <c r="O72" s="9">
        <v>0</v>
      </c>
    </row>
    <row r="73" spans="1:15" ht="16.5" x14ac:dyDescent="0.2">
      <c r="A73" s="4">
        <f>SUBTOTAL(3,$B$2:B73)</f>
        <v>72</v>
      </c>
      <c r="B73" s="18" t="s">
        <v>207</v>
      </c>
      <c r="C73" s="16">
        <v>30501252504439</v>
      </c>
      <c r="D73" s="13" t="s">
        <v>79</v>
      </c>
      <c r="E73" s="4" t="s">
        <v>8</v>
      </c>
      <c r="F73" s="4">
        <v>230</v>
      </c>
      <c r="G73" s="13">
        <v>0</v>
      </c>
      <c r="H73" s="14" t="s">
        <v>134</v>
      </c>
      <c r="I73" s="17">
        <v>44929</v>
      </c>
      <c r="J73" s="6">
        <f>COUNTIF(C:C,الرئيسى3[[#This Row],[رقم البطاقة]])</f>
        <v>1</v>
      </c>
      <c r="K73" s="6">
        <f ca="1">TODAY()-الرئيسى3[[#This Row],[تاريخ استلام العمل]]</f>
        <v>1330</v>
      </c>
      <c r="L73" s="6">
        <f ca="1">IF(الرئيسى3[[#This Row],[سنة]]&gt;0,INT(الرئيسى3[[#This Row],[يوم]]-الرئيسى3[[#This Row],[سنة]]*365)/30,INT(الرئيسى3[[#This Row],[يوم]])/30)</f>
        <v>7.833333333333333</v>
      </c>
      <c r="M73" s="6">
        <f ca="1">IF(الرئيسى3[[#This Row],[يوم]]&gt;365,INT(الرئيسى3[[#This Row],[يوم]]/365),0)</f>
        <v>3</v>
      </c>
      <c r="N73" s="13"/>
      <c r="O73" s="9">
        <v>800</v>
      </c>
    </row>
    <row r="74" spans="1:15" ht="16.5" x14ac:dyDescent="0.2">
      <c r="A74" s="4">
        <f>SUBTOTAL(3,$B$2:B74)</f>
        <v>73</v>
      </c>
      <c r="B74" s="18" t="s">
        <v>206</v>
      </c>
      <c r="C74" s="16">
        <v>30412042503194</v>
      </c>
      <c r="D74" s="13" t="s">
        <v>79</v>
      </c>
      <c r="E74" s="4" t="s">
        <v>8</v>
      </c>
      <c r="F74" s="4">
        <v>230</v>
      </c>
      <c r="G74" s="13">
        <v>0</v>
      </c>
      <c r="H74" s="14" t="s">
        <v>134</v>
      </c>
      <c r="I74" s="17">
        <v>45048</v>
      </c>
      <c r="J74" s="6">
        <f>COUNTIF(C:C,الرئيسى3[[#This Row],[رقم البطاقة]])</f>
        <v>1</v>
      </c>
      <c r="K74" s="6">
        <f ca="1">TODAY()-الرئيسى3[[#This Row],[تاريخ استلام العمل]]</f>
        <v>1211</v>
      </c>
      <c r="L74" s="6">
        <f ca="1">IF(الرئيسى3[[#This Row],[سنة]]&gt;0,INT(الرئيسى3[[#This Row],[يوم]]-الرئيسى3[[#This Row],[سنة]]*365)/30,INT(الرئيسى3[[#This Row],[يوم]])/30)</f>
        <v>3.8666666666666667</v>
      </c>
      <c r="M74" s="6">
        <f ca="1">IF(الرئيسى3[[#This Row],[يوم]]&gt;365,INT(الرئيسى3[[#This Row],[يوم]]/365),0)</f>
        <v>3</v>
      </c>
      <c r="N74" s="13"/>
      <c r="O74" s="9">
        <v>800</v>
      </c>
    </row>
    <row r="75" spans="1:15" ht="16.5" x14ac:dyDescent="0.2">
      <c r="A75" s="4">
        <f>SUBTOTAL(3,$B$2:B75)</f>
        <v>74</v>
      </c>
      <c r="B75" s="18" t="s">
        <v>374</v>
      </c>
      <c r="C75" s="16">
        <v>30601012504215</v>
      </c>
      <c r="D75" s="13" t="s">
        <v>79</v>
      </c>
      <c r="E75" s="4" t="s">
        <v>8</v>
      </c>
      <c r="F75" s="4">
        <v>230</v>
      </c>
      <c r="G75" s="13">
        <v>0</v>
      </c>
      <c r="H75" s="14" t="s">
        <v>134</v>
      </c>
      <c r="I75" s="17">
        <v>44702</v>
      </c>
      <c r="J75" s="6">
        <f>COUNTIF(C:C,الرئيسى3[[#This Row],[رقم البطاقة]])</f>
        <v>1</v>
      </c>
      <c r="K75" s="6">
        <f ca="1">TODAY()-الرئيسى3[[#This Row],[تاريخ استلام العمل]]</f>
        <v>1557</v>
      </c>
      <c r="L75" s="6">
        <f ca="1">IF(الرئيسى3[[#This Row],[سنة]]&gt;0,INT(الرئيسى3[[#This Row],[يوم]]-الرئيسى3[[#This Row],[سنة]]*365)/30,INT(الرئيسى3[[#This Row],[يوم]])/30)</f>
        <v>3.2333333333333334</v>
      </c>
      <c r="M75" s="6">
        <f ca="1">IF(الرئيسى3[[#This Row],[يوم]]&gt;365,INT(الرئيسى3[[#This Row],[يوم]]/365),0)</f>
        <v>4</v>
      </c>
      <c r="N75" s="13"/>
      <c r="O75" s="9">
        <v>800</v>
      </c>
    </row>
    <row r="76" spans="1:15" ht="16.5" x14ac:dyDescent="0.2">
      <c r="A76" s="4">
        <f>SUBTOTAL(3,$B$2:B76)</f>
        <v>75</v>
      </c>
      <c r="B76" s="18" t="s">
        <v>431</v>
      </c>
      <c r="C76" s="16">
        <v>29601012512492</v>
      </c>
      <c r="D76" s="4" t="s">
        <v>79</v>
      </c>
      <c r="E76" s="4" t="s">
        <v>8</v>
      </c>
      <c r="F76" s="4">
        <v>230</v>
      </c>
      <c r="G76" s="13">
        <v>0</v>
      </c>
      <c r="H76" s="14" t="s">
        <v>134</v>
      </c>
      <c r="I76" s="17">
        <v>44857</v>
      </c>
      <c r="J76" s="6">
        <f>COUNTIF(C:C,الرئيسى3[[#This Row],[رقم البطاقة]])</f>
        <v>1</v>
      </c>
      <c r="K76" s="6">
        <f ca="1">TODAY()-الرئيسى3[[#This Row],[تاريخ استلام العمل]]</f>
        <v>1402</v>
      </c>
      <c r="L76" s="6">
        <f ca="1">IF(الرئيسى3[[#This Row],[سنة]]&gt;0,INT(الرئيسى3[[#This Row],[يوم]]-الرئيسى3[[#This Row],[سنة]]*365)/30,INT(الرئيسى3[[#This Row],[يوم]])/30)</f>
        <v>10.233333333333333</v>
      </c>
      <c r="M76" s="6">
        <f ca="1">IF(الرئيسى3[[#This Row],[يوم]]&gt;365,INT(الرئيسى3[[#This Row],[يوم]]/365),0)</f>
        <v>3</v>
      </c>
      <c r="N76" s="13"/>
      <c r="O76" s="9">
        <v>800</v>
      </c>
    </row>
    <row r="77" spans="1:15" ht="16.5" x14ac:dyDescent="0.2">
      <c r="A77" s="4">
        <f>SUBTOTAL(3,$B$2:B77)</f>
        <v>76</v>
      </c>
      <c r="B77" s="18" t="s">
        <v>488</v>
      </c>
      <c r="C77" s="16">
        <v>29403202502578</v>
      </c>
      <c r="D77" s="4" t="s">
        <v>79</v>
      </c>
      <c r="E77" s="4" t="s">
        <v>8</v>
      </c>
      <c r="F77" s="4">
        <v>230</v>
      </c>
      <c r="G77" s="13">
        <v>0</v>
      </c>
      <c r="H77" s="14" t="s">
        <v>134</v>
      </c>
      <c r="I77" s="17">
        <v>44590</v>
      </c>
      <c r="J77" s="6">
        <f>COUNTIF(C:C,الرئيسى3[[#This Row],[رقم البطاقة]])</f>
        <v>1</v>
      </c>
      <c r="K77" s="6">
        <f ca="1">TODAY()-الرئيسى3[[#This Row],[تاريخ استلام العمل]]</f>
        <v>1669</v>
      </c>
      <c r="L77" s="6">
        <f ca="1">IF(الرئيسى3[[#This Row],[سنة]]&gt;0,INT(الرئيسى3[[#This Row],[يوم]]-الرئيسى3[[#This Row],[سنة]]*365)/30,INT(الرئيسى3[[#This Row],[يوم]])/30)</f>
        <v>6.9666666666666668</v>
      </c>
      <c r="M77" s="6">
        <f ca="1">IF(الرئيسى3[[#This Row],[يوم]]&gt;365,INT(الرئيسى3[[#This Row],[يوم]]/365),0)</f>
        <v>4</v>
      </c>
      <c r="N77" s="13"/>
      <c r="O77" s="9">
        <v>800</v>
      </c>
    </row>
    <row r="78" spans="1:15" ht="16.5" x14ac:dyDescent="0.2">
      <c r="A78" s="4">
        <f>SUBTOTAL(3,$B$2:B78)</f>
        <v>77</v>
      </c>
      <c r="B78" s="18" t="s">
        <v>583</v>
      </c>
      <c r="C78" s="16">
        <v>30503292502571</v>
      </c>
      <c r="D78" s="13" t="s">
        <v>79</v>
      </c>
      <c r="E78" s="4" t="s">
        <v>8</v>
      </c>
      <c r="F78" s="4">
        <v>230</v>
      </c>
      <c r="G78" s="13">
        <v>0</v>
      </c>
      <c r="H78" s="14" t="s">
        <v>134</v>
      </c>
      <c r="I78" s="17">
        <v>45526</v>
      </c>
      <c r="J78" s="6">
        <f>COUNTIF(C:C,الرئيسى3[[#This Row],[رقم البطاقة]])</f>
        <v>1</v>
      </c>
      <c r="K78" s="6">
        <f ca="1">TODAY()-الرئيسى3[[#This Row],[تاريخ استلام العمل]]</f>
        <v>733</v>
      </c>
      <c r="L78" s="6">
        <f ca="1">IF(الرئيسى3[[#This Row],[سنة]]&gt;0,INT(الرئيسى3[[#This Row],[يوم]]-الرئيسى3[[#This Row],[سنة]]*365)/30,INT(الرئيسى3[[#This Row],[يوم]])/30)</f>
        <v>0.1</v>
      </c>
      <c r="M78" s="6">
        <f ca="1">IF(الرئيسى3[[#This Row],[يوم]]&gt;365,INT(الرئيسى3[[#This Row],[يوم]]/365),0)</f>
        <v>2</v>
      </c>
      <c r="N78" s="13"/>
      <c r="O78" s="9">
        <v>300</v>
      </c>
    </row>
    <row r="79" spans="1:15" ht="16.5" x14ac:dyDescent="0.2">
      <c r="A79" s="4">
        <f>SUBTOTAL(3,$B$2:B79)</f>
        <v>78</v>
      </c>
      <c r="B79" s="18" t="s">
        <v>430</v>
      </c>
      <c r="C79" s="16">
        <v>30605182104098</v>
      </c>
      <c r="D79" s="13" t="s">
        <v>437</v>
      </c>
      <c r="E79" s="13" t="s">
        <v>593</v>
      </c>
      <c r="F79" s="4">
        <v>200</v>
      </c>
      <c r="G79" s="13">
        <v>30</v>
      </c>
      <c r="H79" s="14" t="s">
        <v>193</v>
      </c>
      <c r="I79" s="17">
        <v>45580</v>
      </c>
      <c r="J79" s="6">
        <f>COUNTIF(C:C,الرئيسى3[[#This Row],[رقم البطاقة]])</f>
        <v>1</v>
      </c>
      <c r="K79" s="6">
        <f ca="1">TODAY()-الرئيسى3[[#This Row],[تاريخ استلام العمل]]</f>
        <v>679</v>
      </c>
      <c r="L79" s="6">
        <f ca="1">IF(الرئيسى3[[#This Row],[سنة]]&gt;0,INT(الرئيسى3[[#This Row],[يوم]]-الرئيسى3[[#This Row],[سنة]]*365)/30,INT(الرئيسى3[[#This Row],[يوم]])/30)</f>
        <v>10.466666666666667</v>
      </c>
      <c r="M79" s="6">
        <f ca="1">IF(الرئيسى3[[#This Row],[يوم]]&gt;365,INT(الرئيسى3[[#This Row],[يوم]]/365),0)</f>
        <v>1</v>
      </c>
      <c r="N79" s="13"/>
      <c r="O79" s="9">
        <v>300</v>
      </c>
    </row>
    <row r="80" spans="1:15" ht="16.5" x14ac:dyDescent="0.2">
      <c r="A80" s="4">
        <f>SUBTOTAL(3,$B$2:B80)</f>
        <v>79</v>
      </c>
      <c r="B80" s="18" t="s">
        <v>290</v>
      </c>
      <c r="C80" s="16">
        <v>28102011809696</v>
      </c>
      <c r="D80" s="13" t="s">
        <v>600</v>
      </c>
      <c r="E80" s="4" t="s">
        <v>12</v>
      </c>
      <c r="F80" s="4">
        <v>265</v>
      </c>
      <c r="G80" s="13">
        <v>0</v>
      </c>
      <c r="H80" s="14" t="s">
        <v>193</v>
      </c>
      <c r="I80" s="17">
        <v>44868</v>
      </c>
      <c r="J80" s="6">
        <f>COUNTIF(C:C,الرئيسى3[[#This Row],[رقم البطاقة]])</f>
        <v>1</v>
      </c>
      <c r="K80" s="6">
        <f ca="1">TODAY()-الرئيسى3[[#This Row],[تاريخ استلام العمل]]</f>
        <v>1391</v>
      </c>
      <c r="L80" s="6">
        <f ca="1">IF(الرئيسى3[[#This Row],[سنة]]&gt;0,INT(الرئيسى3[[#This Row],[يوم]]-الرئيسى3[[#This Row],[سنة]]*365)/30,INT(الرئيسى3[[#This Row],[يوم]])/30)</f>
        <v>9.8666666666666671</v>
      </c>
      <c r="M80" s="6">
        <f ca="1">IF(الرئيسى3[[#This Row],[يوم]]&gt;365,INT(الرئيسى3[[#This Row],[يوم]]/365),0)</f>
        <v>3</v>
      </c>
      <c r="N80" s="13"/>
      <c r="O80" s="9">
        <v>800</v>
      </c>
    </row>
    <row r="81" spans="1:15" ht="15.75" x14ac:dyDescent="0.2">
      <c r="A81" s="4">
        <f>SUBTOTAL(3,$B$2:B81)</f>
        <v>80</v>
      </c>
      <c r="B81" s="4" t="s">
        <v>194</v>
      </c>
      <c r="C81" s="16">
        <v>27412041801954</v>
      </c>
      <c r="D81" s="13" t="s">
        <v>600</v>
      </c>
      <c r="E81" s="4" t="s">
        <v>12</v>
      </c>
      <c r="F81" s="5">
        <v>265</v>
      </c>
      <c r="G81" s="5">
        <v>0</v>
      </c>
      <c r="H81" s="14" t="s">
        <v>193</v>
      </c>
      <c r="I81" s="17">
        <v>44138</v>
      </c>
      <c r="J81" s="6">
        <f>COUNTIF(C:C,الرئيسى3[[#This Row],[رقم البطاقة]])</f>
        <v>1</v>
      </c>
      <c r="K81" s="6">
        <f ca="1">TODAY()-الرئيسى3[[#This Row],[تاريخ استلام العمل]]</f>
        <v>2121</v>
      </c>
      <c r="L81" s="6">
        <f ca="1">IF(الرئيسى3[[#This Row],[سنة]]&gt;0,INT(الرئيسى3[[#This Row],[يوم]]-الرئيسى3[[#This Row],[سنة]]*365)/30,INT(الرئيسى3[[#This Row],[يوم]])/30)</f>
        <v>9.8666666666666671</v>
      </c>
      <c r="M81" s="6">
        <f ca="1">IF(الرئيسى3[[#This Row],[يوم]]&gt;365,INT(الرئيسى3[[#This Row],[يوم]]/365),0)</f>
        <v>5</v>
      </c>
      <c r="N81" s="13"/>
      <c r="O81" s="9">
        <v>800</v>
      </c>
    </row>
    <row r="82" spans="1:15" ht="15.75" x14ac:dyDescent="0.2">
      <c r="A82" s="4">
        <f>SUBTOTAL(3,$B$2:B82)</f>
        <v>81</v>
      </c>
      <c r="B82" s="4" t="s">
        <v>407</v>
      </c>
      <c r="C82" s="16">
        <v>27611151702997</v>
      </c>
      <c r="D82" s="4" t="s">
        <v>17</v>
      </c>
      <c r="E82" s="4" t="s">
        <v>12</v>
      </c>
      <c r="F82" s="4">
        <v>265</v>
      </c>
      <c r="G82" s="5">
        <v>0</v>
      </c>
      <c r="H82" s="14" t="s">
        <v>193</v>
      </c>
      <c r="I82" s="17">
        <v>45422</v>
      </c>
      <c r="J82" s="6">
        <f>COUNTIF(C:C,الرئيسى3[[#This Row],[رقم البطاقة]])</f>
        <v>1</v>
      </c>
      <c r="K82" s="6">
        <f ca="1">TODAY()-الرئيسى3[[#This Row],[تاريخ استلام العمل]]</f>
        <v>837</v>
      </c>
      <c r="L82" s="6">
        <f ca="1">IF(الرئيسى3[[#This Row],[سنة]]&gt;0,INT(الرئيسى3[[#This Row],[يوم]]-الرئيسى3[[#This Row],[سنة]]*365)/30,INT(الرئيسى3[[#This Row],[يوم]])/30)</f>
        <v>3.5666666666666669</v>
      </c>
      <c r="M82" s="6">
        <f ca="1">IF(الرئيسى3[[#This Row],[يوم]]&gt;365,INT(الرئيسى3[[#This Row],[يوم]]/365),0)</f>
        <v>2</v>
      </c>
      <c r="O82" s="9">
        <v>500</v>
      </c>
    </row>
    <row r="83" spans="1:15" ht="15.75" x14ac:dyDescent="0.2">
      <c r="A83" s="4">
        <f>SUBTOTAL(3,$B$2:B83)</f>
        <v>82</v>
      </c>
      <c r="B83" s="5" t="s">
        <v>197</v>
      </c>
      <c r="C83" s="16">
        <v>29501211500636</v>
      </c>
      <c r="D83" s="4" t="s">
        <v>17</v>
      </c>
      <c r="E83" s="4" t="s">
        <v>12</v>
      </c>
      <c r="F83" s="5">
        <v>265</v>
      </c>
      <c r="G83" s="5">
        <v>0</v>
      </c>
      <c r="H83" s="14" t="s">
        <v>193</v>
      </c>
      <c r="I83" s="17">
        <v>45339</v>
      </c>
      <c r="J83" s="6">
        <f>COUNTIF(C:C,الرئيسى3[[#This Row],[رقم البطاقة]])</f>
        <v>1</v>
      </c>
      <c r="K83" s="6">
        <f ca="1">TODAY()-الرئيسى3[[#This Row],[تاريخ استلام العمل]]</f>
        <v>920</v>
      </c>
      <c r="L83" s="6">
        <f ca="1">IF(الرئيسى3[[#This Row],[سنة]]&gt;0,INT(الرئيسى3[[#This Row],[يوم]]-الرئيسى3[[#This Row],[سنة]]*365)/30,INT(الرئيسى3[[#This Row],[يوم]])/30)</f>
        <v>6.333333333333333</v>
      </c>
      <c r="M83" s="6">
        <f ca="1">IF(الرئيسى3[[#This Row],[يوم]]&gt;365,INT(الرئيسى3[[#This Row],[يوم]]/365),0)</f>
        <v>2</v>
      </c>
      <c r="N83" s="13"/>
      <c r="O83" s="9">
        <v>500</v>
      </c>
    </row>
    <row r="84" spans="1:15" ht="16.5" x14ac:dyDescent="0.2">
      <c r="A84" s="4">
        <f>SUBTOTAL(3,$B$2:B84)</f>
        <v>83</v>
      </c>
      <c r="B84" s="18" t="s">
        <v>198</v>
      </c>
      <c r="C84" s="16">
        <v>26209131801755</v>
      </c>
      <c r="D84" s="4" t="s">
        <v>17</v>
      </c>
      <c r="E84" s="13" t="s">
        <v>12</v>
      </c>
      <c r="F84" s="4">
        <v>265</v>
      </c>
      <c r="G84" s="13">
        <v>0</v>
      </c>
      <c r="H84" s="14" t="s">
        <v>193</v>
      </c>
      <c r="I84" s="17">
        <v>45350</v>
      </c>
      <c r="J84" s="6">
        <f>COUNTIF(C:C,الرئيسى3[[#This Row],[رقم البطاقة]])</f>
        <v>1</v>
      </c>
      <c r="K84" s="6">
        <f ca="1">TODAY()-الرئيسى3[[#This Row],[تاريخ استلام العمل]]</f>
        <v>909</v>
      </c>
      <c r="L84" s="6">
        <f ca="1">IF(الرئيسى3[[#This Row],[سنة]]&gt;0,INT(الرئيسى3[[#This Row],[يوم]]-الرئيسى3[[#This Row],[سنة]]*365)/30,INT(الرئيسى3[[#This Row],[يوم]])/30)</f>
        <v>5.9666666666666668</v>
      </c>
      <c r="M84" s="6">
        <f ca="1">IF(الرئيسى3[[#This Row],[يوم]]&gt;365,INT(الرئيسى3[[#This Row],[يوم]]/365),0)</f>
        <v>2</v>
      </c>
      <c r="N84" s="13"/>
      <c r="O84" s="9">
        <v>500</v>
      </c>
    </row>
    <row r="85" spans="1:15" ht="16.5" x14ac:dyDescent="0.2">
      <c r="A85" s="4">
        <f>SUBTOTAL(3,$B$2:B85)</f>
        <v>84</v>
      </c>
      <c r="B85" s="18" t="s">
        <v>196</v>
      </c>
      <c r="C85" s="16">
        <v>26804260200917</v>
      </c>
      <c r="D85" s="13" t="s">
        <v>15</v>
      </c>
      <c r="E85" s="4" t="s">
        <v>12</v>
      </c>
      <c r="F85" s="4">
        <v>265</v>
      </c>
      <c r="G85" s="13">
        <v>0</v>
      </c>
      <c r="H85" s="14" t="s">
        <v>193</v>
      </c>
      <c r="I85" s="17">
        <v>45185</v>
      </c>
      <c r="J85" s="6">
        <f>COUNTIF(C:C,الرئيسى3[[#This Row],[رقم البطاقة]])</f>
        <v>1</v>
      </c>
      <c r="K85" s="6">
        <f ca="1">TODAY()-الرئيسى3[[#This Row],[تاريخ استلام العمل]]</f>
        <v>1074</v>
      </c>
      <c r="L85" s="6">
        <f ca="1">IF(الرئيسى3[[#This Row],[سنة]]&gt;0,INT(الرئيسى3[[#This Row],[يوم]]-الرئيسى3[[#This Row],[سنة]]*365)/30,INT(الرئيسى3[[#This Row],[يوم]])/30)</f>
        <v>11.466666666666667</v>
      </c>
      <c r="M85" s="6">
        <f ca="1">IF(الرئيسى3[[#This Row],[يوم]]&gt;365,INT(الرئيسى3[[#This Row],[يوم]]/365),0)</f>
        <v>2</v>
      </c>
      <c r="N85" s="13"/>
      <c r="O85" s="9">
        <v>800</v>
      </c>
    </row>
    <row r="86" spans="1:15" ht="16.5" x14ac:dyDescent="0.2">
      <c r="A86" s="4">
        <f>SUBTOTAL(3,$B$2:B86)</f>
        <v>85</v>
      </c>
      <c r="B86" s="18" t="s">
        <v>685</v>
      </c>
      <c r="C86" s="16">
        <v>30306262500213</v>
      </c>
      <c r="D86" s="4" t="s">
        <v>733</v>
      </c>
      <c r="E86" s="13" t="s">
        <v>593</v>
      </c>
      <c r="F86" s="4">
        <v>340</v>
      </c>
      <c r="G86" s="5">
        <v>0</v>
      </c>
      <c r="H86" s="14" t="s">
        <v>210</v>
      </c>
      <c r="I86" s="17">
        <v>45668</v>
      </c>
      <c r="J86" s="6">
        <f>COUNTIF(C:C,الرئيسى3[[#This Row],[رقم البطاقة]])</f>
        <v>1</v>
      </c>
      <c r="K86" s="6">
        <f ca="1">TODAY()-الرئيسى3[[#This Row],[تاريخ استلام العمل]]</f>
        <v>591</v>
      </c>
      <c r="L86" s="6">
        <f ca="1">IF(الرئيسى3[[#This Row],[سنة]]&gt;0,INT(الرئيسى3[[#This Row],[يوم]]-الرئيسى3[[#This Row],[سنة]]*365)/30,INT(الرئيسى3[[#This Row],[يوم]])/30)</f>
        <v>7.5333333333333332</v>
      </c>
      <c r="M86" s="6">
        <f ca="1">IF(الرئيسى3[[#This Row],[يوم]]&gt;365,INT(الرئيسى3[[#This Row],[يوم]]/365),0)</f>
        <v>1</v>
      </c>
      <c r="N86" s="13"/>
      <c r="O86" s="9">
        <v>0</v>
      </c>
    </row>
    <row r="87" spans="1:15" ht="16.5" x14ac:dyDescent="0.2">
      <c r="A87" s="4">
        <f>SUBTOTAL(3,$B$2:B87)</f>
        <v>86</v>
      </c>
      <c r="B87" s="18" t="s">
        <v>684</v>
      </c>
      <c r="C87" s="16">
        <v>30407121401571</v>
      </c>
      <c r="D87" s="4" t="s">
        <v>624</v>
      </c>
      <c r="E87" s="13" t="s">
        <v>593</v>
      </c>
      <c r="F87" s="4">
        <v>230</v>
      </c>
      <c r="G87" s="5">
        <v>0</v>
      </c>
      <c r="H87" s="14" t="s">
        <v>210</v>
      </c>
      <c r="I87" s="17">
        <v>45655</v>
      </c>
      <c r="J87" s="6">
        <f>COUNTIF(C:C,الرئيسى3[[#This Row],[رقم البطاقة]])</f>
        <v>1</v>
      </c>
      <c r="K87" s="6">
        <f ca="1">TODAY()-الرئيسى3[[#This Row],[تاريخ استلام العمل]]</f>
        <v>604</v>
      </c>
      <c r="L87" s="6">
        <f ca="1">IF(الرئيسى3[[#This Row],[سنة]]&gt;0,INT(الرئيسى3[[#This Row],[يوم]]-الرئيسى3[[#This Row],[سنة]]*365)/30,INT(الرئيسى3[[#This Row],[يوم]])/30)</f>
        <v>7.9666666666666668</v>
      </c>
      <c r="M87" s="6">
        <f ca="1">IF(الرئيسى3[[#This Row],[يوم]]&gt;365,INT(الرئيسى3[[#This Row],[يوم]]/365),0)</f>
        <v>1</v>
      </c>
      <c r="N87" s="13"/>
      <c r="O87" s="9">
        <v>0</v>
      </c>
    </row>
    <row r="88" spans="1:15" ht="15.75" x14ac:dyDescent="0.2">
      <c r="A88" s="4">
        <f>SUBTOTAL(3,$B$2:B88)</f>
        <v>87</v>
      </c>
      <c r="B88" s="4" t="s">
        <v>209</v>
      </c>
      <c r="C88" s="16">
        <v>26109181401273</v>
      </c>
      <c r="D88" s="4" t="s">
        <v>9</v>
      </c>
      <c r="E88" s="4" t="s">
        <v>12</v>
      </c>
      <c r="F88" s="4">
        <v>190</v>
      </c>
      <c r="G88" s="5">
        <v>0</v>
      </c>
      <c r="H88" s="14" t="s">
        <v>210</v>
      </c>
      <c r="I88" s="17">
        <v>44389</v>
      </c>
      <c r="J88" s="6">
        <f>COUNTIF(C:C,الرئيسى3[[#This Row],[رقم البطاقة]])</f>
        <v>1</v>
      </c>
      <c r="K88" s="6">
        <f ca="1">TODAY()-الرئيسى3[[#This Row],[تاريخ استلام العمل]]</f>
        <v>1870</v>
      </c>
      <c r="L88" s="6">
        <f ca="1">IF(الرئيسى3[[#This Row],[سنة]]&gt;0,INT(الرئيسى3[[#This Row],[يوم]]-الرئيسى3[[#This Row],[سنة]]*365)/30,INT(الرئيسى3[[#This Row],[يوم]])/30)</f>
        <v>1.5</v>
      </c>
      <c r="M88" s="6">
        <f ca="1">IF(الرئيسى3[[#This Row],[يوم]]&gt;365,INT(الرئيسى3[[#This Row],[يوم]]/365),0)</f>
        <v>5</v>
      </c>
      <c r="O88" s="9">
        <v>800</v>
      </c>
    </row>
    <row r="89" spans="1:15" ht="15.75" x14ac:dyDescent="0.2">
      <c r="A89" s="4">
        <f>SUBTOTAL(3,$B$2:B89)</f>
        <v>88</v>
      </c>
      <c r="B89" s="4" t="s">
        <v>413</v>
      </c>
      <c r="C89" s="16">
        <v>26610072700237</v>
      </c>
      <c r="D89" s="13" t="s">
        <v>600</v>
      </c>
      <c r="E89" s="4" t="s">
        <v>12</v>
      </c>
      <c r="F89" s="4">
        <v>220</v>
      </c>
      <c r="G89" s="5">
        <v>0</v>
      </c>
      <c r="H89" s="14" t="s">
        <v>210</v>
      </c>
      <c r="I89" s="17">
        <v>45482</v>
      </c>
      <c r="J89" s="6">
        <f>COUNTIF(C:C,الرئيسى3[[#This Row],[رقم البطاقة]])</f>
        <v>1</v>
      </c>
      <c r="K89" s="6">
        <f ca="1">TODAY()-الرئيسى3[[#This Row],[تاريخ استلام العمل]]</f>
        <v>777</v>
      </c>
      <c r="L89" s="6">
        <f ca="1">IF(الرئيسى3[[#This Row],[سنة]]&gt;0,INT(الرئيسى3[[#This Row],[يوم]]-الرئيسى3[[#This Row],[سنة]]*365)/30,INT(الرئيسى3[[#This Row],[يوم]])/30)</f>
        <v>1.5666666666666667</v>
      </c>
      <c r="M89" s="6">
        <f ca="1">IF(الرئيسى3[[#This Row],[يوم]]&gt;365,INT(الرئيسى3[[#This Row],[يوم]]/365),0)</f>
        <v>2</v>
      </c>
      <c r="N89" s="13"/>
      <c r="O89" s="9">
        <v>300</v>
      </c>
    </row>
    <row r="90" spans="1:15" ht="15.75" x14ac:dyDescent="0.2">
      <c r="A90" s="4">
        <f>SUBTOTAL(3,$B$2:B90)</f>
        <v>89</v>
      </c>
      <c r="B90" s="4" t="s">
        <v>523</v>
      </c>
      <c r="C90" s="16">
        <v>28007032700519</v>
      </c>
      <c r="D90" s="13" t="s">
        <v>11</v>
      </c>
      <c r="E90" s="4" t="s">
        <v>12</v>
      </c>
      <c r="F90" s="4">
        <v>190</v>
      </c>
      <c r="G90" s="5">
        <v>0</v>
      </c>
      <c r="H90" s="14" t="s">
        <v>210</v>
      </c>
      <c r="I90" s="17">
        <v>45602</v>
      </c>
      <c r="J90" s="6">
        <f>COUNTIF(C:C,الرئيسى3[[#This Row],[رقم البطاقة]])</f>
        <v>1</v>
      </c>
      <c r="K90" s="6">
        <f ca="1">TODAY()-الرئيسى3[[#This Row],[تاريخ استلام العمل]]</f>
        <v>657</v>
      </c>
      <c r="L90" s="6">
        <f ca="1">IF(الرئيسى3[[#This Row],[سنة]]&gt;0,INT(الرئيسى3[[#This Row],[يوم]]-الرئيسى3[[#This Row],[سنة]]*365)/30,INT(الرئيسى3[[#This Row],[يوم]])/30)</f>
        <v>9.7333333333333325</v>
      </c>
      <c r="M90" s="6">
        <f ca="1">IF(الرئيسى3[[#This Row],[يوم]]&gt;365,INT(الرئيسى3[[#This Row],[يوم]]/365),0)</f>
        <v>1</v>
      </c>
      <c r="N90" s="13"/>
      <c r="O90" s="9">
        <v>0</v>
      </c>
    </row>
    <row r="91" spans="1:15" ht="15.75" x14ac:dyDescent="0.2">
      <c r="A91" s="4">
        <f>SUBTOTAL(3,$B$2:B91)</f>
        <v>90</v>
      </c>
      <c r="B91" s="5" t="s">
        <v>571</v>
      </c>
      <c r="C91" s="16">
        <v>26603092700351</v>
      </c>
      <c r="D91" s="13" t="s">
        <v>11</v>
      </c>
      <c r="E91" s="4" t="s">
        <v>12</v>
      </c>
      <c r="F91" s="4">
        <v>190</v>
      </c>
      <c r="G91" s="5">
        <v>0</v>
      </c>
      <c r="H91" s="14" t="s">
        <v>210</v>
      </c>
      <c r="I91" s="17">
        <v>44541</v>
      </c>
      <c r="J91" s="6">
        <f>COUNTIF(C:C,الرئيسى3[[#This Row],[رقم البطاقة]])</f>
        <v>1</v>
      </c>
      <c r="K91" s="6">
        <f ca="1">TODAY()-الرئيسى3[[#This Row],[تاريخ استلام العمل]]</f>
        <v>1718</v>
      </c>
      <c r="L91" s="6">
        <f ca="1">IF(الرئيسى3[[#This Row],[سنة]]&gt;0,INT(الرئيسى3[[#This Row],[يوم]]-الرئيسى3[[#This Row],[سنة]]*365)/30,INT(الرئيسى3[[#This Row],[يوم]])/30)</f>
        <v>8.6</v>
      </c>
      <c r="M91" s="6">
        <f ca="1">IF(الرئيسى3[[#This Row],[يوم]]&gt;365,INT(الرئيسى3[[#This Row],[يوم]]/365),0)</f>
        <v>4</v>
      </c>
      <c r="N91" s="13"/>
      <c r="O91" s="9">
        <v>800</v>
      </c>
    </row>
    <row r="92" spans="1:15" ht="15.75" x14ac:dyDescent="0.2">
      <c r="A92" s="4">
        <f>SUBTOTAL(3,$B$2:B92)</f>
        <v>91</v>
      </c>
      <c r="B92" s="4" t="s">
        <v>278</v>
      </c>
      <c r="C92" s="16">
        <v>28511232602015</v>
      </c>
      <c r="D92" s="13" t="s">
        <v>25</v>
      </c>
      <c r="E92" s="4" t="s">
        <v>10</v>
      </c>
      <c r="F92" s="4">
        <v>270</v>
      </c>
      <c r="G92" s="5">
        <v>0</v>
      </c>
      <c r="H92" s="14" t="s">
        <v>210</v>
      </c>
      <c r="I92" s="17">
        <v>45329</v>
      </c>
      <c r="J92" s="6">
        <f>COUNTIF(C:C,الرئيسى3[[#This Row],[رقم البطاقة]])</f>
        <v>1</v>
      </c>
      <c r="K92" s="6">
        <f ca="1">TODAY()-الرئيسى3[[#This Row],[تاريخ استلام العمل]]</f>
        <v>930</v>
      </c>
      <c r="L92" s="6">
        <f ca="1">IF(الرئيسى3[[#This Row],[سنة]]&gt;0,INT(الرئيسى3[[#This Row],[يوم]]-الرئيسى3[[#This Row],[سنة]]*365)/30,INT(الرئيسى3[[#This Row],[يوم]])/30)</f>
        <v>6.666666666666667</v>
      </c>
      <c r="M92" s="6">
        <f ca="1">IF(الرئيسى3[[#This Row],[يوم]]&gt;365,INT(الرئيسى3[[#This Row],[يوم]]/365),0)</f>
        <v>2</v>
      </c>
      <c r="O92" s="9">
        <v>500</v>
      </c>
    </row>
    <row r="93" spans="1:15" ht="15.75" x14ac:dyDescent="0.2">
      <c r="A93" s="4">
        <f>SUBTOTAL(3,$B$2:B93)</f>
        <v>92</v>
      </c>
      <c r="B93" s="4" t="s">
        <v>530</v>
      </c>
      <c r="C93" s="16">
        <v>30107012408556</v>
      </c>
      <c r="D93" s="4" t="s">
        <v>28</v>
      </c>
      <c r="E93" s="4" t="s">
        <v>10</v>
      </c>
      <c r="F93" s="4">
        <v>250</v>
      </c>
      <c r="G93" s="5">
        <v>0</v>
      </c>
      <c r="H93" s="14" t="s">
        <v>210</v>
      </c>
      <c r="I93" s="17">
        <v>45503</v>
      </c>
      <c r="J93" s="6">
        <f>COUNTIF(C:C,الرئيسى3[[#This Row],[رقم البطاقة]])</f>
        <v>1</v>
      </c>
      <c r="K93" s="6">
        <f ca="1">TODAY()-الرئيسى3[[#This Row],[تاريخ استلام العمل]]</f>
        <v>756</v>
      </c>
      <c r="L93" s="6">
        <f ca="1">IF(الرئيسى3[[#This Row],[سنة]]&gt;0,INT(الرئيسى3[[#This Row],[يوم]]-الرئيسى3[[#This Row],[سنة]]*365)/30,INT(الرئيسى3[[#This Row],[يوم]])/30)</f>
        <v>0.8666666666666667</v>
      </c>
      <c r="M93" s="6">
        <f ca="1">IF(الرئيسى3[[#This Row],[يوم]]&gt;365,INT(الرئيسى3[[#This Row],[يوم]]/365),0)</f>
        <v>2</v>
      </c>
      <c r="N93" s="13"/>
      <c r="O93" s="9">
        <v>300</v>
      </c>
    </row>
    <row r="94" spans="1:15" ht="15.75" x14ac:dyDescent="0.2">
      <c r="A94" s="4">
        <f>SUBTOTAL(3,$B$2:B94)</f>
        <v>93</v>
      </c>
      <c r="B94" s="4" t="s">
        <v>397</v>
      </c>
      <c r="C94" s="16">
        <v>30602131500976</v>
      </c>
      <c r="D94" s="4" t="s">
        <v>79</v>
      </c>
      <c r="E94" s="4" t="s">
        <v>8</v>
      </c>
      <c r="F94" s="4">
        <v>230</v>
      </c>
      <c r="G94" s="5">
        <v>0</v>
      </c>
      <c r="H94" s="14" t="s">
        <v>210</v>
      </c>
      <c r="I94" s="17">
        <v>45570</v>
      </c>
      <c r="J94" s="6">
        <f>COUNTIF(C:C,الرئيسى3[[#This Row],[رقم البطاقة]])</f>
        <v>1</v>
      </c>
      <c r="K94" s="6">
        <f ca="1">TODAY()-الرئيسى3[[#This Row],[تاريخ استلام العمل]]</f>
        <v>689</v>
      </c>
      <c r="L94" s="6">
        <f ca="1">IF(الرئيسى3[[#This Row],[سنة]]&gt;0,INT(الرئيسى3[[#This Row],[يوم]]-الرئيسى3[[#This Row],[سنة]]*365)/30,INT(الرئيسى3[[#This Row],[يوم]])/30)</f>
        <v>10.8</v>
      </c>
      <c r="M94" s="6">
        <f ca="1">IF(الرئيسى3[[#This Row],[يوم]]&gt;365,INT(الرئيسى3[[#This Row],[يوم]]/365),0)</f>
        <v>1</v>
      </c>
      <c r="N94" s="13"/>
      <c r="O94" s="9">
        <v>300</v>
      </c>
    </row>
    <row r="95" spans="1:15" ht="15.75" x14ac:dyDescent="0.2">
      <c r="A95" s="4">
        <f>SUBTOTAL(3,$B$2:B95)</f>
        <v>94</v>
      </c>
      <c r="B95" s="4" t="s">
        <v>570</v>
      </c>
      <c r="C95" s="16">
        <v>29105181501451</v>
      </c>
      <c r="D95" s="4" t="s">
        <v>79</v>
      </c>
      <c r="E95" s="4" t="s">
        <v>8</v>
      </c>
      <c r="F95" s="4">
        <v>230</v>
      </c>
      <c r="G95" s="5">
        <v>0</v>
      </c>
      <c r="H95" s="14" t="s">
        <v>210</v>
      </c>
      <c r="I95" s="17">
        <v>45342</v>
      </c>
      <c r="J95" s="6">
        <f>COUNTIF(C:C,الرئيسى3[[#This Row],[رقم البطاقة]])</f>
        <v>1</v>
      </c>
      <c r="K95" s="6">
        <f ca="1">TODAY()-الرئيسى3[[#This Row],[تاريخ استلام العمل]]</f>
        <v>917</v>
      </c>
      <c r="L95" s="6">
        <f ca="1">IF(الرئيسى3[[#This Row],[سنة]]&gt;0,INT(الرئيسى3[[#This Row],[يوم]]-الرئيسى3[[#This Row],[سنة]]*365)/30,INT(الرئيسى3[[#This Row],[يوم]])/30)</f>
        <v>6.2333333333333334</v>
      </c>
      <c r="M95" s="6">
        <f ca="1">IF(الرئيسى3[[#This Row],[يوم]]&gt;365,INT(الرئيسى3[[#This Row],[يوم]]/365),0)</f>
        <v>2</v>
      </c>
      <c r="O95" s="9">
        <v>500</v>
      </c>
    </row>
    <row r="96" spans="1:15" ht="16.5" customHeight="1" x14ac:dyDescent="0.2">
      <c r="A96" s="4">
        <f>SUBTOTAL(3,$B$2:B96)</f>
        <v>95</v>
      </c>
      <c r="B96" s="4" t="s">
        <v>450</v>
      </c>
      <c r="C96" s="16">
        <v>28203012602271</v>
      </c>
      <c r="D96" s="4" t="s">
        <v>19</v>
      </c>
      <c r="E96" s="4" t="s">
        <v>12</v>
      </c>
      <c r="F96" s="4">
        <v>260</v>
      </c>
      <c r="G96" s="5">
        <v>0</v>
      </c>
      <c r="H96" s="14" t="s">
        <v>709</v>
      </c>
      <c r="I96" s="17">
        <v>45160</v>
      </c>
      <c r="J96" s="6">
        <f>COUNTIF(C:C,الرئيسى3[[#This Row],[رقم البطاقة]])</f>
        <v>1</v>
      </c>
      <c r="K96" s="6">
        <f ca="1">TODAY()-الرئيسى3[[#This Row],[تاريخ استلام العمل]]</f>
        <v>1099</v>
      </c>
      <c r="L96" s="6">
        <f ca="1">IF(الرئيسى3[[#This Row],[سنة]]&gt;0,INT(الرئيسى3[[#This Row],[يوم]]-الرئيسى3[[#This Row],[سنة]]*365)/30,INT(الرئيسى3[[#This Row],[يوم]])/30)</f>
        <v>0.13333333333333333</v>
      </c>
      <c r="M96" s="6">
        <f ca="1">IF(الرئيسى3[[#This Row],[يوم]]&gt;365,INT(الرئيسى3[[#This Row],[يوم]]/365),0)</f>
        <v>3</v>
      </c>
      <c r="O96" s="9">
        <v>800</v>
      </c>
    </row>
    <row r="97" spans="1:15" ht="15.75" x14ac:dyDescent="0.2">
      <c r="A97" s="4">
        <f>SUBTOTAL(3,$B$2:B97)</f>
        <v>96</v>
      </c>
      <c r="B97" s="4" t="s">
        <v>451</v>
      </c>
      <c r="C97" s="16">
        <v>27806031401557</v>
      </c>
      <c r="D97" s="4" t="s">
        <v>19</v>
      </c>
      <c r="E97" s="4" t="s">
        <v>12</v>
      </c>
      <c r="F97" s="5">
        <v>260</v>
      </c>
      <c r="G97" s="5">
        <v>0</v>
      </c>
      <c r="H97" s="14" t="s">
        <v>709</v>
      </c>
      <c r="I97" s="17">
        <v>45488</v>
      </c>
      <c r="J97" s="6">
        <f>COUNTIF(C:C,الرئيسى3[[#This Row],[رقم البطاقة]])</f>
        <v>1</v>
      </c>
      <c r="K97" s="6">
        <f ca="1">TODAY()-الرئيسى3[[#This Row],[تاريخ استلام العمل]]</f>
        <v>771</v>
      </c>
      <c r="L97" s="6">
        <f ca="1">IF(الرئيسى3[[#This Row],[سنة]]&gt;0,INT(الرئيسى3[[#This Row],[يوم]]-الرئيسى3[[#This Row],[سنة]]*365)/30,INT(الرئيسى3[[#This Row],[يوم]])/30)</f>
        <v>1.3666666666666667</v>
      </c>
      <c r="M97" s="6">
        <f ca="1">IF(الرئيسى3[[#This Row],[يوم]]&gt;365,INT(الرئيسى3[[#This Row],[يوم]]/365),0)</f>
        <v>2</v>
      </c>
      <c r="N97" s="13"/>
      <c r="O97" s="9">
        <v>300</v>
      </c>
    </row>
    <row r="98" spans="1:15" ht="15.75" x14ac:dyDescent="0.2">
      <c r="A98" s="4">
        <f>SUBTOTAL(3,$B$2:B98)</f>
        <v>97</v>
      </c>
      <c r="B98" s="4" t="s">
        <v>452</v>
      </c>
      <c r="C98" s="16">
        <v>28709121402917</v>
      </c>
      <c r="D98" s="4" t="s">
        <v>19</v>
      </c>
      <c r="E98" s="4" t="s">
        <v>12</v>
      </c>
      <c r="F98" s="4">
        <v>260</v>
      </c>
      <c r="G98" s="5">
        <v>0</v>
      </c>
      <c r="H98" s="14" t="s">
        <v>709</v>
      </c>
      <c r="I98" s="17">
        <v>45489</v>
      </c>
      <c r="J98" s="6">
        <f>COUNTIF(C:C,الرئيسى3[[#This Row],[رقم البطاقة]])</f>
        <v>1</v>
      </c>
      <c r="K98" s="6">
        <f ca="1">TODAY()-الرئيسى3[[#This Row],[تاريخ استلام العمل]]</f>
        <v>770</v>
      </c>
      <c r="L98" s="6">
        <f ca="1">IF(الرئيسى3[[#This Row],[سنة]]&gt;0,INT(الرئيسى3[[#This Row],[يوم]]-الرئيسى3[[#This Row],[سنة]]*365)/30,INT(الرئيسى3[[#This Row],[يوم]])/30)</f>
        <v>1.3333333333333333</v>
      </c>
      <c r="M98" s="6">
        <f ca="1">IF(الرئيسى3[[#This Row],[يوم]]&gt;365,INT(الرئيسى3[[#This Row],[يوم]]/365),0)</f>
        <v>2</v>
      </c>
      <c r="N98" s="13"/>
      <c r="O98" s="9">
        <v>300</v>
      </c>
    </row>
    <row r="99" spans="1:15" ht="15.75" x14ac:dyDescent="0.2">
      <c r="A99" s="4">
        <f>SUBTOTAL(3,$B$2:B99)</f>
        <v>98</v>
      </c>
      <c r="B99" s="4" t="s">
        <v>453</v>
      </c>
      <c r="C99" s="16">
        <v>26701192400739</v>
      </c>
      <c r="D99" s="4" t="s">
        <v>19</v>
      </c>
      <c r="E99" s="4" t="s">
        <v>12</v>
      </c>
      <c r="F99" s="5">
        <v>260</v>
      </c>
      <c r="G99" s="4">
        <v>0</v>
      </c>
      <c r="H99" s="14" t="s">
        <v>709</v>
      </c>
      <c r="I99" s="17">
        <v>45529</v>
      </c>
      <c r="J99" s="6">
        <f>COUNTIF(C:C,الرئيسى3[[#This Row],[رقم البطاقة]])</f>
        <v>1</v>
      </c>
      <c r="K99" s="6">
        <f ca="1">TODAY()-الرئيسى3[[#This Row],[تاريخ استلام العمل]]</f>
        <v>730</v>
      </c>
      <c r="L99" s="6">
        <f ca="1">IF(الرئيسى3[[#This Row],[سنة]]&gt;0,INT(الرئيسى3[[#This Row],[يوم]]-الرئيسى3[[#This Row],[سنة]]*365)/30,INT(الرئيسى3[[#This Row],[يوم]])/30)</f>
        <v>0</v>
      </c>
      <c r="M99" s="6">
        <f ca="1">IF(الرئيسى3[[#This Row],[يوم]]&gt;365,INT(الرئيسى3[[#This Row],[يوم]]/365),0)</f>
        <v>2</v>
      </c>
      <c r="O99" s="9">
        <v>300</v>
      </c>
    </row>
    <row r="100" spans="1:15" ht="15.75" x14ac:dyDescent="0.2">
      <c r="A100" s="4">
        <f>SUBTOTAL(3,$B$2:B100)</f>
        <v>99</v>
      </c>
      <c r="B100" s="4" t="s">
        <v>454</v>
      </c>
      <c r="C100" s="16">
        <v>26401152800251</v>
      </c>
      <c r="D100" s="4" t="s">
        <v>19</v>
      </c>
      <c r="E100" s="4" t="s">
        <v>12</v>
      </c>
      <c r="F100" s="5">
        <v>260</v>
      </c>
      <c r="G100" s="5">
        <v>0</v>
      </c>
      <c r="H100" s="14" t="s">
        <v>709</v>
      </c>
      <c r="I100" s="17">
        <v>45579</v>
      </c>
      <c r="J100" s="6">
        <f>COUNTIF(C:C,الرئيسى3[[#This Row],[رقم البطاقة]])</f>
        <v>1</v>
      </c>
      <c r="K100" s="6">
        <f ca="1">TODAY()-الرئيسى3[[#This Row],[تاريخ استلام العمل]]</f>
        <v>680</v>
      </c>
      <c r="L100" s="6">
        <f ca="1">IF(الرئيسى3[[#This Row],[سنة]]&gt;0,INT(الرئيسى3[[#This Row],[يوم]]-الرئيسى3[[#This Row],[سنة]]*365)/30,INT(الرئيسى3[[#This Row],[يوم]])/30)</f>
        <v>10.5</v>
      </c>
      <c r="M100" s="6">
        <f ca="1">IF(الرئيسى3[[#This Row],[يوم]]&gt;365,INT(الرئيسى3[[#This Row],[يوم]]/365),0)</f>
        <v>1</v>
      </c>
      <c r="N100" s="25" t="s">
        <v>736</v>
      </c>
      <c r="O100" s="9">
        <v>300</v>
      </c>
    </row>
    <row r="101" spans="1:15" ht="15.75" x14ac:dyDescent="0.2">
      <c r="A101" s="4">
        <f>SUBTOTAL(3,$B$2:B101)</f>
        <v>100</v>
      </c>
      <c r="B101" s="4" t="s">
        <v>493</v>
      </c>
      <c r="C101" s="16">
        <v>30209180102532</v>
      </c>
      <c r="D101" s="4" t="s">
        <v>19</v>
      </c>
      <c r="E101" s="4" t="s">
        <v>12</v>
      </c>
      <c r="F101" s="5">
        <v>230</v>
      </c>
      <c r="G101" s="5">
        <v>0</v>
      </c>
      <c r="H101" s="14" t="s">
        <v>494</v>
      </c>
      <c r="I101" s="17">
        <v>45549</v>
      </c>
      <c r="J101" s="6">
        <f>COUNTIF(C:C,الرئيسى3[[#This Row],[رقم البطاقة]])</f>
        <v>1</v>
      </c>
      <c r="K101" s="6">
        <f ca="1">TODAY()-الرئيسى3[[#This Row],[تاريخ استلام العمل]]</f>
        <v>710</v>
      </c>
      <c r="L101" s="6">
        <f ca="1">IF(الرئيسى3[[#This Row],[سنة]]&gt;0,INT(الرئيسى3[[#This Row],[يوم]]-الرئيسى3[[#This Row],[سنة]]*365)/30,INT(الرئيسى3[[#This Row],[يوم]])/30)</f>
        <v>11.5</v>
      </c>
      <c r="M101" s="6">
        <f ca="1">IF(الرئيسى3[[#This Row],[يوم]]&gt;365,INT(الرئيسى3[[#This Row],[يوم]]/365),0)</f>
        <v>1</v>
      </c>
      <c r="N101" s="13"/>
      <c r="O101" s="9">
        <v>300</v>
      </c>
    </row>
    <row r="102" spans="1:15" ht="16.5" x14ac:dyDescent="0.2">
      <c r="A102" s="4">
        <f>SUBTOTAL(3,$B$2:B102)</f>
        <v>101</v>
      </c>
      <c r="B102" s="18" t="s">
        <v>572</v>
      </c>
      <c r="C102" s="16">
        <v>29407012607298</v>
      </c>
      <c r="D102" s="13" t="s">
        <v>35</v>
      </c>
      <c r="E102" s="13" t="s">
        <v>593</v>
      </c>
      <c r="F102" s="4">
        <v>310</v>
      </c>
      <c r="G102" s="5">
        <v>30</v>
      </c>
      <c r="H102" s="14" t="s">
        <v>377</v>
      </c>
      <c r="I102" s="17">
        <v>45640</v>
      </c>
      <c r="J102" s="6">
        <f>COUNTIF(C:C,الرئيسى3[[#This Row],[رقم البطاقة]])</f>
        <v>1</v>
      </c>
      <c r="K102" s="6">
        <f ca="1">TODAY()-الرئيسى3[[#This Row],[تاريخ استلام العمل]]</f>
        <v>619</v>
      </c>
      <c r="L102" s="6">
        <f ca="1">IF(الرئيسى3[[#This Row],[سنة]]&gt;0,INT(الرئيسى3[[#This Row],[يوم]]-الرئيسى3[[#This Row],[سنة]]*365)/30,INT(الرئيسى3[[#This Row],[يوم]])/30)</f>
        <v>8.4666666666666668</v>
      </c>
      <c r="M102" s="6">
        <f ca="1">IF(الرئيسى3[[#This Row],[يوم]]&gt;365,INT(الرئيسى3[[#This Row],[يوم]]/365),0)</f>
        <v>1</v>
      </c>
      <c r="N102" s="13"/>
      <c r="O102" s="9">
        <v>0</v>
      </c>
    </row>
    <row r="103" spans="1:15" ht="15.75" x14ac:dyDescent="0.2">
      <c r="A103" s="4">
        <f>SUBTOTAL(3,$B$2:B103)</f>
        <v>102</v>
      </c>
      <c r="B103" s="4" t="s">
        <v>416</v>
      </c>
      <c r="C103" s="16">
        <v>27308292600999</v>
      </c>
      <c r="D103" s="4" t="s">
        <v>9</v>
      </c>
      <c r="E103" s="4" t="s">
        <v>12</v>
      </c>
      <c r="F103" s="4">
        <v>200</v>
      </c>
      <c r="G103" s="5">
        <v>0</v>
      </c>
      <c r="H103" s="14" t="s">
        <v>377</v>
      </c>
      <c r="I103" s="17">
        <v>45361</v>
      </c>
      <c r="J103" s="6">
        <f>COUNTIF(C:C,الرئيسى3[[#This Row],[رقم البطاقة]])</f>
        <v>1</v>
      </c>
      <c r="K103" s="6">
        <f ca="1">TODAY()-الرئيسى3[[#This Row],[تاريخ استلام العمل]]</f>
        <v>898</v>
      </c>
      <c r="L103" s="6">
        <f ca="1">IF(الرئيسى3[[#This Row],[سنة]]&gt;0,INT(الرئيسى3[[#This Row],[يوم]]-الرئيسى3[[#This Row],[سنة]]*365)/30,INT(الرئيسى3[[#This Row],[يوم]])/30)</f>
        <v>5.6</v>
      </c>
      <c r="M103" s="6">
        <f ca="1">IF(الرئيسى3[[#This Row],[يوم]]&gt;365,INT(الرئيسى3[[#This Row],[يوم]]/365),0)</f>
        <v>2</v>
      </c>
      <c r="N103" s="13"/>
      <c r="O103" s="9">
        <v>500</v>
      </c>
    </row>
    <row r="104" spans="1:15" ht="15.75" x14ac:dyDescent="0.2">
      <c r="A104" s="4">
        <f>SUBTOTAL(3,$B$2:B104)</f>
        <v>103</v>
      </c>
      <c r="B104" s="4" t="s">
        <v>687</v>
      </c>
      <c r="C104" s="16">
        <v>29010132600117</v>
      </c>
      <c r="D104" s="4" t="s">
        <v>9</v>
      </c>
      <c r="E104" s="4" t="s">
        <v>12</v>
      </c>
      <c r="F104" s="4">
        <v>200</v>
      </c>
      <c r="G104" s="5">
        <v>0</v>
      </c>
      <c r="H104" s="14" t="s">
        <v>377</v>
      </c>
      <c r="I104" s="17">
        <v>45663</v>
      </c>
      <c r="J104" s="6">
        <f>COUNTIF(C:C,الرئيسى3[[#This Row],[رقم البطاقة]])</f>
        <v>1</v>
      </c>
      <c r="K104" s="6">
        <f ca="1">TODAY()-الرئيسى3[[#This Row],[تاريخ استلام العمل]]</f>
        <v>596</v>
      </c>
      <c r="L104" s="6">
        <f ca="1">IF(الرئيسى3[[#This Row],[سنة]]&gt;0,INT(الرئيسى3[[#This Row],[يوم]]-الرئيسى3[[#This Row],[سنة]]*365)/30,INT(الرئيسى3[[#This Row],[يوم]])/30)</f>
        <v>7.7</v>
      </c>
      <c r="M104" s="6">
        <f ca="1">IF(الرئيسى3[[#This Row],[يوم]]&gt;365,INT(الرئيسى3[[#This Row],[يوم]]/365),0)</f>
        <v>1</v>
      </c>
      <c r="N104" s="13"/>
      <c r="O104" s="9">
        <v>0</v>
      </c>
    </row>
    <row r="105" spans="1:15" ht="15.75" x14ac:dyDescent="0.2">
      <c r="A105" s="4">
        <f>SUBTOTAL(3,$B$2:B105)</f>
        <v>104</v>
      </c>
      <c r="B105" s="5" t="s">
        <v>686</v>
      </c>
      <c r="C105" s="16">
        <v>29808012408591</v>
      </c>
      <c r="D105" s="4" t="s">
        <v>90</v>
      </c>
      <c r="E105" s="4" t="s">
        <v>8</v>
      </c>
      <c r="F105" s="4">
        <v>200</v>
      </c>
      <c r="G105" s="5">
        <v>30</v>
      </c>
      <c r="H105" s="14" t="s">
        <v>377</v>
      </c>
      <c r="I105" s="17">
        <v>44843</v>
      </c>
      <c r="J105" s="6">
        <f>COUNTIF(C:C,الرئيسى3[[#This Row],[رقم البطاقة]])</f>
        <v>1</v>
      </c>
      <c r="K105" s="6">
        <f ca="1">TODAY()-الرئيسى3[[#This Row],[تاريخ استلام العمل]]</f>
        <v>1416</v>
      </c>
      <c r="L105" s="6">
        <f ca="1">IF(الرئيسى3[[#This Row],[سنة]]&gt;0,INT(الرئيسى3[[#This Row],[يوم]]-الرئيسى3[[#This Row],[سنة]]*365)/30,INT(الرئيسى3[[#This Row],[يوم]])/30)</f>
        <v>10.7</v>
      </c>
      <c r="M105" s="6">
        <f ca="1">IF(الرئيسى3[[#This Row],[يوم]]&gt;365,INT(الرئيسى3[[#This Row],[يوم]]/365),0)</f>
        <v>3</v>
      </c>
      <c r="O105" s="9">
        <v>800</v>
      </c>
    </row>
    <row r="106" spans="1:15" ht="15.75" x14ac:dyDescent="0.2">
      <c r="A106" s="4">
        <f>SUBTOTAL(3,$B$2:B106)</f>
        <v>105</v>
      </c>
      <c r="B106" s="4" t="s">
        <v>742</v>
      </c>
      <c r="C106" s="16">
        <v>27404272701518</v>
      </c>
      <c r="D106" s="4" t="s">
        <v>438</v>
      </c>
      <c r="E106" s="4" t="s">
        <v>593</v>
      </c>
      <c r="F106" s="5">
        <v>290</v>
      </c>
      <c r="G106" s="5">
        <v>0</v>
      </c>
      <c r="H106" s="14" t="s">
        <v>753</v>
      </c>
      <c r="I106" s="17">
        <v>45279</v>
      </c>
      <c r="J106" s="6">
        <f>COUNTIF(C:C,الرئيسى3[[#This Row],[رقم البطاقة]])</f>
        <v>1</v>
      </c>
      <c r="K106" s="6">
        <f ca="1">TODAY()-الرئيسى3[[#This Row],[تاريخ استلام العمل]]</f>
        <v>980</v>
      </c>
      <c r="L106" s="6">
        <f ca="1">IF(الرئيسى3[[#This Row],[سنة]]&gt;0,INT(الرئيسى3[[#This Row],[يوم]]-الرئيسى3[[#This Row],[سنة]]*365)/30,INT(الرئيسى3[[#This Row],[يوم]])/30)</f>
        <v>8.3333333333333339</v>
      </c>
      <c r="M106" s="6">
        <f ca="1">IF(الرئيسى3[[#This Row],[يوم]]&gt;365,INT(الرئيسى3[[#This Row],[يوم]]/365),0)</f>
        <v>2</v>
      </c>
      <c r="N106" s="13"/>
      <c r="O106" s="9">
        <v>800</v>
      </c>
    </row>
    <row r="107" spans="1:15" ht="15.75" x14ac:dyDescent="0.2">
      <c r="A107" s="4">
        <f>SUBTOTAL(3,$B$2:B107)</f>
        <v>106</v>
      </c>
      <c r="B107" s="4" t="s">
        <v>744</v>
      </c>
      <c r="C107" s="16">
        <v>30401042102856</v>
      </c>
      <c r="D107" s="4" t="s">
        <v>161</v>
      </c>
      <c r="E107" s="4" t="s">
        <v>12</v>
      </c>
      <c r="F107" s="5">
        <v>270</v>
      </c>
      <c r="G107" s="5">
        <v>0</v>
      </c>
      <c r="H107" s="14" t="s">
        <v>753</v>
      </c>
      <c r="I107" s="17">
        <v>45414</v>
      </c>
      <c r="J107" s="6">
        <f>COUNTIF(C:C,الرئيسى3[[#This Row],[رقم البطاقة]])</f>
        <v>1</v>
      </c>
      <c r="K107" s="6">
        <f ca="1">TODAY()-الرئيسى3[[#This Row],[تاريخ استلام العمل]]</f>
        <v>845</v>
      </c>
      <c r="L107" s="6">
        <f ca="1">IF(الرئيسى3[[#This Row],[سنة]]&gt;0,INT(الرئيسى3[[#This Row],[يوم]]-الرئيسى3[[#This Row],[سنة]]*365)/30,INT(الرئيسى3[[#This Row],[يوم]])/30)</f>
        <v>3.8333333333333335</v>
      </c>
      <c r="M107" s="6">
        <f ca="1">IF(الرئيسى3[[#This Row],[يوم]]&gt;365,INT(الرئيسى3[[#This Row],[يوم]]/365),0)</f>
        <v>2</v>
      </c>
      <c r="N107" s="13"/>
      <c r="O107" s="9">
        <v>500</v>
      </c>
    </row>
    <row r="108" spans="1:15" ht="15.75" x14ac:dyDescent="0.2">
      <c r="A108" s="4">
        <f>SUBTOTAL(3,$B$2:B108)</f>
        <v>107</v>
      </c>
      <c r="B108" s="4" t="s">
        <v>745</v>
      </c>
      <c r="C108" s="16">
        <v>30310292100497</v>
      </c>
      <c r="D108" s="4" t="s">
        <v>9</v>
      </c>
      <c r="E108" s="4" t="s">
        <v>12</v>
      </c>
      <c r="F108" s="5">
        <v>200</v>
      </c>
      <c r="G108" s="5">
        <v>0</v>
      </c>
      <c r="H108" s="14" t="s">
        <v>753</v>
      </c>
      <c r="I108" s="17">
        <v>45414</v>
      </c>
      <c r="J108" s="6">
        <f>COUNTIF(C:C,الرئيسى3[[#This Row],[رقم البطاقة]])</f>
        <v>1</v>
      </c>
      <c r="K108" s="6">
        <f ca="1">TODAY()-الرئيسى3[[#This Row],[تاريخ استلام العمل]]</f>
        <v>845</v>
      </c>
      <c r="L108" s="6">
        <f ca="1">IF(الرئيسى3[[#This Row],[سنة]]&gt;0,INT(الرئيسى3[[#This Row],[يوم]]-الرئيسى3[[#This Row],[سنة]]*365)/30,INT(الرئيسى3[[#This Row],[يوم]])/30)</f>
        <v>3.8333333333333335</v>
      </c>
      <c r="M108" s="6">
        <f ca="1">IF(الرئيسى3[[#This Row],[يوم]]&gt;365,INT(الرئيسى3[[#This Row],[يوم]]/365),0)</f>
        <v>2</v>
      </c>
      <c r="N108" s="13"/>
      <c r="O108" s="9">
        <v>500</v>
      </c>
    </row>
    <row r="109" spans="1:15" ht="15.75" x14ac:dyDescent="0.2">
      <c r="A109" s="4">
        <f>SUBTOTAL(3,$B$2:B109)</f>
        <v>108</v>
      </c>
      <c r="B109" s="4" t="s">
        <v>747</v>
      </c>
      <c r="C109" s="16">
        <v>30509012403598</v>
      </c>
      <c r="D109" s="4" t="s">
        <v>19</v>
      </c>
      <c r="E109" s="4" t="s">
        <v>12</v>
      </c>
      <c r="F109" s="5">
        <v>230</v>
      </c>
      <c r="G109" s="5">
        <v>0</v>
      </c>
      <c r="H109" s="14" t="s">
        <v>753</v>
      </c>
      <c r="I109" s="17">
        <v>45578</v>
      </c>
      <c r="J109" s="6">
        <f>COUNTIF(C:C,الرئيسى3[[#This Row],[رقم البطاقة]])</f>
        <v>1</v>
      </c>
      <c r="K109" s="6">
        <f ca="1">TODAY()-الرئيسى3[[#This Row],[تاريخ استلام العمل]]</f>
        <v>681</v>
      </c>
      <c r="L109" s="6">
        <f ca="1">IF(الرئيسى3[[#This Row],[سنة]]&gt;0,INT(الرئيسى3[[#This Row],[يوم]]-الرئيسى3[[#This Row],[سنة]]*365)/30,INT(الرئيسى3[[#This Row],[يوم]])/30)</f>
        <v>10.533333333333333</v>
      </c>
      <c r="M109" s="6">
        <f ca="1">IF(الرئيسى3[[#This Row],[يوم]]&gt;365,INT(الرئيسى3[[#This Row],[يوم]]/365),0)</f>
        <v>1</v>
      </c>
      <c r="N109" s="13"/>
      <c r="O109" s="9">
        <v>300</v>
      </c>
    </row>
    <row r="110" spans="1:15" ht="15.75" x14ac:dyDescent="0.2">
      <c r="A110" s="4">
        <f>SUBTOTAL(3,$B$2:B110)</f>
        <v>109</v>
      </c>
      <c r="B110" s="4" t="s">
        <v>748</v>
      </c>
      <c r="C110" s="16">
        <v>29711012701538</v>
      </c>
      <c r="D110" s="4" t="s">
        <v>15</v>
      </c>
      <c r="E110" s="4" t="s">
        <v>12</v>
      </c>
      <c r="F110" s="5">
        <v>265</v>
      </c>
      <c r="G110" s="5">
        <v>0</v>
      </c>
      <c r="H110" s="14" t="s">
        <v>753</v>
      </c>
      <c r="I110" s="17">
        <v>45583</v>
      </c>
      <c r="J110" s="6">
        <f>COUNTIF(C:C,الرئيسى3[[#This Row],[رقم البطاقة]])</f>
        <v>1</v>
      </c>
      <c r="K110" s="6">
        <f ca="1">TODAY()-الرئيسى3[[#This Row],[تاريخ استلام العمل]]</f>
        <v>676</v>
      </c>
      <c r="L110" s="6">
        <f ca="1">IF(الرئيسى3[[#This Row],[سنة]]&gt;0,INT(الرئيسى3[[#This Row],[يوم]]-الرئيسى3[[#This Row],[سنة]]*365)/30,INT(الرئيسى3[[#This Row],[يوم]])/30)</f>
        <v>10.366666666666667</v>
      </c>
      <c r="M110" s="6">
        <f ca="1">IF(الرئيسى3[[#This Row],[يوم]]&gt;365,INT(الرئيسى3[[#This Row],[يوم]]/365),0)</f>
        <v>1</v>
      </c>
      <c r="N110" s="13"/>
      <c r="O110" s="9">
        <v>300</v>
      </c>
    </row>
    <row r="111" spans="1:15" ht="15.75" x14ac:dyDescent="0.2">
      <c r="A111" s="4">
        <f>SUBTOTAL(3,$B$2:B111)</f>
        <v>110</v>
      </c>
      <c r="B111" s="4" t="s">
        <v>749</v>
      </c>
      <c r="C111" s="16">
        <v>29607061700839</v>
      </c>
      <c r="D111" s="4" t="s">
        <v>161</v>
      </c>
      <c r="E111" s="4" t="s">
        <v>12</v>
      </c>
      <c r="F111" s="5">
        <v>270</v>
      </c>
      <c r="G111" s="5">
        <v>0</v>
      </c>
      <c r="H111" s="14" t="s">
        <v>753</v>
      </c>
      <c r="I111" s="17">
        <v>45591</v>
      </c>
      <c r="J111" s="6">
        <f>COUNTIF(C:C,الرئيسى3[[#This Row],[رقم البطاقة]])</f>
        <v>1</v>
      </c>
      <c r="K111" s="6">
        <f ca="1">TODAY()-الرئيسى3[[#This Row],[تاريخ استلام العمل]]</f>
        <v>668</v>
      </c>
      <c r="L111" s="6">
        <f ca="1">IF(الرئيسى3[[#This Row],[سنة]]&gt;0,INT(الرئيسى3[[#This Row],[يوم]]-الرئيسى3[[#This Row],[سنة]]*365)/30,INT(الرئيسى3[[#This Row],[يوم]])/30)</f>
        <v>10.1</v>
      </c>
      <c r="M111" s="6">
        <f ca="1">IF(الرئيسى3[[#This Row],[يوم]]&gt;365,INT(الرئيسى3[[#This Row],[يوم]]/365),0)</f>
        <v>1</v>
      </c>
      <c r="N111" s="13"/>
      <c r="O111" s="9">
        <v>300</v>
      </c>
    </row>
    <row r="112" spans="1:15" ht="15.75" x14ac:dyDescent="0.2">
      <c r="A112" s="4">
        <f>SUBTOTAL(3,$B$2:B112)</f>
        <v>111</v>
      </c>
      <c r="B112" s="4" t="s">
        <v>751</v>
      </c>
      <c r="C112" s="16">
        <v>30607301700578</v>
      </c>
      <c r="D112" s="4" t="s">
        <v>9</v>
      </c>
      <c r="E112" s="4" t="s">
        <v>12</v>
      </c>
      <c r="F112" s="5">
        <v>200</v>
      </c>
      <c r="G112" s="5">
        <v>0</v>
      </c>
      <c r="H112" s="14" t="s">
        <v>753</v>
      </c>
      <c r="I112" s="17">
        <v>45649</v>
      </c>
      <c r="J112" s="6">
        <f>COUNTIF(C:C,الرئيسى3[[#This Row],[رقم البطاقة]])</f>
        <v>1</v>
      </c>
      <c r="K112" s="6">
        <f ca="1">TODAY()-الرئيسى3[[#This Row],[تاريخ استلام العمل]]</f>
        <v>610</v>
      </c>
      <c r="L112" s="6">
        <f ca="1">IF(الرئيسى3[[#This Row],[سنة]]&gt;0,INT(الرئيسى3[[#This Row],[يوم]]-الرئيسى3[[#This Row],[سنة]]*365)/30,INT(الرئيسى3[[#This Row],[يوم]])/30)</f>
        <v>8.1666666666666661</v>
      </c>
      <c r="M112" s="6">
        <f ca="1">IF(الرئيسى3[[#This Row],[يوم]]&gt;365,INT(الرئيسى3[[#This Row],[يوم]]/365),0)</f>
        <v>1</v>
      </c>
      <c r="N112" s="13"/>
      <c r="O112" s="9">
        <v>0</v>
      </c>
    </row>
    <row r="113" spans="1:15" ht="15.75" x14ac:dyDescent="0.2">
      <c r="A113" s="4">
        <f>SUBTOTAL(3,$B$2:B113)</f>
        <v>112</v>
      </c>
      <c r="B113" s="4" t="s">
        <v>362</v>
      </c>
      <c r="C113" s="16">
        <v>29502012607738</v>
      </c>
      <c r="D113" s="4" t="s">
        <v>439</v>
      </c>
      <c r="E113" s="4" t="s">
        <v>593</v>
      </c>
      <c r="F113" s="4">
        <v>290</v>
      </c>
      <c r="G113" s="5">
        <v>30</v>
      </c>
      <c r="H113" s="14" t="s">
        <v>363</v>
      </c>
      <c r="I113" s="17">
        <v>45014</v>
      </c>
      <c r="J113" s="6">
        <f>COUNTIF(C:C,الرئيسى3[[#This Row],[رقم البطاقة]])</f>
        <v>1</v>
      </c>
      <c r="K113" s="6">
        <f ca="1">TODAY()-الرئيسى3[[#This Row],[تاريخ استلام العمل]]</f>
        <v>1245</v>
      </c>
      <c r="L113" s="6">
        <f ca="1">IF(الرئيسى3[[#This Row],[سنة]]&gt;0,INT(الرئيسى3[[#This Row],[يوم]]-الرئيسى3[[#This Row],[سنة]]*365)/30,INT(الرئيسى3[[#This Row],[يوم]])/30)</f>
        <v>5</v>
      </c>
      <c r="M113" s="6">
        <f ca="1">IF(الرئيسى3[[#This Row],[يوم]]&gt;365,INT(الرئيسى3[[#This Row],[يوم]]/365),0)</f>
        <v>3</v>
      </c>
      <c r="N113" s="13"/>
      <c r="O113" s="9">
        <v>800</v>
      </c>
    </row>
    <row r="114" spans="1:15" ht="15.75" x14ac:dyDescent="0.2">
      <c r="A114" s="4">
        <f>SUBTOTAL(3,$B$2:B114)</f>
        <v>113</v>
      </c>
      <c r="B114" s="4" t="s">
        <v>421</v>
      </c>
      <c r="C114" s="16">
        <v>30311072501837</v>
      </c>
      <c r="D114" s="4" t="s">
        <v>710</v>
      </c>
      <c r="E114" s="4" t="s">
        <v>593</v>
      </c>
      <c r="F114" s="4">
        <v>280</v>
      </c>
      <c r="G114" s="5">
        <v>30</v>
      </c>
      <c r="H114" s="14" t="s">
        <v>363</v>
      </c>
      <c r="I114" s="17">
        <v>45208</v>
      </c>
      <c r="J114" s="6">
        <f>COUNTIF(C:C,الرئيسى3[[#This Row],[رقم البطاقة]])</f>
        <v>1</v>
      </c>
      <c r="K114" s="6">
        <f ca="1">TODAY()-الرئيسى3[[#This Row],[تاريخ استلام العمل]]</f>
        <v>1051</v>
      </c>
      <c r="L114" s="6">
        <f ca="1">IF(الرئيسى3[[#This Row],[سنة]]&gt;0,INT(الرئيسى3[[#This Row],[يوم]]-الرئيسى3[[#This Row],[سنة]]*365)/30,INT(الرئيسى3[[#This Row],[يوم]])/30)</f>
        <v>10.7</v>
      </c>
      <c r="M114" s="6">
        <f ca="1">IF(الرئيسى3[[#This Row],[يوم]]&gt;365,INT(الرئيسى3[[#This Row],[يوم]]/365),0)</f>
        <v>2</v>
      </c>
      <c r="N114" s="13"/>
      <c r="O114" s="9">
        <v>800</v>
      </c>
    </row>
    <row r="115" spans="1:15" ht="15.75" x14ac:dyDescent="0.2">
      <c r="A115" s="4">
        <f>SUBTOTAL(3,$B$2:B115)</f>
        <v>114</v>
      </c>
      <c r="B115" s="4" t="s">
        <v>422</v>
      </c>
      <c r="C115" s="16">
        <v>30501152504911</v>
      </c>
      <c r="D115" s="13" t="s">
        <v>11</v>
      </c>
      <c r="E115" s="4" t="s">
        <v>12</v>
      </c>
      <c r="F115" s="4">
        <v>180</v>
      </c>
      <c r="G115" s="5">
        <v>0</v>
      </c>
      <c r="H115" s="14" t="s">
        <v>363</v>
      </c>
      <c r="I115" s="17">
        <v>45577</v>
      </c>
      <c r="J115" s="6">
        <f>COUNTIF(C:C,الرئيسى3[[#This Row],[رقم البطاقة]])</f>
        <v>1</v>
      </c>
      <c r="K115" s="6">
        <f ca="1">TODAY()-الرئيسى3[[#This Row],[تاريخ استلام العمل]]</f>
        <v>682</v>
      </c>
      <c r="L115" s="6">
        <f ca="1">IF(الرئيسى3[[#This Row],[سنة]]&gt;0,INT(الرئيسى3[[#This Row],[يوم]]-الرئيسى3[[#This Row],[سنة]]*365)/30,INT(الرئيسى3[[#This Row],[يوم]])/30)</f>
        <v>10.566666666666666</v>
      </c>
      <c r="M115" s="6">
        <f ca="1">IF(الرئيسى3[[#This Row],[يوم]]&gt;365,INT(الرئيسى3[[#This Row],[يوم]]/365),0)</f>
        <v>1</v>
      </c>
      <c r="N115" s="13"/>
      <c r="O115" s="9">
        <v>300</v>
      </c>
    </row>
    <row r="116" spans="1:15" ht="15.75" x14ac:dyDescent="0.2">
      <c r="A116" s="4">
        <f>SUBTOTAL(3,$B$2:B116)</f>
        <v>115</v>
      </c>
      <c r="B116" s="4" t="s">
        <v>424</v>
      </c>
      <c r="C116" s="16">
        <v>30507012504332</v>
      </c>
      <c r="D116" s="13" t="s">
        <v>11</v>
      </c>
      <c r="E116" s="4" t="s">
        <v>12</v>
      </c>
      <c r="F116" s="4">
        <v>180</v>
      </c>
      <c r="G116" s="4">
        <v>0</v>
      </c>
      <c r="H116" s="14" t="s">
        <v>363</v>
      </c>
      <c r="I116" s="17">
        <v>45581</v>
      </c>
      <c r="J116" s="6">
        <f>COUNTIF(C:C,الرئيسى3[[#This Row],[رقم البطاقة]])</f>
        <v>1</v>
      </c>
      <c r="K116" s="6">
        <f ca="1">TODAY()-الرئيسى3[[#This Row],[تاريخ استلام العمل]]</f>
        <v>678</v>
      </c>
      <c r="L116" s="6">
        <f ca="1">IF(الرئيسى3[[#This Row],[سنة]]&gt;0,INT(الرئيسى3[[#This Row],[يوم]]-الرئيسى3[[#This Row],[سنة]]*365)/30,INT(الرئيسى3[[#This Row],[يوم]])/30)</f>
        <v>10.433333333333334</v>
      </c>
      <c r="M116" s="6">
        <f ca="1">IF(الرئيسى3[[#This Row],[يوم]]&gt;365,INT(الرئيسى3[[#This Row],[يوم]]/365),0)</f>
        <v>1</v>
      </c>
      <c r="N116" s="13"/>
      <c r="O116" s="9">
        <v>300</v>
      </c>
    </row>
    <row r="117" spans="1:15" ht="15.75" x14ac:dyDescent="0.2">
      <c r="A117" s="4">
        <f>SUBTOTAL(3,$B$2:B117)</f>
        <v>116</v>
      </c>
      <c r="B117" s="4" t="s">
        <v>423</v>
      </c>
      <c r="C117" s="16">
        <v>29501082503038</v>
      </c>
      <c r="D117" s="13" t="s">
        <v>11</v>
      </c>
      <c r="E117" s="4" t="s">
        <v>12</v>
      </c>
      <c r="F117" s="5">
        <v>180</v>
      </c>
      <c r="G117" s="5">
        <v>0</v>
      </c>
      <c r="H117" s="14" t="s">
        <v>363</v>
      </c>
      <c r="I117" s="17">
        <v>45579</v>
      </c>
      <c r="J117" s="6">
        <f>COUNTIF(C:C,الرئيسى3[[#This Row],[رقم البطاقة]])</f>
        <v>1</v>
      </c>
      <c r="K117" s="6">
        <f ca="1">TODAY()-الرئيسى3[[#This Row],[تاريخ استلام العمل]]</f>
        <v>680</v>
      </c>
      <c r="L117" s="6">
        <f ca="1">IF(الرئيسى3[[#This Row],[سنة]]&gt;0,INT(الرئيسى3[[#This Row],[يوم]]-الرئيسى3[[#This Row],[سنة]]*365)/30,INT(الرئيسى3[[#This Row],[يوم]])/30)</f>
        <v>10.5</v>
      </c>
      <c r="M117" s="6">
        <f ca="1">IF(الرئيسى3[[#This Row],[يوم]]&gt;365,INT(الرئيسى3[[#This Row],[يوم]]/365),0)</f>
        <v>1</v>
      </c>
      <c r="N117" s="13"/>
      <c r="O117" s="9">
        <v>300</v>
      </c>
    </row>
    <row r="118" spans="1:15" ht="16.5" x14ac:dyDescent="0.2">
      <c r="A118" s="4">
        <f>SUBTOTAL(3,$B$2:B118)</f>
        <v>117</v>
      </c>
      <c r="B118" s="18" t="s">
        <v>620</v>
      </c>
      <c r="C118" s="16">
        <v>30305032502156</v>
      </c>
      <c r="D118" s="13" t="s">
        <v>11</v>
      </c>
      <c r="E118" s="13" t="s">
        <v>12</v>
      </c>
      <c r="F118" s="4">
        <v>180</v>
      </c>
      <c r="G118" s="13">
        <v>0</v>
      </c>
      <c r="H118" s="14" t="s">
        <v>363</v>
      </c>
      <c r="I118" s="17">
        <v>45649</v>
      </c>
      <c r="J118" s="6">
        <f>COUNTIF(C:C,الرئيسى3[[#This Row],[رقم البطاقة]])</f>
        <v>1</v>
      </c>
      <c r="K118" s="6">
        <f ca="1">TODAY()-الرئيسى3[[#This Row],[تاريخ استلام العمل]]</f>
        <v>610</v>
      </c>
      <c r="L118" s="6">
        <f ca="1">IF(الرئيسى3[[#This Row],[سنة]]&gt;0,INT(الرئيسى3[[#This Row],[يوم]]-الرئيسى3[[#This Row],[سنة]]*365)/30,INT(الرئيسى3[[#This Row],[يوم]])/30)</f>
        <v>8.1666666666666661</v>
      </c>
      <c r="M118" s="6">
        <f ca="1">IF(الرئيسى3[[#This Row],[يوم]]&gt;365,INT(الرئيسى3[[#This Row],[يوم]]/365),0)</f>
        <v>1</v>
      </c>
      <c r="N118" s="13"/>
      <c r="O118" s="9">
        <v>0</v>
      </c>
    </row>
    <row r="119" spans="1:15" ht="15.75" x14ac:dyDescent="0.2">
      <c r="A119" s="4">
        <f>SUBTOTAL(3,$B$2:B119)</f>
        <v>118</v>
      </c>
      <c r="B119" s="4" t="s">
        <v>621</v>
      </c>
      <c r="C119" s="16">
        <v>28510192502334</v>
      </c>
      <c r="D119" s="13" t="s">
        <v>15</v>
      </c>
      <c r="E119" s="4" t="s">
        <v>12</v>
      </c>
      <c r="F119" s="4">
        <v>300</v>
      </c>
      <c r="G119" s="5">
        <v>0</v>
      </c>
      <c r="H119" s="14" t="s">
        <v>363</v>
      </c>
      <c r="I119" s="17">
        <v>45582</v>
      </c>
      <c r="J119" s="6">
        <f>COUNTIF(C:C,الرئيسى3[[#This Row],[رقم البطاقة]])</f>
        <v>1</v>
      </c>
      <c r="K119" s="6">
        <f ca="1">TODAY()-الرئيسى3[[#This Row],[تاريخ استلام العمل]]</f>
        <v>677</v>
      </c>
      <c r="L119" s="6">
        <f ca="1">IF(الرئيسى3[[#This Row],[سنة]]&gt;0,INT(الرئيسى3[[#This Row],[يوم]]-الرئيسى3[[#This Row],[سنة]]*365)/30,INT(الرئيسى3[[#This Row],[يوم]])/30)</f>
        <v>10.4</v>
      </c>
      <c r="M119" s="6">
        <f ca="1">IF(الرئيسى3[[#This Row],[يوم]]&gt;365,INT(الرئيسى3[[#This Row],[يوم]]/365),0)</f>
        <v>1</v>
      </c>
      <c r="N119" s="13"/>
      <c r="O119" s="9">
        <v>300</v>
      </c>
    </row>
    <row r="120" spans="1:15" ht="16.5" x14ac:dyDescent="0.2">
      <c r="A120" s="4">
        <f>SUBTOTAL(3,$B$2:B120)</f>
        <v>119</v>
      </c>
      <c r="B120" s="18" t="s">
        <v>520</v>
      </c>
      <c r="C120" s="16">
        <v>29712012510798</v>
      </c>
      <c r="D120" s="13" t="s">
        <v>90</v>
      </c>
      <c r="E120" s="4" t="s">
        <v>8</v>
      </c>
      <c r="F120" s="4">
        <v>200</v>
      </c>
      <c r="G120" s="13">
        <v>30</v>
      </c>
      <c r="H120" s="14" t="s">
        <v>363</v>
      </c>
      <c r="I120" s="17">
        <v>45220</v>
      </c>
      <c r="J120" s="6">
        <f>COUNTIF(C:C,الرئيسى3[[#This Row],[رقم البطاقة]])</f>
        <v>1</v>
      </c>
      <c r="K120" s="6">
        <f ca="1">TODAY()-الرئيسى3[[#This Row],[تاريخ استلام العمل]]</f>
        <v>1039</v>
      </c>
      <c r="L120" s="6">
        <f ca="1">IF(الرئيسى3[[#This Row],[سنة]]&gt;0,INT(الرئيسى3[[#This Row],[يوم]]-الرئيسى3[[#This Row],[سنة]]*365)/30,INT(الرئيسى3[[#This Row],[يوم]])/30)</f>
        <v>10.3</v>
      </c>
      <c r="M120" s="6">
        <f ca="1">IF(الرئيسى3[[#This Row],[يوم]]&gt;365,INT(الرئيسى3[[#This Row],[يوم]]/365),0)</f>
        <v>2</v>
      </c>
      <c r="N120" s="13"/>
      <c r="O120" s="9">
        <v>800</v>
      </c>
    </row>
    <row r="121" spans="1:15" ht="15.75" x14ac:dyDescent="0.2">
      <c r="A121" s="4">
        <f>SUBTOTAL(3,$B$2:B121)</f>
        <v>120</v>
      </c>
      <c r="B121" s="4" t="s">
        <v>231</v>
      </c>
      <c r="C121" s="16">
        <v>28004101403492</v>
      </c>
      <c r="D121" s="4" t="s">
        <v>438</v>
      </c>
      <c r="E121" s="4" t="s">
        <v>593</v>
      </c>
      <c r="F121" s="5">
        <v>290</v>
      </c>
      <c r="G121" s="5">
        <v>0</v>
      </c>
      <c r="H121" s="14" t="s">
        <v>213</v>
      </c>
      <c r="I121" s="17">
        <v>45409</v>
      </c>
      <c r="J121" s="6">
        <f>COUNTIF(C:C,الرئيسى3[[#This Row],[رقم البطاقة]])</f>
        <v>1</v>
      </c>
      <c r="K121" s="6">
        <f ca="1">TODAY()-الرئيسى3[[#This Row],[تاريخ استلام العمل]]</f>
        <v>850</v>
      </c>
      <c r="L121" s="6">
        <f ca="1">IF(الرئيسى3[[#This Row],[سنة]]&gt;0,INT(الرئيسى3[[#This Row],[يوم]]-الرئيسى3[[#This Row],[سنة]]*365)/30,INT(الرئيسى3[[#This Row],[يوم]])/30)</f>
        <v>4</v>
      </c>
      <c r="M121" s="6">
        <f ca="1">IF(الرئيسى3[[#This Row],[يوم]]&gt;365,INT(الرئيسى3[[#This Row],[يوم]]/365),0)</f>
        <v>2</v>
      </c>
      <c r="N121" s="13"/>
      <c r="O121" s="9">
        <v>500</v>
      </c>
    </row>
    <row r="122" spans="1:15" ht="15.75" x14ac:dyDescent="0.2">
      <c r="A122" s="4">
        <f>SUBTOTAL(3,$B$2:B122)</f>
        <v>121</v>
      </c>
      <c r="B122" s="4" t="s">
        <v>292</v>
      </c>
      <c r="C122" s="16">
        <v>29607041500213</v>
      </c>
      <c r="D122" s="4" t="s">
        <v>9</v>
      </c>
      <c r="E122" s="4" t="s">
        <v>12</v>
      </c>
      <c r="F122" s="5">
        <v>180</v>
      </c>
      <c r="G122" s="5">
        <v>0</v>
      </c>
      <c r="H122" s="14" t="s">
        <v>213</v>
      </c>
      <c r="I122" s="17">
        <v>45507</v>
      </c>
      <c r="J122" s="6">
        <f>COUNTIF(C:C,الرئيسى3[[#This Row],[رقم البطاقة]])</f>
        <v>1</v>
      </c>
      <c r="K122" s="6">
        <f ca="1">TODAY()-الرئيسى3[[#This Row],[تاريخ استلام العمل]]</f>
        <v>752</v>
      </c>
      <c r="L122" s="6">
        <f ca="1">IF(الرئيسى3[[#This Row],[سنة]]&gt;0,INT(الرئيسى3[[#This Row],[يوم]]-الرئيسى3[[#This Row],[سنة]]*365)/30,INT(الرئيسى3[[#This Row],[يوم]])/30)</f>
        <v>0.73333333333333328</v>
      </c>
      <c r="M122" s="6">
        <f ca="1">IF(الرئيسى3[[#This Row],[يوم]]&gt;365,INT(الرئيسى3[[#This Row],[يوم]]/365),0)</f>
        <v>2</v>
      </c>
      <c r="N122" s="13"/>
      <c r="O122" s="9">
        <v>300</v>
      </c>
    </row>
    <row r="123" spans="1:15" ht="15.75" x14ac:dyDescent="0.2">
      <c r="A123" s="4">
        <f>SUBTOTAL(3,$B$2:B123)</f>
        <v>122</v>
      </c>
      <c r="B123" s="4" t="s">
        <v>264</v>
      </c>
      <c r="C123" s="16">
        <v>28501201201076</v>
      </c>
      <c r="D123" s="4" t="s">
        <v>27</v>
      </c>
      <c r="E123" s="4" t="s">
        <v>10</v>
      </c>
      <c r="F123" s="5">
        <v>270</v>
      </c>
      <c r="G123" s="5">
        <v>0</v>
      </c>
      <c r="H123" s="14" t="s">
        <v>213</v>
      </c>
      <c r="I123" s="17">
        <v>45329</v>
      </c>
      <c r="J123" s="6">
        <f>COUNTIF(C:C,الرئيسى3[[#This Row],[رقم البطاقة]])</f>
        <v>1</v>
      </c>
      <c r="K123" s="6">
        <f ca="1">TODAY()-الرئيسى3[[#This Row],[تاريخ استلام العمل]]</f>
        <v>930</v>
      </c>
      <c r="L123" s="6">
        <f ca="1">IF(الرئيسى3[[#This Row],[سنة]]&gt;0,INT(الرئيسى3[[#This Row],[يوم]]-الرئيسى3[[#This Row],[سنة]]*365)/30,INT(الرئيسى3[[#This Row],[يوم]])/30)</f>
        <v>6.666666666666667</v>
      </c>
      <c r="M123" s="6">
        <f ca="1">IF(الرئيسى3[[#This Row],[يوم]]&gt;365,INT(الرئيسى3[[#This Row],[يوم]]/365),0)</f>
        <v>2</v>
      </c>
      <c r="N123" s="13"/>
      <c r="O123" s="9">
        <v>500</v>
      </c>
    </row>
    <row r="124" spans="1:15" ht="15.75" x14ac:dyDescent="0.2">
      <c r="A124" s="4">
        <f>SUBTOTAL(3,$B$2:B124)</f>
        <v>123</v>
      </c>
      <c r="B124" s="4" t="s">
        <v>615</v>
      </c>
      <c r="C124" s="16">
        <v>30310050100336</v>
      </c>
      <c r="D124" s="4" t="s">
        <v>18</v>
      </c>
      <c r="E124" s="4" t="s">
        <v>469</v>
      </c>
      <c r="F124" s="5">
        <v>270</v>
      </c>
      <c r="G124" s="5">
        <v>0</v>
      </c>
      <c r="H124" s="14" t="s">
        <v>509</v>
      </c>
      <c r="I124" s="17">
        <v>45567</v>
      </c>
      <c r="J124" s="6">
        <f>COUNTIF(C:C,الرئيسى3[[#This Row],[رقم البطاقة]])</f>
        <v>1</v>
      </c>
      <c r="K124" s="6">
        <f ca="1">TODAY()-الرئيسى3[[#This Row],[تاريخ استلام العمل]]</f>
        <v>692</v>
      </c>
      <c r="L124" s="6">
        <f ca="1">IF(الرئيسى3[[#This Row],[سنة]]&gt;0,INT(الرئيسى3[[#This Row],[يوم]]-الرئيسى3[[#This Row],[سنة]]*365)/30,INT(الرئيسى3[[#This Row],[يوم]])/30)</f>
        <v>10.9</v>
      </c>
      <c r="M124" s="6">
        <f ca="1">IF(الرئيسى3[[#This Row],[يوم]]&gt;365,INT(الرئيسى3[[#This Row],[يوم]]/365),0)</f>
        <v>1</v>
      </c>
      <c r="N124" s="13"/>
      <c r="O124" s="9">
        <v>300</v>
      </c>
    </row>
    <row r="125" spans="1:15" ht="15.75" x14ac:dyDescent="0.2">
      <c r="A125" s="4">
        <f>SUBTOTAL(3,$B$2:B125)</f>
        <v>124</v>
      </c>
      <c r="B125" s="4" t="s">
        <v>495</v>
      </c>
      <c r="C125" s="16">
        <v>29401062100234</v>
      </c>
      <c r="D125" s="4" t="s">
        <v>126</v>
      </c>
      <c r="E125" s="4" t="s">
        <v>593</v>
      </c>
      <c r="F125" s="4">
        <v>310</v>
      </c>
      <c r="G125" s="5">
        <v>0</v>
      </c>
      <c r="H125" s="14" t="s">
        <v>509</v>
      </c>
      <c r="I125" s="17">
        <v>45115</v>
      </c>
      <c r="J125" s="6">
        <f>COUNTIF(C:C,الرئيسى3[[#This Row],[رقم البطاقة]])</f>
        <v>1</v>
      </c>
      <c r="K125" s="6">
        <f ca="1">TODAY()-الرئيسى3[[#This Row],[تاريخ استلام العمل]]</f>
        <v>1144</v>
      </c>
      <c r="L125" s="6">
        <f ca="1">IF(الرئيسى3[[#This Row],[سنة]]&gt;0,INT(الرئيسى3[[#This Row],[يوم]]-الرئيسى3[[#This Row],[سنة]]*365)/30,INT(الرئيسى3[[#This Row],[يوم]])/30)</f>
        <v>1.6333333333333333</v>
      </c>
      <c r="M125" s="6">
        <f ca="1">IF(الرئيسى3[[#This Row],[يوم]]&gt;365,INT(الرئيسى3[[#This Row],[يوم]]/365),0)</f>
        <v>3</v>
      </c>
      <c r="O125" s="9">
        <v>800</v>
      </c>
    </row>
    <row r="126" spans="1:15" ht="16.5" x14ac:dyDescent="0.2">
      <c r="A126" s="4">
        <f>SUBTOTAL(3,$B$2:B126)</f>
        <v>125</v>
      </c>
      <c r="B126" s="18" t="s">
        <v>496</v>
      </c>
      <c r="C126" s="16">
        <v>28208231802091</v>
      </c>
      <c r="D126" s="13" t="s">
        <v>35</v>
      </c>
      <c r="E126" s="4" t="s">
        <v>593</v>
      </c>
      <c r="F126" s="4">
        <v>310</v>
      </c>
      <c r="G126" s="13">
        <v>0</v>
      </c>
      <c r="H126" s="14" t="s">
        <v>509</v>
      </c>
      <c r="I126" s="17">
        <v>45172</v>
      </c>
      <c r="J126" s="6">
        <f>COUNTIF(C:C,الرئيسى3[[#This Row],[رقم البطاقة]])</f>
        <v>1</v>
      </c>
      <c r="K126" s="6">
        <f ca="1">TODAY()-الرئيسى3[[#This Row],[تاريخ استلام العمل]]</f>
        <v>1087</v>
      </c>
      <c r="L126" s="6">
        <f ca="1">IF(الرئيسى3[[#This Row],[سنة]]&gt;0,INT(الرئيسى3[[#This Row],[يوم]]-الرئيسى3[[#This Row],[سنة]]*365)/30,INT(الرئيسى3[[#This Row],[يوم]])/30)</f>
        <v>11.9</v>
      </c>
      <c r="M126" s="6">
        <f ca="1">IF(الرئيسى3[[#This Row],[يوم]]&gt;365,INT(الرئيسى3[[#This Row],[يوم]]/365),0)</f>
        <v>2</v>
      </c>
      <c r="O126" s="9">
        <v>800</v>
      </c>
    </row>
    <row r="127" spans="1:15" ht="15.75" x14ac:dyDescent="0.2">
      <c r="A127" s="4">
        <f>SUBTOTAL(3,$B$2:B127)</f>
        <v>126</v>
      </c>
      <c r="B127" s="4" t="s">
        <v>500</v>
      </c>
      <c r="C127" s="16">
        <v>28810011816859</v>
      </c>
      <c r="D127" s="13" t="s">
        <v>35</v>
      </c>
      <c r="E127" s="4" t="s">
        <v>593</v>
      </c>
      <c r="F127" s="4">
        <v>310</v>
      </c>
      <c r="G127" s="5">
        <v>0</v>
      </c>
      <c r="H127" s="14" t="s">
        <v>509</v>
      </c>
      <c r="I127" s="17">
        <v>45537</v>
      </c>
      <c r="J127" s="6">
        <f>COUNTIF(C:C,الرئيسى3[[#This Row],[رقم البطاقة]])</f>
        <v>1</v>
      </c>
      <c r="K127" s="6">
        <f ca="1">TODAY()-الرئيسى3[[#This Row],[تاريخ استلام العمل]]</f>
        <v>722</v>
      </c>
      <c r="L127" s="6">
        <f ca="1">IF(الرئيسى3[[#This Row],[سنة]]&gt;0,INT(الرئيسى3[[#This Row],[يوم]]-الرئيسى3[[#This Row],[سنة]]*365)/30,INT(الرئيسى3[[#This Row],[يوم]])/30)</f>
        <v>11.9</v>
      </c>
      <c r="M127" s="6">
        <f ca="1">IF(الرئيسى3[[#This Row],[يوم]]&gt;365,INT(الرئيسى3[[#This Row],[يوم]]/365),0)</f>
        <v>1</v>
      </c>
      <c r="N127" s="13"/>
      <c r="O127" s="9">
        <v>300</v>
      </c>
    </row>
    <row r="128" spans="1:15" ht="15.75" x14ac:dyDescent="0.2">
      <c r="A128" s="4">
        <f>SUBTOTAL(3,$B$2:B128)</f>
        <v>127</v>
      </c>
      <c r="B128" s="4" t="s">
        <v>698</v>
      </c>
      <c r="C128" s="16">
        <v>28308152105436</v>
      </c>
      <c r="D128" s="4" t="s">
        <v>441</v>
      </c>
      <c r="E128" s="4" t="s">
        <v>593</v>
      </c>
      <c r="F128" s="4">
        <v>210</v>
      </c>
      <c r="G128" s="5">
        <v>0</v>
      </c>
      <c r="H128" s="14" t="s">
        <v>509</v>
      </c>
      <c r="I128" s="17">
        <v>45297</v>
      </c>
      <c r="J128" s="6">
        <f>COUNTIF(C:C,الرئيسى3[[#This Row],[رقم البطاقة]])</f>
        <v>1</v>
      </c>
      <c r="K128" s="6">
        <f ca="1">TODAY()-الرئيسى3[[#This Row],[تاريخ استلام العمل]]</f>
        <v>962</v>
      </c>
      <c r="L128" s="6">
        <f ca="1">IF(الرئيسى3[[#This Row],[سنة]]&gt;0,INT(الرئيسى3[[#This Row],[يوم]]-الرئيسى3[[#This Row],[سنة]]*365)/30,INT(الرئيسى3[[#This Row],[يوم]])/30)</f>
        <v>7.7333333333333334</v>
      </c>
      <c r="M128" s="6">
        <f ca="1">IF(الرئيسى3[[#This Row],[يوم]]&gt;365,INT(الرئيسى3[[#This Row],[يوم]]/365),0)</f>
        <v>2</v>
      </c>
      <c r="O128" s="9">
        <v>800</v>
      </c>
    </row>
    <row r="129" spans="1:15" ht="15.75" x14ac:dyDescent="0.2">
      <c r="A129" s="4">
        <f>SUBTOTAL(3,$B$2:B129)</f>
        <v>128</v>
      </c>
      <c r="B129" s="4" t="s">
        <v>498</v>
      </c>
      <c r="C129" s="16">
        <v>30303300102635</v>
      </c>
      <c r="D129" s="4" t="s">
        <v>19</v>
      </c>
      <c r="E129" s="4" t="s">
        <v>12</v>
      </c>
      <c r="F129" s="5">
        <v>260</v>
      </c>
      <c r="G129" s="5">
        <v>0</v>
      </c>
      <c r="H129" s="14" t="s">
        <v>509</v>
      </c>
      <c r="I129" s="17">
        <v>45489</v>
      </c>
      <c r="J129" s="6">
        <f>COUNTIF(C:C,الرئيسى3[[#This Row],[رقم البطاقة]])</f>
        <v>1</v>
      </c>
      <c r="K129" s="6">
        <f ca="1">TODAY()-الرئيسى3[[#This Row],[تاريخ استلام العمل]]</f>
        <v>770</v>
      </c>
      <c r="L129" s="6">
        <f ca="1">IF(الرئيسى3[[#This Row],[سنة]]&gt;0,INT(الرئيسى3[[#This Row],[يوم]]-الرئيسى3[[#This Row],[سنة]]*365)/30,INT(الرئيسى3[[#This Row],[يوم]])/30)</f>
        <v>1.3333333333333333</v>
      </c>
      <c r="M129" s="6">
        <f ca="1">IF(الرئيسى3[[#This Row],[يوم]]&gt;365,INT(الرئيسى3[[#This Row],[يوم]]/365),0)</f>
        <v>2</v>
      </c>
      <c r="N129" s="13"/>
      <c r="O129" s="9">
        <v>300</v>
      </c>
    </row>
    <row r="130" spans="1:15" ht="15.75" x14ac:dyDescent="0.2">
      <c r="A130" s="4">
        <f>SUBTOTAL(3,$B$2:B130)</f>
        <v>129</v>
      </c>
      <c r="B130" s="4" t="s">
        <v>503</v>
      </c>
      <c r="C130" s="16">
        <v>29806060103236</v>
      </c>
      <c r="D130" s="13" t="s">
        <v>602</v>
      </c>
      <c r="E130" s="4" t="s">
        <v>12</v>
      </c>
      <c r="F130" s="5">
        <v>250</v>
      </c>
      <c r="G130" s="5">
        <v>0</v>
      </c>
      <c r="H130" s="14" t="s">
        <v>509</v>
      </c>
      <c r="I130" s="17">
        <v>45283</v>
      </c>
      <c r="J130" s="6">
        <f>COUNTIF(C:C,الرئيسى3[[#This Row],[رقم البطاقة]])</f>
        <v>1</v>
      </c>
      <c r="K130" s="6">
        <f ca="1">TODAY()-الرئيسى3[[#This Row],[تاريخ استلام العمل]]</f>
        <v>976</v>
      </c>
      <c r="L130" s="6">
        <f ca="1">IF(الرئيسى3[[#This Row],[سنة]]&gt;0,INT(الرئيسى3[[#This Row],[يوم]]-الرئيسى3[[#This Row],[سنة]]*365)/30,INT(الرئيسى3[[#This Row],[يوم]])/30)</f>
        <v>8.1999999999999993</v>
      </c>
      <c r="M130" s="6">
        <f ca="1">IF(الرئيسى3[[#This Row],[يوم]]&gt;365,INT(الرئيسى3[[#This Row],[يوم]]/365),0)</f>
        <v>2</v>
      </c>
      <c r="N130" s="13"/>
      <c r="O130" s="9">
        <v>800</v>
      </c>
    </row>
    <row r="131" spans="1:15" ht="15.75" x14ac:dyDescent="0.2">
      <c r="A131" s="4">
        <f>SUBTOTAL(3,$B$2:B131)</f>
        <v>130</v>
      </c>
      <c r="B131" s="4" t="s">
        <v>504</v>
      </c>
      <c r="C131" s="16">
        <v>28404072402315</v>
      </c>
      <c r="D131" s="4" t="s">
        <v>85</v>
      </c>
      <c r="E131" s="4" t="s">
        <v>12</v>
      </c>
      <c r="F131" s="5">
        <v>270</v>
      </c>
      <c r="G131" s="5">
        <v>0</v>
      </c>
      <c r="H131" s="14" t="s">
        <v>509</v>
      </c>
      <c r="I131" s="17">
        <v>45563</v>
      </c>
      <c r="J131" s="6">
        <f>COUNTIF(C:C,الرئيسى3[[#This Row],[رقم البطاقة]])</f>
        <v>1</v>
      </c>
      <c r="K131" s="6">
        <f ca="1">TODAY()-الرئيسى3[[#This Row],[تاريخ استلام العمل]]</f>
        <v>696</v>
      </c>
      <c r="L131" s="6">
        <f ca="1">IF(الرئيسى3[[#This Row],[سنة]]&gt;0,INT(الرئيسى3[[#This Row],[يوم]]-الرئيسى3[[#This Row],[سنة]]*365)/30,INT(الرئيسى3[[#This Row],[يوم]])/30)</f>
        <v>11.033333333333333</v>
      </c>
      <c r="M131" s="6">
        <f ca="1">IF(الرئيسى3[[#This Row],[يوم]]&gt;365,INT(الرئيسى3[[#This Row],[يوم]]/365),0)</f>
        <v>1</v>
      </c>
      <c r="O131" s="9">
        <v>300</v>
      </c>
    </row>
    <row r="132" spans="1:15" ht="16.5" x14ac:dyDescent="0.2">
      <c r="A132" s="4">
        <f>SUBTOTAL(3,$B$2:B132)</f>
        <v>131</v>
      </c>
      <c r="B132" s="18" t="s">
        <v>506</v>
      </c>
      <c r="C132" s="16">
        <v>27501022702131</v>
      </c>
      <c r="D132" s="4" t="s">
        <v>16</v>
      </c>
      <c r="E132" s="13" t="s">
        <v>12</v>
      </c>
      <c r="F132" s="4">
        <v>270</v>
      </c>
      <c r="G132" s="5">
        <v>0</v>
      </c>
      <c r="H132" s="14" t="s">
        <v>509</v>
      </c>
      <c r="I132" s="17">
        <v>45573</v>
      </c>
      <c r="J132" s="6">
        <f>COUNTIF(C:C,الرئيسى3[[#This Row],[رقم البطاقة]])</f>
        <v>1</v>
      </c>
      <c r="K132" s="6">
        <f ca="1">TODAY()-الرئيسى3[[#This Row],[تاريخ استلام العمل]]</f>
        <v>686</v>
      </c>
      <c r="L132" s="6">
        <f ca="1">IF(الرئيسى3[[#This Row],[سنة]]&gt;0,INT(الرئيسى3[[#This Row],[يوم]]-الرئيسى3[[#This Row],[سنة]]*365)/30,INT(الرئيسى3[[#This Row],[يوم]])/30)</f>
        <v>10.7</v>
      </c>
      <c r="M132" s="6">
        <f ca="1">IF(الرئيسى3[[#This Row],[يوم]]&gt;365,INT(الرئيسى3[[#This Row],[يوم]]/365),0)</f>
        <v>1</v>
      </c>
      <c r="N132" s="13"/>
      <c r="O132" s="9">
        <v>300</v>
      </c>
    </row>
    <row r="133" spans="1:15" ht="15.75" x14ac:dyDescent="0.2">
      <c r="A133" s="4">
        <f>SUBTOTAL(3,$B$2:B133)</f>
        <v>132</v>
      </c>
      <c r="B133" s="4" t="s">
        <v>508</v>
      </c>
      <c r="C133" s="16">
        <v>29709092703256</v>
      </c>
      <c r="D133" s="4" t="s">
        <v>85</v>
      </c>
      <c r="E133" s="4" t="s">
        <v>12</v>
      </c>
      <c r="F133" s="4">
        <v>270</v>
      </c>
      <c r="G133" s="5">
        <v>0</v>
      </c>
      <c r="H133" s="14" t="s">
        <v>509</v>
      </c>
      <c r="I133" s="17">
        <v>45605</v>
      </c>
      <c r="J133" s="6">
        <f>COUNTIF(C:C,الرئيسى3[[#This Row],[رقم البطاقة]])</f>
        <v>1</v>
      </c>
      <c r="K133" s="6">
        <f ca="1">TODAY()-الرئيسى3[[#This Row],[تاريخ استلام العمل]]</f>
        <v>654</v>
      </c>
      <c r="L133" s="6">
        <f ca="1">IF(الرئيسى3[[#This Row],[سنة]]&gt;0,INT(الرئيسى3[[#This Row],[يوم]]-الرئيسى3[[#This Row],[سنة]]*365)/30,INT(الرئيسى3[[#This Row],[يوم]])/30)</f>
        <v>9.6333333333333329</v>
      </c>
      <c r="M133" s="6">
        <f ca="1">IF(الرئيسى3[[#This Row],[يوم]]&gt;365,INT(الرئيسى3[[#This Row],[يوم]]/365),0)</f>
        <v>1</v>
      </c>
      <c r="O133" s="9">
        <v>0</v>
      </c>
    </row>
    <row r="134" spans="1:15" ht="15.75" x14ac:dyDescent="0.2">
      <c r="A134" s="4">
        <f>SUBTOTAL(3,$B$2:B134)</f>
        <v>133</v>
      </c>
      <c r="B134" s="4" t="s">
        <v>613</v>
      </c>
      <c r="C134" s="16">
        <v>30101030105732</v>
      </c>
      <c r="D134" s="13" t="s">
        <v>11</v>
      </c>
      <c r="E134" s="4" t="s">
        <v>12</v>
      </c>
      <c r="F134" s="4">
        <v>200</v>
      </c>
      <c r="G134" s="5">
        <v>0</v>
      </c>
      <c r="H134" s="14" t="s">
        <v>509</v>
      </c>
      <c r="I134" s="17">
        <v>45642</v>
      </c>
      <c r="J134" s="6">
        <f>COUNTIF(C:C,الرئيسى3[[#This Row],[رقم البطاقة]])</f>
        <v>1</v>
      </c>
      <c r="K134" s="6">
        <f ca="1">TODAY()-الرئيسى3[[#This Row],[تاريخ استلام العمل]]</f>
        <v>617</v>
      </c>
      <c r="L134" s="6">
        <f ca="1">IF(الرئيسى3[[#This Row],[سنة]]&gt;0,INT(الرئيسى3[[#This Row],[يوم]]-الرئيسى3[[#This Row],[سنة]]*365)/30,INT(الرئيسى3[[#This Row],[يوم]])/30)</f>
        <v>8.4</v>
      </c>
      <c r="M134" s="6">
        <f ca="1">IF(الرئيسى3[[#This Row],[يوم]]&gt;365,INT(الرئيسى3[[#This Row],[يوم]]/365),0)</f>
        <v>1</v>
      </c>
      <c r="O134" s="9">
        <v>0</v>
      </c>
    </row>
    <row r="135" spans="1:15" ht="15.75" x14ac:dyDescent="0.2">
      <c r="A135" s="4">
        <f>SUBTOTAL(3,$B$2:B135)</f>
        <v>134</v>
      </c>
      <c r="B135" s="4" t="s">
        <v>614</v>
      </c>
      <c r="C135" s="16">
        <v>28602012601919</v>
      </c>
      <c r="D135" s="4" t="s">
        <v>88</v>
      </c>
      <c r="E135" s="4" t="s">
        <v>12</v>
      </c>
      <c r="F135" s="4">
        <v>270</v>
      </c>
      <c r="G135" s="5">
        <v>0</v>
      </c>
      <c r="H135" s="14" t="s">
        <v>509</v>
      </c>
      <c r="I135" s="17">
        <v>45647</v>
      </c>
      <c r="J135" s="6">
        <f>COUNTIF(C:C,الرئيسى3[[#This Row],[رقم البطاقة]])</f>
        <v>1</v>
      </c>
      <c r="K135" s="6">
        <f ca="1">TODAY()-الرئيسى3[[#This Row],[تاريخ استلام العمل]]</f>
        <v>612</v>
      </c>
      <c r="L135" s="6">
        <f ca="1">IF(الرئيسى3[[#This Row],[سنة]]&gt;0,INT(الرئيسى3[[#This Row],[يوم]]-الرئيسى3[[#This Row],[سنة]]*365)/30,INT(الرئيسى3[[#This Row],[يوم]])/30)</f>
        <v>8.2333333333333325</v>
      </c>
      <c r="M135" s="6">
        <f ca="1">IF(الرئيسى3[[#This Row],[يوم]]&gt;365,INT(الرئيسى3[[#This Row],[يوم]]/365),0)</f>
        <v>1</v>
      </c>
      <c r="O135" s="9">
        <v>0</v>
      </c>
    </row>
    <row r="136" spans="1:15" ht="15.75" x14ac:dyDescent="0.2">
      <c r="A136" s="4">
        <f>SUBTOTAL(3,$B$2:B136)</f>
        <v>135</v>
      </c>
      <c r="B136" s="5" t="s">
        <v>616</v>
      </c>
      <c r="C136" s="16">
        <v>27003181301474</v>
      </c>
      <c r="D136" s="4" t="s">
        <v>85</v>
      </c>
      <c r="E136" s="4" t="s">
        <v>12</v>
      </c>
      <c r="F136" s="4">
        <v>270</v>
      </c>
      <c r="G136" s="5">
        <v>0</v>
      </c>
      <c r="H136" s="14" t="s">
        <v>509</v>
      </c>
      <c r="I136" s="17">
        <v>45649</v>
      </c>
      <c r="J136" s="6">
        <f>COUNTIF(C:C,الرئيسى3[[#This Row],[رقم البطاقة]])</f>
        <v>1</v>
      </c>
      <c r="K136" s="6">
        <f ca="1">TODAY()-الرئيسى3[[#This Row],[تاريخ استلام العمل]]</f>
        <v>610</v>
      </c>
      <c r="L136" s="6">
        <f ca="1">IF(الرئيسى3[[#This Row],[سنة]]&gt;0,INT(الرئيسى3[[#This Row],[يوم]]-الرئيسى3[[#This Row],[سنة]]*365)/30,INT(الرئيسى3[[#This Row],[يوم]])/30)</f>
        <v>8.1666666666666661</v>
      </c>
      <c r="M136" s="6">
        <f ca="1">IF(الرئيسى3[[#This Row],[يوم]]&gt;365,INT(الرئيسى3[[#This Row],[يوم]]/365),0)</f>
        <v>1</v>
      </c>
      <c r="N136" s="13"/>
      <c r="O136" s="9">
        <v>0</v>
      </c>
    </row>
    <row r="137" spans="1:15" ht="15.75" x14ac:dyDescent="0.2">
      <c r="A137" s="4">
        <f>SUBTOTAL(3,$B$2:B137)</f>
        <v>136</v>
      </c>
      <c r="B137" s="4" t="s">
        <v>617</v>
      </c>
      <c r="C137" s="16">
        <v>28012041700614</v>
      </c>
      <c r="D137" s="4" t="s">
        <v>85</v>
      </c>
      <c r="E137" s="4" t="s">
        <v>12</v>
      </c>
      <c r="F137" s="4">
        <v>270</v>
      </c>
      <c r="G137" s="5">
        <v>0</v>
      </c>
      <c r="H137" s="14" t="s">
        <v>509</v>
      </c>
      <c r="I137" s="17">
        <v>45649</v>
      </c>
      <c r="J137" s="6">
        <f>COUNTIF(C:C,الرئيسى3[[#This Row],[رقم البطاقة]])</f>
        <v>1</v>
      </c>
      <c r="K137" s="6">
        <f ca="1">TODAY()-الرئيسى3[[#This Row],[تاريخ استلام العمل]]</f>
        <v>610</v>
      </c>
      <c r="L137" s="6">
        <f ca="1">IF(الرئيسى3[[#This Row],[سنة]]&gt;0,INT(الرئيسى3[[#This Row],[يوم]]-الرئيسى3[[#This Row],[سنة]]*365)/30,INT(الرئيسى3[[#This Row],[يوم]])/30)</f>
        <v>8.1666666666666661</v>
      </c>
      <c r="M137" s="6">
        <f ca="1">IF(الرئيسى3[[#This Row],[يوم]]&gt;365,INT(الرئيسى3[[#This Row],[يوم]]/365),0)</f>
        <v>1</v>
      </c>
      <c r="O137" s="9">
        <v>0</v>
      </c>
    </row>
    <row r="138" spans="1:15" ht="15.75" x14ac:dyDescent="0.2">
      <c r="A138" s="4">
        <f>SUBTOTAL(3,$B$2:B138)</f>
        <v>137</v>
      </c>
      <c r="B138" s="4" t="s">
        <v>618</v>
      </c>
      <c r="C138" s="16">
        <v>29112060102114</v>
      </c>
      <c r="D138" s="4" t="s">
        <v>85</v>
      </c>
      <c r="E138" s="4" t="s">
        <v>12</v>
      </c>
      <c r="F138" s="4">
        <v>270</v>
      </c>
      <c r="G138" s="5">
        <v>0</v>
      </c>
      <c r="H138" s="14" t="s">
        <v>509</v>
      </c>
      <c r="I138" s="17">
        <v>45650</v>
      </c>
      <c r="J138" s="6">
        <f>COUNTIF(C:C,الرئيسى3[[#This Row],[رقم البطاقة]])</f>
        <v>1</v>
      </c>
      <c r="K138" s="6">
        <f ca="1">TODAY()-الرئيسى3[[#This Row],[تاريخ استلام العمل]]</f>
        <v>609</v>
      </c>
      <c r="L138" s="6">
        <f ca="1">IF(الرئيسى3[[#This Row],[سنة]]&gt;0,INT(الرئيسى3[[#This Row],[يوم]]-الرئيسى3[[#This Row],[سنة]]*365)/30,INT(الرئيسى3[[#This Row],[يوم]])/30)</f>
        <v>8.1333333333333329</v>
      </c>
      <c r="M138" s="6">
        <f ca="1">IF(الرئيسى3[[#This Row],[يوم]]&gt;365,INT(الرئيسى3[[#This Row],[يوم]]/365),0)</f>
        <v>1</v>
      </c>
      <c r="O138" s="9">
        <v>0</v>
      </c>
    </row>
    <row r="139" spans="1:15" ht="16.5" x14ac:dyDescent="0.2">
      <c r="A139" s="4">
        <f>SUBTOTAL(3,$B$2:B139)</f>
        <v>138</v>
      </c>
      <c r="B139" s="18" t="s">
        <v>619</v>
      </c>
      <c r="C139" s="16">
        <v>29812230104739</v>
      </c>
      <c r="D139" s="4" t="s">
        <v>85</v>
      </c>
      <c r="E139" s="4" t="s">
        <v>12</v>
      </c>
      <c r="F139" s="4">
        <v>270</v>
      </c>
      <c r="G139" s="5">
        <v>0</v>
      </c>
      <c r="H139" s="14" t="s">
        <v>509</v>
      </c>
      <c r="I139" s="17">
        <v>45652</v>
      </c>
      <c r="J139" s="6">
        <f>COUNTIF(C:C,الرئيسى3[[#This Row],[رقم البطاقة]])</f>
        <v>1</v>
      </c>
      <c r="K139" s="6">
        <f ca="1">TODAY()-الرئيسى3[[#This Row],[تاريخ استلام العمل]]</f>
        <v>607</v>
      </c>
      <c r="L139" s="6">
        <f ca="1">IF(الرئيسى3[[#This Row],[سنة]]&gt;0,INT(الرئيسى3[[#This Row],[يوم]]-الرئيسى3[[#This Row],[سنة]]*365)/30,INT(الرئيسى3[[#This Row],[يوم]])/30)</f>
        <v>8.0666666666666664</v>
      </c>
      <c r="M139" s="6">
        <f ca="1">IF(الرئيسى3[[#This Row],[يوم]]&gt;365,INT(الرئيسى3[[#This Row],[يوم]]/365),0)</f>
        <v>1</v>
      </c>
      <c r="N139" s="13"/>
      <c r="O139" s="9">
        <v>0</v>
      </c>
    </row>
    <row r="140" spans="1:15" ht="16.5" x14ac:dyDescent="0.2">
      <c r="A140" s="4">
        <f>SUBTOTAL(3,$B$2:B140)</f>
        <v>139</v>
      </c>
      <c r="B140" s="18" t="s">
        <v>505</v>
      </c>
      <c r="C140" s="16">
        <v>29812102600316</v>
      </c>
      <c r="D140" s="4" t="s">
        <v>25</v>
      </c>
      <c r="E140" s="4" t="s">
        <v>10</v>
      </c>
      <c r="F140" s="4">
        <v>270</v>
      </c>
      <c r="G140" s="5">
        <v>0</v>
      </c>
      <c r="H140" s="14" t="s">
        <v>509</v>
      </c>
      <c r="I140" s="17">
        <v>45568</v>
      </c>
      <c r="J140" s="6">
        <f>COUNTIF(C:C,الرئيسى3[[#This Row],[رقم البطاقة]])</f>
        <v>1</v>
      </c>
      <c r="K140" s="6">
        <f ca="1">TODAY()-الرئيسى3[[#This Row],[تاريخ استلام العمل]]</f>
        <v>691</v>
      </c>
      <c r="L140" s="6">
        <f ca="1">IF(الرئيسى3[[#This Row],[سنة]]&gt;0,INT(الرئيسى3[[#This Row],[يوم]]-الرئيسى3[[#This Row],[سنة]]*365)/30,INT(الرئيسى3[[#This Row],[يوم]])/30)</f>
        <v>10.866666666666667</v>
      </c>
      <c r="M140" s="6">
        <f ca="1">IF(الرئيسى3[[#This Row],[يوم]]&gt;365,INT(الرئيسى3[[#This Row],[يوم]]/365),0)</f>
        <v>1</v>
      </c>
      <c r="N140" s="13"/>
      <c r="O140" s="9">
        <v>300</v>
      </c>
    </row>
    <row r="141" spans="1:15" ht="15.75" x14ac:dyDescent="0.2">
      <c r="A141" s="4">
        <f>SUBTOTAL(3,$B$2:B141)</f>
        <v>140</v>
      </c>
      <c r="B141" s="4" t="s">
        <v>497</v>
      </c>
      <c r="C141" s="16">
        <v>30303042101790</v>
      </c>
      <c r="D141" s="4" t="s">
        <v>683</v>
      </c>
      <c r="E141" s="4" t="s">
        <v>10</v>
      </c>
      <c r="F141" s="5">
        <v>220</v>
      </c>
      <c r="G141" s="5">
        <v>0</v>
      </c>
      <c r="H141" s="14" t="s">
        <v>509</v>
      </c>
      <c r="I141" s="17">
        <v>45374</v>
      </c>
      <c r="J141" s="6">
        <f>COUNTIF(C:C,الرئيسى3[[#This Row],[رقم البطاقة]])</f>
        <v>1</v>
      </c>
      <c r="K141" s="6">
        <f ca="1">TODAY()-الرئيسى3[[#This Row],[تاريخ استلام العمل]]</f>
        <v>885</v>
      </c>
      <c r="L141" s="6">
        <f ca="1">IF(الرئيسى3[[#This Row],[سنة]]&gt;0,INT(الرئيسى3[[#This Row],[يوم]]-الرئيسى3[[#This Row],[سنة]]*365)/30,INT(الرئيسى3[[#This Row],[يوم]])/30)</f>
        <v>5.166666666666667</v>
      </c>
      <c r="M141" s="6">
        <f ca="1">IF(الرئيسى3[[#This Row],[يوم]]&gt;365,INT(الرئيسى3[[#This Row],[يوم]]/365),0)</f>
        <v>2</v>
      </c>
      <c r="O141" s="9">
        <v>500</v>
      </c>
    </row>
    <row r="142" spans="1:15" ht="15.75" x14ac:dyDescent="0.2">
      <c r="A142" s="4">
        <f>SUBTOTAL(3,$B$2:B142)</f>
        <v>141</v>
      </c>
      <c r="B142" s="4" t="s">
        <v>502</v>
      </c>
      <c r="C142" s="16">
        <v>29603052202456</v>
      </c>
      <c r="D142" s="4" t="s">
        <v>79</v>
      </c>
      <c r="E142" s="4" t="s">
        <v>8</v>
      </c>
      <c r="F142" s="5">
        <v>230</v>
      </c>
      <c r="G142" s="5">
        <v>0</v>
      </c>
      <c r="H142" s="14" t="s">
        <v>509</v>
      </c>
      <c r="I142" s="17">
        <v>45246</v>
      </c>
      <c r="J142" s="6">
        <f>COUNTIF(C:C,الرئيسى3[[#This Row],[رقم البطاقة]])</f>
        <v>1</v>
      </c>
      <c r="K142" s="6">
        <f ca="1">TODAY()-الرئيسى3[[#This Row],[تاريخ استلام العمل]]</f>
        <v>1013</v>
      </c>
      <c r="L142" s="6">
        <f ca="1">IF(الرئيسى3[[#This Row],[سنة]]&gt;0,INT(الرئيسى3[[#This Row],[يوم]]-الرئيسى3[[#This Row],[سنة]]*365)/30,INT(الرئيسى3[[#This Row],[يوم]])/30)</f>
        <v>9.4333333333333336</v>
      </c>
      <c r="M142" s="6">
        <f ca="1">IF(الرئيسى3[[#This Row],[يوم]]&gt;365,INT(الرئيسى3[[#This Row],[يوم]]/365),0)</f>
        <v>2</v>
      </c>
      <c r="O142" s="9">
        <v>800</v>
      </c>
    </row>
    <row r="143" spans="1:15" ht="15.75" x14ac:dyDescent="0.2">
      <c r="A143" s="4">
        <f>SUBTOTAL(3,$B$2:B143)</f>
        <v>142</v>
      </c>
      <c r="B143" s="4" t="s">
        <v>499</v>
      </c>
      <c r="C143" s="16">
        <v>29708202403575</v>
      </c>
      <c r="D143" s="4" t="s">
        <v>20</v>
      </c>
      <c r="E143" s="4" t="s">
        <v>13</v>
      </c>
      <c r="F143" s="5">
        <v>240</v>
      </c>
      <c r="G143" s="5">
        <v>0</v>
      </c>
      <c r="H143" s="14" t="s">
        <v>509</v>
      </c>
      <c r="I143" s="17">
        <v>45330</v>
      </c>
      <c r="J143" s="6">
        <f>COUNTIF(C:C,الرئيسى3[[#This Row],[رقم البطاقة]])</f>
        <v>1</v>
      </c>
      <c r="K143" s="6">
        <f ca="1">TODAY()-الرئيسى3[[#This Row],[تاريخ استلام العمل]]</f>
        <v>929</v>
      </c>
      <c r="L143" s="6">
        <f ca="1">IF(الرئيسى3[[#This Row],[سنة]]&gt;0,INT(الرئيسى3[[#This Row],[يوم]]-الرئيسى3[[#This Row],[سنة]]*365)/30,INT(الرئيسى3[[#This Row],[يوم]])/30)</f>
        <v>6.6333333333333337</v>
      </c>
      <c r="M143" s="6">
        <f ca="1">IF(الرئيسى3[[#This Row],[يوم]]&gt;365,INT(الرئيسى3[[#This Row],[يوم]]/365),0)</f>
        <v>2</v>
      </c>
      <c r="N143" s="13"/>
      <c r="O143" s="9">
        <v>500</v>
      </c>
    </row>
    <row r="144" spans="1:15" ht="15.75" x14ac:dyDescent="0.2">
      <c r="A144" s="4">
        <f>SUBTOTAL(3,$B$2:B144)</f>
        <v>143</v>
      </c>
      <c r="B144" s="4" t="s">
        <v>501</v>
      </c>
      <c r="C144" s="16">
        <v>29506011606636</v>
      </c>
      <c r="D144" s="4" t="s">
        <v>20</v>
      </c>
      <c r="E144" s="4" t="s">
        <v>13</v>
      </c>
      <c r="F144" s="4">
        <v>240</v>
      </c>
      <c r="G144" s="5">
        <v>0</v>
      </c>
      <c r="H144" s="14" t="s">
        <v>509</v>
      </c>
      <c r="I144" s="17">
        <v>45279</v>
      </c>
      <c r="J144" s="6">
        <f>COUNTIF(C:C,الرئيسى3[[#This Row],[رقم البطاقة]])</f>
        <v>1</v>
      </c>
      <c r="K144" s="6">
        <f ca="1">TODAY()-الرئيسى3[[#This Row],[تاريخ استلام العمل]]</f>
        <v>980</v>
      </c>
      <c r="L144" s="6">
        <f ca="1">IF(الرئيسى3[[#This Row],[سنة]]&gt;0,INT(الرئيسى3[[#This Row],[يوم]]-الرئيسى3[[#This Row],[سنة]]*365)/30,INT(الرئيسى3[[#This Row],[يوم]])/30)</f>
        <v>8.3333333333333339</v>
      </c>
      <c r="M144" s="6">
        <f ca="1">IF(الرئيسى3[[#This Row],[يوم]]&gt;365,INT(الرئيسى3[[#This Row],[يوم]]/365),0)</f>
        <v>2</v>
      </c>
      <c r="N144" s="13"/>
      <c r="O144" s="9">
        <v>800</v>
      </c>
    </row>
    <row r="145" spans="1:15" ht="15.75" x14ac:dyDescent="0.2">
      <c r="A145" s="4">
        <f>SUBTOTAL(3,$B$2:B145)</f>
        <v>144</v>
      </c>
      <c r="B145" s="4" t="s">
        <v>507</v>
      </c>
      <c r="C145" s="16">
        <v>29805012203214</v>
      </c>
      <c r="D145" s="4" t="s">
        <v>172</v>
      </c>
      <c r="E145" s="4" t="s">
        <v>13</v>
      </c>
      <c r="F145" s="5">
        <v>260</v>
      </c>
      <c r="G145" s="5">
        <v>0</v>
      </c>
      <c r="H145" s="14" t="s">
        <v>509</v>
      </c>
      <c r="I145" s="17">
        <v>45213</v>
      </c>
      <c r="J145" s="6">
        <f>COUNTIF(C:C,الرئيسى3[[#This Row],[رقم البطاقة]])</f>
        <v>1</v>
      </c>
      <c r="K145" s="6">
        <f ca="1">TODAY()-الرئيسى3[[#This Row],[تاريخ استلام العمل]]</f>
        <v>1046</v>
      </c>
      <c r="L145" s="6">
        <f ca="1">IF(الرئيسى3[[#This Row],[سنة]]&gt;0,INT(الرئيسى3[[#This Row],[يوم]]-الرئيسى3[[#This Row],[سنة]]*365)/30,INT(الرئيسى3[[#This Row],[يوم]])/30)</f>
        <v>10.533333333333333</v>
      </c>
      <c r="M145" s="6">
        <f ca="1">IF(الرئيسى3[[#This Row],[يوم]]&gt;365,INT(الرئيسى3[[#This Row],[يوم]]/365),0)</f>
        <v>2</v>
      </c>
      <c r="N145" s="13"/>
      <c r="O145" s="9">
        <v>800</v>
      </c>
    </row>
    <row r="146" spans="1:15" ht="16.5" x14ac:dyDescent="0.2">
      <c r="A146" s="4">
        <f>SUBTOTAL(3,$B$2:B146)</f>
        <v>145</v>
      </c>
      <c r="B146" s="18" t="s">
        <v>545</v>
      </c>
      <c r="C146" s="16">
        <v>29806232300497</v>
      </c>
      <c r="D146" s="4" t="s">
        <v>21</v>
      </c>
      <c r="E146" s="4" t="s">
        <v>13</v>
      </c>
      <c r="F146" s="4">
        <v>220</v>
      </c>
      <c r="G146" s="5">
        <v>0</v>
      </c>
      <c r="H146" s="14" t="s">
        <v>509</v>
      </c>
      <c r="I146" s="17">
        <v>45433</v>
      </c>
      <c r="J146" s="6">
        <f>COUNTIF(C:C,الرئيسى3[[#This Row],[رقم البطاقة]])</f>
        <v>1</v>
      </c>
      <c r="K146" s="6">
        <f ca="1">TODAY()-الرئيسى3[[#This Row],[تاريخ استلام العمل]]</f>
        <v>826</v>
      </c>
      <c r="L146" s="6">
        <f ca="1">IF(الرئيسى3[[#This Row],[سنة]]&gt;0,INT(الرئيسى3[[#This Row],[يوم]]-الرئيسى3[[#This Row],[سنة]]*365)/30,INT(الرئيسى3[[#This Row],[يوم]])/30)</f>
        <v>3.2</v>
      </c>
      <c r="M146" s="6">
        <f ca="1">IF(الرئيسى3[[#This Row],[يوم]]&gt;365,INT(الرئيسى3[[#This Row],[يوم]]/365),0)</f>
        <v>2</v>
      </c>
      <c r="O146" s="9">
        <v>500</v>
      </c>
    </row>
    <row r="147" spans="1:15" ht="15.75" x14ac:dyDescent="0.2">
      <c r="A147" s="4">
        <f>SUBTOTAL(3,$B$2:B147)</f>
        <v>146</v>
      </c>
      <c r="B147" s="4" t="s">
        <v>696</v>
      </c>
      <c r="C147" s="16">
        <v>30312011700353</v>
      </c>
      <c r="D147" s="4" t="s">
        <v>21</v>
      </c>
      <c r="E147" s="4" t="s">
        <v>13</v>
      </c>
      <c r="F147" s="4">
        <v>220</v>
      </c>
      <c r="G147" s="4">
        <v>0</v>
      </c>
      <c r="H147" s="14" t="s">
        <v>509</v>
      </c>
      <c r="I147" s="17">
        <v>45661</v>
      </c>
      <c r="J147" s="6">
        <f>COUNTIF(C:C,الرئيسى3[[#This Row],[رقم البطاقة]])</f>
        <v>1</v>
      </c>
      <c r="K147" s="6">
        <f ca="1">TODAY()-الرئيسى3[[#This Row],[تاريخ استلام العمل]]</f>
        <v>598</v>
      </c>
      <c r="L147" s="6">
        <f ca="1">IF(الرئيسى3[[#This Row],[سنة]]&gt;0,INT(الرئيسى3[[#This Row],[يوم]]-الرئيسى3[[#This Row],[سنة]]*365)/30,INT(الرئيسى3[[#This Row],[يوم]])/30)</f>
        <v>7.7666666666666666</v>
      </c>
      <c r="M147" s="6">
        <f ca="1">IF(الرئيسى3[[#This Row],[يوم]]&gt;365,INT(الرئيسى3[[#This Row],[يوم]]/365),0)</f>
        <v>1</v>
      </c>
      <c r="N147" s="13"/>
      <c r="O147" s="9">
        <v>0</v>
      </c>
    </row>
    <row r="148" spans="1:15" ht="15.75" x14ac:dyDescent="0.2">
      <c r="A148" s="4">
        <f>SUBTOTAL(3,$B$2:B148)</f>
        <v>147</v>
      </c>
      <c r="B148" s="4" t="s">
        <v>697</v>
      </c>
      <c r="C148" s="16">
        <v>29902251403018</v>
      </c>
      <c r="D148" s="4" t="s">
        <v>21</v>
      </c>
      <c r="E148" s="4" t="s">
        <v>13</v>
      </c>
      <c r="F148" s="4">
        <v>220</v>
      </c>
      <c r="G148" s="5">
        <v>0</v>
      </c>
      <c r="H148" s="14" t="s">
        <v>509</v>
      </c>
      <c r="I148" s="17">
        <v>45661</v>
      </c>
      <c r="J148" s="6">
        <f>COUNTIF(C:C,الرئيسى3[[#This Row],[رقم البطاقة]])</f>
        <v>1</v>
      </c>
      <c r="K148" s="6">
        <f ca="1">TODAY()-الرئيسى3[[#This Row],[تاريخ استلام العمل]]</f>
        <v>598</v>
      </c>
      <c r="L148" s="6">
        <f ca="1">IF(الرئيسى3[[#This Row],[سنة]]&gt;0,INT(الرئيسى3[[#This Row],[يوم]]-الرئيسى3[[#This Row],[سنة]]*365)/30,INT(الرئيسى3[[#This Row],[يوم]])/30)</f>
        <v>7.7666666666666666</v>
      </c>
      <c r="M148" s="6">
        <f ca="1">IF(الرئيسى3[[#This Row],[يوم]]&gt;365,INT(الرئيسى3[[#This Row],[يوم]]/365),0)</f>
        <v>1</v>
      </c>
      <c r="O148" s="9">
        <v>0</v>
      </c>
    </row>
    <row r="149" spans="1:15" ht="15.75" x14ac:dyDescent="0.2">
      <c r="A149" s="4">
        <f>SUBTOTAL(3,$B$2:B149)</f>
        <v>148</v>
      </c>
      <c r="B149" s="4" t="s">
        <v>538</v>
      </c>
      <c r="C149" s="16">
        <v>29907102703795</v>
      </c>
      <c r="D149" s="4" t="s">
        <v>23</v>
      </c>
      <c r="E149" s="4" t="s">
        <v>10</v>
      </c>
      <c r="F149" s="5">
        <v>290</v>
      </c>
      <c r="G149" s="5">
        <v>150</v>
      </c>
      <c r="H149" s="14" t="s">
        <v>721</v>
      </c>
      <c r="I149" s="17">
        <v>45626</v>
      </c>
      <c r="J149" s="6">
        <f>COUNTIF(C:C,الرئيسى3[[#This Row],[رقم البطاقة]])</f>
        <v>1</v>
      </c>
      <c r="K149" s="6">
        <f ca="1">TODAY()-الرئيسى3[[#This Row],[تاريخ استلام العمل]]</f>
        <v>633</v>
      </c>
      <c r="L149" s="6">
        <f ca="1">IF(الرئيسى3[[#This Row],[سنة]]&gt;0,INT(الرئيسى3[[#This Row],[يوم]]-الرئيسى3[[#This Row],[سنة]]*365)/30,INT(الرئيسى3[[#This Row],[يوم]])/30)</f>
        <v>8.9333333333333336</v>
      </c>
      <c r="M149" s="6">
        <f ca="1">IF(الرئيسى3[[#This Row],[يوم]]&gt;365,INT(الرئيسى3[[#This Row],[يوم]]/365),0)</f>
        <v>1</v>
      </c>
      <c r="N149" s="13"/>
      <c r="O149" s="9">
        <v>0</v>
      </c>
    </row>
    <row r="150" spans="1:15" ht="16.5" x14ac:dyDescent="0.2">
      <c r="A150" s="4">
        <f>SUBTOTAL(3,$B$2:B150)</f>
        <v>149</v>
      </c>
      <c r="B150" s="18" t="s">
        <v>722</v>
      </c>
      <c r="C150" s="16">
        <v>30006131500834</v>
      </c>
      <c r="D150" s="4" t="s">
        <v>21</v>
      </c>
      <c r="E150" s="4" t="s">
        <v>13</v>
      </c>
      <c r="F150" s="4">
        <v>220</v>
      </c>
      <c r="G150" s="5">
        <v>150</v>
      </c>
      <c r="H150" s="14" t="s">
        <v>721</v>
      </c>
      <c r="I150" s="17">
        <v>45665</v>
      </c>
      <c r="J150" s="6">
        <f>COUNTIF(C:C,الرئيسى3[[#This Row],[رقم البطاقة]])</f>
        <v>1</v>
      </c>
      <c r="K150" s="6">
        <f ca="1">TODAY()-الرئيسى3[[#This Row],[تاريخ استلام العمل]]</f>
        <v>594</v>
      </c>
      <c r="L150" s="6">
        <f ca="1">IF(الرئيسى3[[#This Row],[سنة]]&gt;0,INT(الرئيسى3[[#This Row],[يوم]]-الرئيسى3[[#This Row],[سنة]]*365)/30,INT(الرئيسى3[[#This Row],[يوم]])/30)</f>
        <v>7.6333333333333337</v>
      </c>
      <c r="M150" s="6">
        <f ca="1">IF(الرئيسى3[[#This Row],[يوم]]&gt;365,INT(الرئيسى3[[#This Row],[يوم]]/365),0)</f>
        <v>1</v>
      </c>
      <c r="N150" s="13"/>
      <c r="O150" s="9">
        <v>0</v>
      </c>
    </row>
    <row r="151" spans="1:15" ht="15.75" x14ac:dyDescent="0.2">
      <c r="A151" s="4">
        <f>SUBTOTAL(3,$B$2:B151)</f>
        <v>150</v>
      </c>
      <c r="B151" s="4" t="s">
        <v>352</v>
      </c>
      <c r="C151" s="16">
        <v>30003202705476</v>
      </c>
      <c r="D151" s="4" t="s">
        <v>18</v>
      </c>
      <c r="E151" s="4" t="s">
        <v>469</v>
      </c>
      <c r="F151" s="4">
        <v>320</v>
      </c>
      <c r="G151" s="5">
        <v>0</v>
      </c>
      <c r="H151" s="14" t="s">
        <v>186</v>
      </c>
      <c r="I151" s="17">
        <v>45549</v>
      </c>
      <c r="J151" s="6">
        <f>COUNTIF(C:C,الرئيسى3[[#This Row],[رقم البطاقة]])</f>
        <v>1</v>
      </c>
      <c r="K151" s="6">
        <f ca="1">TODAY()-الرئيسى3[[#This Row],[تاريخ استلام العمل]]</f>
        <v>710</v>
      </c>
      <c r="L151" s="6">
        <f ca="1">IF(الرئيسى3[[#This Row],[سنة]]&gt;0,INT(الرئيسى3[[#This Row],[يوم]]-الرئيسى3[[#This Row],[سنة]]*365)/30,INT(الرئيسى3[[#This Row],[يوم]])/30)</f>
        <v>11.5</v>
      </c>
      <c r="M151" s="6">
        <f ca="1">IF(الرئيسى3[[#This Row],[يوم]]&gt;365,INT(الرئيسى3[[#This Row],[يوم]]/365),0)</f>
        <v>1</v>
      </c>
      <c r="N151" s="13"/>
      <c r="O151" s="9">
        <v>300</v>
      </c>
    </row>
    <row r="152" spans="1:15" ht="15.75" x14ac:dyDescent="0.2">
      <c r="A152" s="4">
        <f>SUBTOTAL(3,$B$2:B152)</f>
        <v>151</v>
      </c>
      <c r="B152" s="4" t="s">
        <v>405</v>
      </c>
      <c r="C152" s="16">
        <v>29604092700412</v>
      </c>
      <c r="D152" s="4" t="s">
        <v>18</v>
      </c>
      <c r="E152" s="4" t="s">
        <v>469</v>
      </c>
      <c r="F152" s="4">
        <v>320</v>
      </c>
      <c r="G152" s="5">
        <v>0</v>
      </c>
      <c r="H152" s="14" t="s">
        <v>186</v>
      </c>
      <c r="I152" s="17">
        <v>45525</v>
      </c>
      <c r="J152" s="6">
        <f>COUNTIF(C:C,الرئيسى3[[#This Row],[رقم البطاقة]])</f>
        <v>1</v>
      </c>
      <c r="K152" s="6">
        <f ca="1">TODAY()-الرئيسى3[[#This Row],[تاريخ استلام العمل]]</f>
        <v>734</v>
      </c>
      <c r="L152" s="6">
        <f ca="1">IF(الرئيسى3[[#This Row],[سنة]]&gt;0,INT(الرئيسى3[[#This Row],[يوم]]-الرئيسى3[[#This Row],[سنة]]*365)/30,INT(الرئيسى3[[#This Row],[يوم]])/30)</f>
        <v>0.13333333333333333</v>
      </c>
      <c r="M152" s="6">
        <f ca="1">IF(الرئيسى3[[#This Row],[يوم]]&gt;365,INT(الرئيسى3[[#This Row],[يوم]]/365),0)</f>
        <v>2</v>
      </c>
      <c r="N152" s="13"/>
      <c r="O152" s="9">
        <v>300</v>
      </c>
    </row>
    <row r="153" spans="1:15" ht="15.75" x14ac:dyDescent="0.2">
      <c r="A153" s="4">
        <f>SUBTOTAL(3,$B$2:B153)</f>
        <v>152</v>
      </c>
      <c r="B153" s="4" t="s">
        <v>527</v>
      </c>
      <c r="C153" s="16">
        <v>30006062701776</v>
      </c>
      <c r="D153" s="4" t="s">
        <v>18</v>
      </c>
      <c r="E153" s="4" t="s">
        <v>469</v>
      </c>
      <c r="F153" s="4">
        <v>320</v>
      </c>
      <c r="G153" s="5">
        <v>0</v>
      </c>
      <c r="H153" s="14" t="s">
        <v>186</v>
      </c>
      <c r="I153" s="17">
        <v>45610</v>
      </c>
      <c r="J153" s="6">
        <f>COUNTIF(C:C,الرئيسى3[[#This Row],[رقم البطاقة]])</f>
        <v>1</v>
      </c>
      <c r="K153" s="6">
        <f ca="1">TODAY()-الرئيسى3[[#This Row],[تاريخ استلام العمل]]</f>
        <v>649</v>
      </c>
      <c r="L153" s="6">
        <f ca="1">IF(الرئيسى3[[#This Row],[سنة]]&gt;0,INT(الرئيسى3[[#This Row],[يوم]]-الرئيسى3[[#This Row],[سنة]]*365)/30,INT(الرئيسى3[[#This Row],[يوم]])/30)</f>
        <v>9.4666666666666668</v>
      </c>
      <c r="M153" s="6">
        <f ca="1">IF(الرئيسى3[[#This Row],[يوم]]&gt;365,INT(الرئيسى3[[#This Row],[يوم]]/365),0)</f>
        <v>1</v>
      </c>
      <c r="N153" s="13"/>
      <c r="O153" s="9">
        <v>0</v>
      </c>
    </row>
    <row r="154" spans="1:15" ht="15.75" x14ac:dyDescent="0.2">
      <c r="A154" s="4">
        <f>SUBTOTAL(3,$B$2:B154)</f>
        <v>153</v>
      </c>
      <c r="B154" s="4" t="s">
        <v>189</v>
      </c>
      <c r="C154" s="16">
        <v>29504292500359</v>
      </c>
      <c r="D154" s="4" t="s">
        <v>18</v>
      </c>
      <c r="E154" s="4" t="s">
        <v>469</v>
      </c>
      <c r="F154" s="4">
        <v>320</v>
      </c>
      <c r="G154" s="5">
        <v>0</v>
      </c>
      <c r="H154" s="14" t="s">
        <v>186</v>
      </c>
      <c r="I154" s="17">
        <v>45258</v>
      </c>
      <c r="J154" s="6">
        <f>COUNTIF(C:C,الرئيسى3[[#This Row],[رقم البطاقة]])</f>
        <v>1</v>
      </c>
      <c r="K154" s="6">
        <f ca="1">TODAY()-الرئيسى3[[#This Row],[تاريخ استلام العمل]]</f>
        <v>1001</v>
      </c>
      <c r="L154" s="6">
        <f ca="1">IF(الرئيسى3[[#This Row],[سنة]]&gt;0,INT(الرئيسى3[[#This Row],[يوم]]-الرئيسى3[[#This Row],[سنة]]*365)/30,INT(الرئيسى3[[#This Row],[يوم]])/30)</f>
        <v>9.0333333333333332</v>
      </c>
      <c r="M154" s="6">
        <f ca="1">IF(الرئيسى3[[#This Row],[يوم]]&gt;365,INT(الرئيسى3[[#This Row],[يوم]]/365),0)</f>
        <v>2</v>
      </c>
      <c r="N154" s="13"/>
      <c r="O154" s="9">
        <v>800</v>
      </c>
    </row>
    <row r="155" spans="1:15" ht="15.75" x14ac:dyDescent="0.2">
      <c r="A155" s="4">
        <f>SUBTOTAL(3,$B$2:B155)</f>
        <v>154</v>
      </c>
      <c r="B155" s="4" t="s">
        <v>429</v>
      </c>
      <c r="C155" s="16">
        <v>29712041500238</v>
      </c>
      <c r="D155" s="4" t="s">
        <v>406</v>
      </c>
      <c r="E155" s="4" t="s">
        <v>469</v>
      </c>
      <c r="F155" s="4">
        <v>250</v>
      </c>
      <c r="G155" s="5">
        <v>0</v>
      </c>
      <c r="H155" s="14" t="s">
        <v>186</v>
      </c>
      <c r="I155" s="17">
        <v>45584</v>
      </c>
      <c r="J155" s="6">
        <f>COUNTIF(C:C,الرئيسى3[[#This Row],[رقم البطاقة]])</f>
        <v>1</v>
      </c>
      <c r="K155" s="6">
        <f ca="1">TODAY()-الرئيسى3[[#This Row],[تاريخ استلام العمل]]</f>
        <v>675</v>
      </c>
      <c r="L155" s="6">
        <f ca="1">IF(الرئيسى3[[#This Row],[سنة]]&gt;0,INT(الرئيسى3[[#This Row],[يوم]]-الرئيسى3[[#This Row],[سنة]]*365)/30,INT(الرئيسى3[[#This Row],[يوم]])/30)</f>
        <v>10.333333333333334</v>
      </c>
      <c r="M155" s="6">
        <f ca="1">IF(الرئيسى3[[#This Row],[يوم]]&gt;365,INT(الرئيسى3[[#This Row],[يوم]]/365),0)</f>
        <v>1</v>
      </c>
      <c r="N155" s="13"/>
      <c r="O155" s="9">
        <v>300</v>
      </c>
    </row>
    <row r="156" spans="1:15" ht="15.75" x14ac:dyDescent="0.2">
      <c r="A156" s="4">
        <f>SUBTOTAL(3,$B$2:B156)</f>
        <v>155</v>
      </c>
      <c r="B156" s="4" t="s">
        <v>526</v>
      </c>
      <c r="C156" s="16">
        <v>28612132703117</v>
      </c>
      <c r="D156" s="4" t="s">
        <v>16</v>
      </c>
      <c r="E156" s="4" t="s">
        <v>469</v>
      </c>
      <c r="F156" s="4">
        <v>300</v>
      </c>
      <c r="G156" s="5">
        <v>0</v>
      </c>
      <c r="H156" s="14" t="s">
        <v>186</v>
      </c>
      <c r="I156" s="17">
        <v>45610</v>
      </c>
      <c r="J156" s="6">
        <f>COUNTIF(C:C,الرئيسى3[[#This Row],[رقم البطاقة]])</f>
        <v>1</v>
      </c>
      <c r="K156" s="6">
        <f ca="1">TODAY()-الرئيسى3[[#This Row],[تاريخ استلام العمل]]</f>
        <v>649</v>
      </c>
      <c r="L156" s="6">
        <f ca="1">IF(الرئيسى3[[#This Row],[سنة]]&gt;0,INT(الرئيسى3[[#This Row],[يوم]]-الرئيسى3[[#This Row],[سنة]]*365)/30,INT(الرئيسى3[[#This Row],[يوم]])/30)</f>
        <v>9.4666666666666668</v>
      </c>
      <c r="M156" s="6">
        <f ca="1">IF(الرئيسى3[[#This Row],[يوم]]&gt;365,INT(الرئيسى3[[#This Row],[يوم]]/365),0)</f>
        <v>1</v>
      </c>
      <c r="N156" s="13"/>
      <c r="O156" s="9">
        <v>0</v>
      </c>
    </row>
    <row r="157" spans="1:15" ht="15.75" x14ac:dyDescent="0.2">
      <c r="A157" s="4">
        <f>SUBTOTAL(3,$B$2:B157)</f>
        <v>156</v>
      </c>
      <c r="B157" s="4" t="s">
        <v>378</v>
      </c>
      <c r="C157" s="16">
        <v>26511302702392</v>
      </c>
      <c r="D157" s="4" t="s">
        <v>16</v>
      </c>
      <c r="E157" s="4" t="s">
        <v>469</v>
      </c>
      <c r="F157" s="4">
        <v>300</v>
      </c>
      <c r="G157" s="5">
        <v>0</v>
      </c>
      <c r="H157" s="14" t="s">
        <v>186</v>
      </c>
      <c r="I157" s="17">
        <v>45552</v>
      </c>
      <c r="J157" s="6">
        <f>COUNTIF(C:C,الرئيسى3[[#This Row],[رقم البطاقة]])</f>
        <v>1</v>
      </c>
      <c r="K157" s="6">
        <f ca="1">TODAY()-الرئيسى3[[#This Row],[تاريخ استلام العمل]]</f>
        <v>707</v>
      </c>
      <c r="L157" s="6">
        <f ca="1">IF(الرئيسى3[[#This Row],[سنة]]&gt;0,INT(الرئيسى3[[#This Row],[يوم]]-الرئيسى3[[#This Row],[سنة]]*365)/30,INT(الرئيسى3[[#This Row],[يوم]])/30)</f>
        <v>11.4</v>
      </c>
      <c r="M157" s="6">
        <f ca="1">IF(الرئيسى3[[#This Row],[يوم]]&gt;365,INT(الرئيسى3[[#This Row],[يوم]]/365),0)</f>
        <v>1</v>
      </c>
      <c r="N157" s="13"/>
      <c r="O157" s="9">
        <v>300</v>
      </c>
    </row>
    <row r="158" spans="1:15" ht="15.75" x14ac:dyDescent="0.2">
      <c r="A158" s="4">
        <f>SUBTOTAL(3,$B$2:B158)</f>
        <v>157</v>
      </c>
      <c r="B158" s="4" t="s">
        <v>353</v>
      </c>
      <c r="C158" s="16">
        <v>29012012704833</v>
      </c>
      <c r="D158" s="4" t="s">
        <v>16</v>
      </c>
      <c r="E158" s="4" t="s">
        <v>469</v>
      </c>
      <c r="F158" s="4">
        <v>300</v>
      </c>
      <c r="G158" s="5">
        <v>0</v>
      </c>
      <c r="H158" s="14" t="s">
        <v>186</v>
      </c>
      <c r="I158" s="17">
        <v>45542</v>
      </c>
      <c r="J158" s="6">
        <f>COUNTIF(C:C,الرئيسى3[[#This Row],[رقم البطاقة]])</f>
        <v>1</v>
      </c>
      <c r="K158" s="6">
        <f ca="1">TODAY()-الرئيسى3[[#This Row],[تاريخ استلام العمل]]</f>
        <v>717</v>
      </c>
      <c r="L158" s="6">
        <f ca="1">IF(الرئيسى3[[#This Row],[سنة]]&gt;0,INT(الرئيسى3[[#This Row],[يوم]]-الرئيسى3[[#This Row],[سنة]]*365)/30,INT(الرئيسى3[[#This Row],[يوم]])/30)</f>
        <v>11.733333333333333</v>
      </c>
      <c r="M158" s="6">
        <f ca="1">IF(الرئيسى3[[#This Row],[يوم]]&gt;365,INT(الرئيسى3[[#This Row],[يوم]]/365),0)</f>
        <v>1</v>
      </c>
      <c r="N158" s="13"/>
      <c r="O158" s="9">
        <v>300</v>
      </c>
    </row>
    <row r="159" spans="1:15" ht="15.75" x14ac:dyDescent="0.2">
      <c r="A159" s="4">
        <f>SUBTOTAL(3,$B$2:B159)</f>
        <v>158</v>
      </c>
      <c r="B159" s="4" t="s">
        <v>354</v>
      </c>
      <c r="C159" s="16">
        <v>29501092701792</v>
      </c>
      <c r="D159" s="4" t="s">
        <v>16</v>
      </c>
      <c r="E159" s="4" t="s">
        <v>469</v>
      </c>
      <c r="F159" s="4">
        <v>300</v>
      </c>
      <c r="G159" s="5">
        <v>0</v>
      </c>
      <c r="H159" s="14" t="s">
        <v>186</v>
      </c>
      <c r="I159" s="17">
        <v>45542</v>
      </c>
      <c r="J159" s="6">
        <f>COUNTIF(C:C,الرئيسى3[[#This Row],[رقم البطاقة]])</f>
        <v>1</v>
      </c>
      <c r="K159" s="6">
        <f ca="1">TODAY()-الرئيسى3[[#This Row],[تاريخ استلام العمل]]</f>
        <v>717</v>
      </c>
      <c r="L159" s="6">
        <f ca="1">IF(الرئيسى3[[#This Row],[سنة]]&gt;0,INT(الرئيسى3[[#This Row],[يوم]]-الرئيسى3[[#This Row],[سنة]]*365)/30,INT(الرئيسى3[[#This Row],[يوم]])/30)</f>
        <v>11.733333333333333</v>
      </c>
      <c r="M159" s="6">
        <f ca="1">IF(الرئيسى3[[#This Row],[يوم]]&gt;365,INT(الرئيسى3[[#This Row],[يوم]]/365),0)</f>
        <v>1</v>
      </c>
      <c r="N159" s="13"/>
      <c r="O159" s="9">
        <v>300</v>
      </c>
    </row>
    <row r="160" spans="1:15" ht="15.75" x14ac:dyDescent="0.2">
      <c r="A160" s="4">
        <f>SUBTOTAL(3,$B$2:B160)</f>
        <v>159</v>
      </c>
      <c r="B160" s="4" t="s">
        <v>729</v>
      </c>
      <c r="C160" s="16">
        <v>29401172402538</v>
      </c>
      <c r="D160" s="4" t="s">
        <v>126</v>
      </c>
      <c r="E160" s="4" t="s">
        <v>593</v>
      </c>
      <c r="F160" s="4">
        <v>310</v>
      </c>
      <c r="G160" s="5">
        <v>0</v>
      </c>
      <c r="H160" s="14" t="s">
        <v>186</v>
      </c>
      <c r="I160" s="17">
        <v>45669</v>
      </c>
      <c r="J160" s="6">
        <f>COUNTIF(C:C,الرئيسى3[[#This Row],[رقم البطاقة]])</f>
        <v>1</v>
      </c>
      <c r="K160" s="6">
        <f ca="1">TODAY()-الرئيسى3[[#This Row],[تاريخ استلام العمل]]</f>
        <v>590</v>
      </c>
      <c r="L160" s="6">
        <f ca="1">IF(الرئيسى3[[#This Row],[سنة]]&gt;0,INT(الرئيسى3[[#This Row],[يوم]]-الرئيسى3[[#This Row],[سنة]]*365)/30,INT(الرئيسى3[[#This Row],[يوم]])/30)</f>
        <v>7.5</v>
      </c>
      <c r="M160" s="6">
        <f ca="1">IF(الرئيسى3[[#This Row],[يوم]]&gt;365,INT(الرئيسى3[[#This Row],[يوم]]/365),0)</f>
        <v>1</v>
      </c>
      <c r="N160" s="13"/>
      <c r="O160" s="9">
        <v>0</v>
      </c>
    </row>
    <row r="161" spans="1:15" ht="15.75" x14ac:dyDescent="0.2">
      <c r="A161" s="4">
        <f>SUBTOTAL(3,$B$2:B161)</f>
        <v>160</v>
      </c>
      <c r="B161" s="4" t="s">
        <v>190</v>
      </c>
      <c r="C161" s="16">
        <v>29501011821993</v>
      </c>
      <c r="D161" s="4" t="s">
        <v>438</v>
      </c>
      <c r="E161" s="4" t="s">
        <v>593</v>
      </c>
      <c r="F161" s="4">
        <v>290</v>
      </c>
      <c r="G161" s="5">
        <v>0</v>
      </c>
      <c r="H161" s="14" t="s">
        <v>186</v>
      </c>
      <c r="I161" s="17">
        <v>45318</v>
      </c>
      <c r="J161" s="6">
        <f>COUNTIF(C:C,الرئيسى3[[#This Row],[رقم البطاقة]])</f>
        <v>1</v>
      </c>
      <c r="K161" s="6">
        <f ca="1">TODAY()-الرئيسى3[[#This Row],[تاريخ استلام العمل]]</f>
        <v>941</v>
      </c>
      <c r="L161" s="6">
        <f ca="1">IF(الرئيسى3[[#This Row],[سنة]]&gt;0,INT(الرئيسى3[[#This Row],[يوم]]-الرئيسى3[[#This Row],[سنة]]*365)/30,INT(الرئيسى3[[#This Row],[يوم]])/30)</f>
        <v>7.0333333333333332</v>
      </c>
      <c r="M161" s="6">
        <f ca="1">IF(الرئيسى3[[#This Row],[يوم]]&gt;365,INT(الرئيسى3[[#This Row],[يوم]]/365),0)</f>
        <v>2</v>
      </c>
      <c r="N161" s="13"/>
      <c r="O161" s="9">
        <v>800</v>
      </c>
    </row>
    <row r="162" spans="1:15" ht="15.75" x14ac:dyDescent="0.2">
      <c r="A162" s="4">
        <f>SUBTOTAL(3,$B$2:B162)</f>
        <v>161</v>
      </c>
      <c r="B162" s="4" t="s">
        <v>261</v>
      </c>
      <c r="C162" s="16">
        <v>29806152603014</v>
      </c>
      <c r="D162" s="13" t="s">
        <v>11</v>
      </c>
      <c r="E162" s="4" t="s">
        <v>12</v>
      </c>
      <c r="F162" s="4">
        <v>180</v>
      </c>
      <c r="G162" s="5">
        <v>0</v>
      </c>
      <c r="H162" s="14" t="s">
        <v>186</v>
      </c>
      <c r="I162" s="17">
        <v>45412</v>
      </c>
      <c r="J162" s="6">
        <f>COUNTIF(C:C,الرئيسى3[[#This Row],[رقم البطاقة]])</f>
        <v>1</v>
      </c>
      <c r="K162" s="6">
        <f ca="1">TODAY()-الرئيسى3[[#This Row],[تاريخ استلام العمل]]</f>
        <v>847</v>
      </c>
      <c r="L162" s="6">
        <f ca="1">IF(الرئيسى3[[#This Row],[سنة]]&gt;0,INT(الرئيسى3[[#This Row],[يوم]]-الرئيسى3[[#This Row],[سنة]]*365)/30,INT(الرئيسى3[[#This Row],[يوم]])/30)</f>
        <v>3.9</v>
      </c>
      <c r="M162" s="6">
        <f ca="1">IF(الرئيسى3[[#This Row],[يوم]]&gt;365,INT(الرئيسى3[[#This Row],[يوم]]/365),0)</f>
        <v>2</v>
      </c>
      <c r="N162" s="13"/>
      <c r="O162" s="9">
        <v>500</v>
      </c>
    </row>
    <row r="163" spans="1:15" ht="15.75" x14ac:dyDescent="0.2">
      <c r="A163" s="4">
        <f>SUBTOTAL(3,$B$2:B163)</f>
        <v>162</v>
      </c>
      <c r="B163" s="4" t="s">
        <v>273</v>
      </c>
      <c r="C163" s="16">
        <v>29205142700433</v>
      </c>
      <c r="D163" s="13" t="s">
        <v>15</v>
      </c>
      <c r="E163" s="4" t="s">
        <v>12</v>
      </c>
      <c r="F163" s="4">
        <v>255</v>
      </c>
      <c r="G163" s="5">
        <v>0</v>
      </c>
      <c r="H163" s="14" t="s">
        <v>186</v>
      </c>
      <c r="I163" s="17">
        <v>45483</v>
      </c>
      <c r="J163" s="6">
        <f>COUNTIF(C:C,الرئيسى3[[#This Row],[رقم البطاقة]])</f>
        <v>1</v>
      </c>
      <c r="K163" s="6">
        <f ca="1">TODAY()-الرئيسى3[[#This Row],[تاريخ استلام العمل]]</f>
        <v>776</v>
      </c>
      <c r="L163" s="6">
        <f ca="1">IF(الرئيسى3[[#This Row],[سنة]]&gt;0,INT(الرئيسى3[[#This Row],[يوم]]-الرئيسى3[[#This Row],[سنة]]*365)/30,INT(الرئيسى3[[#This Row],[يوم]])/30)</f>
        <v>1.5333333333333334</v>
      </c>
      <c r="M163" s="6">
        <f ca="1">IF(الرئيسى3[[#This Row],[يوم]]&gt;365,INT(الرئيسى3[[#This Row],[يوم]]/365),0)</f>
        <v>2</v>
      </c>
      <c r="N163" s="13"/>
      <c r="O163" s="9">
        <v>300</v>
      </c>
    </row>
    <row r="164" spans="1:15" ht="15.75" x14ac:dyDescent="0.2">
      <c r="A164" s="4">
        <f>SUBTOTAL(3,$B$2:B164)</f>
        <v>163</v>
      </c>
      <c r="B164" s="4" t="s">
        <v>485</v>
      </c>
      <c r="C164" s="16">
        <v>27301292200651</v>
      </c>
      <c r="D164" s="13" t="s">
        <v>15</v>
      </c>
      <c r="E164" s="4" t="s">
        <v>12</v>
      </c>
      <c r="F164" s="4">
        <v>255</v>
      </c>
      <c r="G164" s="5">
        <v>0</v>
      </c>
      <c r="H164" s="14" t="s">
        <v>186</v>
      </c>
      <c r="I164" s="17">
        <v>45605</v>
      </c>
      <c r="J164" s="6">
        <f>COUNTIF(C:C,الرئيسى3[[#This Row],[رقم البطاقة]])</f>
        <v>1</v>
      </c>
      <c r="K164" s="6">
        <f ca="1">TODAY()-الرئيسى3[[#This Row],[تاريخ استلام العمل]]</f>
        <v>654</v>
      </c>
      <c r="L164" s="6">
        <f ca="1">IF(الرئيسى3[[#This Row],[سنة]]&gt;0,INT(الرئيسى3[[#This Row],[يوم]]-الرئيسى3[[#This Row],[سنة]]*365)/30,INT(الرئيسى3[[#This Row],[يوم]])/30)</f>
        <v>9.6333333333333329</v>
      </c>
      <c r="M164" s="6">
        <f ca="1">IF(الرئيسى3[[#This Row],[يوم]]&gt;365,INT(الرئيسى3[[#This Row],[يوم]]/365),0)</f>
        <v>1</v>
      </c>
      <c r="N164" s="13"/>
      <c r="O164" s="9">
        <v>0</v>
      </c>
    </row>
    <row r="165" spans="1:15" ht="15.75" x14ac:dyDescent="0.2">
      <c r="A165" s="4">
        <f>SUBTOTAL(3,$B$2:B165)</f>
        <v>164</v>
      </c>
      <c r="B165" s="4" t="s">
        <v>482</v>
      </c>
      <c r="C165" s="16">
        <v>29906251700034</v>
      </c>
      <c r="D165" s="4" t="s">
        <v>483</v>
      </c>
      <c r="E165" s="4" t="s">
        <v>12</v>
      </c>
      <c r="F165" s="4">
        <v>250</v>
      </c>
      <c r="G165" s="5">
        <v>0</v>
      </c>
      <c r="H165" s="14" t="s">
        <v>186</v>
      </c>
      <c r="I165" s="17">
        <v>45602</v>
      </c>
      <c r="J165" s="6">
        <f>COUNTIF(C:C,الرئيسى3[[#This Row],[رقم البطاقة]])</f>
        <v>1</v>
      </c>
      <c r="K165" s="6">
        <f ca="1">TODAY()-الرئيسى3[[#This Row],[تاريخ استلام العمل]]</f>
        <v>657</v>
      </c>
      <c r="L165" s="6">
        <f ca="1">IF(الرئيسى3[[#This Row],[سنة]]&gt;0,INT(الرئيسى3[[#This Row],[يوم]]-الرئيسى3[[#This Row],[سنة]]*365)/30,INT(الرئيسى3[[#This Row],[يوم]])/30)</f>
        <v>9.7333333333333325</v>
      </c>
      <c r="M165" s="6">
        <f ca="1">IF(الرئيسى3[[#This Row],[يوم]]&gt;365,INT(الرئيسى3[[#This Row],[يوم]]/365),0)</f>
        <v>1</v>
      </c>
      <c r="N165" s="13"/>
      <c r="O165" s="9">
        <v>0</v>
      </c>
    </row>
    <row r="166" spans="1:15" ht="15.75" x14ac:dyDescent="0.2">
      <c r="A166" s="4">
        <f>SUBTOTAL(3,$B$2:B166)</f>
        <v>165</v>
      </c>
      <c r="B166" s="4" t="s">
        <v>588</v>
      </c>
      <c r="C166" s="16">
        <v>29811262103495</v>
      </c>
      <c r="D166" s="4" t="s">
        <v>589</v>
      </c>
      <c r="E166" s="4" t="s">
        <v>12</v>
      </c>
      <c r="F166" s="4">
        <v>270</v>
      </c>
      <c r="G166" s="5">
        <v>0</v>
      </c>
      <c r="H166" s="14" t="s">
        <v>186</v>
      </c>
      <c r="I166" s="17">
        <v>45623</v>
      </c>
      <c r="J166" s="6">
        <f>COUNTIF(C:C,الرئيسى3[[#This Row],[رقم البطاقة]])</f>
        <v>1</v>
      </c>
      <c r="K166" s="6">
        <f ca="1">TODAY()-الرئيسى3[[#This Row],[تاريخ استلام العمل]]</f>
        <v>636</v>
      </c>
      <c r="L166" s="6">
        <f ca="1">IF(الرئيسى3[[#This Row],[سنة]]&gt;0,INT(الرئيسى3[[#This Row],[يوم]]-الرئيسى3[[#This Row],[سنة]]*365)/30,INT(الرئيسى3[[#This Row],[يوم]])/30)</f>
        <v>9.0333333333333332</v>
      </c>
      <c r="M166" s="6">
        <f ca="1">IF(الرئيسى3[[#This Row],[يوم]]&gt;365,INT(الرئيسى3[[#This Row],[يوم]]/365),0)</f>
        <v>1</v>
      </c>
      <c r="N166" s="13"/>
      <c r="O166" s="9">
        <v>0</v>
      </c>
    </row>
    <row r="167" spans="1:15" ht="15.75" x14ac:dyDescent="0.2">
      <c r="A167" s="4">
        <f>SUBTOTAL(3,$B$2:B167)</f>
        <v>166</v>
      </c>
      <c r="B167" s="4" t="s">
        <v>480</v>
      </c>
      <c r="C167" s="16">
        <v>27206302700132</v>
      </c>
      <c r="D167" s="4" t="s">
        <v>16</v>
      </c>
      <c r="E167" s="4" t="s">
        <v>12</v>
      </c>
      <c r="F167" s="4">
        <v>300</v>
      </c>
      <c r="G167" s="5">
        <v>0</v>
      </c>
      <c r="H167" s="14" t="s">
        <v>186</v>
      </c>
      <c r="I167" s="17">
        <v>45593</v>
      </c>
      <c r="J167" s="6">
        <f>COUNTIF(C:C,الرئيسى3[[#This Row],[رقم البطاقة]])</f>
        <v>1</v>
      </c>
      <c r="K167" s="6">
        <f ca="1">TODAY()-الرئيسى3[[#This Row],[تاريخ استلام العمل]]</f>
        <v>666</v>
      </c>
      <c r="L167" s="6">
        <f ca="1">IF(الرئيسى3[[#This Row],[سنة]]&gt;0,INT(الرئيسى3[[#This Row],[يوم]]-الرئيسى3[[#This Row],[سنة]]*365)/30,INT(الرئيسى3[[#This Row],[يوم]])/30)</f>
        <v>10.033333333333333</v>
      </c>
      <c r="M167" s="6">
        <f ca="1">IF(الرئيسى3[[#This Row],[يوم]]&gt;365,INT(الرئيسى3[[#This Row],[يوم]]/365),0)</f>
        <v>1</v>
      </c>
      <c r="N167" s="13"/>
      <c r="O167" s="9">
        <v>300</v>
      </c>
    </row>
    <row r="168" spans="1:15" ht="15.75" x14ac:dyDescent="0.2">
      <c r="A168" s="4">
        <f>SUBTOTAL(3,$B$2:B168)</f>
        <v>167</v>
      </c>
      <c r="B168" s="4" t="s">
        <v>481</v>
      </c>
      <c r="C168" s="16">
        <v>29201172600951</v>
      </c>
      <c r="D168" s="4" t="s">
        <v>16</v>
      </c>
      <c r="E168" s="4" t="s">
        <v>12</v>
      </c>
      <c r="F168" s="4">
        <v>300</v>
      </c>
      <c r="G168" s="5">
        <v>0</v>
      </c>
      <c r="H168" s="14" t="s">
        <v>186</v>
      </c>
      <c r="I168" s="17">
        <v>45593</v>
      </c>
      <c r="J168" s="6">
        <f>COUNTIF(C:C,الرئيسى3[[#This Row],[رقم البطاقة]])</f>
        <v>1</v>
      </c>
      <c r="K168" s="6">
        <f ca="1">TODAY()-الرئيسى3[[#This Row],[تاريخ استلام العمل]]</f>
        <v>666</v>
      </c>
      <c r="L168" s="6">
        <f ca="1">IF(الرئيسى3[[#This Row],[سنة]]&gt;0,INT(الرئيسى3[[#This Row],[يوم]]-الرئيسى3[[#This Row],[سنة]]*365)/30,INT(الرئيسى3[[#This Row],[يوم]])/30)</f>
        <v>10.033333333333333</v>
      </c>
      <c r="M168" s="6">
        <f ca="1">IF(الرئيسى3[[#This Row],[يوم]]&gt;365,INT(الرئيسى3[[#This Row],[يوم]]/365),0)</f>
        <v>1</v>
      </c>
      <c r="N168" s="13"/>
      <c r="O168" s="9">
        <v>300</v>
      </c>
    </row>
    <row r="169" spans="1:15" ht="15.75" x14ac:dyDescent="0.2">
      <c r="A169" s="4">
        <f>SUBTOTAL(3,$B$2:B169)</f>
        <v>168</v>
      </c>
      <c r="B169" s="4" t="s">
        <v>484</v>
      </c>
      <c r="C169" s="16">
        <v>27803242600671</v>
      </c>
      <c r="D169" s="4" t="s">
        <v>16</v>
      </c>
      <c r="E169" s="4" t="s">
        <v>12</v>
      </c>
      <c r="F169" s="4">
        <v>300</v>
      </c>
      <c r="G169" s="5">
        <v>0</v>
      </c>
      <c r="H169" s="14" t="s">
        <v>186</v>
      </c>
      <c r="I169" s="17">
        <v>45605</v>
      </c>
      <c r="J169" s="6">
        <f>COUNTIF(C:C,الرئيسى3[[#This Row],[رقم البطاقة]])</f>
        <v>1</v>
      </c>
      <c r="K169" s="6">
        <f ca="1">TODAY()-الرئيسى3[[#This Row],[تاريخ استلام العمل]]</f>
        <v>654</v>
      </c>
      <c r="L169" s="6">
        <f ca="1">IF(الرئيسى3[[#This Row],[سنة]]&gt;0,INT(الرئيسى3[[#This Row],[يوم]]-الرئيسى3[[#This Row],[سنة]]*365)/30,INT(الرئيسى3[[#This Row],[يوم]])/30)</f>
        <v>9.6333333333333329</v>
      </c>
      <c r="M169" s="6">
        <f ca="1">IF(الرئيسى3[[#This Row],[يوم]]&gt;365,INT(الرئيسى3[[#This Row],[يوم]]/365),0)</f>
        <v>1</v>
      </c>
      <c r="N169" s="13"/>
      <c r="O169" s="9">
        <v>0</v>
      </c>
    </row>
    <row r="170" spans="1:15" ht="15.75" x14ac:dyDescent="0.2">
      <c r="A170" s="4">
        <f>SUBTOTAL(3,$B$2:B170)</f>
        <v>169</v>
      </c>
      <c r="B170" s="4" t="s">
        <v>262</v>
      </c>
      <c r="C170" s="16">
        <v>30205052502751</v>
      </c>
      <c r="D170" s="4" t="s">
        <v>16</v>
      </c>
      <c r="E170" s="4" t="s">
        <v>12</v>
      </c>
      <c r="F170" s="4">
        <v>300</v>
      </c>
      <c r="G170" s="5">
        <v>0</v>
      </c>
      <c r="H170" s="14" t="s">
        <v>186</v>
      </c>
      <c r="I170" s="17">
        <v>45441</v>
      </c>
      <c r="J170" s="6">
        <f>COUNTIF(C:C,الرئيسى3[[#This Row],[رقم البطاقة]])</f>
        <v>1</v>
      </c>
      <c r="K170" s="6">
        <f ca="1">TODAY()-الرئيسى3[[#This Row],[تاريخ استلام العمل]]</f>
        <v>818</v>
      </c>
      <c r="L170" s="6">
        <f ca="1">IF(الرئيسى3[[#This Row],[سنة]]&gt;0,INT(الرئيسى3[[#This Row],[يوم]]-الرئيسى3[[#This Row],[سنة]]*365)/30,INT(الرئيسى3[[#This Row],[يوم]])/30)</f>
        <v>2.9333333333333331</v>
      </c>
      <c r="M170" s="6">
        <f ca="1">IF(الرئيسى3[[#This Row],[يوم]]&gt;365,INT(الرئيسى3[[#This Row],[يوم]]/365),0)</f>
        <v>2</v>
      </c>
      <c r="N170" s="13"/>
      <c r="O170" s="9">
        <v>500</v>
      </c>
    </row>
    <row r="171" spans="1:15" ht="15.75" x14ac:dyDescent="0.2">
      <c r="A171" s="4">
        <f>SUBTOTAL(3,$B$2:B171)</f>
        <v>170</v>
      </c>
      <c r="B171" s="4" t="s">
        <v>289</v>
      </c>
      <c r="C171" s="16">
        <v>28809162600914</v>
      </c>
      <c r="D171" s="4" t="s">
        <v>16</v>
      </c>
      <c r="E171" s="4" t="s">
        <v>12</v>
      </c>
      <c r="F171" s="4">
        <v>300</v>
      </c>
      <c r="G171" s="5">
        <v>0</v>
      </c>
      <c r="H171" s="14" t="s">
        <v>186</v>
      </c>
      <c r="I171" s="17">
        <v>45426</v>
      </c>
      <c r="J171" s="6">
        <f>COUNTIF(C:C,الرئيسى3[[#This Row],[رقم البطاقة]])</f>
        <v>1</v>
      </c>
      <c r="K171" s="6">
        <f ca="1">TODAY()-الرئيسى3[[#This Row],[تاريخ استلام العمل]]</f>
        <v>833</v>
      </c>
      <c r="L171" s="6">
        <f ca="1">IF(الرئيسى3[[#This Row],[سنة]]&gt;0,INT(الرئيسى3[[#This Row],[يوم]]-الرئيسى3[[#This Row],[سنة]]*365)/30,INT(الرئيسى3[[#This Row],[يوم]])/30)</f>
        <v>3.4333333333333331</v>
      </c>
      <c r="M171" s="6">
        <f ca="1">IF(الرئيسى3[[#This Row],[يوم]]&gt;365,INT(الرئيسى3[[#This Row],[يوم]]/365),0)</f>
        <v>2</v>
      </c>
      <c r="N171" s="13"/>
      <c r="O171" s="9">
        <v>500</v>
      </c>
    </row>
    <row r="172" spans="1:15" ht="15.75" x14ac:dyDescent="0.2">
      <c r="A172" s="4">
        <f>SUBTOTAL(3,$B$2:B172)</f>
        <v>171</v>
      </c>
      <c r="B172" s="4" t="s">
        <v>288</v>
      </c>
      <c r="C172" s="16">
        <v>28803272603511</v>
      </c>
      <c r="D172" s="4" t="s">
        <v>16</v>
      </c>
      <c r="E172" s="4" t="s">
        <v>12</v>
      </c>
      <c r="F172" s="4">
        <v>300</v>
      </c>
      <c r="G172" s="5">
        <v>0</v>
      </c>
      <c r="H172" s="14" t="s">
        <v>186</v>
      </c>
      <c r="I172" s="17">
        <v>45286</v>
      </c>
      <c r="J172" s="6">
        <f>COUNTIF(C:C,الرئيسى3[[#This Row],[رقم البطاقة]])</f>
        <v>1</v>
      </c>
      <c r="K172" s="6">
        <f ca="1">TODAY()-الرئيسى3[[#This Row],[تاريخ استلام العمل]]</f>
        <v>973</v>
      </c>
      <c r="L172" s="6">
        <f ca="1">IF(الرئيسى3[[#This Row],[سنة]]&gt;0,INT(الرئيسى3[[#This Row],[يوم]]-الرئيسى3[[#This Row],[سنة]]*365)/30,INT(الرئيسى3[[#This Row],[يوم]])/30)</f>
        <v>8.1</v>
      </c>
      <c r="M172" s="6">
        <f ca="1">IF(الرئيسى3[[#This Row],[يوم]]&gt;365,INT(الرئيسى3[[#This Row],[يوم]]/365),0)</f>
        <v>2</v>
      </c>
      <c r="N172" s="13"/>
      <c r="O172" s="9">
        <v>800</v>
      </c>
    </row>
    <row r="173" spans="1:15" ht="15.75" x14ac:dyDescent="0.2">
      <c r="A173" s="4">
        <f>SUBTOTAL(3,$B$2:B173)</f>
        <v>172</v>
      </c>
      <c r="B173" s="4" t="s">
        <v>623</v>
      </c>
      <c r="C173" s="16">
        <v>30507011705873</v>
      </c>
      <c r="D173" s="13" t="s">
        <v>11</v>
      </c>
      <c r="E173" s="4" t="s">
        <v>12</v>
      </c>
      <c r="F173" s="4">
        <v>180</v>
      </c>
      <c r="G173" s="5">
        <v>0</v>
      </c>
      <c r="H173" s="14" t="s">
        <v>186</v>
      </c>
      <c r="I173" s="17">
        <v>45430</v>
      </c>
      <c r="J173" s="6">
        <f>COUNTIF(C:C,الرئيسى3[[#This Row],[رقم البطاقة]])</f>
        <v>1</v>
      </c>
      <c r="K173" s="6">
        <f ca="1">TODAY()-الرئيسى3[[#This Row],[تاريخ استلام العمل]]</f>
        <v>829</v>
      </c>
      <c r="L173" s="6">
        <f ca="1">IF(الرئيسى3[[#This Row],[سنة]]&gt;0,INT(الرئيسى3[[#This Row],[يوم]]-الرئيسى3[[#This Row],[سنة]]*365)/30,INT(الرئيسى3[[#This Row],[يوم]])/30)</f>
        <v>3.3</v>
      </c>
      <c r="M173" s="6">
        <f ca="1">IF(الرئيسى3[[#This Row],[يوم]]&gt;365,INT(الرئيسى3[[#This Row],[يوم]]/365),0)</f>
        <v>2</v>
      </c>
      <c r="N173" s="13"/>
      <c r="O173" s="9">
        <v>500</v>
      </c>
    </row>
    <row r="174" spans="1:15" ht="15.75" x14ac:dyDescent="0.2">
      <c r="A174" s="4">
        <f>SUBTOTAL(3,$B$2:B174)</f>
        <v>173</v>
      </c>
      <c r="B174" s="4" t="s">
        <v>730</v>
      </c>
      <c r="C174" s="16">
        <v>29101302600937</v>
      </c>
      <c r="D174" s="13" t="s">
        <v>600</v>
      </c>
      <c r="E174" s="4" t="s">
        <v>12</v>
      </c>
      <c r="F174" s="4">
        <v>205</v>
      </c>
      <c r="G174" s="5">
        <v>0</v>
      </c>
      <c r="H174" s="14" t="s">
        <v>186</v>
      </c>
      <c r="I174" s="17">
        <v>45483</v>
      </c>
      <c r="J174" s="6">
        <f>COUNTIF(C:C,الرئيسى3[[#This Row],[رقم البطاقة]])</f>
        <v>1</v>
      </c>
      <c r="K174" s="6">
        <f ca="1">TODAY()-الرئيسى3[[#This Row],[تاريخ استلام العمل]]</f>
        <v>776</v>
      </c>
      <c r="L174" s="6">
        <f ca="1">IF(الرئيسى3[[#This Row],[سنة]]&gt;0,INT(الرئيسى3[[#This Row],[يوم]]-الرئيسى3[[#This Row],[سنة]]*365)/30,INT(الرئيسى3[[#This Row],[يوم]])/30)</f>
        <v>1.5333333333333334</v>
      </c>
      <c r="M174" s="6">
        <f ca="1">IF(الرئيسى3[[#This Row],[يوم]]&gt;365,INT(الرئيسى3[[#This Row],[يوم]]/365),0)</f>
        <v>2</v>
      </c>
      <c r="N174" s="13"/>
      <c r="O174" s="9">
        <v>300</v>
      </c>
    </row>
    <row r="175" spans="1:15" ht="15.75" x14ac:dyDescent="0.2">
      <c r="A175" s="4">
        <f>SUBTOTAL(3,$B$2:B175)</f>
        <v>174</v>
      </c>
      <c r="B175" s="4" t="s">
        <v>272</v>
      </c>
      <c r="C175" s="16">
        <v>28507072700051</v>
      </c>
      <c r="D175" s="4" t="s">
        <v>401</v>
      </c>
      <c r="E175" s="4" t="s">
        <v>10</v>
      </c>
      <c r="F175" s="4">
        <v>260</v>
      </c>
      <c r="G175" s="5">
        <v>0</v>
      </c>
      <c r="H175" s="14" t="s">
        <v>186</v>
      </c>
      <c r="I175" s="17">
        <v>45482</v>
      </c>
      <c r="J175" s="6">
        <f>COUNTIF(C:C,الرئيسى3[[#This Row],[رقم البطاقة]])</f>
        <v>1</v>
      </c>
      <c r="K175" s="6">
        <f ca="1">TODAY()-الرئيسى3[[#This Row],[تاريخ استلام العمل]]</f>
        <v>777</v>
      </c>
      <c r="L175" s="6">
        <f ca="1">IF(الرئيسى3[[#This Row],[سنة]]&gt;0,INT(الرئيسى3[[#This Row],[يوم]]-الرئيسى3[[#This Row],[سنة]]*365)/30,INT(الرئيسى3[[#This Row],[يوم]])/30)</f>
        <v>1.5666666666666667</v>
      </c>
      <c r="M175" s="6">
        <f ca="1">IF(الرئيسى3[[#This Row],[يوم]]&gt;365,INT(الرئيسى3[[#This Row],[يوم]]/365),0)</f>
        <v>2</v>
      </c>
      <c r="N175" s="13"/>
      <c r="O175" s="9">
        <v>300</v>
      </c>
    </row>
    <row r="176" spans="1:15" ht="15.75" x14ac:dyDescent="0.2">
      <c r="A176" s="4">
        <f>SUBTOTAL(3,$B$2:B176)</f>
        <v>175</v>
      </c>
      <c r="B176" s="4" t="s">
        <v>622</v>
      </c>
      <c r="C176" s="16">
        <v>27801081804812</v>
      </c>
      <c r="D176" s="4" t="s">
        <v>401</v>
      </c>
      <c r="E176" s="4" t="s">
        <v>10</v>
      </c>
      <c r="F176" s="4">
        <v>260</v>
      </c>
      <c r="G176" s="5">
        <v>0</v>
      </c>
      <c r="H176" s="14" t="s">
        <v>186</v>
      </c>
      <c r="I176" s="17">
        <v>44915</v>
      </c>
      <c r="J176" s="6">
        <f>COUNTIF(C:C,الرئيسى3[[#This Row],[رقم البطاقة]])</f>
        <v>1</v>
      </c>
      <c r="K176" s="6">
        <f ca="1">TODAY()-الرئيسى3[[#This Row],[تاريخ استلام العمل]]</f>
        <v>1344</v>
      </c>
      <c r="L176" s="6">
        <f ca="1">IF(الرئيسى3[[#This Row],[سنة]]&gt;0,INT(الرئيسى3[[#This Row],[يوم]]-الرئيسى3[[#This Row],[سنة]]*365)/30,INT(الرئيسى3[[#This Row],[يوم]])/30)</f>
        <v>8.3000000000000007</v>
      </c>
      <c r="M176" s="6">
        <f ca="1">IF(الرئيسى3[[#This Row],[يوم]]&gt;365,INT(الرئيسى3[[#This Row],[يوم]]/365),0)</f>
        <v>3</v>
      </c>
      <c r="N176" s="13"/>
      <c r="O176" s="9">
        <v>800</v>
      </c>
    </row>
    <row r="177" spans="1:15" ht="15.75" x14ac:dyDescent="0.2">
      <c r="A177" s="4">
        <f>SUBTOTAL(3,$B$2:B177)</f>
        <v>176</v>
      </c>
      <c r="B177" s="4" t="s">
        <v>245</v>
      </c>
      <c r="C177" s="16">
        <v>26110291701955</v>
      </c>
      <c r="D177" s="4" t="s">
        <v>26</v>
      </c>
      <c r="E177" s="4" t="s">
        <v>10</v>
      </c>
      <c r="F177" s="4">
        <v>300</v>
      </c>
      <c r="G177" s="5">
        <v>0</v>
      </c>
      <c r="H177" s="14" t="s">
        <v>186</v>
      </c>
      <c r="I177" s="17">
        <v>44548</v>
      </c>
      <c r="J177" s="6">
        <f>COUNTIF(C:C,الرئيسى3[[#This Row],[رقم البطاقة]])</f>
        <v>1</v>
      </c>
      <c r="K177" s="6">
        <f ca="1">TODAY()-الرئيسى3[[#This Row],[تاريخ استلام العمل]]</f>
        <v>1711</v>
      </c>
      <c r="L177" s="6">
        <f ca="1">IF(الرئيسى3[[#This Row],[سنة]]&gt;0,INT(الرئيسى3[[#This Row],[يوم]]-الرئيسى3[[#This Row],[سنة]]*365)/30,INT(الرئيسى3[[#This Row],[يوم]])/30)</f>
        <v>8.3666666666666671</v>
      </c>
      <c r="M177" s="6">
        <f ca="1">IF(الرئيسى3[[#This Row],[يوم]]&gt;365,INT(الرئيسى3[[#This Row],[يوم]]/365),0)</f>
        <v>4</v>
      </c>
      <c r="N177" s="13"/>
      <c r="O177" s="9">
        <v>800</v>
      </c>
    </row>
    <row r="178" spans="1:15" ht="15.75" x14ac:dyDescent="0.2">
      <c r="A178" s="4">
        <f>SUBTOTAL(3,$B$2:B178)</f>
        <v>177</v>
      </c>
      <c r="B178" s="4" t="s">
        <v>191</v>
      </c>
      <c r="C178" s="16">
        <v>29810012306831</v>
      </c>
      <c r="D178" s="4" t="s">
        <v>28</v>
      </c>
      <c r="E178" s="4" t="s">
        <v>10</v>
      </c>
      <c r="F178" s="4">
        <v>250</v>
      </c>
      <c r="G178" s="5">
        <v>0</v>
      </c>
      <c r="H178" s="14" t="s">
        <v>186</v>
      </c>
      <c r="I178" s="17">
        <v>44969</v>
      </c>
      <c r="J178" s="6">
        <f>COUNTIF(C:C,الرئيسى3[[#This Row],[رقم البطاقة]])</f>
        <v>1</v>
      </c>
      <c r="K178" s="6">
        <f ca="1">TODAY()-الرئيسى3[[#This Row],[تاريخ استلام العمل]]</f>
        <v>1290</v>
      </c>
      <c r="L178" s="6">
        <f ca="1">IF(الرئيسى3[[#This Row],[سنة]]&gt;0,INT(الرئيسى3[[#This Row],[يوم]]-الرئيسى3[[#This Row],[سنة]]*365)/30,INT(الرئيسى3[[#This Row],[يوم]])/30)</f>
        <v>6.5</v>
      </c>
      <c r="M178" s="6">
        <f ca="1">IF(الرئيسى3[[#This Row],[يوم]]&gt;365,INT(الرئيسى3[[#This Row],[يوم]]/365),0)</f>
        <v>3</v>
      </c>
      <c r="N178" s="13"/>
      <c r="O178" s="9">
        <v>800</v>
      </c>
    </row>
    <row r="179" spans="1:15" ht="15.75" x14ac:dyDescent="0.2">
      <c r="A179" s="4">
        <f>SUBTOTAL(3,$B$2:B179)</f>
        <v>178</v>
      </c>
      <c r="B179" s="4" t="s">
        <v>229</v>
      </c>
      <c r="C179" s="16">
        <v>30105140100537</v>
      </c>
      <c r="D179" s="4" t="s">
        <v>79</v>
      </c>
      <c r="E179" s="4" t="s">
        <v>8</v>
      </c>
      <c r="F179" s="4">
        <v>230</v>
      </c>
      <c r="G179" s="5">
        <v>0</v>
      </c>
      <c r="H179" s="14" t="s">
        <v>186</v>
      </c>
      <c r="I179" s="17">
        <v>45031</v>
      </c>
      <c r="J179" s="6">
        <f>COUNTIF(C:C,الرئيسى3[[#This Row],[رقم البطاقة]])</f>
        <v>1</v>
      </c>
      <c r="K179" s="6">
        <f ca="1">TODAY()-الرئيسى3[[#This Row],[تاريخ استلام العمل]]</f>
        <v>1228</v>
      </c>
      <c r="L179" s="6">
        <f ca="1">IF(الرئيسى3[[#This Row],[سنة]]&gt;0,INT(الرئيسى3[[#This Row],[يوم]]-الرئيسى3[[#This Row],[سنة]]*365)/30,INT(الرئيسى3[[#This Row],[يوم]])/30)</f>
        <v>4.4333333333333336</v>
      </c>
      <c r="M179" s="6">
        <f ca="1">IF(الرئيسى3[[#This Row],[يوم]]&gt;365,INT(الرئيسى3[[#This Row],[يوم]]/365),0)</f>
        <v>3</v>
      </c>
      <c r="N179" s="13"/>
      <c r="O179" s="9">
        <v>800</v>
      </c>
    </row>
    <row r="180" spans="1:15" ht="15.75" x14ac:dyDescent="0.2">
      <c r="A180" s="4">
        <f>SUBTOTAL(3,$B$2:B180)</f>
        <v>179</v>
      </c>
      <c r="B180" s="4" t="s">
        <v>263</v>
      </c>
      <c r="C180" s="16">
        <v>29104201705036</v>
      </c>
      <c r="D180" s="13" t="s">
        <v>79</v>
      </c>
      <c r="E180" s="4" t="s">
        <v>8</v>
      </c>
      <c r="F180" s="5">
        <v>230</v>
      </c>
      <c r="G180" s="5">
        <v>0</v>
      </c>
      <c r="H180" s="14" t="s">
        <v>186</v>
      </c>
      <c r="I180" s="17">
        <v>45216</v>
      </c>
      <c r="J180" s="6">
        <f>COUNTIF(C:C,الرئيسى3[[#This Row],[رقم البطاقة]])</f>
        <v>1</v>
      </c>
      <c r="K180" s="6">
        <f ca="1">TODAY()-الرئيسى3[[#This Row],[تاريخ استلام العمل]]</f>
        <v>1043</v>
      </c>
      <c r="L180" s="6">
        <f ca="1">IF(الرئيسى3[[#This Row],[سنة]]&gt;0,INT(الرئيسى3[[#This Row],[يوم]]-الرئيسى3[[#This Row],[سنة]]*365)/30,INT(الرئيسى3[[#This Row],[يوم]])/30)</f>
        <v>10.433333333333334</v>
      </c>
      <c r="M180" s="6">
        <f ca="1">IF(الرئيسى3[[#This Row],[يوم]]&gt;365,INT(الرئيسى3[[#This Row],[يوم]]/365),0)</f>
        <v>2</v>
      </c>
      <c r="N180" s="13"/>
      <c r="O180" s="9">
        <v>800</v>
      </c>
    </row>
    <row r="181" spans="1:15" ht="15.75" x14ac:dyDescent="0.2">
      <c r="A181" s="4">
        <f>SUBTOTAL(3,$B$2:B181)</f>
        <v>180</v>
      </c>
      <c r="B181" s="4" t="s">
        <v>731</v>
      </c>
      <c r="C181" s="16">
        <v>29209122402997</v>
      </c>
      <c r="D181" s="13" t="s">
        <v>78</v>
      </c>
      <c r="E181" s="4" t="s">
        <v>8</v>
      </c>
      <c r="F181" s="5">
        <v>190</v>
      </c>
      <c r="G181" s="5">
        <v>0</v>
      </c>
      <c r="H181" s="14" t="s">
        <v>186</v>
      </c>
      <c r="I181" s="17">
        <v>45139</v>
      </c>
      <c r="J181" s="6">
        <f>COUNTIF(C:C,الرئيسى3[[#This Row],[رقم البطاقة]])</f>
        <v>1</v>
      </c>
      <c r="K181" s="6">
        <f ca="1">TODAY()-الرئيسى3[[#This Row],[تاريخ استلام العمل]]</f>
        <v>1120</v>
      </c>
      <c r="L181" s="6">
        <f ca="1">IF(الرئيسى3[[#This Row],[سنة]]&gt;0,INT(الرئيسى3[[#This Row],[يوم]]-الرئيسى3[[#This Row],[سنة]]*365)/30,INT(الرئيسى3[[#This Row],[يوم]])/30)</f>
        <v>0.83333333333333337</v>
      </c>
      <c r="M181" s="6">
        <f ca="1">IF(الرئيسى3[[#This Row],[يوم]]&gt;365,INT(الرئيسى3[[#This Row],[يوم]]/365),0)</f>
        <v>3</v>
      </c>
      <c r="N181" s="13"/>
      <c r="O181" s="9">
        <v>800</v>
      </c>
    </row>
    <row r="182" spans="1:15" ht="15.75" x14ac:dyDescent="0.2">
      <c r="A182" s="4">
        <f>SUBTOTAL(3,$B$2:B182)</f>
        <v>181</v>
      </c>
      <c r="B182" s="4" t="s">
        <v>188</v>
      </c>
      <c r="C182" s="16">
        <v>30104162600294</v>
      </c>
      <c r="D182" s="4" t="s">
        <v>172</v>
      </c>
      <c r="E182" s="4" t="s">
        <v>13</v>
      </c>
      <c r="F182" s="4">
        <v>260</v>
      </c>
      <c r="G182" s="5">
        <v>0</v>
      </c>
      <c r="H182" s="14" t="s">
        <v>186</v>
      </c>
      <c r="I182" s="17">
        <v>45256</v>
      </c>
      <c r="J182" s="6">
        <f>COUNTIF(C:C,الرئيسى3[[#This Row],[رقم البطاقة]])</f>
        <v>1</v>
      </c>
      <c r="K182" s="6">
        <f ca="1">TODAY()-الرئيسى3[[#This Row],[تاريخ استلام العمل]]</f>
        <v>1003</v>
      </c>
      <c r="L182" s="6">
        <f ca="1">IF(الرئيسى3[[#This Row],[سنة]]&gt;0,INT(الرئيسى3[[#This Row],[يوم]]-الرئيسى3[[#This Row],[سنة]]*365)/30,INT(الرئيسى3[[#This Row],[يوم]])/30)</f>
        <v>9.1</v>
      </c>
      <c r="M182" s="6">
        <f ca="1">IF(الرئيسى3[[#This Row],[يوم]]&gt;365,INT(الرئيسى3[[#This Row],[يوم]]/365),0)</f>
        <v>2</v>
      </c>
      <c r="N182" s="13"/>
      <c r="O182" s="9">
        <v>800</v>
      </c>
    </row>
    <row r="183" spans="1:15" ht="15.75" x14ac:dyDescent="0.2">
      <c r="A183" s="4">
        <f>SUBTOTAL(3,$B$2:B183)</f>
        <v>182</v>
      </c>
      <c r="B183" s="4" t="s">
        <v>187</v>
      </c>
      <c r="C183" s="16">
        <v>30401251702054</v>
      </c>
      <c r="D183" s="13" t="s">
        <v>20</v>
      </c>
      <c r="E183" s="4" t="s">
        <v>13</v>
      </c>
      <c r="F183" s="4">
        <v>220</v>
      </c>
      <c r="G183" s="5">
        <v>0</v>
      </c>
      <c r="H183" s="14" t="s">
        <v>186</v>
      </c>
      <c r="I183" s="17">
        <v>45222</v>
      </c>
      <c r="J183" s="6">
        <f>COUNTIF(C:C,الرئيسى3[[#This Row],[رقم البطاقة]])</f>
        <v>1</v>
      </c>
      <c r="K183" s="6">
        <f ca="1">TODAY()-الرئيسى3[[#This Row],[تاريخ استلام العمل]]</f>
        <v>1037</v>
      </c>
      <c r="L183" s="6">
        <f ca="1">IF(الرئيسى3[[#This Row],[سنة]]&gt;0,INT(الرئيسى3[[#This Row],[يوم]]-الرئيسى3[[#This Row],[سنة]]*365)/30,INT(الرئيسى3[[#This Row],[يوم]])/30)</f>
        <v>10.233333333333333</v>
      </c>
      <c r="M183" s="6">
        <f ca="1">IF(الرئيسى3[[#This Row],[يوم]]&gt;365,INT(الرئيسى3[[#This Row],[يوم]]/365),0)</f>
        <v>2</v>
      </c>
      <c r="N183" s="13"/>
      <c r="O183" s="9">
        <v>800</v>
      </c>
    </row>
    <row r="184" spans="1:15" ht="15.75" x14ac:dyDescent="0.2">
      <c r="A184" s="4">
        <f>SUBTOTAL(3,$B$2:B184)</f>
        <v>183</v>
      </c>
      <c r="B184" s="4" t="s">
        <v>148</v>
      </c>
      <c r="C184" s="16">
        <v>29101012712073</v>
      </c>
      <c r="D184" s="4" t="s">
        <v>18</v>
      </c>
      <c r="E184" s="4" t="s">
        <v>469</v>
      </c>
      <c r="F184" s="5">
        <v>320</v>
      </c>
      <c r="G184" s="5">
        <v>0</v>
      </c>
      <c r="H184" s="14" t="s">
        <v>99</v>
      </c>
      <c r="I184" s="17">
        <v>45266</v>
      </c>
      <c r="J184" s="6">
        <f>COUNTIF(C:C,الرئيسى3[[#This Row],[رقم البطاقة]])</f>
        <v>1</v>
      </c>
      <c r="K184" s="6">
        <f ca="1">TODAY()-الرئيسى3[[#This Row],[تاريخ استلام العمل]]</f>
        <v>993</v>
      </c>
      <c r="L184" s="6">
        <f ca="1">IF(الرئيسى3[[#This Row],[سنة]]&gt;0,INT(الرئيسى3[[#This Row],[يوم]]-الرئيسى3[[#This Row],[سنة]]*365)/30,INT(الرئيسى3[[#This Row],[يوم]])/30)</f>
        <v>8.7666666666666675</v>
      </c>
      <c r="M184" s="6">
        <f ca="1">IF(الرئيسى3[[#This Row],[يوم]]&gt;365,INT(الرئيسى3[[#This Row],[يوم]]/365),0)</f>
        <v>2</v>
      </c>
      <c r="O184" s="9">
        <v>800</v>
      </c>
    </row>
    <row r="185" spans="1:15" ht="15.75" x14ac:dyDescent="0.2">
      <c r="A185" s="4">
        <f>SUBTOTAL(3,$B$2:B185)</f>
        <v>184</v>
      </c>
      <c r="B185" s="4" t="s">
        <v>149</v>
      </c>
      <c r="C185" s="16">
        <v>28002162200672</v>
      </c>
      <c r="D185" s="4" t="s">
        <v>18</v>
      </c>
      <c r="E185" s="4" t="s">
        <v>469</v>
      </c>
      <c r="F185" s="4">
        <v>320</v>
      </c>
      <c r="G185" s="5">
        <v>0</v>
      </c>
      <c r="H185" s="14" t="s">
        <v>99</v>
      </c>
      <c r="I185" s="17">
        <v>45300</v>
      </c>
      <c r="J185" s="6">
        <f>COUNTIF(C:C,الرئيسى3[[#This Row],[رقم البطاقة]])</f>
        <v>1</v>
      </c>
      <c r="K185" s="6">
        <f ca="1">TODAY()-الرئيسى3[[#This Row],[تاريخ استلام العمل]]</f>
        <v>959</v>
      </c>
      <c r="L185" s="6">
        <f ca="1">IF(الرئيسى3[[#This Row],[سنة]]&gt;0,INT(الرئيسى3[[#This Row],[يوم]]-الرئيسى3[[#This Row],[سنة]]*365)/30,INT(الرئيسى3[[#This Row],[يوم]])/30)</f>
        <v>7.6333333333333337</v>
      </c>
      <c r="M185" s="6">
        <f ca="1">IF(الرئيسى3[[#This Row],[يوم]]&gt;365,INT(الرئيسى3[[#This Row],[يوم]]/365),0)</f>
        <v>2</v>
      </c>
      <c r="O185" s="9">
        <v>800</v>
      </c>
    </row>
    <row r="186" spans="1:15" ht="16.5" x14ac:dyDescent="0.2">
      <c r="A186" s="4">
        <f>SUBTOTAL(3,$B$2:B186)</f>
        <v>185</v>
      </c>
      <c r="B186" s="18" t="s">
        <v>150</v>
      </c>
      <c r="C186" s="16">
        <v>28707052701556</v>
      </c>
      <c r="D186" s="4" t="s">
        <v>18</v>
      </c>
      <c r="E186" s="13" t="s">
        <v>469</v>
      </c>
      <c r="F186" s="4">
        <v>320</v>
      </c>
      <c r="G186" s="13">
        <v>0</v>
      </c>
      <c r="H186" s="14" t="s">
        <v>99</v>
      </c>
      <c r="I186" s="17">
        <v>45241</v>
      </c>
      <c r="J186" s="6">
        <f>COUNTIF(C:C,الرئيسى3[[#This Row],[رقم البطاقة]])</f>
        <v>1</v>
      </c>
      <c r="K186" s="6">
        <f ca="1">TODAY()-الرئيسى3[[#This Row],[تاريخ استلام العمل]]</f>
        <v>1018</v>
      </c>
      <c r="L186" s="6">
        <f ca="1">IF(الرئيسى3[[#This Row],[سنة]]&gt;0,INT(الرئيسى3[[#This Row],[يوم]]-الرئيسى3[[#This Row],[سنة]]*365)/30,INT(الرئيسى3[[#This Row],[يوم]])/30)</f>
        <v>9.6</v>
      </c>
      <c r="M186" s="6">
        <f ca="1">IF(الرئيسى3[[#This Row],[يوم]]&gt;365,INT(الرئيسى3[[#This Row],[يوم]]/365),0)</f>
        <v>2</v>
      </c>
      <c r="N186" s="13"/>
      <c r="O186" s="9">
        <v>800</v>
      </c>
    </row>
    <row r="187" spans="1:15" ht="15.75" x14ac:dyDescent="0.2">
      <c r="A187" s="4">
        <f>SUBTOTAL(3,$B$2:B187)</f>
        <v>186</v>
      </c>
      <c r="B187" s="4" t="s">
        <v>151</v>
      </c>
      <c r="C187" s="16">
        <v>30101012743977</v>
      </c>
      <c r="D187" s="4" t="s">
        <v>18</v>
      </c>
      <c r="E187" s="4" t="s">
        <v>469</v>
      </c>
      <c r="F187" s="5">
        <v>320</v>
      </c>
      <c r="G187" s="5">
        <v>0</v>
      </c>
      <c r="H187" s="14" t="s">
        <v>99</v>
      </c>
      <c r="I187" s="17">
        <v>45311</v>
      </c>
      <c r="J187" s="6">
        <f>COUNTIF(C:C,الرئيسى3[[#This Row],[رقم البطاقة]])</f>
        <v>1</v>
      </c>
      <c r="K187" s="6">
        <f ca="1">TODAY()-الرئيسى3[[#This Row],[تاريخ استلام العمل]]</f>
        <v>948</v>
      </c>
      <c r="L187" s="6">
        <f ca="1">IF(الرئيسى3[[#This Row],[سنة]]&gt;0,INT(الرئيسى3[[#This Row],[يوم]]-الرئيسى3[[#This Row],[سنة]]*365)/30,INT(الرئيسى3[[#This Row],[يوم]])/30)</f>
        <v>7.2666666666666666</v>
      </c>
      <c r="M187" s="6">
        <f ca="1">IF(الرئيسى3[[#This Row],[يوم]]&gt;365,INT(الرئيسى3[[#This Row],[يوم]]/365),0)</f>
        <v>2</v>
      </c>
      <c r="N187" s="13"/>
      <c r="O187" s="9">
        <v>800</v>
      </c>
    </row>
    <row r="188" spans="1:15" ht="15.75" x14ac:dyDescent="0.2">
      <c r="A188" s="4">
        <f>SUBTOTAL(3,$B$2:B188)</f>
        <v>187</v>
      </c>
      <c r="B188" s="4" t="s">
        <v>257</v>
      </c>
      <c r="C188" s="16">
        <v>26410232700737</v>
      </c>
      <c r="D188" s="4" t="s">
        <v>18</v>
      </c>
      <c r="E188" s="4" t="s">
        <v>469</v>
      </c>
      <c r="F188" s="5">
        <v>320</v>
      </c>
      <c r="G188" s="5">
        <v>0</v>
      </c>
      <c r="H188" s="14" t="s">
        <v>99</v>
      </c>
      <c r="I188" s="17">
        <v>45210</v>
      </c>
      <c r="J188" s="6">
        <f>COUNTIF(C:C,الرئيسى3[[#This Row],[رقم البطاقة]])</f>
        <v>1</v>
      </c>
      <c r="K188" s="6">
        <f ca="1">TODAY()-الرئيسى3[[#This Row],[تاريخ استلام العمل]]</f>
        <v>1049</v>
      </c>
      <c r="L188" s="6">
        <f ca="1">IF(الرئيسى3[[#This Row],[سنة]]&gt;0,INT(الرئيسى3[[#This Row],[يوم]]-الرئيسى3[[#This Row],[سنة]]*365)/30,INT(الرئيسى3[[#This Row],[يوم]])/30)</f>
        <v>10.633333333333333</v>
      </c>
      <c r="M188" s="6">
        <f ca="1">IF(الرئيسى3[[#This Row],[يوم]]&gt;365,INT(الرئيسى3[[#This Row],[يوم]]/365),0)</f>
        <v>2</v>
      </c>
      <c r="N188" s="13"/>
      <c r="O188" s="9">
        <v>800</v>
      </c>
    </row>
    <row r="189" spans="1:15" ht="15.75" x14ac:dyDescent="0.2">
      <c r="A189" s="4">
        <f>SUBTOTAL(3,$B$2:B189)</f>
        <v>188</v>
      </c>
      <c r="B189" s="4" t="s">
        <v>163</v>
      </c>
      <c r="C189" s="16">
        <v>28610212701074</v>
      </c>
      <c r="D189" s="4" t="s">
        <v>18</v>
      </c>
      <c r="E189" s="4" t="s">
        <v>469</v>
      </c>
      <c r="F189" s="4">
        <v>320</v>
      </c>
      <c r="G189" s="5">
        <v>0</v>
      </c>
      <c r="H189" s="14" t="s">
        <v>99</v>
      </c>
      <c r="I189" s="17">
        <v>45353</v>
      </c>
      <c r="J189" s="6">
        <f>COUNTIF(C:C,الرئيسى3[[#This Row],[رقم البطاقة]])</f>
        <v>1</v>
      </c>
      <c r="K189" s="6">
        <f ca="1">TODAY()-الرئيسى3[[#This Row],[تاريخ استلام العمل]]</f>
        <v>906</v>
      </c>
      <c r="L189" s="6">
        <f ca="1">IF(الرئيسى3[[#This Row],[سنة]]&gt;0,INT(الرئيسى3[[#This Row],[يوم]]-الرئيسى3[[#This Row],[سنة]]*365)/30,INT(الرئيسى3[[#This Row],[يوم]])/30)</f>
        <v>5.8666666666666663</v>
      </c>
      <c r="M189" s="6">
        <f ca="1">IF(الرئيسى3[[#This Row],[يوم]]&gt;365,INT(الرئيسى3[[#This Row],[يوم]]/365),0)</f>
        <v>2</v>
      </c>
      <c r="N189" s="13"/>
      <c r="O189" s="9">
        <v>500</v>
      </c>
    </row>
    <row r="190" spans="1:15" ht="15.75" x14ac:dyDescent="0.2">
      <c r="A190" s="4">
        <f>SUBTOTAL(3,$B$2:B190)</f>
        <v>189</v>
      </c>
      <c r="B190" s="4" t="s">
        <v>221</v>
      </c>
      <c r="C190" s="16">
        <v>29605192700815</v>
      </c>
      <c r="D190" s="4" t="s">
        <v>18</v>
      </c>
      <c r="E190" s="4" t="s">
        <v>469</v>
      </c>
      <c r="F190" s="5">
        <v>320</v>
      </c>
      <c r="G190" s="5">
        <v>0</v>
      </c>
      <c r="H190" s="14" t="s">
        <v>99</v>
      </c>
      <c r="I190" s="17">
        <v>45413</v>
      </c>
      <c r="J190" s="6">
        <f>COUNTIF(C:C,الرئيسى3[[#This Row],[رقم البطاقة]])</f>
        <v>1</v>
      </c>
      <c r="K190" s="6">
        <f ca="1">TODAY()-الرئيسى3[[#This Row],[تاريخ استلام العمل]]</f>
        <v>846</v>
      </c>
      <c r="L190" s="6">
        <f ca="1">IF(الرئيسى3[[#This Row],[سنة]]&gt;0,INT(الرئيسى3[[#This Row],[يوم]]-الرئيسى3[[#This Row],[سنة]]*365)/30,INT(الرئيسى3[[#This Row],[يوم]])/30)</f>
        <v>3.8666666666666667</v>
      </c>
      <c r="M190" s="6">
        <f ca="1">IF(الرئيسى3[[#This Row],[يوم]]&gt;365,INT(الرئيسى3[[#This Row],[يوم]]/365),0)</f>
        <v>2</v>
      </c>
      <c r="O190" s="9">
        <v>500</v>
      </c>
    </row>
    <row r="191" spans="1:15" ht="15.75" x14ac:dyDescent="0.2">
      <c r="A191" s="4">
        <f>SUBTOTAL(3,$B$2:B191)</f>
        <v>190</v>
      </c>
      <c r="B191" s="4" t="s">
        <v>222</v>
      </c>
      <c r="C191" s="16">
        <v>29209012202691</v>
      </c>
      <c r="D191" s="4" t="s">
        <v>18</v>
      </c>
      <c r="E191" s="4" t="s">
        <v>469</v>
      </c>
      <c r="F191" s="5">
        <v>320</v>
      </c>
      <c r="G191" s="5">
        <v>0</v>
      </c>
      <c r="H191" s="14" t="s">
        <v>99</v>
      </c>
      <c r="I191" s="17">
        <v>45413</v>
      </c>
      <c r="J191" s="6">
        <f>COUNTIF(C:C,الرئيسى3[[#This Row],[رقم البطاقة]])</f>
        <v>1</v>
      </c>
      <c r="K191" s="6">
        <f ca="1">TODAY()-الرئيسى3[[#This Row],[تاريخ استلام العمل]]</f>
        <v>846</v>
      </c>
      <c r="L191" s="6">
        <f ca="1">IF(الرئيسى3[[#This Row],[سنة]]&gt;0,INT(الرئيسى3[[#This Row],[يوم]]-الرئيسى3[[#This Row],[سنة]]*365)/30,INT(الرئيسى3[[#This Row],[يوم]])/30)</f>
        <v>3.8666666666666667</v>
      </c>
      <c r="M191" s="6">
        <f ca="1">IF(الرئيسى3[[#This Row],[يوم]]&gt;365,INT(الرئيسى3[[#This Row],[يوم]]/365),0)</f>
        <v>2</v>
      </c>
      <c r="N191" s="13"/>
      <c r="O191" s="9">
        <v>500</v>
      </c>
    </row>
    <row r="192" spans="1:15" ht="15.75" x14ac:dyDescent="0.2">
      <c r="A192" s="4">
        <f>SUBTOTAL(3,$B$2:B192)</f>
        <v>191</v>
      </c>
      <c r="B192" s="4" t="s">
        <v>238</v>
      </c>
      <c r="C192" s="16">
        <v>30208282200915</v>
      </c>
      <c r="D192" s="4" t="s">
        <v>18</v>
      </c>
      <c r="E192" s="4" t="s">
        <v>469</v>
      </c>
      <c r="F192" s="5">
        <v>320</v>
      </c>
      <c r="G192" s="5">
        <v>0</v>
      </c>
      <c r="H192" s="14" t="s">
        <v>99</v>
      </c>
      <c r="I192" s="17">
        <v>45430</v>
      </c>
      <c r="J192" s="6">
        <f>COUNTIF(C:C,الرئيسى3[[#This Row],[رقم البطاقة]])</f>
        <v>1</v>
      </c>
      <c r="K192" s="6">
        <f ca="1">TODAY()-الرئيسى3[[#This Row],[تاريخ استلام العمل]]</f>
        <v>829</v>
      </c>
      <c r="L192" s="6">
        <f ca="1">IF(الرئيسى3[[#This Row],[سنة]]&gt;0,INT(الرئيسى3[[#This Row],[يوم]]-الرئيسى3[[#This Row],[سنة]]*365)/30,INT(الرئيسى3[[#This Row],[يوم]])/30)</f>
        <v>3.3</v>
      </c>
      <c r="M192" s="6">
        <f ca="1">IF(الرئيسى3[[#This Row],[يوم]]&gt;365,INT(الرئيسى3[[#This Row],[يوم]]/365),0)</f>
        <v>2</v>
      </c>
      <c r="N192" s="13"/>
      <c r="O192" s="9">
        <v>500</v>
      </c>
    </row>
    <row r="193" spans="1:15" ht="15.75" x14ac:dyDescent="0.2">
      <c r="A193" s="4">
        <f>SUBTOTAL(3,$B$2:B193)</f>
        <v>192</v>
      </c>
      <c r="B193" s="4" t="s">
        <v>258</v>
      </c>
      <c r="C193" s="16">
        <v>30007102704192</v>
      </c>
      <c r="D193" s="4" t="s">
        <v>18</v>
      </c>
      <c r="E193" s="4" t="s">
        <v>469</v>
      </c>
      <c r="F193" s="4">
        <v>320</v>
      </c>
      <c r="G193" s="5">
        <v>0</v>
      </c>
      <c r="H193" s="14" t="s">
        <v>99</v>
      </c>
      <c r="I193" s="17">
        <v>45470</v>
      </c>
      <c r="J193" s="6">
        <f>COUNTIF(C:C,الرئيسى3[[#This Row],[رقم البطاقة]])</f>
        <v>1</v>
      </c>
      <c r="K193" s="6">
        <f ca="1">TODAY()-الرئيسى3[[#This Row],[تاريخ استلام العمل]]</f>
        <v>789</v>
      </c>
      <c r="L193" s="6">
        <f ca="1">IF(الرئيسى3[[#This Row],[سنة]]&gt;0,INT(الرئيسى3[[#This Row],[يوم]]-الرئيسى3[[#This Row],[سنة]]*365)/30,INT(الرئيسى3[[#This Row],[يوم]])/30)</f>
        <v>1.9666666666666666</v>
      </c>
      <c r="M193" s="6">
        <f ca="1">IF(الرئيسى3[[#This Row],[يوم]]&gt;365,INT(الرئيسى3[[#This Row],[يوم]]/365),0)</f>
        <v>2</v>
      </c>
      <c r="N193" s="13"/>
      <c r="O193" s="9">
        <v>300</v>
      </c>
    </row>
    <row r="194" spans="1:15" ht="15.75" x14ac:dyDescent="0.2">
      <c r="A194" s="4">
        <f>SUBTOTAL(3,$B$2:B194)</f>
        <v>193</v>
      </c>
      <c r="B194" s="4" t="s">
        <v>295</v>
      </c>
      <c r="C194" s="16">
        <v>30409092703533</v>
      </c>
      <c r="D194" s="4" t="s">
        <v>18</v>
      </c>
      <c r="E194" s="4" t="s">
        <v>469</v>
      </c>
      <c r="F194" s="5">
        <v>320</v>
      </c>
      <c r="G194" s="5">
        <v>0</v>
      </c>
      <c r="H194" s="14" t="s">
        <v>99</v>
      </c>
      <c r="I194" s="17">
        <v>45430</v>
      </c>
      <c r="J194" s="6">
        <f>COUNTIF(C:C,الرئيسى3[[#This Row],[رقم البطاقة]])</f>
        <v>1</v>
      </c>
      <c r="K194" s="6">
        <f ca="1">TODAY()-الرئيسى3[[#This Row],[تاريخ استلام العمل]]</f>
        <v>829</v>
      </c>
      <c r="L194" s="6">
        <f ca="1">IF(الرئيسى3[[#This Row],[سنة]]&gt;0,INT(الرئيسى3[[#This Row],[يوم]]-الرئيسى3[[#This Row],[سنة]]*365)/30,INT(الرئيسى3[[#This Row],[يوم]])/30)</f>
        <v>3.3</v>
      </c>
      <c r="M194" s="6">
        <f ca="1">IF(الرئيسى3[[#This Row],[يوم]]&gt;365,INT(الرئيسى3[[#This Row],[يوم]]/365),0)</f>
        <v>2</v>
      </c>
      <c r="O194" s="9">
        <v>500</v>
      </c>
    </row>
    <row r="195" spans="1:15" ht="15.75" x14ac:dyDescent="0.2">
      <c r="A195" s="4">
        <f>SUBTOTAL(3,$B$2:B195)</f>
        <v>194</v>
      </c>
      <c r="B195" s="4" t="s">
        <v>575</v>
      </c>
      <c r="C195" s="16">
        <v>30304192701795</v>
      </c>
      <c r="D195" s="4" t="s">
        <v>18</v>
      </c>
      <c r="E195" s="4" t="s">
        <v>469</v>
      </c>
      <c r="F195" s="5">
        <v>320</v>
      </c>
      <c r="G195" s="5">
        <v>0</v>
      </c>
      <c r="H195" s="14" t="s">
        <v>99</v>
      </c>
      <c r="I195" s="17">
        <v>45469</v>
      </c>
      <c r="J195" s="6">
        <f>COUNTIF(C:C,الرئيسى3[[#This Row],[رقم البطاقة]])</f>
        <v>1</v>
      </c>
      <c r="K195" s="6">
        <f ca="1">TODAY()-الرئيسى3[[#This Row],[تاريخ استلام العمل]]</f>
        <v>790</v>
      </c>
      <c r="L195" s="6">
        <f ca="1">IF(الرئيسى3[[#This Row],[سنة]]&gt;0,INT(الرئيسى3[[#This Row],[يوم]]-الرئيسى3[[#This Row],[سنة]]*365)/30,INT(الرئيسى3[[#This Row],[يوم]])/30)</f>
        <v>2</v>
      </c>
      <c r="M195" s="6">
        <f ca="1">IF(الرئيسى3[[#This Row],[يوم]]&gt;365,INT(الرئيسى3[[#This Row],[يوم]]/365),0)</f>
        <v>2</v>
      </c>
      <c r="N195" s="13"/>
      <c r="O195" s="9">
        <v>300</v>
      </c>
    </row>
    <row r="196" spans="1:15" ht="15.75" x14ac:dyDescent="0.2">
      <c r="A196" s="4">
        <f>SUBTOTAL(3,$B$2:B196)</f>
        <v>195</v>
      </c>
      <c r="B196" s="4" t="s">
        <v>259</v>
      </c>
      <c r="C196" s="16">
        <v>28608262700171</v>
      </c>
      <c r="D196" s="4" t="s">
        <v>18</v>
      </c>
      <c r="E196" s="4" t="s">
        <v>469</v>
      </c>
      <c r="F196" s="5">
        <v>320</v>
      </c>
      <c r="G196" s="5">
        <v>0</v>
      </c>
      <c r="H196" s="14" t="s">
        <v>99</v>
      </c>
      <c r="I196" s="17">
        <v>45469</v>
      </c>
      <c r="J196" s="6">
        <f>COUNTIF(C:C,الرئيسى3[[#This Row],[رقم البطاقة]])</f>
        <v>1</v>
      </c>
      <c r="K196" s="6">
        <f ca="1">TODAY()-الرئيسى3[[#This Row],[تاريخ استلام العمل]]</f>
        <v>790</v>
      </c>
      <c r="L196" s="6">
        <f ca="1">IF(الرئيسى3[[#This Row],[سنة]]&gt;0,INT(الرئيسى3[[#This Row],[يوم]]-الرئيسى3[[#This Row],[سنة]]*365)/30,INT(الرئيسى3[[#This Row],[يوم]])/30)</f>
        <v>2</v>
      </c>
      <c r="M196" s="6">
        <f ca="1">IF(الرئيسى3[[#This Row],[يوم]]&gt;365,INT(الرئيسى3[[#This Row],[يوم]]/365),0)</f>
        <v>2</v>
      </c>
      <c r="N196" s="13"/>
      <c r="O196" s="9">
        <v>300</v>
      </c>
    </row>
    <row r="197" spans="1:15" ht="15.75" x14ac:dyDescent="0.2">
      <c r="A197" s="4">
        <f>SUBTOTAL(3,$B$2:B197)</f>
        <v>196</v>
      </c>
      <c r="B197" s="4" t="s">
        <v>355</v>
      </c>
      <c r="C197" s="16">
        <v>28709062702596</v>
      </c>
      <c r="D197" s="4" t="s">
        <v>18</v>
      </c>
      <c r="E197" s="4" t="s">
        <v>469</v>
      </c>
      <c r="F197" s="5">
        <v>320</v>
      </c>
      <c r="G197" s="5">
        <v>0</v>
      </c>
      <c r="H197" s="14" t="s">
        <v>99</v>
      </c>
      <c r="I197" s="17">
        <v>45475</v>
      </c>
      <c r="J197" s="6">
        <f>COUNTIF(C:C,الرئيسى3[[#This Row],[رقم البطاقة]])</f>
        <v>1</v>
      </c>
      <c r="K197" s="6">
        <f ca="1">TODAY()-الرئيسى3[[#This Row],[تاريخ استلام العمل]]</f>
        <v>784</v>
      </c>
      <c r="L197" s="6">
        <f ca="1">IF(الرئيسى3[[#This Row],[سنة]]&gt;0,INT(الرئيسى3[[#This Row],[يوم]]-الرئيسى3[[#This Row],[سنة]]*365)/30,INT(الرئيسى3[[#This Row],[يوم]])/30)</f>
        <v>1.8</v>
      </c>
      <c r="M197" s="6">
        <f ca="1">IF(الرئيسى3[[#This Row],[يوم]]&gt;365,INT(الرئيسى3[[#This Row],[يوم]]/365),0)</f>
        <v>2</v>
      </c>
      <c r="N197" s="13"/>
      <c r="O197" s="9">
        <v>300</v>
      </c>
    </row>
    <row r="198" spans="1:15" ht="15.75" x14ac:dyDescent="0.2">
      <c r="A198" s="4">
        <f>SUBTOTAL(3,$B$2:B198)</f>
        <v>197</v>
      </c>
      <c r="B198" s="4" t="s">
        <v>276</v>
      </c>
      <c r="C198" s="16">
        <v>29105052702335</v>
      </c>
      <c r="D198" s="4" t="s">
        <v>18</v>
      </c>
      <c r="E198" s="4" t="s">
        <v>469</v>
      </c>
      <c r="F198" s="5">
        <v>320</v>
      </c>
      <c r="G198" s="5">
        <v>0</v>
      </c>
      <c r="H198" s="14" t="s">
        <v>99</v>
      </c>
      <c r="I198" s="17">
        <v>45475</v>
      </c>
      <c r="J198" s="6">
        <f>COUNTIF(C:C,الرئيسى3[[#This Row],[رقم البطاقة]])</f>
        <v>1</v>
      </c>
      <c r="K198" s="6">
        <f ca="1">TODAY()-الرئيسى3[[#This Row],[تاريخ استلام العمل]]</f>
        <v>784</v>
      </c>
      <c r="L198" s="6">
        <f ca="1">IF(الرئيسى3[[#This Row],[سنة]]&gt;0,INT(الرئيسى3[[#This Row],[يوم]]-الرئيسى3[[#This Row],[سنة]]*365)/30,INT(الرئيسى3[[#This Row],[يوم]])/30)</f>
        <v>1.8</v>
      </c>
      <c r="M198" s="6">
        <f ca="1">IF(الرئيسى3[[#This Row],[يوم]]&gt;365,INT(الرئيسى3[[#This Row],[يوم]]/365),0)</f>
        <v>2</v>
      </c>
      <c r="N198" s="13"/>
      <c r="O198" s="9">
        <v>300</v>
      </c>
    </row>
    <row r="199" spans="1:15" ht="15.75" x14ac:dyDescent="0.2">
      <c r="A199" s="4">
        <f>SUBTOTAL(3,$B$2:B199)</f>
        <v>198</v>
      </c>
      <c r="B199" s="4" t="s">
        <v>359</v>
      </c>
      <c r="C199" s="16">
        <v>29409012704199</v>
      </c>
      <c r="D199" s="4" t="s">
        <v>18</v>
      </c>
      <c r="E199" s="4" t="s">
        <v>469</v>
      </c>
      <c r="F199" s="4">
        <v>320</v>
      </c>
      <c r="G199" s="5">
        <v>0</v>
      </c>
      <c r="H199" s="14" t="s">
        <v>99</v>
      </c>
      <c r="I199" s="17">
        <v>45496</v>
      </c>
      <c r="J199" s="6">
        <f>COUNTIF(C:C,الرئيسى3[[#This Row],[رقم البطاقة]])</f>
        <v>1</v>
      </c>
      <c r="K199" s="6">
        <f ca="1">TODAY()-الرئيسى3[[#This Row],[تاريخ استلام العمل]]</f>
        <v>763</v>
      </c>
      <c r="L199" s="6">
        <f ca="1">IF(الرئيسى3[[#This Row],[سنة]]&gt;0,INT(الرئيسى3[[#This Row],[يوم]]-الرئيسى3[[#This Row],[سنة]]*365)/30,INT(الرئيسى3[[#This Row],[يوم]])/30)</f>
        <v>1.1000000000000001</v>
      </c>
      <c r="M199" s="6">
        <f ca="1">IF(الرئيسى3[[#This Row],[يوم]]&gt;365,INT(الرئيسى3[[#This Row],[يوم]]/365),0)</f>
        <v>2</v>
      </c>
      <c r="N199" s="13"/>
      <c r="O199" s="9">
        <v>300</v>
      </c>
    </row>
    <row r="200" spans="1:15" ht="15.75" x14ac:dyDescent="0.2">
      <c r="A200" s="4">
        <f>SUBTOTAL(3,$B$2:B200)</f>
        <v>199</v>
      </c>
      <c r="B200" s="4" t="s">
        <v>445</v>
      </c>
      <c r="C200" s="16">
        <v>29708032701975</v>
      </c>
      <c r="D200" s="4" t="s">
        <v>18</v>
      </c>
      <c r="E200" s="4" t="s">
        <v>469</v>
      </c>
      <c r="F200" s="4">
        <v>320</v>
      </c>
      <c r="G200" s="5">
        <v>0</v>
      </c>
      <c r="H200" s="14" t="s">
        <v>99</v>
      </c>
      <c r="I200" s="17">
        <v>45294</v>
      </c>
      <c r="J200" s="6">
        <f>COUNTIF(C:C,الرئيسى3[[#This Row],[رقم البطاقة]])</f>
        <v>1</v>
      </c>
      <c r="K200" s="6">
        <f ca="1">TODAY()-الرئيسى3[[#This Row],[تاريخ استلام العمل]]</f>
        <v>965</v>
      </c>
      <c r="L200" s="6">
        <f ca="1">IF(الرئيسى3[[#This Row],[سنة]]&gt;0,INT(الرئيسى3[[#This Row],[يوم]]-الرئيسى3[[#This Row],[سنة]]*365)/30,INT(الرئيسى3[[#This Row],[يوم]])/30)</f>
        <v>7.833333333333333</v>
      </c>
      <c r="M200" s="6">
        <f ca="1">IF(الرئيسى3[[#This Row],[يوم]]&gt;365,INT(الرئيسى3[[#This Row],[يوم]]/365),0)</f>
        <v>2</v>
      </c>
      <c r="O200" s="9">
        <v>800</v>
      </c>
    </row>
    <row r="201" spans="1:15" ht="15.75" x14ac:dyDescent="0.2">
      <c r="A201" s="4">
        <f>SUBTOTAL(3,$B$2:B201)</f>
        <v>200</v>
      </c>
      <c r="B201" s="4" t="s">
        <v>514</v>
      </c>
      <c r="C201" s="16">
        <v>30212152705095</v>
      </c>
      <c r="D201" s="4" t="s">
        <v>18</v>
      </c>
      <c r="E201" s="4" t="s">
        <v>469</v>
      </c>
      <c r="F201" s="5">
        <v>320</v>
      </c>
      <c r="G201" s="5">
        <v>0</v>
      </c>
      <c r="H201" s="14" t="s">
        <v>99</v>
      </c>
      <c r="I201" s="17">
        <v>45612</v>
      </c>
      <c r="J201" s="6">
        <f>COUNTIF(C:C,الرئيسى3[[#This Row],[رقم البطاقة]])</f>
        <v>1</v>
      </c>
      <c r="K201" s="6">
        <f ca="1">TODAY()-الرئيسى3[[#This Row],[تاريخ استلام العمل]]</f>
        <v>647</v>
      </c>
      <c r="L201" s="6">
        <f ca="1">IF(الرئيسى3[[#This Row],[سنة]]&gt;0,INT(الرئيسى3[[#This Row],[يوم]]-الرئيسى3[[#This Row],[سنة]]*365)/30,INT(الرئيسى3[[#This Row],[يوم]])/30)</f>
        <v>9.4</v>
      </c>
      <c r="M201" s="6">
        <f ca="1">IF(الرئيسى3[[#This Row],[يوم]]&gt;365,INT(الرئيسى3[[#This Row],[يوم]]/365),0)</f>
        <v>1</v>
      </c>
      <c r="N201" s="13"/>
      <c r="O201" s="9">
        <v>0</v>
      </c>
    </row>
    <row r="202" spans="1:15" ht="15.75" x14ac:dyDescent="0.2">
      <c r="A202" s="4">
        <f>SUBTOTAL(3,$B$2:B202)</f>
        <v>201</v>
      </c>
      <c r="B202" s="4" t="s">
        <v>515</v>
      </c>
      <c r="C202" s="16">
        <v>29401012725993</v>
      </c>
      <c r="D202" s="4" t="s">
        <v>18</v>
      </c>
      <c r="E202" s="4" t="s">
        <v>469</v>
      </c>
      <c r="F202" s="4">
        <v>320</v>
      </c>
      <c r="G202" s="5">
        <v>0</v>
      </c>
      <c r="H202" s="14" t="s">
        <v>99</v>
      </c>
      <c r="I202" s="17">
        <v>45612</v>
      </c>
      <c r="J202" s="6">
        <f>COUNTIF(C:C,الرئيسى3[[#This Row],[رقم البطاقة]])</f>
        <v>1</v>
      </c>
      <c r="K202" s="6">
        <f ca="1">TODAY()-الرئيسى3[[#This Row],[تاريخ استلام العمل]]</f>
        <v>647</v>
      </c>
      <c r="L202" s="6">
        <f ca="1">IF(الرئيسى3[[#This Row],[سنة]]&gt;0,INT(الرئيسى3[[#This Row],[يوم]]-الرئيسى3[[#This Row],[سنة]]*365)/30,INT(الرئيسى3[[#This Row],[يوم]])/30)</f>
        <v>9.4</v>
      </c>
      <c r="M202" s="6">
        <f ca="1">IF(الرئيسى3[[#This Row],[يوم]]&gt;365,INT(الرئيسى3[[#This Row],[يوم]]/365),0)</f>
        <v>1</v>
      </c>
      <c r="N202" s="13"/>
      <c r="O202" s="9">
        <v>0</v>
      </c>
    </row>
    <row r="203" spans="1:15" ht="15.75" x14ac:dyDescent="0.2">
      <c r="A203" s="4">
        <f>SUBTOTAL(3,$B$2:B203)</f>
        <v>202</v>
      </c>
      <c r="B203" s="4" t="s">
        <v>516</v>
      </c>
      <c r="C203" s="16">
        <v>30207282701179</v>
      </c>
      <c r="D203" s="4" t="s">
        <v>18</v>
      </c>
      <c r="E203" s="4" t="s">
        <v>469</v>
      </c>
      <c r="F203" s="5">
        <v>320</v>
      </c>
      <c r="G203" s="5">
        <v>0</v>
      </c>
      <c r="H203" s="14" t="s">
        <v>99</v>
      </c>
      <c r="I203" s="17">
        <v>45612</v>
      </c>
      <c r="J203" s="6">
        <f>COUNTIF(C:C,الرئيسى3[[#This Row],[رقم البطاقة]])</f>
        <v>1</v>
      </c>
      <c r="K203" s="6">
        <f ca="1">TODAY()-الرئيسى3[[#This Row],[تاريخ استلام العمل]]</f>
        <v>647</v>
      </c>
      <c r="L203" s="6">
        <f ca="1">IF(الرئيسى3[[#This Row],[سنة]]&gt;0,INT(الرئيسى3[[#This Row],[يوم]]-الرئيسى3[[#This Row],[سنة]]*365)/30,INT(الرئيسى3[[#This Row],[يوم]])/30)</f>
        <v>9.4</v>
      </c>
      <c r="M203" s="6">
        <f ca="1">IF(الرئيسى3[[#This Row],[يوم]]&gt;365,INT(الرئيسى3[[#This Row],[يوم]]/365),0)</f>
        <v>1</v>
      </c>
      <c r="O203" s="9">
        <v>0</v>
      </c>
    </row>
    <row r="204" spans="1:15" ht="15.75" x14ac:dyDescent="0.2">
      <c r="A204" s="4">
        <f>SUBTOTAL(3,$B$2:B204)</f>
        <v>203</v>
      </c>
      <c r="B204" s="4" t="s">
        <v>577</v>
      </c>
      <c r="C204" s="16">
        <v>28802072702179</v>
      </c>
      <c r="D204" s="4" t="s">
        <v>18</v>
      </c>
      <c r="E204" s="4" t="s">
        <v>469</v>
      </c>
      <c r="F204" s="4">
        <v>320</v>
      </c>
      <c r="G204" s="5">
        <v>0</v>
      </c>
      <c r="H204" s="14" t="s">
        <v>99</v>
      </c>
      <c r="I204" s="17">
        <v>45635</v>
      </c>
      <c r="J204" s="6">
        <f>COUNTIF(C:C,الرئيسى3[[#This Row],[رقم البطاقة]])</f>
        <v>1</v>
      </c>
      <c r="K204" s="6">
        <f ca="1">TODAY()-الرئيسى3[[#This Row],[تاريخ استلام العمل]]</f>
        <v>624</v>
      </c>
      <c r="L204" s="6">
        <f ca="1">IF(الرئيسى3[[#This Row],[سنة]]&gt;0,INT(الرئيسى3[[#This Row],[يوم]]-الرئيسى3[[#This Row],[سنة]]*365)/30,INT(الرئيسى3[[#This Row],[يوم]])/30)</f>
        <v>8.6333333333333329</v>
      </c>
      <c r="M204" s="6">
        <f ca="1">IF(الرئيسى3[[#This Row],[يوم]]&gt;365,INT(الرئيسى3[[#This Row],[يوم]]/365),0)</f>
        <v>1</v>
      </c>
      <c r="N204" s="13"/>
      <c r="O204" s="9">
        <v>0</v>
      </c>
    </row>
    <row r="205" spans="1:15" ht="15.75" x14ac:dyDescent="0.2">
      <c r="A205" s="4">
        <f>SUBTOTAL(3,$B$2:B205)</f>
        <v>204</v>
      </c>
      <c r="B205" s="4" t="s">
        <v>595</v>
      </c>
      <c r="C205" s="16">
        <v>30206162702639</v>
      </c>
      <c r="D205" s="4" t="s">
        <v>18</v>
      </c>
      <c r="E205" s="13" t="s">
        <v>469</v>
      </c>
      <c r="F205" s="4">
        <v>320</v>
      </c>
      <c r="G205" s="5">
        <v>0</v>
      </c>
      <c r="H205" s="14" t="s">
        <v>99</v>
      </c>
      <c r="I205" s="17">
        <v>45245</v>
      </c>
      <c r="J205" s="6">
        <f>COUNTIF(C:C,الرئيسى3[[#This Row],[رقم البطاقة]])</f>
        <v>1</v>
      </c>
      <c r="K205" s="6">
        <f ca="1">TODAY()-الرئيسى3[[#This Row],[تاريخ استلام العمل]]</f>
        <v>1014</v>
      </c>
      <c r="L205" s="6">
        <f ca="1">IF(الرئيسى3[[#This Row],[سنة]]&gt;0,INT(الرئيسى3[[#This Row],[يوم]]-الرئيسى3[[#This Row],[سنة]]*365)/30,INT(الرئيسى3[[#This Row],[يوم]])/30)</f>
        <v>9.4666666666666668</v>
      </c>
      <c r="M205" s="6">
        <f ca="1">IF(الرئيسى3[[#This Row],[يوم]]&gt;365,INT(الرئيسى3[[#This Row],[يوم]]/365),0)</f>
        <v>2</v>
      </c>
      <c r="N205" s="13"/>
      <c r="O205" s="9">
        <v>800</v>
      </c>
    </row>
    <row r="206" spans="1:15" ht="15.75" x14ac:dyDescent="0.2">
      <c r="A206" s="4">
        <f>SUBTOTAL(3,$B$2:B206)</f>
        <v>205</v>
      </c>
      <c r="B206" s="4" t="s">
        <v>100</v>
      </c>
      <c r="C206" s="16">
        <v>29904112703131</v>
      </c>
      <c r="D206" s="4" t="s">
        <v>439</v>
      </c>
      <c r="E206" s="4" t="s">
        <v>593</v>
      </c>
      <c r="F206" s="4">
        <v>290</v>
      </c>
      <c r="G206" s="5">
        <v>0</v>
      </c>
      <c r="H206" s="14" t="s">
        <v>99</v>
      </c>
      <c r="I206" s="17">
        <v>45160</v>
      </c>
      <c r="J206" s="6">
        <f>COUNTIF(C:C,الرئيسى3[[#This Row],[رقم البطاقة]])</f>
        <v>1</v>
      </c>
      <c r="K206" s="6">
        <f ca="1">TODAY()-الرئيسى3[[#This Row],[تاريخ استلام العمل]]</f>
        <v>1099</v>
      </c>
      <c r="L206" s="6">
        <f ca="1">IF(الرئيسى3[[#This Row],[سنة]]&gt;0,INT(الرئيسى3[[#This Row],[يوم]]-الرئيسى3[[#This Row],[سنة]]*365)/30,INT(الرئيسى3[[#This Row],[يوم]])/30)</f>
        <v>0.13333333333333333</v>
      </c>
      <c r="M206" s="6">
        <f ca="1">IF(الرئيسى3[[#This Row],[يوم]]&gt;365,INT(الرئيسى3[[#This Row],[يوم]]/365),0)</f>
        <v>3</v>
      </c>
      <c r="N206" s="13"/>
      <c r="O206" s="9">
        <v>800</v>
      </c>
    </row>
    <row r="207" spans="1:15" ht="15.75" x14ac:dyDescent="0.2">
      <c r="A207" s="4">
        <f>SUBTOTAL(3,$B$2:B207)</f>
        <v>206</v>
      </c>
      <c r="B207" s="4" t="s">
        <v>579</v>
      </c>
      <c r="C207" s="16">
        <v>30609022600477</v>
      </c>
      <c r="D207" s="4" t="s">
        <v>439</v>
      </c>
      <c r="E207" s="4" t="s">
        <v>593</v>
      </c>
      <c r="F207" s="4">
        <v>290</v>
      </c>
      <c r="G207" s="5">
        <v>0</v>
      </c>
      <c r="H207" s="14" t="s">
        <v>99</v>
      </c>
      <c r="I207" s="17">
        <v>45594</v>
      </c>
      <c r="J207" s="6">
        <f>COUNTIF(C:C,الرئيسى3[[#This Row],[رقم البطاقة]])</f>
        <v>1</v>
      </c>
      <c r="K207" s="6">
        <f ca="1">TODAY()-الرئيسى3[[#This Row],[تاريخ استلام العمل]]</f>
        <v>665</v>
      </c>
      <c r="L207" s="6">
        <f ca="1">IF(الرئيسى3[[#This Row],[سنة]]&gt;0,INT(الرئيسى3[[#This Row],[يوم]]-الرئيسى3[[#This Row],[سنة]]*365)/30,INT(الرئيسى3[[#This Row],[يوم]])/30)</f>
        <v>10</v>
      </c>
      <c r="M207" s="6">
        <f ca="1">IF(الرئيسى3[[#This Row],[يوم]]&gt;365,INT(الرئيسى3[[#This Row],[يوم]]/365),0)</f>
        <v>1</v>
      </c>
      <c r="N207" s="13"/>
      <c r="O207" s="9">
        <v>300</v>
      </c>
    </row>
    <row r="208" spans="1:15" ht="15.75" x14ac:dyDescent="0.2">
      <c r="A208" s="4">
        <f>SUBTOTAL(3,$B$2:B208)</f>
        <v>207</v>
      </c>
      <c r="B208" s="4" t="s">
        <v>101</v>
      </c>
      <c r="C208" s="16">
        <v>28911191802398</v>
      </c>
      <c r="D208" s="13" t="s">
        <v>440</v>
      </c>
      <c r="E208" s="4" t="s">
        <v>593</v>
      </c>
      <c r="F208" s="4">
        <v>270</v>
      </c>
      <c r="G208" s="5">
        <v>0</v>
      </c>
      <c r="H208" s="14" t="s">
        <v>99</v>
      </c>
      <c r="I208" s="17">
        <v>45188</v>
      </c>
      <c r="J208" s="6">
        <f>COUNTIF(C:C,الرئيسى3[[#This Row],[رقم البطاقة]])</f>
        <v>1</v>
      </c>
      <c r="K208" s="6">
        <f ca="1">TODAY()-الرئيسى3[[#This Row],[تاريخ استلام العمل]]</f>
        <v>1071</v>
      </c>
      <c r="L208" s="6">
        <f ca="1">IF(الرئيسى3[[#This Row],[سنة]]&gt;0,INT(الرئيسى3[[#This Row],[يوم]]-الرئيسى3[[#This Row],[سنة]]*365)/30,INT(الرئيسى3[[#This Row],[يوم]])/30)</f>
        <v>11.366666666666667</v>
      </c>
      <c r="M208" s="6">
        <f ca="1">IF(الرئيسى3[[#This Row],[يوم]]&gt;365,INT(الرئيسى3[[#This Row],[يوم]]/365),0)</f>
        <v>2</v>
      </c>
      <c r="N208" s="13"/>
      <c r="O208" s="9">
        <v>800</v>
      </c>
    </row>
    <row r="209" spans="1:15" ht="15.75" x14ac:dyDescent="0.2">
      <c r="A209" s="4">
        <f>SUBTOTAL(3,$B$2:B209)</f>
        <v>208</v>
      </c>
      <c r="B209" s="4" t="s">
        <v>532</v>
      </c>
      <c r="C209" s="16">
        <v>29705191300575</v>
      </c>
      <c r="D209" s="4" t="s">
        <v>533</v>
      </c>
      <c r="E209" s="4" t="s">
        <v>593</v>
      </c>
      <c r="F209" s="4">
        <v>370</v>
      </c>
      <c r="G209" s="5">
        <v>0</v>
      </c>
      <c r="H209" s="14" t="s">
        <v>99</v>
      </c>
      <c r="I209" s="17">
        <v>45614</v>
      </c>
      <c r="J209" s="6">
        <f>COUNTIF(C:C,الرئيسى3[[#This Row],[رقم البطاقة]])</f>
        <v>1</v>
      </c>
      <c r="K209" s="6">
        <f ca="1">TODAY()-الرئيسى3[[#This Row],[تاريخ استلام العمل]]</f>
        <v>645</v>
      </c>
      <c r="L209" s="6">
        <f ca="1">IF(الرئيسى3[[#This Row],[سنة]]&gt;0,INT(الرئيسى3[[#This Row],[يوم]]-الرئيسى3[[#This Row],[سنة]]*365)/30,INT(الرئيسى3[[#This Row],[يوم]])/30)</f>
        <v>9.3333333333333339</v>
      </c>
      <c r="M209" s="6">
        <f ca="1">IF(الرئيسى3[[#This Row],[يوم]]&gt;365,INT(الرئيسى3[[#This Row],[يوم]]/365),0)</f>
        <v>1</v>
      </c>
      <c r="N209" s="13"/>
      <c r="O209" s="9">
        <v>0</v>
      </c>
    </row>
    <row r="210" spans="1:15" ht="15.75" x14ac:dyDescent="0.2">
      <c r="A210" s="4">
        <f>SUBTOTAL(3,$B$2:B210)</f>
        <v>209</v>
      </c>
      <c r="B210" s="4" t="s">
        <v>184</v>
      </c>
      <c r="C210" s="16">
        <v>28311092700951</v>
      </c>
      <c r="D210" s="13" t="s">
        <v>442</v>
      </c>
      <c r="E210" s="4" t="s">
        <v>593</v>
      </c>
      <c r="F210" s="4">
        <v>350</v>
      </c>
      <c r="G210" s="4">
        <v>0</v>
      </c>
      <c r="H210" s="14" t="s">
        <v>99</v>
      </c>
      <c r="I210" s="17">
        <v>45482</v>
      </c>
      <c r="J210" s="6">
        <f>COUNTIF(C:C,الرئيسى3[[#This Row],[رقم البطاقة]])</f>
        <v>1</v>
      </c>
      <c r="K210" s="6">
        <f ca="1">TODAY()-الرئيسى3[[#This Row],[تاريخ استلام العمل]]</f>
        <v>777</v>
      </c>
      <c r="L210" s="6">
        <f ca="1">IF(الرئيسى3[[#This Row],[سنة]]&gt;0,INT(الرئيسى3[[#This Row],[يوم]]-الرئيسى3[[#This Row],[سنة]]*365)/30,INT(الرئيسى3[[#This Row],[يوم]])/30)</f>
        <v>1.5666666666666667</v>
      </c>
      <c r="M210" s="6">
        <f ca="1">IF(الرئيسى3[[#This Row],[يوم]]&gt;365,INT(الرئيسى3[[#This Row],[يوم]]/365),0)</f>
        <v>2</v>
      </c>
      <c r="N210" s="13"/>
      <c r="O210" s="9">
        <v>300</v>
      </c>
    </row>
    <row r="211" spans="1:15" ht="15.75" x14ac:dyDescent="0.2">
      <c r="A211" s="4">
        <f>SUBTOTAL(3,$B$2:B211)</f>
        <v>210</v>
      </c>
      <c r="B211" s="4" t="s">
        <v>164</v>
      </c>
      <c r="C211" s="16">
        <v>28601012202791</v>
      </c>
      <c r="D211" s="4" t="s">
        <v>16</v>
      </c>
      <c r="E211" s="4" t="s">
        <v>12</v>
      </c>
      <c r="F211" s="5">
        <v>300</v>
      </c>
      <c r="G211" s="5">
        <v>0</v>
      </c>
      <c r="H211" s="14" t="s">
        <v>99</v>
      </c>
      <c r="I211" s="17">
        <v>45353</v>
      </c>
      <c r="J211" s="6">
        <f>COUNTIF(C:C,الرئيسى3[[#This Row],[رقم البطاقة]])</f>
        <v>1</v>
      </c>
      <c r="K211" s="6">
        <f ca="1">TODAY()-الرئيسى3[[#This Row],[تاريخ استلام العمل]]</f>
        <v>906</v>
      </c>
      <c r="L211" s="6">
        <f ca="1">IF(الرئيسى3[[#This Row],[سنة]]&gt;0,INT(الرئيسى3[[#This Row],[يوم]]-الرئيسى3[[#This Row],[سنة]]*365)/30,INT(الرئيسى3[[#This Row],[يوم]])/30)</f>
        <v>5.8666666666666663</v>
      </c>
      <c r="M211" s="6">
        <f ca="1">IF(الرئيسى3[[#This Row],[يوم]]&gt;365,INT(الرئيسى3[[#This Row],[يوم]]/365),0)</f>
        <v>2</v>
      </c>
      <c r="N211" s="13"/>
      <c r="O211" s="9">
        <v>500</v>
      </c>
    </row>
    <row r="212" spans="1:15" ht="15.75" x14ac:dyDescent="0.2">
      <c r="A212" s="4">
        <f>SUBTOTAL(3,$B$2:B212)</f>
        <v>211</v>
      </c>
      <c r="B212" s="4" t="s">
        <v>224</v>
      </c>
      <c r="C212" s="16">
        <v>26710312400451</v>
      </c>
      <c r="D212" s="4" t="s">
        <v>225</v>
      </c>
      <c r="E212" s="4" t="s">
        <v>12</v>
      </c>
      <c r="F212" s="5">
        <v>450</v>
      </c>
      <c r="G212" s="5">
        <v>0</v>
      </c>
      <c r="H212" s="14" t="s">
        <v>99</v>
      </c>
      <c r="I212" s="17">
        <v>45416</v>
      </c>
      <c r="J212" s="6">
        <f>COUNTIF(C:C,الرئيسى3[[#This Row],[رقم البطاقة]])</f>
        <v>1</v>
      </c>
      <c r="K212" s="6">
        <f ca="1">TODAY()-الرئيسى3[[#This Row],[تاريخ استلام العمل]]</f>
        <v>843</v>
      </c>
      <c r="L212" s="6">
        <f ca="1">IF(الرئيسى3[[#This Row],[سنة]]&gt;0,INT(الرئيسى3[[#This Row],[يوم]]-الرئيسى3[[#This Row],[سنة]]*365)/30,INT(الرئيسى3[[#This Row],[يوم]])/30)</f>
        <v>3.7666666666666666</v>
      </c>
      <c r="M212" s="6">
        <f ca="1">IF(الرئيسى3[[#This Row],[يوم]]&gt;365,INT(الرئيسى3[[#This Row],[يوم]]/365),0)</f>
        <v>2</v>
      </c>
      <c r="N212" s="13"/>
      <c r="O212" s="9">
        <v>500</v>
      </c>
    </row>
    <row r="213" spans="1:15" ht="15.75" x14ac:dyDescent="0.2">
      <c r="A213" s="4">
        <f>SUBTOTAL(3,$B$2:B213)</f>
        <v>212</v>
      </c>
      <c r="B213" s="4" t="s">
        <v>227</v>
      </c>
      <c r="C213" s="16">
        <v>26512202701255</v>
      </c>
      <c r="D213" s="4" t="s">
        <v>226</v>
      </c>
      <c r="E213" s="4" t="s">
        <v>12</v>
      </c>
      <c r="F213" s="5">
        <v>250</v>
      </c>
      <c r="G213" s="5">
        <v>0</v>
      </c>
      <c r="H213" s="14" t="s">
        <v>99</v>
      </c>
      <c r="I213" s="17">
        <v>45423</v>
      </c>
      <c r="J213" s="6">
        <f>COUNTIF(C:C,الرئيسى3[[#This Row],[رقم البطاقة]])</f>
        <v>1</v>
      </c>
      <c r="K213" s="6">
        <f ca="1">TODAY()-الرئيسى3[[#This Row],[تاريخ استلام العمل]]</f>
        <v>836</v>
      </c>
      <c r="L213" s="6">
        <f ca="1">IF(الرئيسى3[[#This Row],[سنة]]&gt;0,INT(الرئيسى3[[#This Row],[يوم]]-الرئيسى3[[#This Row],[سنة]]*365)/30,INT(الرئيسى3[[#This Row],[يوم]])/30)</f>
        <v>3.5333333333333332</v>
      </c>
      <c r="M213" s="6">
        <f ca="1">IF(الرئيسى3[[#This Row],[يوم]]&gt;365,INT(الرئيسى3[[#This Row],[يوم]]/365),0)</f>
        <v>2</v>
      </c>
      <c r="N213" s="13"/>
      <c r="O213" s="9">
        <v>500</v>
      </c>
    </row>
    <row r="214" spans="1:15" ht="15.75" x14ac:dyDescent="0.2">
      <c r="A214" s="4">
        <f>SUBTOTAL(3,$B$2:B214)</f>
        <v>213</v>
      </c>
      <c r="B214" s="4" t="s">
        <v>237</v>
      </c>
      <c r="C214" s="16">
        <v>26803091700577</v>
      </c>
      <c r="D214" s="4" t="s">
        <v>88</v>
      </c>
      <c r="E214" s="4" t="s">
        <v>12</v>
      </c>
      <c r="F214" s="5">
        <v>400</v>
      </c>
      <c r="G214" s="5">
        <v>0</v>
      </c>
      <c r="H214" s="14" t="s">
        <v>99</v>
      </c>
      <c r="I214" s="17">
        <v>45430</v>
      </c>
      <c r="J214" s="6">
        <f>COUNTIF(C:C,الرئيسى3[[#This Row],[رقم البطاقة]])</f>
        <v>1</v>
      </c>
      <c r="K214" s="6">
        <f ca="1">TODAY()-الرئيسى3[[#This Row],[تاريخ استلام العمل]]</f>
        <v>829</v>
      </c>
      <c r="L214" s="6">
        <f ca="1">IF(الرئيسى3[[#This Row],[سنة]]&gt;0,INT(الرئيسى3[[#This Row],[يوم]]-الرئيسى3[[#This Row],[سنة]]*365)/30,INT(الرئيسى3[[#This Row],[يوم]])/30)</f>
        <v>3.3</v>
      </c>
      <c r="M214" s="6">
        <f ca="1">IF(الرئيسى3[[#This Row],[يوم]]&gt;365,INT(الرئيسى3[[#This Row],[يوم]]/365),0)</f>
        <v>2</v>
      </c>
      <c r="N214" s="13"/>
      <c r="O214" s="9">
        <v>500</v>
      </c>
    </row>
    <row r="215" spans="1:15" ht="15.75" x14ac:dyDescent="0.2">
      <c r="A215" s="4">
        <f>SUBTOTAL(3,$B$2:B215)</f>
        <v>214</v>
      </c>
      <c r="B215" s="4" t="s">
        <v>446</v>
      </c>
      <c r="C215" s="16">
        <v>29508012105331</v>
      </c>
      <c r="D215" s="4" t="s">
        <v>226</v>
      </c>
      <c r="E215" s="4" t="s">
        <v>12</v>
      </c>
      <c r="F215" s="5">
        <v>250</v>
      </c>
      <c r="G215" s="5">
        <v>0</v>
      </c>
      <c r="H215" s="14" t="s">
        <v>99</v>
      </c>
      <c r="I215" s="17">
        <v>45423</v>
      </c>
      <c r="J215" s="6">
        <f>COUNTIF(C:C,الرئيسى3[[#This Row],[رقم البطاقة]])</f>
        <v>1</v>
      </c>
      <c r="K215" s="6">
        <f ca="1">TODAY()-الرئيسى3[[#This Row],[تاريخ استلام العمل]]</f>
        <v>836</v>
      </c>
      <c r="L215" s="6">
        <f ca="1">IF(الرئيسى3[[#This Row],[سنة]]&gt;0,INT(الرئيسى3[[#This Row],[يوم]]-الرئيسى3[[#This Row],[سنة]]*365)/30,INT(الرئيسى3[[#This Row],[يوم]])/30)</f>
        <v>3.5333333333333332</v>
      </c>
      <c r="M215" s="6">
        <f ca="1">IF(الرئيسى3[[#This Row],[يوم]]&gt;365,INT(الرئيسى3[[#This Row],[يوم]]/365),0)</f>
        <v>2</v>
      </c>
      <c r="N215" s="13"/>
      <c r="O215" s="9">
        <v>500</v>
      </c>
    </row>
    <row r="216" spans="1:15" ht="15.75" x14ac:dyDescent="0.2">
      <c r="A216" s="4">
        <f>SUBTOTAL(3,$B$2:B216)</f>
        <v>215</v>
      </c>
      <c r="B216" s="4" t="s">
        <v>576</v>
      </c>
      <c r="C216" s="16">
        <v>28810042701731</v>
      </c>
      <c r="D216" s="4" t="s">
        <v>16</v>
      </c>
      <c r="E216" s="4" t="s">
        <v>12</v>
      </c>
      <c r="F216" s="4">
        <v>300</v>
      </c>
      <c r="G216" s="5">
        <v>0</v>
      </c>
      <c r="H216" s="14" t="s">
        <v>99</v>
      </c>
      <c r="I216" s="17">
        <v>45413</v>
      </c>
      <c r="J216" s="6">
        <f>COUNTIF(C:C,الرئيسى3[[#This Row],[رقم البطاقة]])</f>
        <v>1</v>
      </c>
      <c r="K216" s="6">
        <f ca="1">TODAY()-الرئيسى3[[#This Row],[تاريخ استلام العمل]]</f>
        <v>846</v>
      </c>
      <c r="L216" s="6">
        <f ca="1">IF(الرئيسى3[[#This Row],[سنة]]&gt;0,INT(الرئيسى3[[#This Row],[يوم]]-الرئيسى3[[#This Row],[سنة]]*365)/30,INT(الرئيسى3[[#This Row],[يوم]])/30)</f>
        <v>3.8666666666666667</v>
      </c>
      <c r="M216" s="6">
        <f ca="1">IF(الرئيسى3[[#This Row],[يوم]]&gt;365,INT(الرئيسى3[[#This Row],[يوم]]/365),0)</f>
        <v>2</v>
      </c>
      <c r="N216" s="13"/>
      <c r="O216" s="9">
        <v>500</v>
      </c>
    </row>
    <row r="217" spans="1:15" ht="16.5" x14ac:dyDescent="0.2">
      <c r="A217" s="4">
        <f>SUBTOTAL(3,$B$2:B217)</f>
        <v>216</v>
      </c>
      <c r="B217" s="18" t="s">
        <v>277</v>
      </c>
      <c r="C217" s="16">
        <v>29907272104411</v>
      </c>
      <c r="D217" s="4" t="s">
        <v>9</v>
      </c>
      <c r="E217" s="13" t="s">
        <v>12</v>
      </c>
      <c r="F217" s="4">
        <v>180</v>
      </c>
      <c r="G217" s="13">
        <v>0</v>
      </c>
      <c r="H217" s="14" t="s">
        <v>99</v>
      </c>
      <c r="I217" s="17">
        <v>45481</v>
      </c>
      <c r="J217" s="6">
        <f>COUNTIF(C:C,الرئيسى3[[#This Row],[رقم البطاقة]])</f>
        <v>1</v>
      </c>
      <c r="K217" s="6">
        <f ca="1">TODAY()-الرئيسى3[[#This Row],[تاريخ استلام العمل]]</f>
        <v>778</v>
      </c>
      <c r="L217" s="6">
        <f ca="1">IF(الرئيسى3[[#This Row],[سنة]]&gt;0,INT(الرئيسى3[[#This Row],[يوم]]-الرئيسى3[[#This Row],[سنة]]*365)/30,INT(الرئيسى3[[#This Row],[يوم]])/30)</f>
        <v>1.6</v>
      </c>
      <c r="M217" s="6">
        <f ca="1">IF(الرئيسى3[[#This Row],[يوم]]&gt;365,INT(الرئيسى3[[#This Row],[يوم]]/365),0)</f>
        <v>2</v>
      </c>
      <c r="N217" s="13"/>
      <c r="O217" s="9">
        <v>300</v>
      </c>
    </row>
    <row r="218" spans="1:15" ht="15.75" x14ac:dyDescent="0.2">
      <c r="A218" s="4">
        <f>SUBTOTAL(3,$B$2:B218)</f>
        <v>217</v>
      </c>
      <c r="B218" s="4" t="s">
        <v>357</v>
      </c>
      <c r="C218" s="16">
        <v>27010152101217</v>
      </c>
      <c r="D218" s="4" t="s">
        <v>16</v>
      </c>
      <c r="E218" s="4" t="s">
        <v>12</v>
      </c>
      <c r="F218" s="4">
        <v>300</v>
      </c>
      <c r="G218" s="5">
        <v>0</v>
      </c>
      <c r="H218" s="14" t="s">
        <v>99</v>
      </c>
      <c r="I218" s="17">
        <v>45491</v>
      </c>
      <c r="J218" s="6">
        <f>COUNTIF(C:C,الرئيسى3[[#This Row],[رقم البطاقة]])</f>
        <v>1</v>
      </c>
      <c r="K218" s="6">
        <f ca="1">TODAY()-الرئيسى3[[#This Row],[تاريخ استلام العمل]]</f>
        <v>768</v>
      </c>
      <c r="L218" s="6">
        <f ca="1">IF(الرئيسى3[[#This Row],[سنة]]&gt;0,INT(الرئيسى3[[#This Row],[يوم]]-الرئيسى3[[#This Row],[سنة]]*365)/30,INT(الرئيسى3[[#This Row],[يوم]])/30)</f>
        <v>1.2666666666666666</v>
      </c>
      <c r="M218" s="6">
        <f ca="1">IF(الرئيسى3[[#This Row],[يوم]]&gt;365,INT(الرئيسى3[[#This Row],[يوم]]/365),0)</f>
        <v>2</v>
      </c>
      <c r="N218" s="13"/>
      <c r="O218" s="9">
        <v>300</v>
      </c>
    </row>
    <row r="219" spans="1:15" ht="15.75" x14ac:dyDescent="0.2">
      <c r="A219" s="4">
        <f>SUBTOTAL(3,$B$2:B219)</f>
        <v>218</v>
      </c>
      <c r="B219" s="4" t="s">
        <v>291</v>
      </c>
      <c r="C219" s="16">
        <v>27612202401934</v>
      </c>
      <c r="D219" s="4" t="s">
        <v>16</v>
      </c>
      <c r="E219" s="4" t="s">
        <v>12</v>
      </c>
      <c r="F219" s="4">
        <v>300</v>
      </c>
      <c r="G219" s="5">
        <v>0</v>
      </c>
      <c r="H219" s="14" t="s">
        <v>99</v>
      </c>
      <c r="I219" s="17">
        <v>45491</v>
      </c>
      <c r="J219" s="6">
        <f>COUNTIF(C:C,الرئيسى3[[#This Row],[رقم البطاقة]])</f>
        <v>1</v>
      </c>
      <c r="K219" s="6">
        <f ca="1">TODAY()-الرئيسى3[[#This Row],[تاريخ استلام العمل]]</f>
        <v>768</v>
      </c>
      <c r="L219" s="6">
        <f ca="1">IF(الرئيسى3[[#This Row],[سنة]]&gt;0,INT(الرئيسى3[[#This Row],[يوم]]-الرئيسى3[[#This Row],[سنة]]*365)/30,INT(الرئيسى3[[#This Row],[يوم]])/30)</f>
        <v>1.2666666666666666</v>
      </c>
      <c r="M219" s="6">
        <f ca="1">IF(الرئيسى3[[#This Row],[يوم]]&gt;365,INT(الرئيسى3[[#This Row],[يوم]]/365),0)</f>
        <v>2</v>
      </c>
      <c r="N219" s="13"/>
      <c r="O219" s="9">
        <v>300</v>
      </c>
    </row>
    <row r="220" spans="1:15" ht="15.75" x14ac:dyDescent="0.2">
      <c r="A220" s="4">
        <f>SUBTOTAL(3,$B$2:B220)</f>
        <v>219</v>
      </c>
      <c r="B220" s="4" t="s">
        <v>296</v>
      </c>
      <c r="C220" s="16">
        <v>28004022501977</v>
      </c>
      <c r="D220" s="13" t="s">
        <v>15</v>
      </c>
      <c r="E220" s="4" t="s">
        <v>12</v>
      </c>
      <c r="F220" s="4">
        <v>250</v>
      </c>
      <c r="G220" s="5">
        <v>0</v>
      </c>
      <c r="H220" s="14" t="s">
        <v>99</v>
      </c>
      <c r="I220" s="17">
        <v>45502</v>
      </c>
      <c r="J220" s="6">
        <f>COUNTIF(C:C,الرئيسى3[[#This Row],[رقم البطاقة]])</f>
        <v>1</v>
      </c>
      <c r="K220" s="6">
        <f ca="1">TODAY()-الرئيسى3[[#This Row],[تاريخ استلام العمل]]</f>
        <v>757</v>
      </c>
      <c r="L220" s="6">
        <f ca="1">IF(الرئيسى3[[#This Row],[سنة]]&gt;0,INT(الرئيسى3[[#This Row],[يوم]]-الرئيسى3[[#This Row],[سنة]]*365)/30,INT(الرئيسى3[[#This Row],[يوم]])/30)</f>
        <v>0.9</v>
      </c>
      <c r="M220" s="6">
        <f ca="1">IF(الرئيسى3[[#This Row],[يوم]]&gt;365,INT(الرئيسى3[[#This Row],[يوم]]/365),0)</f>
        <v>2</v>
      </c>
      <c r="N220" s="13"/>
      <c r="O220" s="9">
        <v>300</v>
      </c>
    </row>
    <row r="221" spans="1:15" ht="15.75" x14ac:dyDescent="0.2">
      <c r="A221" s="4">
        <f>SUBTOTAL(3,$B$2:B221)</f>
        <v>220</v>
      </c>
      <c r="B221" s="4" t="s">
        <v>358</v>
      </c>
      <c r="C221" s="16">
        <v>28709200107653</v>
      </c>
      <c r="D221" s="4" t="s">
        <v>9</v>
      </c>
      <c r="E221" s="4" t="s">
        <v>12</v>
      </c>
      <c r="F221" s="4">
        <v>180</v>
      </c>
      <c r="G221" s="5">
        <v>0</v>
      </c>
      <c r="H221" s="14" t="s">
        <v>99</v>
      </c>
      <c r="I221" s="17">
        <v>45529</v>
      </c>
      <c r="J221" s="6">
        <f>COUNTIF(C:C,الرئيسى3[[#This Row],[رقم البطاقة]])</f>
        <v>1</v>
      </c>
      <c r="K221" s="6">
        <f ca="1">TODAY()-الرئيسى3[[#This Row],[تاريخ استلام العمل]]</f>
        <v>730</v>
      </c>
      <c r="L221" s="6">
        <f ca="1">IF(الرئيسى3[[#This Row],[سنة]]&gt;0,INT(الرئيسى3[[#This Row],[يوم]]-الرئيسى3[[#This Row],[سنة]]*365)/30,INT(الرئيسى3[[#This Row],[يوم]])/30)</f>
        <v>0</v>
      </c>
      <c r="M221" s="6">
        <f ca="1">IF(الرئيسى3[[#This Row],[يوم]]&gt;365,INT(الرئيسى3[[#This Row],[يوم]]/365),0)</f>
        <v>2</v>
      </c>
      <c r="O221" s="9">
        <v>300</v>
      </c>
    </row>
    <row r="222" spans="1:15" ht="15.75" x14ac:dyDescent="0.2">
      <c r="A222" s="4">
        <f>SUBTOTAL(3,$B$2:B222)</f>
        <v>221</v>
      </c>
      <c r="B222" s="4" t="s">
        <v>375</v>
      </c>
      <c r="C222" s="16">
        <v>27201042101874</v>
      </c>
      <c r="D222" s="4" t="s">
        <v>88</v>
      </c>
      <c r="E222" s="4" t="s">
        <v>12</v>
      </c>
      <c r="F222" s="4">
        <v>400</v>
      </c>
      <c r="G222" s="5">
        <v>0</v>
      </c>
      <c r="H222" s="14" t="s">
        <v>99</v>
      </c>
      <c r="I222" s="17">
        <v>45539</v>
      </c>
      <c r="J222" s="6">
        <f>COUNTIF(C:C,الرئيسى3[[#This Row],[رقم البطاقة]])</f>
        <v>1</v>
      </c>
      <c r="K222" s="6">
        <f ca="1">TODAY()-الرئيسى3[[#This Row],[تاريخ استلام العمل]]</f>
        <v>720</v>
      </c>
      <c r="L222" s="6">
        <f ca="1">IF(الرئيسى3[[#This Row],[سنة]]&gt;0,INT(الرئيسى3[[#This Row],[يوم]]-الرئيسى3[[#This Row],[سنة]]*365)/30,INT(الرئيسى3[[#This Row],[يوم]])/30)</f>
        <v>11.833333333333334</v>
      </c>
      <c r="M222" s="6">
        <f ca="1">IF(الرئيسى3[[#This Row],[يوم]]&gt;365,INT(الرئيسى3[[#This Row],[يوم]]/365),0)</f>
        <v>1</v>
      </c>
      <c r="N222" s="13"/>
      <c r="O222" s="9">
        <v>300</v>
      </c>
    </row>
    <row r="223" spans="1:15" ht="15.75" x14ac:dyDescent="0.2">
      <c r="A223" s="4">
        <f>SUBTOTAL(3,$B$2:B223)</f>
        <v>222</v>
      </c>
      <c r="B223" s="4" t="s">
        <v>444</v>
      </c>
      <c r="C223" s="16">
        <v>28910032701096</v>
      </c>
      <c r="D223" s="4" t="s">
        <v>16</v>
      </c>
      <c r="E223" s="4" t="s">
        <v>12</v>
      </c>
      <c r="F223" s="4">
        <v>300</v>
      </c>
      <c r="G223" s="5">
        <v>0</v>
      </c>
      <c r="H223" s="14" t="s">
        <v>99</v>
      </c>
      <c r="I223" s="17">
        <v>45139</v>
      </c>
      <c r="J223" s="6">
        <f>COUNTIF(C:C,الرئيسى3[[#This Row],[رقم البطاقة]])</f>
        <v>1</v>
      </c>
      <c r="K223" s="6">
        <f ca="1">TODAY()-الرئيسى3[[#This Row],[تاريخ استلام العمل]]</f>
        <v>1120</v>
      </c>
      <c r="L223" s="6">
        <f ca="1">IF(الرئيسى3[[#This Row],[سنة]]&gt;0,INT(الرئيسى3[[#This Row],[يوم]]-الرئيسى3[[#This Row],[سنة]]*365)/30,INT(الرئيسى3[[#This Row],[يوم]])/30)</f>
        <v>0.83333333333333337</v>
      </c>
      <c r="M223" s="6">
        <f ca="1">IF(الرئيسى3[[#This Row],[يوم]]&gt;365,INT(الرئيسى3[[#This Row],[يوم]]/365),0)</f>
        <v>3</v>
      </c>
      <c r="N223" s="13"/>
      <c r="O223" s="9">
        <v>800</v>
      </c>
    </row>
    <row r="224" spans="1:15" ht="15.75" x14ac:dyDescent="0.2">
      <c r="A224" s="4">
        <f>SUBTOTAL(3,$B$2:B224)</f>
        <v>223</v>
      </c>
      <c r="B224" s="4" t="s">
        <v>447</v>
      </c>
      <c r="C224" s="16">
        <v>26905132400912</v>
      </c>
      <c r="D224" s="4" t="s">
        <v>88</v>
      </c>
      <c r="E224" s="4" t="s">
        <v>12</v>
      </c>
      <c r="F224" s="5">
        <v>400</v>
      </c>
      <c r="G224" s="5">
        <v>0</v>
      </c>
      <c r="H224" s="14" t="s">
        <v>99</v>
      </c>
      <c r="I224" s="17">
        <v>45572</v>
      </c>
      <c r="J224" s="6">
        <f>COUNTIF(C:C,الرئيسى3[[#This Row],[رقم البطاقة]])</f>
        <v>1</v>
      </c>
      <c r="K224" s="6">
        <f ca="1">TODAY()-الرئيسى3[[#This Row],[تاريخ استلام العمل]]</f>
        <v>687</v>
      </c>
      <c r="L224" s="6">
        <f ca="1">IF(الرئيسى3[[#This Row],[سنة]]&gt;0,INT(الرئيسى3[[#This Row],[يوم]]-الرئيسى3[[#This Row],[سنة]]*365)/30,INT(الرئيسى3[[#This Row],[يوم]])/30)</f>
        <v>10.733333333333333</v>
      </c>
      <c r="M224" s="6">
        <f ca="1">IF(الرئيسى3[[#This Row],[يوم]]&gt;365,INT(الرئيسى3[[#This Row],[يوم]]/365),0)</f>
        <v>1</v>
      </c>
      <c r="N224" s="13"/>
      <c r="O224" s="9">
        <v>300</v>
      </c>
    </row>
    <row r="225" spans="1:15" ht="15.75" x14ac:dyDescent="0.2">
      <c r="A225" s="4">
        <f>SUBTOTAL(3,$B$2:B225)</f>
        <v>224</v>
      </c>
      <c r="B225" s="4" t="s">
        <v>448</v>
      </c>
      <c r="C225" s="16">
        <v>28207112502172</v>
      </c>
      <c r="D225" s="4" t="s">
        <v>88</v>
      </c>
      <c r="E225" s="4" t="s">
        <v>12</v>
      </c>
      <c r="F225" s="5">
        <v>400</v>
      </c>
      <c r="G225" s="5">
        <v>0</v>
      </c>
      <c r="H225" s="14" t="s">
        <v>99</v>
      </c>
      <c r="I225" s="17">
        <v>45579</v>
      </c>
      <c r="J225" s="6">
        <f>COUNTIF(C:C,الرئيسى3[[#This Row],[رقم البطاقة]])</f>
        <v>1</v>
      </c>
      <c r="K225" s="6">
        <f ca="1">TODAY()-الرئيسى3[[#This Row],[تاريخ استلام العمل]]</f>
        <v>680</v>
      </c>
      <c r="L225" s="6">
        <f ca="1">IF(الرئيسى3[[#This Row],[سنة]]&gt;0,INT(الرئيسى3[[#This Row],[يوم]]-الرئيسى3[[#This Row],[سنة]]*365)/30,INT(الرئيسى3[[#This Row],[يوم]])/30)</f>
        <v>10.5</v>
      </c>
      <c r="M225" s="6">
        <f ca="1">IF(الرئيسى3[[#This Row],[يوم]]&gt;365,INT(الرئيسى3[[#This Row],[يوم]]/365),0)</f>
        <v>1</v>
      </c>
      <c r="N225" s="13"/>
      <c r="O225" s="9">
        <v>300</v>
      </c>
    </row>
    <row r="226" spans="1:15" ht="15.75" x14ac:dyDescent="0.2">
      <c r="A226" s="4">
        <f>SUBTOTAL(3,$B$2:B226)</f>
        <v>225</v>
      </c>
      <c r="B226" s="4" t="s">
        <v>477</v>
      </c>
      <c r="C226" s="16">
        <v>30411152406651</v>
      </c>
      <c r="D226" s="4" t="s">
        <v>226</v>
      </c>
      <c r="E226" s="4" t="s">
        <v>12</v>
      </c>
      <c r="F226" s="5">
        <v>250</v>
      </c>
      <c r="G226" s="5">
        <v>0</v>
      </c>
      <c r="H226" s="14" t="s">
        <v>99</v>
      </c>
      <c r="I226" s="17">
        <v>45593</v>
      </c>
      <c r="J226" s="6">
        <f>COUNTIF(C:C,الرئيسى3[[#This Row],[رقم البطاقة]])</f>
        <v>1</v>
      </c>
      <c r="K226" s="6">
        <f ca="1">TODAY()-الرئيسى3[[#This Row],[تاريخ استلام العمل]]</f>
        <v>666</v>
      </c>
      <c r="L226" s="6">
        <f ca="1">IF(الرئيسى3[[#This Row],[سنة]]&gt;0,INT(الرئيسى3[[#This Row],[يوم]]-الرئيسى3[[#This Row],[سنة]]*365)/30,INT(الرئيسى3[[#This Row],[يوم]])/30)</f>
        <v>10.033333333333333</v>
      </c>
      <c r="M226" s="6">
        <f ca="1">IF(الرئيسى3[[#This Row],[يوم]]&gt;365,INT(الرئيسى3[[#This Row],[يوم]]/365),0)</f>
        <v>1</v>
      </c>
      <c r="O226" s="9">
        <v>300</v>
      </c>
    </row>
    <row r="227" spans="1:15" ht="15.75" x14ac:dyDescent="0.2">
      <c r="A227" s="4">
        <f>SUBTOTAL(3,$B$2:B227)</f>
        <v>226</v>
      </c>
      <c r="B227" s="4" t="s">
        <v>478</v>
      </c>
      <c r="C227" s="16">
        <v>27811122300871</v>
      </c>
      <c r="D227" s="4" t="s">
        <v>88</v>
      </c>
      <c r="E227" s="4" t="s">
        <v>12</v>
      </c>
      <c r="F227" s="5">
        <v>400</v>
      </c>
      <c r="G227" s="5">
        <v>0</v>
      </c>
      <c r="H227" s="14" t="s">
        <v>99</v>
      </c>
      <c r="I227" s="17">
        <v>45598</v>
      </c>
      <c r="J227" s="6">
        <f>COUNTIF(C:C,الرئيسى3[[#This Row],[رقم البطاقة]])</f>
        <v>1</v>
      </c>
      <c r="K227" s="6">
        <f ca="1">TODAY()-الرئيسى3[[#This Row],[تاريخ استلام العمل]]</f>
        <v>661</v>
      </c>
      <c r="L227" s="6">
        <f ca="1">IF(الرئيسى3[[#This Row],[سنة]]&gt;0,INT(الرئيسى3[[#This Row],[يوم]]-الرئيسى3[[#This Row],[سنة]]*365)/30,INT(الرئيسى3[[#This Row],[يوم]])/30)</f>
        <v>9.8666666666666671</v>
      </c>
      <c r="M227" s="6">
        <f ca="1">IF(الرئيسى3[[#This Row],[يوم]]&gt;365,INT(الرئيسى3[[#This Row],[يوم]]/365),0)</f>
        <v>1</v>
      </c>
      <c r="N227" s="13"/>
      <c r="O227" s="9">
        <v>0</v>
      </c>
    </row>
    <row r="228" spans="1:15" ht="15.75" x14ac:dyDescent="0.2">
      <c r="A228" s="4">
        <f>SUBTOTAL(3,$B$2:B228)</f>
        <v>227</v>
      </c>
      <c r="B228" s="4" t="s">
        <v>479</v>
      </c>
      <c r="C228" s="16">
        <v>27611221401639</v>
      </c>
      <c r="D228" s="4" t="s">
        <v>226</v>
      </c>
      <c r="E228" s="4" t="s">
        <v>12</v>
      </c>
      <c r="F228" s="5">
        <v>250</v>
      </c>
      <c r="G228" s="5">
        <v>0</v>
      </c>
      <c r="H228" s="14" t="s">
        <v>99</v>
      </c>
      <c r="I228" s="17">
        <v>45598</v>
      </c>
      <c r="J228" s="6">
        <f>COUNTIF(C:C,الرئيسى3[[#This Row],[رقم البطاقة]])</f>
        <v>1</v>
      </c>
      <c r="K228" s="6">
        <f ca="1">TODAY()-الرئيسى3[[#This Row],[تاريخ استلام العمل]]</f>
        <v>661</v>
      </c>
      <c r="L228" s="6">
        <f ca="1">IF(الرئيسى3[[#This Row],[سنة]]&gt;0,INT(الرئيسى3[[#This Row],[يوم]]-الرئيسى3[[#This Row],[سنة]]*365)/30,INT(الرئيسى3[[#This Row],[يوم]])/30)</f>
        <v>9.8666666666666671</v>
      </c>
      <c r="M228" s="6">
        <f ca="1">IF(الرئيسى3[[#This Row],[يوم]]&gt;365,INT(الرئيسى3[[#This Row],[يوم]]/365),0)</f>
        <v>1</v>
      </c>
      <c r="N228" s="13"/>
      <c r="O228" s="9">
        <v>0</v>
      </c>
    </row>
    <row r="229" spans="1:15" ht="15.75" x14ac:dyDescent="0.2">
      <c r="A229" s="4">
        <f>SUBTOTAL(3,$B$2:B229)</f>
        <v>228</v>
      </c>
      <c r="B229" s="4" t="s">
        <v>513</v>
      </c>
      <c r="C229" s="16">
        <v>27108262101395</v>
      </c>
      <c r="D229" s="4" t="s">
        <v>226</v>
      </c>
      <c r="E229" s="4" t="s">
        <v>12</v>
      </c>
      <c r="F229" s="5">
        <v>250</v>
      </c>
      <c r="G229" s="5">
        <v>0</v>
      </c>
      <c r="H229" s="14" t="s">
        <v>99</v>
      </c>
      <c r="I229" s="17">
        <v>45607</v>
      </c>
      <c r="J229" s="6">
        <f>COUNTIF(C:C,الرئيسى3[[#This Row],[رقم البطاقة]])</f>
        <v>1</v>
      </c>
      <c r="K229" s="6">
        <f ca="1">TODAY()-الرئيسى3[[#This Row],[تاريخ استلام العمل]]</f>
        <v>652</v>
      </c>
      <c r="L229" s="6">
        <f ca="1">IF(الرئيسى3[[#This Row],[سنة]]&gt;0,INT(الرئيسى3[[#This Row],[يوم]]-الرئيسى3[[#This Row],[سنة]]*365)/30,INT(الرئيسى3[[#This Row],[يوم]])/30)</f>
        <v>9.5666666666666664</v>
      </c>
      <c r="M229" s="6">
        <f ca="1">IF(الرئيسى3[[#This Row],[يوم]]&gt;365,INT(الرئيسى3[[#This Row],[يوم]]/365),0)</f>
        <v>1</v>
      </c>
      <c r="N229" s="13"/>
      <c r="O229" s="9">
        <v>0</v>
      </c>
    </row>
    <row r="230" spans="1:15" ht="15.75" x14ac:dyDescent="0.2">
      <c r="A230" s="4">
        <f>SUBTOTAL(3,$B$2:B230)</f>
        <v>229</v>
      </c>
      <c r="B230" s="4" t="s">
        <v>517</v>
      </c>
      <c r="C230" s="16">
        <v>28003232200191</v>
      </c>
      <c r="D230" s="4" t="s">
        <v>226</v>
      </c>
      <c r="E230" s="4" t="s">
        <v>12</v>
      </c>
      <c r="F230" s="4">
        <v>250</v>
      </c>
      <c r="G230" s="5">
        <v>0</v>
      </c>
      <c r="H230" s="14" t="s">
        <v>99</v>
      </c>
      <c r="I230" s="17">
        <v>45613</v>
      </c>
      <c r="J230" s="6">
        <f>COUNTIF(C:C,الرئيسى3[[#This Row],[رقم البطاقة]])</f>
        <v>1</v>
      </c>
      <c r="K230" s="6">
        <f ca="1">TODAY()-الرئيسى3[[#This Row],[تاريخ استلام العمل]]</f>
        <v>646</v>
      </c>
      <c r="L230" s="6">
        <f ca="1">IF(الرئيسى3[[#This Row],[سنة]]&gt;0,INT(الرئيسى3[[#This Row],[يوم]]-الرئيسى3[[#This Row],[سنة]]*365)/30,INT(الرئيسى3[[#This Row],[يوم]])/30)</f>
        <v>9.3666666666666671</v>
      </c>
      <c r="M230" s="6">
        <f ca="1">IF(الرئيسى3[[#This Row],[يوم]]&gt;365,INT(الرئيسى3[[#This Row],[يوم]]/365),0)</f>
        <v>1</v>
      </c>
      <c r="N230" s="13"/>
      <c r="O230" s="9">
        <v>0</v>
      </c>
    </row>
    <row r="231" spans="1:15" ht="15.75" x14ac:dyDescent="0.2">
      <c r="A231" s="4">
        <f>SUBTOTAL(3,$B$2:B231)</f>
        <v>230</v>
      </c>
      <c r="B231" s="4" t="s">
        <v>534</v>
      </c>
      <c r="C231" s="16">
        <v>28006101401051</v>
      </c>
      <c r="D231" s="4" t="s">
        <v>88</v>
      </c>
      <c r="E231" s="4" t="s">
        <v>12</v>
      </c>
      <c r="F231" s="4">
        <v>400</v>
      </c>
      <c r="G231" s="5">
        <v>0</v>
      </c>
      <c r="H231" s="14" t="s">
        <v>99</v>
      </c>
      <c r="I231" s="17">
        <v>45615</v>
      </c>
      <c r="J231" s="6">
        <f>COUNTIF(C:C,الرئيسى3[[#This Row],[رقم البطاقة]])</f>
        <v>1</v>
      </c>
      <c r="K231" s="6">
        <f ca="1">TODAY()-الرئيسى3[[#This Row],[تاريخ استلام العمل]]</f>
        <v>644</v>
      </c>
      <c r="L231" s="6">
        <f ca="1">IF(الرئيسى3[[#This Row],[سنة]]&gt;0,INT(الرئيسى3[[#This Row],[يوم]]-الرئيسى3[[#This Row],[سنة]]*365)/30,INT(الرئيسى3[[#This Row],[يوم]])/30)</f>
        <v>9.3000000000000007</v>
      </c>
      <c r="M231" s="6">
        <f ca="1">IF(الرئيسى3[[#This Row],[يوم]]&gt;365,INT(الرئيسى3[[#This Row],[يوم]]/365),0)</f>
        <v>1</v>
      </c>
      <c r="N231" s="13"/>
      <c r="O231" s="9">
        <v>0</v>
      </c>
    </row>
    <row r="232" spans="1:15" ht="15.75" x14ac:dyDescent="0.2">
      <c r="A232" s="4">
        <f>SUBTOTAL(3,$B$2:B232)</f>
        <v>231</v>
      </c>
      <c r="B232" s="4" t="s">
        <v>535</v>
      </c>
      <c r="C232" s="16">
        <v>27810272700595</v>
      </c>
      <c r="D232" s="4" t="s">
        <v>16</v>
      </c>
      <c r="E232" s="4" t="s">
        <v>12</v>
      </c>
      <c r="F232" s="4">
        <v>300</v>
      </c>
      <c r="G232" s="5">
        <v>0</v>
      </c>
      <c r="H232" s="14" t="s">
        <v>99</v>
      </c>
      <c r="I232" s="17">
        <v>45313</v>
      </c>
      <c r="J232" s="6">
        <f>COUNTIF(C:C,الرئيسى3[[#This Row],[رقم البطاقة]])</f>
        <v>1</v>
      </c>
      <c r="K232" s="6">
        <f ca="1">TODAY()-الرئيسى3[[#This Row],[تاريخ استلام العمل]]</f>
        <v>946</v>
      </c>
      <c r="L232" s="6">
        <f ca="1">IF(الرئيسى3[[#This Row],[سنة]]&gt;0,INT(الرئيسى3[[#This Row],[يوم]]-الرئيسى3[[#This Row],[سنة]]*365)/30,INT(الرئيسى3[[#This Row],[يوم]])/30)</f>
        <v>7.2</v>
      </c>
      <c r="M232" s="6">
        <f ca="1">IF(الرئيسى3[[#This Row],[يوم]]&gt;365,INT(الرئيسى3[[#This Row],[يوم]]/365),0)</f>
        <v>2</v>
      </c>
      <c r="N232" s="13"/>
      <c r="O232" s="9">
        <v>800</v>
      </c>
    </row>
    <row r="233" spans="1:15" ht="15.75" x14ac:dyDescent="0.2">
      <c r="A233" s="4">
        <f>SUBTOTAL(3,$B$2:B233)</f>
        <v>232</v>
      </c>
      <c r="B233" s="4" t="s">
        <v>596</v>
      </c>
      <c r="C233" s="16">
        <v>30201252104216</v>
      </c>
      <c r="D233" s="4" t="s">
        <v>88</v>
      </c>
      <c r="E233" s="4" t="s">
        <v>12</v>
      </c>
      <c r="F233" s="4">
        <v>400</v>
      </c>
      <c r="G233" s="5">
        <v>0</v>
      </c>
      <c r="H233" s="14" t="s">
        <v>99</v>
      </c>
      <c r="I233" s="17">
        <v>45466</v>
      </c>
      <c r="J233" s="6">
        <f>COUNTIF(C:C,الرئيسى3[[#This Row],[رقم البطاقة]])</f>
        <v>1</v>
      </c>
      <c r="K233" s="6">
        <f ca="1">TODAY()-الرئيسى3[[#This Row],[تاريخ استلام العمل]]</f>
        <v>793</v>
      </c>
      <c r="L233" s="6">
        <f ca="1">IF(الرئيسى3[[#This Row],[سنة]]&gt;0,INT(الرئيسى3[[#This Row],[يوم]]-الرئيسى3[[#This Row],[سنة]]*365)/30,INT(الرئيسى3[[#This Row],[يوم]])/30)</f>
        <v>2.1</v>
      </c>
      <c r="M233" s="6">
        <f ca="1">IF(الرئيسى3[[#This Row],[يوم]]&gt;365,INT(الرئيسى3[[#This Row],[يوم]]/365),0)</f>
        <v>2</v>
      </c>
      <c r="N233" s="13"/>
      <c r="O233" s="9">
        <v>300</v>
      </c>
    </row>
    <row r="234" spans="1:15" ht="15.75" x14ac:dyDescent="0.2">
      <c r="A234" s="4">
        <f>SUBTOTAL(3,$B$2:B234)</f>
        <v>233</v>
      </c>
      <c r="B234" s="4" t="s">
        <v>704</v>
      </c>
      <c r="C234" s="16">
        <v>29205012502656</v>
      </c>
      <c r="D234" s="4" t="s">
        <v>88</v>
      </c>
      <c r="E234" s="4" t="s">
        <v>12</v>
      </c>
      <c r="F234" s="5">
        <v>400</v>
      </c>
      <c r="G234" s="5">
        <v>0</v>
      </c>
      <c r="H234" s="14" t="s">
        <v>99</v>
      </c>
      <c r="I234" s="17">
        <v>45655</v>
      </c>
      <c r="J234" s="6">
        <f>COUNTIF(C:C,الرئيسى3[[#This Row],[رقم البطاقة]])</f>
        <v>1</v>
      </c>
      <c r="K234" s="6">
        <f ca="1">TODAY()-الرئيسى3[[#This Row],[تاريخ استلام العمل]]</f>
        <v>604</v>
      </c>
      <c r="L234" s="6">
        <f ca="1">IF(الرئيسى3[[#This Row],[سنة]]&gt;0,INT(الرئيسى3[[#This Row],[يوم]]-الرئيسى3[[#This Row],[سنة]]*365)/30,INT(الرئيسى3[[#This Row],[يوم]])/30)</f>
        <v>7.9666666666666668</v>
      </c>
      <c r="M234" s="6">
        <f ca="1">IF(الرئيسى3[[#This Row],[يوم]]&gt;365,INT(الرئيسى3[[#This Row],[يوم]]/365),0)</f>
        <v>1</v>
      </c>
      <c r="N234" s="13"/>
      <c r="O234" s="9">
        <v>0</v>
      </c>
    </row>
    <row r="235" spans="1:15" ht="16.5" x14ac:dyDescent="0.2">
      <c r="A235" s="4">
        <f>SUBTOTAL(3,$B$2:B235)</f>
        <v>234</v>
      </c>
      <c r="B235" s="18" t="s">
        <v>705</v>
      </c>
      <c r="C235" s="16">
        <v>29206152506011</v>
      </c>
      <c r="D235" s="4" t="s">
        <v>88</v>
      </c>
      <c r="E235" s="13" t="s">
        <v>12</v>
      </c>
      <c r="F235" s="4">
        <v>400</v>
      </c>
      <c r="G235" s="5">
        <v>0</v>
      </c>
      <c r="H235" s="14" t="s">
        <v>99</v>
      </c>
      <c r="I235" s="17">
        <v>45655</v>
      </c>
      <c r="J235" s="6">
        <f>COUNTIF(C:C,الرئيسى3[[#This Row],[رقم البطاقة]])</f>
        <v>1</v>
      </c>
      <c r="K235" s="6">
        <f ca="1">TODAY()-الرئيسى3[[#This Row],[تاريخ استلام العمل]]</f>
        <v>604</v>
      </c>
      <c r="L235" s="6">
        <f ca="1">IF(الرئيسى3[[#This Row],[سنة]]&gt;0,INT(الرئيسى3[[#This Row],[يوم]]-الرئيسى3[[#This Row],[سنة]]*365)/30,INT(الرئيسى3[[#This Row],[يوم]])/30)</f>
        <v>7.9666666666666668</v>
      </c>
      <c r="M235" s="6">
        <f ca="1">IF(الرئيسى3[[#This Row],[يوم]]&gt;365,INT(الرئيسى3[[#This Row],[يوم]]/365),0)</f>
        <v>1</v>
      </c>
      <c r="N235" s="13"/>
      <c r="O235" s="9">
        <v>0</v>
      </c>
    </row>
    <row r="236" spans="1:15" ht="15.75" x14ac:dyDescent="0.2">
      <c r="A236" s="4">
        <f>SUBTOTAL(3,$B$2:B236)</f>
        <v>235</v>
      </c>
      <c r="B236" s="4" t="s">
        <v>146</v>
      </c>
      <c r="C236" s="16">
        <v>26607031401071</v>
      </c>
      <c r="D236" s="4" t="s">
        <v>401</v>
      </c>
      <c r="E236" s="4" t="s">
        <v>10</v>
      </c>
      <c r="F236" s="4">
        <v>260</v>
      </c>
      <c r="G236" s="5">
        <v>0</v>
      </c>
      <c r="H236" s="14" t="s">
        <v>99</v>
      </c>
      <c r="I236" s="17">
        <v>45200</v>
      </c>
      <c r="J236" s="6">
        <f>COUNTIF(C:C,الرئيسى3[[#This Row],[رقم البطاقة]])</f>
        <v>1</v>
      </c>
      <c r="K236" s="6">
        <f ca="1">TODAY()-الرئيسى3[[#This Row],[تاريخ استلام العمل]]</f>
        <v>1059</v>
      </c>
      <c r="L236" s="6">
        <f ca="1">IF(الرئيسى3[[#This Row],[سنة]]&gt;0,INT(الرئيسى3[[#This Row],[يوم]]-الرئيسى3[[#This Row],[سنة]]*365)/30,INT(الرئيسى3[[#This Row],[يوم]])/30)</f>
        <v>10.966666666666667</v>
      </c>
      <c r="M236" s="6">
        <f ca="1">IF(الرئيسى3[[#This Row],[يوم]]&gt;365,INT(الرئيسى3[[#This Row],[يوم]]/365),0)</f>
        <v>2</v>
      </c>
      <c r="N236" s="13"/>
      <c r="O236" s="9">
        <v>800</v>
      </c>
    </row>
    <row r="237" spans="1:15" ht="15.75" x14ac:dyDescent="0.2">
      <c r="A237" s="4">
        <f>SUBTOTAL(3,$B$2:B237)</f>
        <v>236</v>
      </c>
      <c r="B237" s="4" t="s">
        <v>559</v>
      </c>
      <c r="C237" s="16">
        <v>28808202700392</v>
      </c>
      <c r="D237" s="4" t="s">
        <v>22</v>
      </c>
      <c r="E237" s="4" t="s">
        <v>10</v>
      </c>
      <c r="F237" s="4">
        <v>310</v>
      </c>
      <c r="G237" s="5">
        <v>0</v>
      </c>
      <c r="H237" s="14" t="s">
        <v>99</v>
      </c>
      <c r="I237" s="17">
        <v>45100</v>
      </c>
      <c r="J237" s="6">
        <f>COUNTIF(C:C,الرئيسى3[[#This Row],[رقم البطاقة]])</f>
        <v>1</v>
      </c>
      <c r="K237" s="6">
        <f ca="1">TODAY()-الرئيسى3[[#This Row],[تاريخ استلام العمل]]</f>
        <v>1159</v>
      </c>
      <c r="L237" s="6">
        <f ca="1">IF(الرئيسى3[[#This Row],[سنة]]&gt;0,INT(الرئيسى3[[#This Row],[يوم]]-الرئيسى3[[#This Row],[سنة]]*365)/30,INT(الرئيسى3[[#This Row],[يوم]])/30)</f>
        <v>2.1333333333333333</v>
      </c>
      <c r="M237" s="6">
        <f ca="1">IF(الرئيسى3[[#This Row],[يوم]]&gt;365,INT(الرئيسى3[[#This Row],[يوم]]/365),0)</f>
        <v>3</v>
      </c>
      <c r="N237" s="13"/>
      <c r="O237" s="9">
        <v>800</v>
      </c>
    </row>
    <row r="238" spans="1:15" ht="15.75" x14ac:dyDescent="0.2">
      <c r="A238" s="4">
        <f>SUBTOTAL(3,$B$2:B238)</f>
        <v>237</v>
      </c>
      <c r="B238" s="4" t="s">
        <v>152</v>
      </c>
      <c r="C238" s="16">
        <v>29411012708016</v>
      </c>
      <c r="D238" s="4" t="s">
        <v>23</v>
      </c>
      <c r="E238" s="4" t="s">
        <v>10</v>
      </c>
      <c r="F238" s="5">
        <v>290</v>
      </c>
      <c r="G238" s="5">
        <v>0</v>
      </c>
      <c r="H238" s="14" t="s">
        <v>99</v>
      </c>
      <c r="I238" s="17">
        <v>44796</v>
      </c>
      <c r="J238" s="6">
        <f>COUNTIF(C:C,الرئيسى3[[#This Row],[رقم البطاقة]])</f>
        <v>1</v>
      </c>
      <c r="K238" s="6">
        <f ca="1">TODAY()-الرئيسى3[[#This Row],[تاريخ استلام العمل]]</f>
        <v>1463</v>
      </c>
      <c r="L238" s="6">
        <f ca="1">IF(الرئيسى3[[#This Row],[سنة]]&gt;0,INT(الرئيسى3[[#This Row],[يوم]]-الرئيسى3[[#This Row],[سنة]]*365)/30,INT(الرئيسى3[[#This Row],[يوم]])/30)</f>
        <v>0.1</v>
      </c>
      <c r="M238" s="6">
        <f ca="1">IF(الرئيسى3[[#This Row],[يوم]]&gt;365,INT(الرئيسى3[[#This Row],[يوم]]/365),0)</f>
        <v>4</v>
      </c>
      <c r="N238" s="13"/>
      <c r="O238" s="9">
        <v>800</v>
      </c>
    </row>
    <row r="239" spans="1:15" ht="15.75" x14ac:dyDescent="0.2">
      <c r="A239" s="4">
        <f>SUBTOTAL(3,$B$2:B239)</f>
        <v>238</v>
      </c>
      <c r="B239" s="4" t="s">
        <v>211</v>
      </c>
      <c r="C239" s="16">
        <v>29810052101639</v>
      </c>
      <c r="D239" s="13" t="s">
        <v>23</v>
      </c>
      <c r="E239" s="4" t="s">
        <v>10</v>
      </c>
      <c r="F239" s="4">
        <v>290</v>
      </c>
      <c r="G239" s="5">
        <v>0</v>
      </c>
      <c r="H239" s="14" t="s">
        <v>99</v>
      </c>
      <c r="I239" s="17">
        <v>44557</v>
      </c>
      <c r="J239" s="6">
        <f>COUNTIF(C:C,الرئيسى3[[#This Row],[رقم البطاقة]])</f>
        <v>1</v>
      </c>
      <c r="K239" s="6">
        <f ca="1">TODAY()-الرئيسى3[[#This Row],[تاريخ استلام العمل]]</f>
        <v>1702</v>
      </c>
      <c r="L239" s="6">
        <f ca="1">IF(الرئيسى3[[#This Row],[سنة]]&gt;0,INT(الرئيسى3[[#This Row],[يوم]]-الرئيسى3[[#This Row],[سنة]]*365)/30,INT(الرئيسى3[[#This Row],[يوم]])/30)</f>
        <v>8.0666666666666664</v>
      </c>
      <c r="M239" s="6">
        <f ca="1">IF(الرئيسى3[[#This Row],[يوم]]&gt;365,INT(الرئيسى3[[#This Row],[يوم]]/365),0)</f>
        <v>4</v>
      </c>
      <c r="N239" s="13"/>
      <c r="O239" s="9">
        <v>800</v>
      </c>
    </row>
    <row r="240" spans="1:15" ht="15.75" x14ac:dyDescent="0.2">
      <c r="A240" s="4">
        <f>SUBTOTAL(3,$B$2:B240)</f>
        <v>239</v>
      </c>
      <c r="B240" s="4" t="s">
        <v>594</v>
      </c>
      <c r="C240" s="16">
        <v>29308042700251</v>
      </c>
      <c r="D240" s="4" t="s">
        <v>23</v>
      </c>
      <c r="E240" s="4" t="s">
        <v>10</v>
      </c>
      <c r="F240" s="4">
        <v>290</v>
      </c>
      <c r="G240" s="5">
        <v>0</v>
      </c>
      <c r="H240" s="14" t="s">
        <v>99</v>
      </c>
      <c r="I240" s="17">
        <v>45644</v>
      </c>
      <c r="J240" s="6">
        <f>COUNTIF(C:C,الرئيسى3[[#This Row],[رقم البطاقة]])</f>
        <v>1</v>
      </c>
      <c r="K240" s="6">
        <f ca="1">TODAY()-الرئيسى3[[#This Row],[تاريخ استلام العمل]]</f>
        <v>615</v>
      </c>
      <c r="L240" s="6">
        <f ca="1">IF(الرئيسى3[[#This Row],[سنة]]&gt;0,INT(الرئيسى3[[#This Row],[يوم]]-الرئيسى3[[#This Row],[سنة]]*365)/30,INT(الرئيسى3[[#This Row],[يوم]])/30)</f>
        <v>8.3333333333333339</v>
      </c>
      <c r="M240" s="6">
        <f ca="1">IF(الرئيسى3[[#This Row],[يوم]]&gt;365,INT(الرئيسى3[[#This Row],[يوم]]/365),0)</f>
        <v>1</v>
      </c>
      <c r="N240" s="13"/>
      <c r="O240" s="9">
        <v>0</v>
      </c>
    </row>
    <row r="241" spans="1:15" ht="15.75" x14ac:dyDescent="0.2">
      <c r="A241" s="4">
        <f>SUBTOTAL(3,$B$2:B241)</f>
        <v>240</v>
      </c>
      <c r="B241" s="4" t="s">
        <v>360</v>
      </c>
      <c r="C241" s="16">
        <v>26403262200952</v>
      </c>
      <c r="D241" s="13" t="s">
        <v>25</v>
      </c>
      <c r="E241" s="4" t="s">
        <v>10</v>
      </c>
      <c r="F241" s="4">
        <v>270</v>
      </c>
      <c r="G241" s="5">
        <v>0</v>
      </c>
      <c r="H241" s="14" t="s">
        <v>99</v>
      </c>
      <c r="I241" s="17">
        <v>45545</v>
      </c>
      <c r="J241" s="6">
        <f>COUNTIF(C:C,الرئيسى3[[#This Row],[رقم البطاقة]])</f>
        <v>1</v>
      </c>
      <c r="K241" s="6">
        <f ca="1">TODAY()-الرئيسى3[[#This Row],[تاريخ استلام العمل]]</f>
        <v>714</v>
      </c>
      <c r="L241" s="6">
        <f ca="1">IF(الرئيسى3[[#This Row],[سنة]]&gt;0,INT(الرئيسى3[[#This Row],[يوم]]-الرئيسى3[[#This Row],[سنة]]*365)/30,INT(الرئيسى3[[#This Row],[يوم]])/30)</f>
        <v>11.633333333333333</v>
      </c>
      <c r="M241" s="6">
        <f ca="1">IF(الرئيسى3[[#This Row],[يوم]]&gt;365,INT(الرئيسى3[[#This Row],[يوم]]/365),0)</f>
        <v>1</v>
      </c>
      <c r="N241" s="13"/>
      <c r="O241" s="9">
        <v>300</v>
      </c>
    </row>
    <row r="242" spans="1:15" ht="15.75" x14ac:dyDescent="0.2">
      <c r="A242" s="4">
        <f>SUBTOTAL(3,$B$2:B242)</f>
        <v>241</v>
      </c>
      <c r="B242" s="4" t="s">
        <v>706</v>
      </c>
      <c r="C242" s="16">
        <v>30204221800191</v>
      </c>
      <c r="D242" s="4" t="s">
        <v>28</v>
      </c>
      <c r="E242" s="4" t="s">
        <v>10</v>
      </c>
      <c r="F242" s="4">
        <v>250</v>
      </c>
      <c r="G242" s="5">
        <v>0</v>
      </c>
      <c r="H242" s="14" t="s">
        <v>99</v>
      </c>
      <c r="I242" s="17">
        <v>45420</v>
      </c>
      <c r="J242" s="6">
        <f>COUNTIF(C:C,الرئيسى3[[#This Row],[رقم البطاقة]])</f>
        <v>1</v>
      </c>
      <c r="K242" s="6">
        <f ca="1">TODAY()-الرئيسى3[[#This Row],[تاريخ استلام العمل]]</f>
        <v>839</v>
      </c>
      <c r="L242" s="6">
        <f ca="1">IF(الرئيسى3[[#This Row],[سنة]]&gt;0,INT(الرئيسى3[[#This Row],[يوم]]-الرئيسى3[[#This Row],[سنة]]*365)/30,INT(الرئيسى3[[#This Row],[يوم]])/30)</f>
        <v>3.6333333333333333</v>
      </c>
      <c r="M242" s="6">
        <f ca="1">IF(الرئيسى3[[#This Row],[يوم]]&gt;365,INT(الرئيسى3[[#This Row],[يوم]]/365),0)</f>
        <v>2</v>
      </c>
      <c r="N242" s="13"/>
      <c r="O242" s="9">
        <v>500</v>
      </c>
    </row>
    <row r="243" spans="1:15" ht="15.75" x14ac:dyDescent="0.2">
      <c r="A243" s="4">
        <f>SUBTOTAL(3,$B$2:B243)</f>
        <v>242</v>
      </c>
      <c r="B243" s="4" t="s">
        <v>578</v>
      </c>
      <c r="C243" s="16">
        <v>30308012503856</v>
      </c>
      <c r="D243" s="4" t="s">
        <v>558</v>
      </c>
      <c r="E243" s="4" t="s">
        <v>10</v>
      </c>
      <c r="F243" s="4">
        <v>190</v>
      </c>
      <c r="G243" s="5">
        <v>0</v>
      </c>
      <c r="H243" s="14" t="s">
        <v>99</v>
      </c>
      <c r="I243" s="17">
        <v>45640</v>
      </c>
      <c r="J243" s="6">
        <f>COUNTIF(C:C,الرئيسى3[[#This Row],[رقم البطاقة]])</f>
        <v>1</v>
      </c>
      <c r="K243" s="6">
        <f ca="1">TODAY()-الرئيسى3[[#This Row],[تاريخ استلام العمل]]</f>
        <v>619</v>
      </c>
      <c r="L243" s="6">
        <f ca="1">IF(الرئيسى3[[#This Row],[سنة]]&gt;0,INT(الرئيسى3[[#This Row],[يوم]]-الرئيسى3[[#This Row],[سنة]]*365)/30,INT(الرئيسى3[[#This Row],[يوم]])/30)</f>
        <v>8.4666666666666668</v>
      </c>
      <c r="M243" s="6">
        <f ca="1">IF(الرئيسى3[[#This Row],[يوم]]&gt;365,INT(الرئيسى3[[#This Row],[يوم]]/365),0)</f>
        <v>1</v>
      </c>
      <c r="N243" s="13"/>
      <c r="O243" s="9">
        <v>0</v>
      </c>
    </row>
    <row r="244" spans="1:15" ht="15.75" x14ac:dyDescent="0.2">
      <c r="A244" s="4">
        <f>SUBTOTAL(3,$B$2:B244)</f>
        <v>243</v>
      </c>
      <c r="B244" s="5" t="s">
        <v>147</v>
      </c>
      <c r="C244" s="16">
        <v>29801072403837</v>
      </c>
      <c r="D244" s="4" t="s">
        <v>79</v>
      </c>
      <c r="E244" s="4" t="s">
        <v>8</v>
      </c>
      <c r="F244" s="5">
        <v>230</v>
      </c>
      <c r="G244" s="5">
        <v>0</v>
      </c>
      <c r="H244" s="14" t="s">
        <v>99</v>
      </c>
      <c r="I244" s="17">
        <v>45212</v>
      </c>
      <c r="J244" s="6">
        <f>COUNTIF(C:C,الرئيسى3[[#This Row],[رقم البطاقة]])</f>
        <v>1</v>
      </c>
      <c r="K244" s="6">
        <f ca="1">TODAY()-الرئيسى3[[#This Row],[تاريخ استلام العمل]]</f>
        <v>1047</v>
      </c>
      <c r="L244" s="6">
        <f ca="1">IF(الرئيسى3[[#This Row],[سنة]]&gt;0,INT(الرئيسى3[[#This Row],[يوم]]-الرئيسى3[[#This Row],[سنة]]*365)/30,INT(الرئيسى3[[#This Row],[يوم]])/30)</f>
        <v>10.566666666666666</v>
      </c>
      <c r="M244" s="6">
        <f ca="1">IF(الرئيسى3[[#This Row],[يوم]]&gt;365,INT(الرئيسى3[[#This Row],[يوم]]/365),0)</f>
        <v>2</v>
      </c>
      <c r="O244" s="9">
        <v>800</v>
      </c>
    </row>
    <row r="245" spans="1:15" ht="15.75" x14ac:dyDescent="0.2">
      <c r="A245" s="4">
        <f>SUBTOTAL(3,$B$2:B245)</f>
        <v>244</v>
      </c>
      <c r="B245" s="4" t="s">
        <v>299</v>
      </c>
      <c r="C245" s="16">
        <v>29305022603391</v>
      </c>
      <c r="D245" s="13" t="s">
        <v>78</v>
      </c>
      <c r="E245" s="4" t="s">
        <v>8</v>
      </c>
      <c r="F245" s="4">
        <v>220</v>
      </c>
      <c r="G245" s="5">
        <v>0</v>
      </c>
      <c r="H245" s="14" t="s">
        <v>99</v>
      </c>
      <c r="I245" s="17">
        <v>44100</v>
      </c>
      <c r="J245" s="6">
        <f>COUNTIF(C:C,الرئيسى3[[#This Row],[رقم البطاقة]])</f>
        <v>1</v>
      </c>
      <c r="K245" s="6">
        <f ca="1">TODAY()-الرئيسى3[[#This Row],[تاريخ استلام العمل]]</f>
        <v>2159</v>
      </c>
      <c r="L245" s="6">
        <f ca="1">IF(الرئيسى3[[#This Row],[سنة]]&gt;0,INT(الرئيسى3[[#This Row],[يوم]]-الرئيسى3[[#This Row],[سنة]]*365)/30,INT(الرئيسى3[[#This Row],[يوم]])/30)</f>
        <v>11.133333333333333</v>
      </c>
      <c r="M245" s="6">
        <f ca="1">IF(الرئيسى3[[#This Row],[يوم]]&gt;365,INT(الرئيسى3[[#This Row],[يوم]]/365),0)</f>
        <v>5</v>
      </c>
      <c r="O245" s="9">
        <v>800</v>
      </c>
    </row>
    <row r="246" spans="1:15" ht="15.75" x14ac:dyDescent="0.2">
      <c r="A246" s="4">
        <f>SUBTOTAL(3,$B$2:B246)</f>
        <v>245</v>
      </c>
      <c r="B246" s="4" t="s">
        <v>145</v>
      </c>
      <c r="C246" s="16">
        <v>29808081501013</v>
      </c>
      <c r="D246" s="4" t="s">
        <v>172</v>
      </c>
      <c r="E246" s="4" t="s">
        <v>13</v>
      </c>
      <c r="F246" s="4">
        <v>260</v>
      </c>
      <c r="G246" s="5">
        <v>0</v>
      </c>
      <c r="H246" s="14" t="s">
        <v>99</v>
      </c>
      <c r="I246" s="17">
        <v>45144</v>
      </c>
      <c r="J246" s="6">
        <f>COUNTIF(C:C,الرئيسى3[[#This Row],[رقم البطاقة]])</f>
        <v>1</v>
      </c>
      <c r="K246" s="6">
        <f ca="1">TODAY()-الرئيسى3[[#This Row],[تاريخ استلام العمل]]</f>
        <v>1115</v>
      </c>
      <c r="L246" s="6">
        <f ca="1">IF(الرئيسى3[[#This Row],[سنة]]&gt;0,INT(الرئيسى3[[#This Row],[يوم]]-الرئيسى3[[#This Row],[سنة]]*365)/30,INT(الرئيسى3[[#This Row],[يوم]])/30)</f>
        <v>0.66666666666666663</v>
      </c>
      <c r="M246" s="6">
        <f ca="1">IF(الرئيسى3[[#This Row],[يوم]]&gt;365,INT(الرئيسى3[[#This Row],[يوم]]/365),0)</f>
        <v>3</v>
      </c>
      <c r="N246" s="13"/>
      <c r="O246" s="9">
        <v>800</v>
      </c>
    </row>
    <row r="247" spans="1:15" ht="15.75" x14ac:dyDescent="0.2">
      <c r="A247" s="4">
        <f>SUBTOTAL(3,$B$2:B247)</f>
        <v>246</v>
      </c>
      <c r="B247" s="4" t="s">
        <v>356</v>
      </c>
      <c r="C247" s="16">
        <v>30409031600138</v>
      </c>
      <c r="D247" s="13" t="s">
        <v>703</v>
      </c>
      <c r="E247" s="4" t="s">
        <v>13</v>
      </c>
      <c r="F247" s="4">
        <v>200</v>
      </c>
      <c r="G247" s="5">
        <v>0</v>
      </c>
      <c r="H247" s="14" t="s">
        <v>99</v>
      </c>
      <c r="I247" s="17">
        <v>45501</v>
      </c>
      <c r="J247" s="6">
        <f>COUNTIF(C:C,الرئيسى3[[#This Row],[رقم البطاقة]])</f>
        <v>1</v>
      </c>
      <c r="K247" s="6">
        <f ca="1">TODAY()-الرئيسى3[[#This Row],[تاريخ استلام العمل]]</f>
        <v>758</v>
      </c>
      <c r="L247" s="6">
        <f ca="1">IF(الرئيسى3[[#This Row],[سنة]]&gt;0,INT(الرئيسى3[[#This Row],[يوم]]-الرئيسى3[[#This Row],[سنة]]*365)/30,INT(الرئيسى3[[#This Row],[يوم]])/30)</f>
        <v>0.93333333333333335</v>
      </c>
      <c r="M247" s="6">
        <f ca="1">IF(الرئيسى3[[#This Row],[يوم]]&gt;365,INT(الرئيسى3[[#This Row],[يوم]]/365),0)</f>
        <v>2</v>
      </c>
      <c r="N247" s="13"/>
      <c r="O247" s="9">
        <v>300</v>
      </c>
    </row>
    <row r="248" spans="1:15" ht="15.75" x14ac:dyDescent="0.2">
      <c r="A248" s="4">
        <f>SUBTOTAL(3,$B$2:B248)</f>
        <v>247</v>
      </c>
      <c r="B248" s="4" t="s">
        <v>319</v>
      </c>
      <c r="C248" s="16">
        <v>30105172200312</v>
      </c>
      <c r="D248" s="13" t="s">
        <v>20</v>
      </c>
      <c r="E248" s="4" t="s">
        <v>13</v>
      </c>
      <c r="F248" s="4">
        <v>240</v>
      </c>
      <c r="G248" s="5">
        <v>0</v>
      </c>
      <c r="H248" s="14" t="s">
        <v>99</v>
      </c>
      <c r="I248" s="17">
        <v>45437</v>
      </c>
      <c r="J248" s="6">
        <f>COUNTIF(C:C,الرئيسى3[[#This Row],[رقم البطاقة]])</f>
        <v>1</v>
      </c>
      <c r="K248" s="6">
        <f ca="1">TODAY()-الرئيسى3[[#This Row],[تاريخ استلام العمل]]</f>
        <v>822</v>
      </c>
      <c r="L248" s="6">
        <f ca="1">IF(الرئيسى3[[#This Row],[سنة]]&gt;0,INT(الرئيسى3[[#This Row],[يوم]]-الرئيسى3[[#This Row],[سنة]]*365)/30,INT(الرئيسى3[[#This Row],[يوم]])/30)</f>
        <v>3.0666666666666669</v>
      </c>
      <c r="M248" s="6">
        <f ca="1">IF(الرئيسى3[[#This Row],[يوم]]&gt;365,INT(الرئيسى3[[#This Row],[يوم]]/365),0)</f>
        <v>2</v>
      </c>
      <c r="O248" s="9">
        <v>500</v>
      </c>
    </row>
    <row r="249" spans="1:15" ht="15.75" x14ac:dyDescent="0.2">
      <c r="A249" s="4">
        <f>SUBTOTAL(3,$B$2:B249)</f>
        <v>248</v>
      </c>
      <c r="B249" s="4" t="s">
        <v>688</v>
      </c>
      <c r="C249" s="16">
        <v>30203312700231</v>
      </c>
      <c r="D249" s="4" t="s">
        <v>21</v>
      </c>
      <c r="E249" s="4" t="s">
        <v>13</v>
      </c>
      <c r="F249" s="4">
        <v>220</v>
      </c>
      <c r="G249" s="5">
        <v>100</v>
      </c>
      <c r="H249" s="14" t="s">
        <v>689</v>
      </c>
      <c r="I249" s="17">
        <v>45664</v>
      </c>
      <c r="J249" s="6">
        <f>COUNTIF(C:C,الرئيسى3[[#This Row],[رقم البطاقة]])</f>
        <v>1</v>
      </c>
      <c r="K249" s="6">
        <f ca="1">TODAY()-الرئيسى3[[#This Row],[تاريخ استلام العمل]]</f>
        <v>595</v>
      </c>
      <c r="L249" s="6">
        <f ca="1">IF(الرئيسى3[[#This Row],[سنة]]&gt;0,INT(الرئيسى3[[#This Row],[يوم]]-الرئيسى3[[#This Row],[سنة]]*365)/30,INT(الرئيسى3[[#This Row],[يوم]])/30)</f>
        <v>7.666666666666667</v>
      </c>
      <c r="M249" s="6">
        <f ca="1">IF(الرئيسى3[[#This Row],[يوم]]&gt;365,INT(الرئيسى3[[#This Row],[يوم]]/365),0)</f>
        <v>1</v>
      </c>
      <c r="O249" s="9">
        <v>0</v>
      </c>
    </row>
    <row r="250" spans="1:15" ht="15.75" x14ac:dyDescent="0.2">
      <c r="A250" s="4">
        <f>SUBTOTAL(3,$B$2:B250)</f>
        <v>249</v>
      </c>
      <c r="B250" s="4" t="s">
        <v>458</v>
      </c>
      <c r="C250" s="16">
        <v>30107052403158</v>
      </c>
      <c r="D250" s="4" t="s">
        <v>18</v>
      </c>
      <c r="E250" s="4" t="s">
        <v>469</v>
      </c>
      <c r="F250" s="5">
        <v>320</v>
      </c>
      <c r="G250" s="5">
        <v>0</v>
      </c>
      <c r="H250" s="14" t="s">
        <v>24</v>
      </c>
      <c r="I250" s="17">
        <v>45591</v>
      </c>
      <c r="J250" s="6">
        <f>COUNTIF(C:C,الرئيسى3[[#This Row],[رقم البطاقة]])</f>
        <v>1</v>
      </c>
      <c r="K250" s="6">
        <f ca="1">TODAY()-الرئيسى3[[#This Row],[تاريخ استلام العمل]]</f>
        <v>668</v>
      </c>
      <c r="L250" s="6">
        <f ca="1">IF(الرئيسى3[[#This Row],[سنة]]&gt;0,INT(الرئيسى3[[#This Row],[يوم]]-الرئيسى3[[#This Row],[سنة]]*365)/30,INT(الرئيسى3[[#This Row],[يوم]])/30)</f>
        <v>10.1</v>
      </c>
      <c r="M250" s="6">
        <f ca="1">IF(الرئيسى3[[#This Row],[يوم]]&gt;365,INT(الرئيسى3[[#This Row],[يوم]]/365),0)</f>
        <v>1</v>
      </c>
      <c r="N250" s="13"/>
      <c r="O250" s="9">
        <v>300</v>
      </c>
    </row>
    <row r="251" spans="1:15" ht="15.75" x14ac:dyDescent="0.2">
      <c r="A251" s="4">
        <f>SUBTOTAL(3,$B$2:B251)</f>
        <v>250</v>
      </c>
      <c r="B251" s="4" t="s">
        <v>459</v>
      </c>
      <c r="C251" s="16">
        <v>30002162200752</v>
      </c>
      <c r="D251" s="4" t="s">
        <v>18</v>
      </c>
      <c r="E251" s="4" t="s">
        <v>469</v>
      </c>
      <c r="F251" s="5">
        <v>320</v>
      </c>
      <c r="G251" s="5">
        <v>0</v>
      </c>
      <c r="H251" s="14" t="s">
        <v>24</v>
      </c>
      <c r="I251" s="17">
        <v>45591</v>
      </c>
      <c r="J251" s="6">
        <f>COUNTIF(C:C,الرئيسى3[[#This Row],[رقم البطاقة]])</f>
        <v>1</v>
      </c>
      <c r="K251" s="6">
        <f ca="1">TODAY()-الرئيسى3[[#This Row],[تاريخ استلام العمل]]</f>
        <v>668</v>
      </c>
      <c r="L251" s="6">
        <f ca="1">IF(الرئيسى3[[#This Row],[سنة]]&gt;0,INT(الرئيسى3[[#This Row],[يوم]]-الرئيسى3[[#This Row],[سنة]]*365)/30,INT(الرئيسى3[[#This Row],[يوم]])/30)</f>
        <v>10.1</v>
      </c>
      <c r="M251" s="6">
        <f ca="1">IF(الرئيسى3[[#This Row],[يوم]]&gt;365,INT(الرئيسى3[[#This Row],[يوم]]/365),0)</f>
        <v>1</v>
      </c>
      <c r="N251" s="13"/>
      <c r="O251" s="9">
        <v>300</v>
      </c>
    </row>
    <row r="252" spans="1:15" ht="15.75" x14ac:dyDescent="0.2">
      <c r="A252" s="4">
        <f>SUBTOTAL(3,$B$2:B252)</f>
        <v>251</v>
      </c>
      <c r="B252" s="4" t="s">
        <v>460</v>
      </c>
      <c r="C252" s="16">
        <v>28910142200971</v>
      </c>
      <c r="D252" s="4" t="s">
        <v>18</v>
      </c>
      <c r="E252" s="4" t="s">
        <v>469</v>
      </c>
      <c r="F252" s="5">
        <v>320</v>
      </c>
      <c r="G252" s="5">
        <v>0</v>
      </c>
      <c r="H252" s="14" t="s">
        <v>24</v>
      </c>
      <c r="I252" s="17">
        <v>45591</v>
      </c>
      <c r="J252" s="6">
        <f>COUNTIF(C:C,الرئيسى3[[#This Row],[رقم البطاقة]])</f>
        <v>1</v>
      </c>
      <c r="K252" s="6">
        <f ca="1">TODAY()-الرئيسى3[[#This Row],[تاريخ استلام العمل]]</f>
        <v>668</v>
      </c>
      <c r="L252" s="6">
        <f ca="1">IF(الرئيسى3[[#This Row],[سنة]]&gt;0,INT(الرئيسى3[[#This Row],[يوم]]-الرئيسى3[[#This Row],[سنة]]*365)/30,INT(الرئيسى3[[#This Row],[يوم]])/30)</f>
        <v>10.1</v>
      </c>
      <c r="M252" s="6">
        <f ca="1">IF(الرئيسى3[[#This Row],[يوم]]&gt;365,INT(الرئيسى3[[#This Row],[يوم]]/365),0)</f>
        <v>1</v>
      </c>
      <c r="N252" s="13"/>
      <c r="O252" s="9">
        <v>300</v>
      </c>
    </row>
    <row r="253" spans="1:15" ht="15.75" x14ac:dyDescent="0.2">
      <c r="A253" s="4">
        <f>SUBTOTAL(3,$B$2:B253)</f>
        <v>252</v>
      </c>
      <c r="B253" s="4" t="s">
        <v>461</v>
      </c>
      <c r="C253" s="16">
        <v>29904212200919</v>
      </c>
      <c r="D253" s="4" t="s">
        <v>18</v>
      </c>
      <c r="E253" s="4" t="s">
        <v>469</v>
      </c>
      <c r="F253" s="4">
        <v>320</v>
      </c>
      <c r="G253" s="5">
        <v>0</v>
      </c>
      <c r="H253" s="14" t="s">
        <v>24</v>
      </c>
      <c r="I253" s="17">
        <v>45591</v>
      </c>
      <c r="J253" s="6">
        <f>COUNTIF(C:C,الرئيسى3[[#This Row],[رقم البطاقة]])</f>
        <v>1</v>
      </c>
      <c r="K253" s="6">
        <f ca="1">TODAY()-الرئيسى3[[#This Row],[تاريخ استلام العمل]]</f>
        <v>668</v>
      </c>
      <c r="L253" s="6">
        <f ca="1">IF(الرئيسى3[[#This Row],[سنة]]&gt;0,INT(الرئيسى3[[#This Row],[يوم]]-الرئيسى3[[#This Row],[سنة]]*365)/30,INT(الرئيسى3[[#This Row],[يوم]])/30)</f>
        <v>10.1</v>
      </c>
      <c r="M253" s="6">
        <f ca="1">IF(الرئيسى3[[#This Row],[يوم]]&gt;365,INT(الرئيسى3[[#This Row],[يوم]]/365),0)</f>
        <v>1</v>
      </c>
      <c r="N253" s="13"/>
      <c r="O253" s="9">
        <v>300</v>
      </c>
    </row>
    <row r="254" spans="1:15" ht="15.75" x14ac:dyDescent="0.2">
      <c r="A254" s="4">
        <f>SUBTOTAL(3,$B$2:B254)</f>
        <v>253</v>
      </c>
      <c r="B254" s="4" t="s">
        <v>715</v>
      </c>
      <c r="C254" s="16">
        <v>27312142800571</v>
      </c>
      <c r="D254" s="4" t="s">
        <v>18</v>
      </c>
      <c r="E254" s="4" t="s">
        <v>469</v>
      </c>
      <c r="F254" s="4">
        <v>320</v>
      </c>
      <c r="G254" s="5">
        <v>35</v>
      </c>
      <c r="H254" s="14" t="s">
        <v>24</v>
      </c>
      <c r="I254" s="17">
        <v>45595</v>
      </c>
      <c r="J254" s="6">
        <f>COUNTIF(C:C,الرئيسى3[[#This Row],[رقم البطاقة]])</f>
        <v>1</v>
      </c>
      <c r="K254" s="6">
        <f ca="1">TODAY()-الرئيسى3[[#This Row],[تاريخ استلام العمل]]</f>
        <v>664</v>
      </c>
      <c r="L254" s="6">
        <f ca="1">IF(الرئيسى3[[#This Row],[سنة]]&gt;0,INT(الرئيسى3[[#This Row],[يوم]]-الرئيسى3[[#This Row],[سنة]]*365)/30,INT(الرئيسى3[[#This Row],[يوم]])/30)</f>
        <v>9.9666666666666668</v>
      </c>
      <c r="M254" s="6">
        <f ca="1">IF(الرئيسى3[[#This Row],[يوم]]&gt;365,INT(الرئيسى3[[#This Row],[يوم]]/365),0)</f>
        <v>1</v>
      </c>
      <c r="N254" s="13"/>
      <c r="O254" s="9">
        <v>300</v>
      </c>
    </row>
    <row r="255" spans="1:15" ht="15.75" x14ac:dyDescent="0.2">
      <c r="A255" s="4">
        <f>SUBTOTAL(3,$B$2:B255)</f>
        <v>254</v>
      </c>
      <c r="B255" s="4" t="s">
        <v>723</v>
      </c>
      <c r="C255" s="16">
        <v>29708172701819</v>
      </c>
      <c r="D255" s="4" t="s">
        <v>18</v>
      </c>
      <c r="E255" s="4" t="s">
        <v>469</v>
      </c>
      <c r="F255" s="5">
        <v>320</v>
      </c>
      <c r="G255" s="5">
        <v>0</v>
      </c>
      <c r="H255" s="14" t="s">
        <v>24</v>
      </c>
      <c r="I255" s="17">
        <v>45656</v>
      </c>
      <c r="J255" s="6">
        <f>COUNTIF(C:C,الرئيسى3[[#This Row],[رقم البطاقة]])</f>
        <v>1</v>
      </c>
      <c r="K255" s="6">
        <f ca="1">TODAY()-الرئيسى3[[#This Row],[تاريخ استلام العمل]]</f>
        <v>603</v>
      </c>
      <c r="L255" s="6">
        <f ca="1">IF(الرئيسى3[[#This Row],[سنة]]&gt;0,INT(الرئيسى3[[#This Row],[يوم]]-الرئيسى3[[#This Row],[سنة]]*365)/30,INT(الرئيسى3[[#This Row],[يوم]])/30)</f>
        <v>7.9333333333333336</v>
      </c>
      <c r="M255" s="6">
        <f ca="1">IF(الرئيسى3[[#This Row],[يوم]]&gt;365,INT(الرئيسى3[[#This Row],[يوم]]/365),0)</f>
        <v>1</v>
      </c>
      <c r="N255" s="13"/>
      <c r="O255" s="9">
        <v>0</v>
      </c>
    </row>
    <row r="256" spans="1:15" ht="16.5" x14ac:dyDescent="0.2">
      <c r="A256" s="4">
        <f>SUBTOTAL(3,$B$2:B256)</f>
        <v>255</v>
      </c>
      <c r="B256" s="18" t="s">
        <v>566</v>
      </c>
      <c r="C256" s="16">
        <v>30504021801715</v>
      </c>
      <c r="D256" s="13" t="s">
        <v>439</v>
      </c>
      <c r="E256" s="13" t="s">
        <v>593</v>
      </c>
      <c r="F256" s="4">
        <v>290</v>
      </c>
      <c r="G256" s="5">
        <v>0</v>
      </c>
      <c r="H256" s="14" t="s">
        <v>24</v>
      </c>
      <c r="I256" s="17">
        <v>45630</v>
      </c>
      <c r="J256" s="6">
        <f>COUNTIF(C:C,الرئيسى3[[#This Row],[رقم البطاقة]])</f>
        <v>1</v>
      </c>
      <c r="K256" s="6">
        <f ca="1">TODAY()-الرئيسى3[[#This Row],[تاريخ استلام العمل]]</f>
        <v>629</v>
      </c>
      <c r="L256" s="6">
        <f ca="1">IF(الرئيسى3[[#This Row],[سنة]]&gt;0,INT(الرئيسى3[[#This Row],[يوم]]-الرئيسى3[[#This Row],[سنة]]*365)/30,INT(الرئيسى3[[#This Row],[يوم]])/30)</f>
        <v>8.8000000000000007</v>
      </c>
      <c r="M256" s="6">
        <f ca="1">IF(الرئيسى3[[#This Row],[يوم]]&gt;365,INT(الرئيسى3[[#This Row],[يوم]]/365),0)</f>
        <v>1</v>
      </c>
      <c r="N256" s="13"/>
      <c r="O256" s="9">
        <v>0</v>
      </c>
    </row>
    <row r="257" spans="1:15" ht="15.75" x14ac:dyDescent="0.2">
      <c r="A257" s="4">
        <f>SUBTOTAL(3,$B$2:B257)</f>
        <v>256</v>
      </c>
      <c r="B257" s="4" t="s">
        <v>456</v>
      </c>
      <c r="C257" s="16">
        <v>30503222101073</v>
      </c>
      <c r="D257" s="13" t="s">
        <v>440</v>
      </c>
      <c r="E257" s="4" t="s">
        <v>593</v>
      </c>
      <c r="F257" s="4">
        <v>270</v>
      </c>
      <c r="G257" s="5">
        <v>0</v>
      </c>
      <c r="H257" s="14" t="s">
        <v>24</v>
      </c>
      <c r="I257" s="17">
        <v>45580</v>
      </c>
      <c r="J257" s="6">
        <f>COUNTIF(C:C,الرئيسى3[[#This Row],[رقم البطاقة]])</f>
        <v>1</v>
      </c>
      <c r="K257" s="6">
        <f ca="1">TODAY()-الرئيسى3[[#This Row],[تاريخ استلام العمل]]</f>
        <v>679</v>
      </c>
      <c r="L257" s="6">
        <f ca="1">IF(الرئيسى3[[#This Row],[سنة]]&gt;0,INT(الرئيسى3[[#This Row],[يوم]]-الرئيسى3[[#This Row],[سنة]]*365)/30,INT(الرئيسى3[[#This Row],[يوم]])/30)</f>
        <v>10.466666666666667</v>
      </c>
      <c r="M257" s="6">
        <f ca="1">IF(الرئيسى3[[#This Row],[يوم]]&gt;365,INT(الرئيسى3[[#This Row],[يوم]]/365),0)</f>
        <v>1</v>
      </c>
      <c r="O257" s="9">
        <v>300</v>
      </c>
    </row>
    <row r="258" spans="1:15" ht="15.75" x14ac:dyDescent="0.2">
      <c r="A258" s="4">
        <f>SUBTOTAL(3,$B$2:B258)</f>
        <v>257</v>
      </c>
      <c r="B258" s="9" t="s">
        <v>48</v>
      </c>
      <c r="C258" s="16">
        <v>29307181701134</v>
      </c>
      <c r="D258" s="4" t="s">
        <v>441</v>
      </c>
      <c r="E258" s="4" t="s">
        <v>593</v>
      </c>
      <c r="F258" s="4">
        <v>210</v>
      </c>
      <c r="G258" s="4">
        <v>0</v>
      </c>
      <c r="H258" s="21" t="s">
        <v>24</v>
      </c>
      <c r="I258" s="17">
        <v>44926</v>
      </c>
      <c r="J258" s="6">
        <f>COUNTIF(C:C,الرئيسى3[[#This Row],[رقم البطاقة]])</f>
        <v>1</v>
      </c>
      <c r="K258" s="6">
        <f ca="1">TODAY()-الرئيسى3[[#This Row],[تاريخ استلام العمل]]</f>
        <v>1333</v>
      </c>
      <c r="L258" s="6">
        <f ca="1">IF(الرئيسى3[[#This Row],[سنة]]&gt;0,INT(الرئيسى3[[#This Row],[يوم]]-الرئيسى3[[#This Row],[سنة]]*365)/30,INT(الرئيسى3[[#This Row],[يوم]])/30)</f>
        <v>7.9333333333333336</v>
      </c>
      <c r="M258" s="6">
        <f ca="1">IF(الرئيسى3[[#This Row],[يوم]]&gt;365,INT(الرئيسى3[[#This Row],[يوم]]/365),0)</f>
        <v>3</v>
      </c>
      <c r="N258" s="13"/>
      <c r="O258" s="9">
        <v>800</v>
      </c>
    </row>
    <row r="259" spans="1:15" ht="15.75" x14ac:dyDescent="0.2">
      <c r="A259" s="4">
        <f>SUBTOTAL(3,$B$2:B259)</f>
        <v>258</v>
      </c>
      <c r="B259" s="4" t="s">
        <v>58</v>
      </c>
      <c r="C259" s="16">
        <v>27903260202814</v>
      </c>
      <c r="D259" s="4" t="s">
        <v>9</v>
      </c>
      <c r="E259" s="4" t="s">
        <v>12</v>
      </c>
      <c r="F259" s="4">
        <v>200</v>
      </c>
      <c r="G259" s="5">
        <v>0</v>
      </c>
      <c r="H259" s="14" t="s">
        <v>24</v>
      </c>
      <c r="I259" s="17">
        <v>45122</v>
      </c>
      <c r="J259" s="6">
        <f>COUNTIF(C:C,الرئيسى3[[#This Row],[رقم البطاقة]])</f>
        <v>1</v>
      </c>
      <c r="K259" s="6">
        <f ca="1">TODAY()-الرئيسى3[[#This Row],[تاريخ استلام العمل]]</f>
        <v>1137</v>
      </c>
      <c r="L259" s="6">
        <f ca="1">IF(الرئيسى3[[#This Row],[سنة]]&gt;0,INT(الرئيسى3[[#This Row],[يوم]]-الرئيسى3[[#This Row],[سنة]]*365)/30,INT(الرئيسى3[[#This Row],[يوم]])/30)</f>
        <v>1.4</v>
      </c>
      <c r="M259" s="6">
        <f ca="1">IF(الرئيسى3[[#This Row],[يوم]]&gt;365,INT(الرئيسى3[[#This Row],[يوم]]/365),0)</f>
        <v>3</v>
      </c>
      <c r="N259" s="13"/>
      <c r="O259" s="9">
        <v>800</v>
      </c>
    </row>
    <row r="260" spans="1:15" ht="15.75" x14ac:dyDescent="0.2">
      <c r="A260" s="4">
        <f>SUBTOTAL(3,$B$2:B260)</f>
        <v>259</v>
      </c>
      <c r="B260" s="4" t="s">
        <v>248</v>
      </c>
      <c r="C260" s="16">
        <v>30107070105431</v>
      </c>
      <c r="D260" s="4" t="s">
        <v>9</v>
      </c>
      <c r="E260" s="4" t="s">
        <v>12</v>
      </c>
      <c r="F260" s="5">
        <v>200</v>
      </c>
      <c r="G260" s="5">
        <v>0</v>
      </c>
      <c r="H260" s="14" t="s">
        <v>24</v>
      </c>
      <c r="I260" s="17">
        <v>45229</v>
      </c>
      <c r="J260" s="6">
        <f>COUNTIF(C:C,الرئيسى3[[#This Row],[رقم البطاقة]])</f>
        <v>1</v>
      </c>
      <c r="K260" s="6">
        <f ca="1">TODAY()-الرئيسى3[[#This Row],[تاريخ استلام العمل]]</f>
        <v>1030</v>
      </c>
      <c r="L260" s="6">
        <f ca="1">IF(الرئيسى3[[#This Row],[سنة]]&gt;0,INT(الرئيسى3[[#This Row],[يوم]]-الرئيسى3[[#This Row],[سنة]]*365)/30,INT(الرئيسى3[[#This Row],[يوم]])/30)</f>
        <v>10</v>
      </c>
      <c r="M260" s="6">
        <f ca="1">IF(الرئيسى3[[#This Row],[يوم]]&gt;365,INT(الرئيسى3[[#This Row],[يوم]]/365),0)</f>
        <v>2</v>
      </c>
      <c r="N260" s="13"/>
      <c r="O260" s="9">
        <v>800</v>
      </c>
    </row>
    <row r="261" spans="1:15" ht="15.75" x14ac:dyDescent="0.2">
      <c r="A261" s="4">
        <f>SUBTOTAL(3,$B$2:B261)</f>
        <v>260</v>
      </c>
      <c r="B261" s="4" t="s">
        <v>121</v>
      </c>
      <c r="C261" s="16">
        <v>27702212201215</v>
      </c>
      <c r="D261" s="4" t="s">
        <v>16</v>
      </c>
      <c r="E261" s="4" t="s">
        <v>12</v>
      </c>
      <c r="F261" s="4">
        <v>240</v>
      </c>
      <c r="G261" s="5">
        <v>0</v>
      </c>
      <c r="H261" s="14" t="s">
        <v>24</v>
      </c>
      <c r="I261" s="17">
        <v>45339</v>
      </c>
      <c r="J261" s="6">
        <f>COUNTIF(C:C,الرئيسى3[[#This Row],[رقم البطاقة]])</f>
        <v>1</v>
      </c>
      <c r="K261" s="6">
        <f ca="1">TODAY()-الرئيسى3[[#This Row],[تاريخ استلام العمل]]</f>
        <v>920</v>
      </c>
      <c r="L261" s="6">
        <f ca="1">IF(الرئيسى3[[#This Row],[سنة]]&gt;0,INT(الرئيسى3[[#This Row],[يوم]]-الرئيسى3[[#This Row],[سنة]]*365)/30,INT(الرئيسى3[[#This Row],[يوم]])/30)</f>
        <v>6.333333333333333</v>
      </c>
      <c r="M261" s="6">
        <f ca="1">IF(الرئيسى3[[#This Row],[يوم]]&gt;365,INT(الرئيسى3[[#This Row],[يوم]]/365),0)</f>
        <v>2</v>
      </c>
      <c r="N261" s="13"/>
      <c r="O261" s="9">
        <v>500</v>
      </c>
    </row>
    <row r="262" spans="1:15" ht="15.75" x14ac:dyDescent="0.2">
      <c r="A262" s="4">
        <f>SUBTOTAL(3,$B$2:B262)</f>
        <v>261</v>
      </c>
      <c r="B262" s="4" t="s">
        <v>457</v>
      </c>
      <c r="C262" s="16">
        <v>27906202601694</v>
      </c>
      <c r="D262" s="13" t="s">
        <v>15</v>
      </c>
      <c r="E262" s="4" t="s">
        <v>12</v>
      </c>
      <c r="F262" s="4">
        <v>230</v>
      </c>
      <c r="G262" s="5">
        <v>0</v>
      </c>
      <c r="H262" s="14" t="s">
        <v>24</v>
      </c>
      <c r="I262" s="17">
        <v>45586</v>
      </c>
      <c r="J262" s="6">
        <f>COUNTIF(C:C,الرئيسى3[[#This Row],[رقم البطاقة]])</f>
        <v>1</v>
      </c>
      <c r="K262" s="6">
        <f ca="1">TODAY()-الرئيسى3[[#This Row],[تاريخ استلام العمل]]</f>
        <v>673</v>
      </c>
      <c r="L262" s="6">
        <f ca="1">IF(الرئيسى3[[#This Row],[سنة]]&gt;0,INT(الرئيسى3[[#This Row],[يوم]]-الرئيسى3[[#This Row],[سنة]]*365)/30,INT(الرئيسى3[[#This Row],[يوم]])/30)</f>
        <v>10.266666666666667</v>
      </c>
      <c r="M262" s="6">
        <f ca="1">IF(الرئيسى3[[#This Row],[يوم]]&gt;365,INT(الرئيسى3[[#This Row],[يوم]]/365),0)</f>
        <v>1</v>
      </c>
      <c r="N262" s="13"/>
      <c r="O262" s="9">
        <v>300</v>
      </c>
    </row>
    <row r="263" spans="1:15" ht="16.5" x14ac:dyDescent="0.2">
      <c r="A263" s="4">
        <f>SUBTOTAL(3,$B$2:B263)</f>
        <v>262</v>
      </c>
      <c r="B263" s="18" t="s">
        <v>474</v>
      </c>
      <c r="C263" s="16">
        <v>28901211202117</v>
      </c>
      <c r="D263" s="13" t="s">
        <v>602</v>
      </c>
      <c r="E263" s="4" t="s">
        <v>12</v>
      </c>
      <c r="F263" s="4">
        <v>250</v>
      </c>
      <c r="G263" s="5">
        <v>0</v>
      </c>
      <c r="H263" s="14" t="s">
        <v>24</v>
      </c>
      <c r="I263" s="17">
        <v>45592</v>
      </c>
      <c r="J263" s="6">
        <f>COUNTIF(C:C,الرئيسى3[[#This Row],[رقم البطاقة]])</f>
        <v>1</v>
      </c>
      <c r="K263" s="6">
        <f ca="1">TODAY()-الرئيسى3[[#This Row],[تاريخ استلام العمل]]</f>
        <v>667</v>
      </c>
      <c r="L263" s="6">
        <f ca="1">IF(الرئيسى3[[#This Row],[سنة]]&gt;0,INT(الرئيسى3[[#This Row],[يوم]]-الرئيسى3[[#This Row],[سنة]]*365)/30,INT(الرئيسى3[[#This Row],[يوم]])/30)</f>
        <v>10.066666666666666</v>
      </c>
      <c r="M263" s="6">
        <f ca="1">IF(الرئيسى3[[#This Row],[يوم]]&gt;365,INT(الرئيسى3[[#This Row],[يوم]]/365),0)</f>
        <v>1</v>
      </c>
      <c r="N263" s="13"/>
      <c r="O263" s="9">
        <v>300</v>
      </c>
    </row>
    <row r="264" spans="1:15" ht="15.75" x14ac:dyDescent="0.2">
      <c r="A264" s="4">
        <f>SUBTOTAL(3,$B$2:B264)</f>
        <v>263</v>
      </c>
      <c r="B264" s="4" t="s">
        <v>475</v>
      </c>
      <c r="C264" s="16">
        <v>29204150104754</v>
      </c>
      <c r="D264" s="13" t="s">
        <v>602</v>
      </c>
      <c r="E264" s="4" t="s">
        <v>12</v>
      </c>
      <c r="F264" s="4">
        <v>280</v>
      </c>
      <c r="G264" s="4">
        <v>0</v>
      </c>
      <c r="H264" s="14" t="s">
        <v>24</v>
      </c>
      <c r="I264" s="17">
        <v>45605</v>
      </c>
      <c r="J264" s="6">
        <f>COUNTIF(C:C,الرئيسى3[[#This Row],[رقم البطاقة]])</f>
        <v>1</v>
      </c>
      <c r="K264" s="6">
        <f ca="1">TODAY()-الرئيسى3[[#This Row],[تاريخ استلام العمل]]</f>
        <v>654</v>
      </c>
      <c r="L264" s="6">
        <f ca="1">IF(الرئيسى3[[#This Row],[سنة]]&gt;0,INT(الرئيسى3[[#This Row],[يوم]]-الرئيسى3[[#This Row],[سنة]]*365)/30,INT(الرئيسى3[[#This Row],[يوم]])/30)</f>
        <v>9.6333333333333329</v>
      </c>
      <c r="M264" s="6">
        <f ca="1">IF(الرئيسى3[[#This Row],[يوم]]&gt;365,INT(الرئيسى3[[#This Row],[يوم]]/365),0)</f>
        <v>1</v>
      </c>
      <c r="N264" s="13"/>
      <c r="O264" s="9">
        <v>0</v>
      </c>
    </row>
    <row r="265" spans="1:15" ht="15.75" x14ac:dyDescent="0.2">
      <c r="A265" s="4">
        <f>SUBTOTAL(3,$B$2:B265)</f>
        <v>264</v>
      </c>
      <c r="B265" s="4" t="s">
        <v>525</v>
      </c>
      <c r="C265" s="16">
        <v>30108011305679</v>
      </c>
      <c r="D265" s="13" t="s">
        <v>602</v>
      </c>
      <c r="E265" s="4" t="s">
        <v>12</v>
      </c>
      <c r="F265" s="4">
        <v>280</v>
      </c>
      <c r="G265" s="5">
        <v>0</v>
      </c>
      <c r="H265" s="14" t="s">
        <v>24</v>
      </c>
      <c r="I265" s="17">
        <v>45609</v>
      </c>
      <c r="J265" s="6">
        <f>COUNTIF(C:C,الرئيسى3[[#This Row],[رقم البطاقة]])</f>
        <v>1</v>
      </c>
      <c r="K265" s="6">
        <f ca="1">TODAY()-الرئيسى3[[#This Row],[تاريخ استلام العمل]]</f>
        <v>650</v>
      </c>
      <c r="L265" s="6">
        <f ca="1">IF(الرئيسى3[[#This Row],[سنة]]&gt;0,INT(الرئيسى3[[#This Row],[يوم]]-الرئيسى3[[#This Row],[سنة]]*365)/30,INT(الرئيسى3[[#This Row],[يوم]])/30)</f>
        <v>9.5</v>
      </c>
      <c r="M265" s="6">
        <f ca="1">IF(الرئيسى3[[#This Row],[يوم]]&gt;365,INT(الرئيسى3[[#This Row],[يوم]]/365),0)</f>
        <v>1</v>
      </c>
      <c r="N265" s="13"/>
      <c r="O265" s="9">
        <v>0</v>
      </c>
    </row>
    <row r="266" spans="1:15" ht="15.75" x14ac:dyDescent="0.2">
      <c r="A266" s="4">
        <f>SUBTOTAL(3,$B$2:B266)</f>
        <v>265</v>
      </c>
      <c r="B266" s="4" t="s">
        <v>609</v>
      </c>
      <c r="C266" s="16">
        <v>29902191700239</v>
      </c>
      <c r="D266" s="13" t="s">
        <v>602</v>
      </c>
      <c r="E266" s="4" t="s">
        <v>12</v>
      </c>
      <c r="F266" s="4">
        <v>300</v>
      </c>
      <c r="G266" s="5">
        <v>0</v>
      </c>
      <c r="H266" s="14" t="s">
        <v>24</v>
      </c>
      <c r="I266" s="17">
        <v>45654</v>
      </c>
      <c r="J266" s="6">
        <f>COUNTIF(C:C,الرئيسى3[[#This Row],[رقم البطاقة]])</f>
        <v>1</v>
      </c>
      <c r="K266" s="6">
        <f ca="1">TODAY()-الرئيسى3[[#This Row],[تاريخ استلام العمل]]</f>
        <v>605</v>
      </c>
      <c r="L266" s="6">
        <f ca="1">IF(الرئيسى3[[#This Row],[سنة]]&gt;0,INT(الرئيسى3[[#This Row],[يوم]]-الرئيسى3[[#This Row],[سنة]]*365)/30,INT(الرئيسى3[[#This Row],[يوم]])/30)</f>
        <v>8</v>
      </c>
      <c r="M266" s="6">
        <f ca="1">IF(الرئيسى3[[#This Row],[يوم]]&gt;365,INT(الرئيسى3[[#This Row],[يوم]]/365),0)</f>
        <v>1</v>
      </c>
      <c r="N266" s="13"/>
      <c r="O266" s="9">
        <v>0</v>
      </c>
    </row>
    <row r="267" spans="1:15" ht="15.75" x14ac:dyDescent="0.2">
      <c r="A267" s="4">
        <f>SUBTOTAL(3,$B$2:B267)</f>
        <v>266</v>
      </c>
      <c r="B267" s="4" t="s">
        <v>724</v>
      </c>
      <c r="C267" s="16">
        <v>29309012404972</v>
      </c>
      <c r="D267" s="4" t="s">
        <v>23</v>
      </c>
      <c r="E267" s="4" t="s">
        <v>10</v>
      </c>
      <c r="F267" s="4">
        <v>290</v>
      </c>
      <c r="G267" s="5">
        <v>0</v>
      </c>
      <c r="H267" s="14" t="s">
        <v>24</v>
      </c>
      <c r="I267" s="17">
        <v>45659</v>
      </c>
      <c r="J267" s="6">
        <f>COUNTIF(C:C,الرئيسى3[[#This Row],[رقم البطاقة]])</f>
        <v>1</v>
      </c>
      <c r="K267" s="6">
        <f ca="1">TODAY()-الرئيسى3[[#This Row],[تاريخ استلام العمل]]</f>
        <v>600</v>
      </c>
      <c r="L267" s="6">
        <f ca="1">IF(الرئيسى3[[#This Row],[سنة]]&gt;0,INT(الرئيسى3[[#This Row],[يوم]]-الرئيسى3[[#This Row],[سنة]]*365)/30,INT(الرئيسى3[[#This Row],[يوم]])/30)</f>
        <v>7.833333333333333</v>
      </c>
      <c r="M267" s="6">
        <f ca="1">IF(الرئيسى3[[#This Row],[يوم]]&gt;365,INT(الرئيسى3[[#This Row],[يوم]]/365),0)</f>
        <v>1</v>
      </c>
      <c r="N267" s="13"/>
      <c r="O267" s="9">
        <v>0</v>
      </c>
    </row>
    <row r="268" spans="1:15" ht="15.75" x14ac:dyDescent="0.2">
      <c r="A268" s="4">
        <f>SUBTOTAL(3,$B$2:B268)</f>
        <v>267</v>
      </c>
      <c r="B268" s="4" t="s">
        <v>60</v>
      </c>
      <c r="C268" s="16">
        <v>29312130100831</v>
      </c>
      <c r="D268" s="4" t="s">
        <v>333</v>
      </c>
      <c r="E268" s="4" t="s">
        <v>10</v>
      </c>
      <c r="F268" s="5">
        <v>290</v>
      </c>
      <c r="G268" s="5">
        <v>0</v>
      </c>
      <c r="H268" s="14" t="s">
        <v>24</v>
      </c>
      <c r="I268" s="17">
        <v>45094</v>
      </c>
      <c r="J268" s="6">
        <f>COUNTIF(C:C,الرئيسى3[[#This Row],[رقم البطاقة]])</f>
        <v>1</v>
      </c>
      <c r="K268" s="6">
        <f ca="1">TODAY()-الرئيسى3[[#This Row],[تاريخ استلام العمل]]</f>
        <v>1165</v>
      </c>
      <c r="L268" s="6">
        <f ca="1">IF(الرئيسى3[[#This Row],[سنة]]&gt;0,INT(الرئيسى3[[#This Row],[يوم]]-الرئيسى3[[#This Row],[سنة]]*365)/30,INT(الرئيسى3[[#This Row],[يوم]])/30)</f>
        <v>2.3333333333333335</v>
      </c>
      <c r="M268" s="6">
        <f ca="1">IF(الرئيسى3[[#This Row],[يوم]]&gt;365,INT(الرئيسى3[[#This Row],[يوم]]/365),0)</f>
        <v>3</v>
      </c>
      <c r="N268" s="13"/>
      <c r="O268" s="9">
        <v>800</v>
      </c>
    </row>
    <row r="269" spans="1:15" ht="15.75" x14ac:dyDescent="0.2">
      <c r="A269" s="4">
        <f>SUBTOTAL(3,$B$2:B269)</f>
        <v>268</v>
      </c>
      <c r="B269" s="4" t="s">
        <v>61</v>
      </c>
      <c r="C269" s="16">
        <v>26610040102478</v>
      </c>
      <c r="D269" s="4" t="s">
        <v>333</v>
      </c>
      <c r="E269" s="4" t="s">
        <v>10</v>
      </c>
      <c r="F269" s="4">
        <v>290</v>
      </c>
      <c r="G269" s="5">
        <v>0</v>
      </c>
      <c r="H269" s="14" t="s">
        <v>24</v>
      </c>
      <c r="I269" s="17">
        <v>45127</v>
      </c>
      <c r="J269" s="6">
        <f>COUNTIF(C:C,الرئيسى3[[#This Row],[رقم البطاقة]])</f>
        <v>1</v>
      </c>
      <c r="K269" s="6">
        <f ca="1">TODAY()-الرئيسى3[[#This Row],[تاريخ استلام العمل]]</f>
        <v>1132</v>
      </c>
      <c r="L269" s="6">
        <f ca="1">IF(الرئيسى3[[#This Row],[سنة]]&gt;0,INT(الرئيسى3[[#This Row],[يوم]]-الرئيسى3[[#This Row],[سنة]]*365)/30,INT(الرئيسى3[[#This Row],[يوم]])/30)</f>
        <v>1.2333333333333334</v>
      </c>
      <c r="M269" s="6">
        <f ca="1">IF(الرئيسى3[[#This Row],[يوم]]&gt;365,INT(الرئيسى3[[#This Row],[يوم]]/365),0)</f>
        <v>3</v>
      </c>
      <c r="N269" s="13"/>
      <c r="O269" s="9">
        <v>800</v>
      </c>
    </row>
    <row r="270" spans="1:15" ht="15.75" x14ac:dyDescent="0.2">
      <c r="A270" s="4">
        <f>SUBTOTAL(3,$B$2:B270)</f>
        <v>269</v>
      </c>
      <c r="B270" s="4" t="s">
        <v>62</v>
      </c>
      <c r="C270" s="16">
        <v>29509162704116</v>
      </c>
      <c r="D270" s="4" t="s">
        <v>333</v>
      </c>
      <c r="E270" s="4" t="s">
        <v>10</v>
      </c>
      <c r="F270" s="5">
        <v>290</v>
      </c>
      <c r="G270" s="5">
        <v>0</v>
      </c>
      <c r="H270" s="14" t="s">
        <v>24</v>
      </c>
      <c r="I270" s="17">
        <v>45230</v>
      </c>
      <c r="J270" s="6">
        <f>COUNTIF(C:C,الرئيسى3[[#This Row],[رقم البطاقة]])</f>
        <v>1</v>
      </c>
      <c r="K270" s="6">
        <f ca="1">TODAY()-الرئيسى3[[#This Row],[تاريخ استلام العمل]]</f>
        <v>1029</v>
      </c>
      <c r="L270" s="6">
        <f ca="1">IF(الرئيسى3[[#This Row],[سنة]]&gt;0,INT(الرئيسى3[[#This Row],[يوم]]-الرئيسى3[[#This Row],[سنة]]*365)/30,INT(الرئيسى3[[#This Row],[يوم]])/30)</f>
        <v>9.9666666666666668</v>
      </c>
      <c r="M270" s="6">
        <f ca="1">IF(الرئيسى3[[#This Row],[يوم]]&gt;365,INT(الرئيسى3[[#This Row],[يوم]]/365),0)</f>
        <v>2</v>
      </c>
      <c r="N270" s="13"/>
      <c r="O270" s="9">
        <v>800</v>
      </c>
    </row>
    <row r="271" spans="1:15" ht="15.75" x14ac:dyDescent="0.2">
      <c r="A271" s="4">
        <f>SUBTOTAL(3,$B$2:B271)</f>
        <v>270</v>
      </c>
      <c r="B271" s="4" t="s">
        <v>63</v>
      </c>
      <c r="C271" s="16">
        <v>29608262702011</v>
      </c>
      <c r="D271" s="4" t="s">
        <v>333</v>
      </c>
      <c r="E271" s="4" t="s">
        <v>10</v>
      </c>
      <c r="F271" s="5">
        <v>290</v>
      </c>
      <c r="G271" s="5">
        <v>0</v>
      </c>
      <c r="H271" s="14" t="s">
        <v>24</v>
      </c>
      <c r="I271" s="17">
        <v>45230</v>
      </c>
      <c r="J271" s="6">
        <f>COUNTIF(C:C,الرئيسى3[[#This Row],[رقم البطاقة]])</f>
        <v>1</v>
      </c>
      <c r="K271" s="6">
        <f ca="1">TODAY()-الرئيسى3[[#This Row],[تاريخ استلام العمل]]</f>
        <v>1029</v>
      </c>
      <c r="L271" s="6">
        <f ca="1">IF(الرئيسى3[[#This Row],[سنة]]&gt;0,INT(الرئيسى3[[#This Row],[يوم]]-الرئيسى3[[#This Row],[سنة]]*365)/30,INT(الرئيسى3[[#This Row],[يوم]])/30)</f>
        <v>9.9666666666666668</v>
      </c>
      <c r="M271" s="6">
        <f ca="1">IF(الرئيسى3[[#This Row],[يوم]]&gt;365,INT(الرئيسى3[[#This Row],[يوم]]/365),0)</f>
        <v>2</v>
      </c>
      <c r="N271" s="13"/>
      <c r="O271" s="9">
        <v>800</v>
      </c>
    </row>
    <row r="272" spans="1:15" ht="15.75" x14ac:dyDescent="0.2">
      <c r="A272" s="4">
        <f>SUBTOTAL(3,$B$2:B272)</f>
        <v>271</v>
      </c>
      <c r="B272" s="4" t="s">
        <v>304</v>
      </c>
      <c r="C272" s="16">
        <v>30209082703455</v>
      </c>
      <c r="D272" s="4" t="s">
        <v>333</v>
      </c>
      <c r="E272" s="4" t="s">
        <v>10</v>
      </c>
      <c r="F272" s="4">
        <v>290</v>
      </c>
      <c r="G272" s="5">
        <v>0</v>
      </c>
      <c r="H272" s="14" t="s">
        <v>24</v>
      </c>
      <c r="I272" s="17">
        <v>45511</v>
      </c>
      <c r="J272" s="6">
        <f>COUNTIF(C:C,الرئيسى3[[#This Row],[رقم البطاقة]])</f>
        <v>1</v>
      </c>
      <c r="K272" s="6">
        <f ca="1">TODAY()-الرئيسى3[[#This Row],[تاريخ استلام العمل]]</f>
        <v>748</v>
      </c>
      <c r="L272" s="6">
        <f ca="1">IF(الرئيسى3[[#This Row],[سنة]]&gt;0,INT(الرئيسى3[[#This Row],[يوم]]-الرئيسى3[[#This Row],[سنة]]*365)/30,INT(الرئيسى3[[#This Row],[يوم]])/30)</f>
        <v>0.6</v>
      </c>
      <c r="M272" s="6">
        <f ca="1">IF(الرئيسى3[[#This Row],[يوم]]&gt;365,INT(الرئيسى3[[#This Row],[يوم]]/365),0)</f>
        <v>2</v>
      </c>
      <c r="N272" s="13"/>
      <c r="O272" s="9">
        <v>300</v>
      </c>
    </row>
    <row r="273" spans="1:15" ht="15.75" x14ac:dyDescent="0.2">
      <c r="A273" s="4">
        <f>SUBTOTAL(3,$B$2:B273)</f>
        <v>272</v>
      </c>
      <c r="B273" s="4" t="s">
        <v>331</v>
      </c>
      <c r="C273" s="16">
        <v>27409150100973</v>
      </c>
      <c r="D273" s="4" t="s">
        <v>333</v>
      </c>
      <c r="E273" s="4" t="s">
        <v>10</v>
      </c>
      <c r="F273" s="4">
        <v>290</v>
      </c>
      <c r="G273" s="5">
        <v>0</v>
      </c>
      <c r="H273" s="14" t="s">
        <v>24</v>
      </c>
      <c r="I273" s="17">
        <v>45229</v>
      </c>
      <c r="J273" s="6">
        <f>COUNTIF(C:C,الرئيسى3[[#This Row],[رقم البطاقة]])</f>
        <v>1</v>
      </c>
      <c r="K273" s="6">
        <f ca="1">TODAY()-الرئيسى3[[#This Row],[تاريخ استلام العمل]]</f>
        <v>1030</v>
      </c>
      <c r="L273" s="6">
        <f ca="1">IF(الرئيسى3[[#This Row],[سنة]]&gt;0,INT(الرئيسى3[[#This Row],[يوم]]-الرئيسى3[[#This Row],[سنة]]*365)/30,INT(الرئيسى3[[#This Row],[يوم]])/30)</f>
        <v>10</v>
      </c>
      <c r="M273" s="6">
        <f ca="1">IF(الرئيسى3[[#This Row],[يوم]]&gt;365,INT(الرئيسى3[[#This Row],[يوم]]/365),0)</f>
        <v>2</v>
      </c>
      <c r="N273" s="13"/>
      <c r="O273" s="9">
        <v>800</v>
      </c>
    </row>
    <row r="274" spans="1:15" ht="15.75" x14ac:dyDescent="0.2">
      <c r="A274" s="4">
        <f>SUBTOTAL(3,$B$2:B274)</f>
        <v>273</v>
      </c>
      <c r="B274" s="4" t="s">
        <v>539</v>
      </c>
      <c r="C274" s="16">
        <v>29807072700171</v>
      </c>
      <c r="D274" s="4" t="s">
        <v>333</v>
      </c>
      <c r="E274" s="4" t="s">
        <v>10</v>
      </c>
      <c r="F274" s="5">
        <v>290</v>
      </c>
      <c r="G274" s="5">
        <v>0</v>
      </c>
      <c r="H274" s="14" t="s">
        <v>24</v>
      </c>
      <c r="I274" s="17">
        <v>45619</v>
      </c>
      <c r="J274" s="6">
        <f>COUNTIF(C:C,الرئيسى3[[#This Row],[رقم البطاقة]])</f>
        <v>1</v>
      </c>
      <c r="K274" s="6">
        <f ca="1">TODAY()-الرئيسى3[[#This Row],[تاريخ استلام العمل]]</f>
        <v>640</v>
      </c>
      <c r="L274" s="6">
        <f ca="1">IF(الرئيسى3[[#This Row],[سنة]]&gt;0,INT(الرئيسى3[[#This Row],[يوم]]-الرئيسى3[[#This Row],[سنة]]*365)/30,INT(الرئيسى3[[#This Row],[يوم]])/30)</f>
        <v>9.1666666666666661</v>
      </c>
      <c r="M274" s="6">
        <f ca="1">IF(الرئيسى3[[#This Row],[يوم]]&gt;365,INT(الرئيسى3[[#This Row],[يوم]]/365),0)</f>
        <v>1</v>
      </c>
      <c r="N274" s="13"/>
      <c r="O274" s="9">
        <v>0</v>
      </c>
    </row>
    <row r="275" spans="1:15" ht="15.75" x14ac:dyDescent="0.2">
      <c r="A275" s="4">
        <f>SUBTOTAL(3,$B$2:B275)</f>
        <v>274</v>
      </c>
      <c r="B275" s="4" t="s">
        <v>605</v>
      </c>
      <c r="C275" s="16">
        <v>29011200100639</v>
      </c>
      <c r="D275" s="4" t="s">
        <v>333</v>
      </c>
      <c r="E275" s="4" t="s">
        <v>10</v>
      </c>
      <c r="F275" s="4">
        <v>290</v>
      </c>
      <c r="G275" s="5">
        <v>0</v>
      </c>
      <c r="H275" s="14" t="s">
        <v>24</v>
      </c>
      <c r="I275" s="17">
        <v>45636</v>
      </c>
      <c r="J275" s="6">
        <f>COUNTIF(C:C,الرئيسى3[[#This Row],[رقم البطاقة]])</f>
        <v>1</v>
      </c>
      <c r="K275" s="6">
        <f ca="1">TODAY()-الرئيسى3[[#This Row],[تاريخ استلام العمل]]</f>
        <v>623</v>
      </c>
      <c r="L275" s="6">
        <f ca="1">IF(الرئيسى3[[#This Row],[سنة]]&gt;0,INT(الرئيسى3[[#This Row],[يوم]]-الرئيسى3[[#This Row],[سنة]]*365)/30,INT(الرئيسى3[[#This Row],[يوم]])/30)</f>
        <v>8.6</v>
      </c>
      <c r="M275" s="6">
        <f ca="1">IF(الرئيسى3[[#This Row],[يوم]]&gt;365,INT(الرئيسى3[[#This Row],[يوم]]/365),0)</f>
        <v>1</v>
      </c>
      <c r="O275" s="9">
        <v>0</v>
      </c>
    </row>
    <row r="276" spans="1:15" ht="15.75" x14ac:dyDescent="0.2">
      <c r="A276" s="4">
        <f>SUBTOTAL(3,$B$2:B276)</f>
        <v>275</v>
      </c>
      <c r="B276" s="4" t="s">
        <v>59</v>
      </c>
      <c r="C276" s="16">
        <v>29405142401974</v>
      </c>
      <c r="D276" s="4" t="s">
        <v>26</v>
      </c>
      <c r="E276" s="4" t="s">
        <v>10</v>
      </c>
      <c r="F276" s="4">
        <v>300</v>
      </c>
      <c r="G276" s="5">
        <v>0</v>
      </c>
      <c r="H276" s="14" t="s">
        <v>24</v>
      </c>
      <c r="I276" s="17">
        <v>45069</v>
      </c>
      <c r="J276" s="6">
        <f>COUNTIF(C:C,الرئيسى3[[#This Row],[رقم البطاقة]])</f>
        <v>1</v>
      </c>
      <c r="K276" s="6">
        <f ca="1">TODAY()-الرئيسى3[[#This Row],[تاريخ استلام العمل]]</f>
        <v>1190</v>
      </c>
      <c r="L276" s="6">
        <f ca="1">IF(الرئيسى3[[#This Row],[سنة]]&gt;0,INT(الرئيسى3[[#This Row],[يوم]]-الرئيسى3[[#This Row],[سنة]]*365)/30,INT(الرئيسى3[[#This Row],[يوم]])/30)</f>
        <v>3.1666666666666665</v>
      </c>
      <c r="M276" s="6">
        <f ca="1">IF(الرئيسى3[[#This Row],[يوم]]&gt;365,INT(الرئيسى3[[#This Row],[يوم]]/365),0)</f>
        <v>3</v>
      </c>
      <c r="N276" s="13"/>
      <c r="O276" s="9">
        <v>800</v>
      </c>
    </row>
    <row r="277" spans="1:15" ht="15.75" x14ac:dyDescent="0.2">
      <c r="A277" s="4">
        <f>SUBTOTAL(3,$B$2:B277)</f>
        <v>276</v>
      </c>
      <c r="B277" s="4" t="s">
        <v>322</v>
      </c>
      <c r="C277" s="16">
        <v>27610070103219</v>
      </c>
      <c r="D277" s="4" t="s">
        <v>26</v>
      </c>
      <c r="E277" s="4" t="s">
        <v>10</v>
      </c>
      <c r="F277" s="5">
        <v>300</v>
      </c>
      <c r="G277" s="5">
        <v>0</v>
      </c>
      <c r="H277" s="14" t="s">
        <v>24</v>
      </c>
      <c r="I277" s="17">
        <v>45507</v>
      </c>
      <c r="J277" s="6">
        <f>COUNTIF(C:C,الرئيسى3[[#This Row],[رقم البطاقة]])</f>
        <v>1</v>
      </c>
      <c r="K277" s="6">
        <f ca="1">TODAY()-الرئيسى3[[#This Row],[تاريخ استلام العمل]]</f>
        <v>752</v>
      </c>
      <c r="L277" s="6">
        <f ca="1">IF(الرئيسى3[[#This Row],[سنة]]&gt;0,INT(الرئيسى3[[#This Row],[يوم]]-الرئيسى3[[#This Row],[سنة]]*365)/30,INT(الرئيسى3[[#This Row],[يوم]])/30)</f>
        <v>0.73333333333333328</v>
      </c>
      <c r="M277" s="6">
        <f ca="1">IF(الرئيسى3[[#This Row],[يوم]]&gt;365,INT(الرئيسى3[[#This Row],[يوم]]/365),0)</f>
        <v>2</v>
      </c>
      <c r="N277" s="13"/>
      <c r="O277" s="9">
        <v>300</v>
      </c>
    </row>
    <row r="278" spans="1:15" ht="15.75" x14ac:dyDescent="0.2">
      <c r="A278" s="4">
        <f>SUBTOTAL(3,$B$2:B278)</f>
        <v>277</v>
      </c>
      <c r="B278" s="4" t="s">
        <v>351</v>
      </c>
      <c r="C278" s="16">
        <v>30501312501019</v>
      </c>
      <c r="D278" s="4" t="s">
        <v>557</v>
      </c>
      <c r="E278" s="4" t="s">
        <v>10</v>
      </c>
      <c r="F278" s="5">
        <v>210</v>
      </c>
      <c r="G278" s="5">
        <v>0</v>
      </c>
      <c r="H278" s="14" t="s">
        <v>24</v>
      </c>
      <c r="I278" s="17">
        <v>45490</v>
      </c>
      <c r="J278" s="6">
        <f>COUNTIF(C:C,الرئيسى3[[#This Row],[رقم البطاقة]])</f>
        <v>1</v>
      </c>
      <c r="K278" s="6">
        <f ca="1">TODAY()-الرئيسى3[[#This Row],[تاريخ استلام العمل]]</f>
        <v>769</v>
      </c>
      <c r="L278" s="6">
        <f ca="1">IF(الرئيسى3[[#This Row],[سنة]]&gt;0,INT(الرئيسى3[[#This Row],[يوم]]-الرئيسى3[[#This Row],[سنة]]*365)/30,INT(الرئيسى3[[#This Row],[يوم]])/30)</f>
        <v>1.3</v>
      </c>
      <c r="M278" s="6">
        <f ca="1">IF(الرئيسى3[[#This Row],[يوم]]&gt;365,INT(الرئيسى3[[#This Row],[يوم]]/365),0)</f>
        <v>2</v>
      </c>
      <c r="N278" s="13"/>
      <c r="O278" s="9">
        <v>300</v>
      </c>
    </row>
    <row r="279" spans="1:15" ht="15.75" x14ac:dyDescent="0.2">
      <c r="A279" s="4">
        <f>SUBTOTAL(3,$B$2:B279)</f>
        <v>278</v>
      </c>
      <c r="B279" s="4" t="s">
        <v>266</v>
      </c>
      <c r="C279" s="16">
        <v>29905011819594</v>
      </c>
      <c r="D279" s="4" t="s">
        <v>78</v>
      </c>
      <c r="E279" s="4" t="s">
        <v>8</v>
      </c>
      <c r="F279" s="5">
        <v>220</v>
      </c>
      <c r="G279" s="5">
        <v>0</v>
      </c>
      <c r="H279" s="14" t="s">
        <v>24</v>
      </c>
      <c r="I279" s="17">
        <v>44673</v>
      </c>
      <c r="J279" s="6">
        <f>COUNTIF(C:C,الرئيسى3[[#This Row],[رقم البطاقة]])</f>
        <v>1</v>
      </c>
      <c r="K279" s="6">
        <f ca="1">TODAY()-الرئيسى3[[#This Row],[تاريخ استلام العمل]]</f>
        <v>1586</v>
      </c>
      <c r="L279" s="6">
        <f ca="1">IF(الرئيسى3[[#This Row],[سنة]]&gt;0,INT(الرئيسى3[[#This Row],[يوم]]-الرئيسى3[[#This Row],[سنة]]*365)/30,INT(الرئيسى3[[#This Row],[يوم]])/30)</f>
        <v>4.2</v>
      </c>
      <c r="M279" s="6">
        <f ca="1">IF(الرئيسى3[[#This Row],[يوم]]&gt;365,INT(الرئيسى3[[#This Row],[يوم]]/365),0)</f>
        <v>4</v>
      </c>
      <c r="N279" s="13"/>
      <c r="O279" s="9">
        <v>800</v>
      </c>
    </row>
    <row r="280" spans="1:15" ht="16.5" x14ac:dyDescent="0.2">
      <c r="A280" s="4">
        <f>SUBTOTAL(3,$B$2:B280)</f>
        <v>279</v>
      </c>
      <c r="B280" s="18" t="s">
        <v>233</v>
      </c>
      <c r="C280" s="16">
        <v>30012091801798</v>
      </c>
      <c r="D280" s="13" t="s">
        <v>79</v>
      </c>
      <c r="E280" s="4" t="s">
        <v>8</v>
      </c>
      <c r="F280" s="4">
        <v>230</v>
      </c>
      <c r="G280" s="5">
        <v>0</v>
      </c>
      <c r="H280" s="14" t="s">
        <v>24</v>
      </c>
      <c r="I280" s="17">
        <v>45404</v>
      </c>
      <c r="J280" s="6">
        <f>COUNTIF(C:C,الرئيسى3[[#This Row],[رقم البطاقة]])</f>
        <v>1</v>
      </c>
      <c r="K280" s="6">
        <f ca="1">TODAY()-الرئيسى3[[#This Row],[تاريخ استلام العمل]]</f>
        <v>855</v>
      </c>
      <c r="L280" s="6">
        <f ca="1">IF(الرئيسى3[[#This Row],[سنة]]&gt;0,INT(الرئيسى3[[#This Row],[يوم]]-الرئيسى3[[#This Row],[سنة]]*365)/30,INT(الرئيسى3[[#This Row],[يوم]])/30)</f>
        <v>4.166666666666667</v>
      </c>
      <c r="M280" s="6">
        <f ca="1">IF(الرئيسى3[[#This Row],[يوم]]&gt;365,INT(الرئيسى3[[#This Row],[يوم]]/365),0)</f>
        <v>2</v>
      </c>
      <c r="O280" s="9">
        <v>500</v>
      </c>
    </row>
    <row r="281" spans="1:15" ht="15.75" x14ac:dyDescent="0.2">
      <c r="A281" s="4">
        <f>SUBTOTAL(3,$B$2:B281)</f>
        <v>280</v>
      </c>
      <c r="B281" s="4" t="s">
        <v>232</v>
      </c>
      <c r="C281" s="16">
        <v>29811141600696</v>
      </c>
      <c r="D281" s="4" t="s">
        <v>172</v>
      </c>
      <c r="E281" s="4" t="s">
        <v>13</v>
      </c>
      <c r="F281" s="4">
        <v>260</v>
      </c>
      <c r="G281" s="5">
        <v>0</v>
      </c>
      <c r="H281" s="14" t="s">
        <v>24</v>
      </c>
      <c r="I281" s="17">
        <v>45248</v>
      </c>
      <c r="J281" s="6">
        <f>COUNTIF(C:C,الرئيسى3[[#This Row],[رقم البطاقة]])</f>
        <v>1</v>
      </c>
      <c r="K281" s="6">
        <f ca="1">TODAY()-الرئيسى3[[#This Row],[تاريخ استلام العمل]]</f>
        <v>1011</v>
      </c>
      <c r="L281" s="6">
        <f ca="1">IF(الرئيسى3[[#This Row],[سنة]]&gt;0,INT(الرئيسى3[[#This Row],[يوم]]-الرئيسى3[[#This Row],[سنة]]*365)/30,INT(الرئيسى3[[#This Row],[يوم]])/30)</f>
        <v>9.3666666666666671</v>
      </c>
      <c r="M281" s="6">
        <f ca="1">IF(الرئيسى3[[#This Row],[يوم]]&gt;365,INT(الرئيسى3[[#This Row],[يوم]]/365),0)</f>
        <v>2</v>
      </c>
      <c r="N281" s="13"/>
      <c r="O281" s="9">
        <v>800</v>
      </c>
    </row>
    <row r="282" spans="1:15" ht="15.75" x14ac:dyDescent="0.2">
      <c r="A282" s="4">
        <f>SUBTOTAL(3,$B$2:B282)</f>
        <v>281</v>
      </c>
      <c r="B282" s="4" t="s">
        <v>727</v>
      </c>
      <c r="C282" s="16">
        <v>28305270101217</v>
      </c>
      <c r="D282" s="4" t="s">
        <v>18</v>
      </c>
      <c r="E282" s="4" t="s">
        <v>469</v>
      </c>
      <c r="F282" s="4">
        <v>320</v>
      </c>
      <c r="G282" s="5">
        <v>0</v>
      </c>
      <c r="H282" s="14" t="s">
        <v>24</v>
      </c>
      <c r="I282" s="17">
        <v>45517</v>
      </c>
      <c r="J282" s="6">
        <f>COUNTIF(C:C,الرئيسى3[[#This Row],[رقم البطاقة]])</f>
        <v>1</v>
      </c>
      <c r="K282" s="6">
        <f ca="1">TODAY()-الرئيسى3[[#This Row],[تاريخ استلام العمل]]</f>
        <v>742</v>
      </c>
      <c r="L282" s="6">
        <f ca="1">IF(الرئيسى3[[#This Row],[سنة]]&gt;0,INT(الرئيسى3[[#This Row],[يوم]]-الرئيسى3[[#This Row],[سنة]]*365)/30,INT(الرئيسى3[[#This Row],[يوم]])/30)</f>
        <v>0.4</v>
      </c>
      <c r="M282" s="6">
        <f ca="1">IF(الرئيسى3[[#This Row],[يوم]]&gt;365,INT(الرئيسى3[[#This Row],[يوم]]/365),0)</f>
        <v>2</v>
      </c>
      <c r="N282" s="13"/>
      <c r="O282" s="9">
        <v>500</v>
      </c>
    </row>
    <row r="283" spans="1:15" ht="16.5" x14ac:dyDescent="0.2">
      <c r="A283" s="4">
        <f>SUBTOTAL(3,$B$2:B283)</f>
        <v>282</v>
      </c>
      <c r="B283" s="18" t="s">
        <v>655</v>
      </c>
      <c r="C283" s="16">
        <v>29201012500992</v>
      </c>
      <c r="D283" s="4" t="s">
        <v>18</v>
      </c>
      <c r="E283" s="13" t="s">
        <v>469</v>
      </c>
      <c r="F283" s="4">
        <v>320</v>
      </c>
      <c r="G283" s="13">
        <v>0</v>
      </c>
      <c r="H283" s="14" t="s">
        <v>107</v>
      </c>
      <c r="I283" s="17">
        <v>45620</v>
      </c>
      <c r="J283" s="6">
        <f>COUNTIF(C:C,الرئيسى3[[#This Row],[رقم البطاقة]])</f>
        <v>1</v>
      </c>
      <c r="K283" s="6">
        <f ca="1">TODAY()-الرئيسى3[[#This Row],[تاريخ استلام العمل]]</f>
        <v>639</v>
      </c>
      <c r="L283" s="6">
        <f ca="1">IF(الرئيسى3[[#This Row],[سنة]]&gt;0,INT(الرئيسى3[[#This Row],[يوم]]-الرئيسى3[[#This Row],[سنة]]*365)/30,INT(الرئيسى3[[#This Row],[يوم]])/30)</f>
        <v>9.1333333333333329</v>
      </c>
      <c r="M283" s="6">
        <f ca="1">IF(الرئيسى3[[#This Row],[يوم]]&gt;365,INT(الرئيسى3[[#This Row],[يوم]]/365),0)</f>
        <v>1</v>
      </c>
      <c r="N283" s="13"/>
      <c r="O283" s="9">
        <v>0</v>
      </c>
    </row>
    <row r="284" spans="1:15" ht="15.75" x14ac:dyDescent="0.2">
      <c r="A284" s="4">
        <f>SUBTOTAL(3,$B$2:B284)</f>
        <v>283</v>
      </c>
      <c r="B284" s="4" t="s">
        <v>656</v>
      </c>
      <c r="C284" s="16">
        <v>29805162700674</v>
      </c>
      <c r="D284" s="4" t="s">
        <v>18</v>
      </c>
      <c r="E284" s="4" t="s">
        <v>469</v>
      </c>
      <c r="F284" s="5">
        <v>320</v>
      </c>
      <c r="G284" s="5">
        <v>0</v>
      </c>
      <c r="H284" s="14" t="s">
        <v>107</v>
      </c>
      <c r="I284" s="17">
        <v>45622</v>
      </c>
      <c r="J284" s="6">
        <f>COUNTIF(C:C,الرئيسى3[[#This Row],[رقم البطاقة]])</f>
        <v>1</v>
      </c>
      <c r="K284" s="6">
        <f ca="1">TODAY()-الرئيسى3[[#This Row],[تاريخ استلام العمل]]</f>
        <v>637</v>
      </c>
      <c r="L284" s="6">
        <f ca="1">IF(الرئيسى3[[#This Row],[سنة]]&gt;0,INT(الرئيسى3[[#This Row],[يوم]]-الرئيسى3[[#This Row],[سنة]]*365)/30,INT(الرئيسى3[[#This Row],[يوم]])/30)</f>
        <v>9.0666666666666664</v>
      </c>
      <c r="M284" s="6">
        <f ca="1">IF(الرئيسى3[[#This Row],[يوم]]&gt;365,INT(الرئيسى3[[#This Row],[يوم]]/365),0)</f>
        <v>1</v>
      </c>
      <c r="N284" s="13"/>
      <c r="O284" s="9">
        <v>0</v>
      </c>
    </row>
    <row r="285" spans="1:15" ht="15.75" x14ac:dyDescent="0.2">
      <c r="A285" s="4">
        <f>SUBTOTAL(3,$B$2:B285)</f>
        <v>284</v>
      </c>
      <c r="B285" s="4" t="s">
        <v>657</v>
      </c>
      <c r="C285" s="16">
        <v>28703082201391</v>
      </c>
      <c r="D285" s="4" t="s">
        <v>18</v>
      </c>
      <c r="E285" s="4" t="s">
        <v>469</v>
      </c>
      <c r="F285" s="5">
        <v>320</v>
      </c>
      <c r="G285" s="5">
        <v>0</v>
      </c>
      <c r="H285" s="14" t="s">
        <v>107</v>
      </c>
      <c r="I285" s="17">
        <v>45615</v>
      </c>
      <c r="J285" s="6">
        <f>COUNTIF(C:C,الرئيسى3[[#This Row],[رقم البطاقة]])</f>
        <v>1</v>
      </c>
      <c r="K285" s="6">
        <f ca="1">TODAY()-الرئيسى3[[#This Row],[تاريخ استلام العمل]]</f>
        <v>644</v>
      </c>
      <c r="L285" s="6">
        <f ca="1">IF(الرئيسى3[[#This Row],[سنة]]&gt;0,INT(الرئيسى3[[#This Row],[يوم]]-الرئيسى3[[#This Row],[سنة]]*365)/30,INT(الرئيسى3[[#This Row],[يوم]])/30)</f>
        <v>9.3000000000000007</v>
      </c>
      <c r="M285" s="6">
        <f ca="1">IF(الرئيسى3[[#This Row],[يوم]]&gt;365,INT(الرئيسى3[[#This Row],[يوم]]/365),0)</f>
        <v>1</v>
      </c>
      <c r="N285" s="13"/>
      <c r="O285" s="9">
        <v>0</v>
      </c>
    </row>
    <row r="286" spans="1:15" ht="16.5" x14ac:dyDescent="0.2">
      <c r="A286" s="4">
        <f>SUBTOTAL(3,$B$2:B286)</f>
        <v>285</v>
      </c>
      <c r="B286" s="18" t="s">
        <v>638</v>
      </c>
      <c r="C286" s="16">
        <v>27103062401333</v>
      </c>
      <c r="D286" s="13" t="s">
        <v>440</v>
      </c>
      <c r="E286" s="4" t="s">
        <v>593</v>
      </c>
      <c r="F286" s="4">
        <v>270</v>
      </c>
      <c r="G286" s="13">
        <v>0</v>
      </c>
      <c r="H286" s="14" t="s">
        <v>107</v>
      </c>
      <c r="I286" s="17">
        <v>45332</v>
      </c>
      <c r="J286" s="6">
        <f>COUNTIF(C:C,الرئيسى3[[#This Row],[رقم البطاقة]])</f>
        <v>1</v>
      </c>
      <c r="K286" s="6">
        <f ca="1">TODAY()-الرئيسى3[[#This Row],[تاريخ استلام العمل]]</f>
        <v>927</v>
      </c>
      <c r="L286" s="6">
        <f ca="1">IF(الرئيسى3[[#This Row],[سنة]]&gt;0,INT(الرئيسى3[[#This Row],[يوم]]-الرئيسى3[[#This Row],[سنة]]*365)/30,INT(الرئيسى3[[#This Row],[يوم]])/30)</f>
        <v>6.5666666666666664</v>
      </c>
      <c r="M286" s="6">
        <f ca="1">IF(الرئيسى3[[#This Row],[يوم]]&gt;365,INT(الرئيسى3[[#This Row],[يوم]]/365),0)</f>
        <v>2</v>
      </c>
      <c r="N286" s="13"/>
      <c r="O286" s="9">
        <v>500</v>
      </c>
    </row>
    <row r="287" spans="1:15" ht="16.5" x14ac:dyDescent="0.2">
      <c r="A287" s="4">
        <f>SUBTOTAL(3,$B$2:B287)</f>
        <v>286</v>
      </c>
      <c r="B287" s="18" t="s">
        <v>111</v>
      </c>
      <c r="C287" s="16">
        <v>30511132104653</v>
      </c>
      <c r="D287" s="4" t="s">
        <v>9</v>
      </c>
      <c r="E287" s="13" t="s">
        <v>12</v>
      </c>
      <c r="F287" s="4">
        <v>205</v>
      </c>
      <c r="G287" s="13">
        <v>0</v>
      </c>
      <c r="H287" s="14" t="s">
        <v>107</v>
      </c>
      <c r="I287" s="17">
        <v>45047</v>
      </c>
      <c r="J287" s="6">
        <f>COUNTIF(C:C,الرئيسى3[[#This Row],[رقم البطاقة]])</f>
        <v>1</v>
      </c>
      <c r="K287" s="6">
        <f ca="1">TODAY()-الرئيسى3[[#This Row],[تاريخ استلام العمل]]</f>
        <v>1212</v>
      </c>
      <c r="L287" s="6">
        <f ca="1">IF(الرئيسى3[[#This Row],[سنة]]&gt;0,INT(الرئيسى3[[#This Row],[يوم]]-الرئيسى3[[#This Row],[سنة]]*365)/30,INT(الرئيسى3[[#This Row],[يوم]])/30)</f>
        <v>3.9</v>
      </c>
      <c r="M287" s="6">
        <f ca="1">IF(الرئيسى3[[#This Row],[يوم]]&gt;365,INT(الرئيسى3[[#This Row],[يوم]]/365),0)</f>
        <v>3</v>
      </c>
      <c r="N287" s="13"/>
      <c r="O287" s="9">
        <v>800</v>
      </c>
    </row>
    <row r="288" spans="1:15" ht="16.5" x14ac:dyDescent="0.2">
      <c r="A288" s="4">
        <f>SUBTOTAL(3,$B$2:B288)</f>
        <v>287</v>
      </c>
      <c r="B288" s="18" t="s">
        <v>643</v>
      </c>
      <c r="C288" s="16">
        <v>30502022402315</v>
      </c>
      <c r="D288" s="4" t="s">
        <v>9</v>
      </c>
      <c r="E288" s="13" t="s">
        <v>12</v>
      </c>
      <c r="F288" s="4">
        <v>205</v>
      </c>
      <c r="G288" s="13">
        <v>0</v>
      </c>
      <c r="H288" s="14" t="s">
        <v>107</v>
      </c>
      <c r="I288" s="17">
        <v>45124</v>
      </c>
      <c r="J288" s="6">
        <f>COUNTIF(C:C,الرئيسى3[[#This Row],[رقم البطاقة]])</f>
        <v>1</v>
      </c>
      <c r="K288" s="6">
        <f ca="1">TODAY()-الرئيسى3[[#This Row],[تاريخ استلام العمل]]</f>
        <v>1135</v>
      </c>
      <c r="L288" s="6">
        <f ca="1">IF(الرئيسى3[[#This Row],[سنة]]&gt;0,INT(الرئيسى3[[#This Row],[يوم]]-الرئيسى3[[#This Row],[سنة]]*365)/30,INT(الرئيسى3[[#This Row],[يوم]])/30)</f>
        <v>1.3333333333333333</v>
      </c>
      <c r="M288" s="6">
        <f ca="1">IF(الرئيسى3[[#This Row],[يوم]]&gt;365,INT(الرئيسى3[[#This Row],[يوم]]/365),0)</f>
        <v>3</v>
      </c>
      <c r="N288" s="13"/>
      <c r="O288" s="9">
        <v>800</v>
      </c>
    </row>
    <row r="289" spans="1:15" ht="16.5" x14ac:dyDescent="0.2">
      <c r="A289" s="4">
        <f>SUBTOTAL(3,$B$2:B289)</f>
        <v>288</v>
      </c>
      <c r="B289" s="18" t="s">
        <v>644</v>
      </c>
      <c r="C289" s="16">
        <v>30509211300595</v>
      </c>
      <c r="D289" s="4" t="s">
        <v>85</v>
      </c>
      <c r="E289" s="13" t="s">
        <v>12</v>
      </c>
      <c r="F289" s="4">
        <v>260</v>
      </c>
      <c r="G289" s="13">
        <v>0</v>
      </c>
      <c r="H289" s="14" t="s">
        <v>107</v>
      </c>
      <c r="I289" s="17">
        <v>45570</v>
      </c>
      <c r="J289" s="6">
        <f>COUNTIF(C:C,الرئيسى3[[#This Row],[رقم البطاقة]])</f>
        <v>1</v>
      </c>
      <c r="K289" s="6">
        <f ca="1">TODAY()-الرئيسى3[[#This Row],[تاريخ استلام العمل]]</f>
        <v>689</v>
      </c>
      <c r="L289" s="6">
        <f ca="1">IF(الرئيسى3[[#This Row],[سنة]]&gt;0,INT(الرئيسى3[[#This Row],[يوم]]-الرئيسى3[[#This Row],[سنة]]*365)/30,INT(الرئيسى3[[#This Row],[يوم]])/30)</f>
        <v>10.8</v>
      </c>
      <c r="M289" s="6">
        <f ca="1">IF(الرئيسى3[[#This Row],[يوم]]&gt;365,INT(الرئيسى3[[#This Row],[يوم]]/365),0)</f>
        <v>1</v>
      </c>
      <c r="N289" s="13"/>
      <c r="O289" s="9">
        <v>300</v>
      </c>
    </row>
    <row r="290" spans="1:15" ht="16.5" x14ac:dyDescent="0.2">
      <c r="A290" s="4">
        <f>SUBTOTAL(3,$B$2:B290)</f>
        <v>289</v>
      </c>
      <c r="B290" s="18" t="s">
        <v>645</v>
      </c>
      <c r="C290" s="16">
        <v>30509012410055</v>
      </c>
      <c r="D290" s="4" t="s">
        <v>19</v>
      </c>
      <c r="E290" s="13" t="s">
        <v>12</v>
      </c>
      <c r="F290" s="4">
        <v>250</v>
      </c>
      <c r="G290" s="13">
        <v>0</v>
      </c>
      <c r="H290" s="14" t="s">
        <v>107</v>
      </c>
      <c r="I290" s="17">
        <v>45627</v>
      </c>
      <c r="J290" s="6">
        <f>COUNTIF(C:C,الرئيسى3[[#This Row],[رقم البطاقة]])</f>
        <v>1</v>
      </c>
      <c r="K290" s="6">
        <f ca="1">TODAY()-الرئيسى3[[#This Row],[تاريخ استلام العمل]]</f>
        <v>632</v>
      </c>
      <c r="L290" s="6">
        <f ca="1">IF(الرئيسى3[[#This Row],[سنة]]&gt;0,INT(الرئيسى3[[#This Row],[يوم]]-الرئيسى3[[#This Row],[سنة]]*365)/30,INT(الرئيسى3[[#This Row],[يوم]])/30)</f>
        <v>8.9</v>
      </c>
      <c r="M290" s="6">
        <f ca="1">IF(الرئيسى3[[#This Row],[يوم]]&gt;365,INT(الرئيسى3[[#This Row],[يوم]]/365),0)</f>
        <v>1</v>
      </c>
      <c r="N290" s="13"/>
      <c r="O290" s="9">
        <v>0</v>
      </c>
    </row>
    <row r="291" spans="1:15" ht="16.5" x14ac:dyDescent="0.2">
      <c r="A291" s="4">
        <f>SUBTOTAL(3,$B$2:B291)</f>
        <v>290</v>
      </c>
      <c r="B291" s="18" t="s">
        <v>165</v>
      </c>
      <c r="C291" s="16">
        <v>29708112400216</v>
      </c>
      <c r="D291" s="4" t="s">
        <v>19</v>
      </c>
      <c r="E291" s="13" t="s">
        <v>12</v>
      </c>
      <c r="F291" s="4">
        <v>250</v>
      </c>
      <c r="G291" s="13">
        <v>0</v>
      </c>
      <c r="H291" s="14" t="s">
        <v>107</v>
      </c>
      <c r="I291" s="17">
        <v>45354</v>
      </c>
      <c r="J291" s="6">
        <f>COUNTIF(C:C,الرئيسى3[[#This Row],[رقم البطاقة]])</f>
        <v>1</v>
      </c>
      <c r="K291" s="6">
        <f ca="1">TODAY()-الرئيسى3[[#This Row],[تاريخ استلام العمل]]</f>
        <v>905</v>
      </c>
      <c r="L291" s="6">
        <f ca="1">IF(الرئيسى3[[#This Row],[سنة]]&gt;0,INT(الرئيسى3[[#This Row],[يوم]]-الرئيسى3[[#This Row],[سنة]]*365)/30,INT(الرئيسى3[[#This Row],[يوم]])/30)</f>
        <v>5.833333333333333</v>
      </c>
      <c r="M291" s="6">
        <f ca="1">IF(الرئيسى3[[#This Row],[يوم]]&gt;365,INT(الرئيسى3[[#This Row],[يوم]]/365),0)</f>
        <v>2</v>
      </c>
      <c r="N291" s="13"/>
      <c r="O291" s="9">
        <v>500</v>
      </c>
    </row>
    <row r="292" spans="1:15" ht="16.5" x14ac:dyDescent="0.2">
      <c r="A292" s="4">
        <f>SUBTOTAL(3,$B$2:B292)</f>
        <v>291</v>
      </c>
      <c r="B292" s="18" t="s">
        <v>89</v>
      </c>
      <c r="C292" s="16">
        <v>27705011302217</v>
      </c>
      <c r="D292" s="4" t="s">
        <v>19</v>
      </c>
      <c r="E292" s="13" t="s">
        <v>12</v>
      </c>
      <c r="F292" s="4">
        <v>250</v>
      </c>
      <c r="G292" s="13">
        <v>0</v>
      </c>
      <c r="H292" s="14" t="s">
        <v>107</v>
      </c>
      <c r="I292" s="17">
        <v>45451</v>
      </c>
      <c r="J292" s="6">
        <f>COUNTIF(C:C,الرئيسى3[[#This Row],[رقم البطاقة]])</f>
        <v>1</v>
      </c>
      <c r="K292" s="6">
        <f ca="1">TODAY()-الرئيسى3[[#This Row],[تاريخ استلام العمل]]</f>
        <v>808</v>
      </c>
      <c r="L292" s="6">
        <f ca="1">IF(الرئيسى3[[#This Row],[سنة]]&gt;0,INT(الرئيسى3[[#This Row],[يوم]]-الرئيسى3[[#This Row],[سنة]]*365)/30,INT(الرئيسى3[[#This Row],[يوم]])/30)</f>
        <v>2.6</v>
      </c>
      <c r="M292" s="6">
        <f ca="1">IF(الرئيسى3[[#This Row],[يوم]]&gt;365,INT(الرئيسى3[[#This Row],[يوم]]/365),0)</f>
        <v>2</v>
      </c>
      <c r="N292" s="13"/>
      <c r="O292" s="9">
        <v>300</v>
      </c>
    </row>
    <row r="293" spans="1:15" ht="16.5" x14ac:dyDescent="0.2">
      <c r="A293" s="4">
        <f>SUBTOTAL(3,$B$2:B293)</f>
        <v>292</v>
      </c>
      <c r="B293" s="18" t="s">
        <v>646</v>
      </c>
      <c r="C293" s="16">
        <v>28802211701395</v>
      </c>
      <c r="D293" s="4" t="s">
        <v>19</v>
      </c>
      <c r="E293" s="13" t="s">
        <v>12</v>
      </c>
      <c r="F293" s="4">
        <v>250</v>
      </c>
      <c r="G293" s="13">
        <v>0</v>
      </c>
      <c r="H293" s="14" t="s">
        <v>107</v>
      </c>
      <c r="I293" s="17">
        <v>45367</v>
      </c>
      <c r="J293" s="6">
        <f>COUNTIF(C:C,الرئيسى3[[#This Row],[رقم البطاقة]])</f>
        <v>1</v>
      </c>
      <c r="K293" s="6">
        <f ca="1">TODAY()-الرئيسى3[[#This Row],[تاريخ استلام العمل]]</f>
        <v>892</v>
      </c>
      <c r="L293" s="6">
        <f ca="1">IF(الرئيسى3[[#This Row],[سنة]]&gt;0,INT(الرئيسى3[[#This Row],[يوم]]-الرئيسى3[[#This Row],[سنة]]*365)/30,INT(الرئيسى3[[#This Row],[يوم]])/30)</f>
        <v>5.4</v>
      </c>
      <c r="M293" s="6">
        <f ca="1">IF(الرئيسى3[[#This Row],[يوم]]&gt;365,INT(الرئيسى3[[#This Row],[يوم]]/365),0)</f>
        <v>2</v>
      </c>
      <c r="N293" s="13"/>
      <c r="O293" s="9">
        <v>500</v>
      </c>
    </row>
    <row r="294" spans="1:15" ht="16.5" x14ac:dyDescent="0.2">
      <c r="A294" s="4">
        <f>SUBTOTAL(3,$B$2:B294)</f>
        <v>293</v>
      </c>
      <c r="B294" s="18" t="s">
        <v>647</v>
      </c>
      <c r="C294" s="16">
        <v>30001261700078</v>
      </c>
      <c r="D294" s="13" t="s">
        <v>602</v>
      </c>
      <c r="E294" s="13" t="s">
        <v>12</v>
      </c>
      <c r="F294" s="4">
        <v>300</v>
      </c>
      <c r="G294" s="13">
        <v>0</v>
      </c>
      <c r="H294" s="14" t="s">
        <v>107</v>
      </c>
      <c r="I294" s="17">
        <v>45654</v>
      </c>
      <c r="J294" s="6">
        <f>COUNTIF(C:C,الرئيسى3[[#This Row],[رقم البطاقة]])</f>
        <v>1</v>
      </c>
      <c r="K294" s="6">
        <f ca="1">TODAY()-الرئيسى3[[#This Row],[تاريخ استلام العمل]]</f>
        <v>605</v>
      </c>
      <c r="L294" s="6">
        <f ca="1">IF(الرئيسى3[[#This Row],[سنة]]&gt;0,INT(الرئيسى3[[#This Row],[يوم]]-الرئيسى3[[#This Row],[سنة]]*365)/30,INT(الرئيسى3[[#This Row],[يوم]])/30)</f>
        <v>8</v>
      </c>
      <c r="M294" s="6">
        <f ca="1">IF(الرئيسى3[[#This Row],[يوم]]&gt;365,INT(الرئيسى3[[#This Row],[يوم]]/365),0)</f>
        <v>1</v>
      </c>
      <c r="N294" s="13"/>
      <c r="O294" s="9">
        <v>0</v>
      </c>
    </row>
    <row r="295" spans="1:15" ht="16.5" x14ac:dyDescent="0.2">
      <c r="A295" s="4">
        <f>SUBTOTAL(3,$B$2:B295)</f>
        <v>294</v>
      </c>
      <c r="B295" s="18" t="s">
        <v>649</v>
      </c>
      <c r="C295" s="16">
        <v>29709022403956</v>
      </c>
      <c r="D295" s="13" t="s">
        <v>15</v>
      </c>
      <c r="E295" s="13" t="s">
        <v>12</v>
      </c>
      <c r="F295" s="4">
        <v>275</v>
      </c>
      <c r="G295" s="13">
        <v>0</v>
      </c>
      <c r="H295" s="14" t="s">
        <v>107</v>
      </c>
      <c r="I295" s="17">
        <v>45558</v>
      </c>
      <c r="J295" s="6">
        <f>COUNTIF(C:C,الرئيسى3[[#This Row],[رقم البطاقة]])</f>
        <v>1</v>
      </c>
      <c r="K295" s="6">
        <f ca="1">TODAY()-الرئيسى3[[#This Row],[تاريخ استلام العمل]]</f>
        <v>701</v>
      </c>
      <c r="L295" s="6">
        <f ca="1">IF(الرئيسى3[[#This Row],[سنة]]&gt;0,INT(الرئيسى3[[#This Row],[يوم]]-الرئيسى3[[#This Row],[سنة]]*365)/30,INT(الرئيسى3[[#This Row],[يوم]])/30)</f>
        <v>11.2</v>
      </c>
      <c r="M295" s="6">
        <f ca="1">IF(الرئيسى3[[#This Row],[يوم]]&gt;365,INT(الرئيسى3[[#This Row],[يوم]]/365),0)</f>
        <v>1</v>
      </c>
      <c r="N295" s="13"/>
      <c r="O295" s="9">
        <v>300</v>
      </c>
    </row>
    <row r="296" spans="1:15" ht="16.5" x14ac:dyDescent="0.2">
      <c r="A296" s="4">
        <f>SUBTOTAL(3,$B$2:B296)</f>
        <v>295</v>
      </c>
      <c r="B296" s="18" t="s">
        <v>650</v>
      </c>
      <c r="C296" s="16">
        <v>28902202401332</v>
      </c>
      <c r="D296" s="13" t="s">
        <v>15</v>
      </c>
      <c r="E296" s="13" t="s">
        <v>12</v>
      </c>
      <c r="F296" s="4">
        <v>275</v>
      </c>
      <c r="G296" s="13">
        <v>0</v>
      </c>
      <c r="H296" s="14" t="s">
        <v>107</v>
      </c>
      <c r="I296" s="17">
        <v>45244</v>
      </c>
      <c r="J296" s="6">
        <f>COUNTIF(C:C,الرئيسى3[[#This Row],[رقم البطاقة]])</f>
        <v>1</v>
      </c>
      <c r="K296" s="6">
        <f ca="1">TODAY()-الرئيسى3[[#This Row],[تاريخ استلام العمل]]</f>
        <v>1015</v>
      </c>
      <c r="L296" s="6">
        <f ca="1">IF(الرئيسى3[[#This Row],[سنة]]&gt;0,INT(الرئيسى3[[#This Row],[يوم]]-الرئيسى3[[#This Row],[سنة]]*365)/30,INT(الرئيسى3[[#This Row],[يوم]])/30)</f>
        <v>9.5</v>
      </c>
      <c r="M296" s="6">
        <f ca="1">IF(الرئيسى3[[#This Row],[يوم]]&gt;365,INT(الرئيسى3[[#This Row],[يوم]]/365),0)</f>
        <v>2</v>
      </c>
      <c r="N296" s="13"/>
      <c r="O296" s="9">
        <v>800</v>
      </c>
    </row>
    <row r="297" spans="1:15" ht="16.5" x14ac:dyDescent="0.2">
      <c r="A297" s="4">
        <f>SUBTOTAL(3,$B$2:B297)</f>
        <v>296</v>
      </c>
      <c r="B297" s="18" t="s">
        <v>115</v>
      </c>
      <c r="C297" s="16">
        <v>27312152102252</v>
      </c>
      <c r="D297" s="13" t="s">
        <v>15</v>
      </c>
      <c r="E297" s="13" t="s">
        <v>12</v>
      </c>
      <c r="F297" s="4">
        <v>275</v>
      </c>
      <c r="G297" s="13">
        <v>0</v>
      </c>
      <c r="H297" s="14" t="s">
        <v>107</v>
      </c>
      <c r="I297" s="17">
        <v>45061</v>
      </c>
      <c r="J297" s="6">
        <f>COUNTIF(C:C,الرئيسى3[[#This Row],[رقم البطاقة]])</f>
        <v>1</v>
      </c>
      <c r="K297" s="6">
        <f ca="1">TODAY()-الرئيسى3[[#This Row],[تاريخ استلام العمل]]</f>
        <v>1198</v>
      </c>
      <c r="L297" s="6">
        <f ca="1">IF(الرئيسى3[[#This Row],[سنة]]&gt;0,INT(الرئيسى3[[#This Row],[يوم]]-الرئيسى3[[#This Row],[سنة]]*365)/30,INT(الرئيسى3[[#This Row],[يوم]])/30)</f>
        <v>3.4333333333333331</v>
      </c>
      <c r="M297" s="6">
        <f ca="1">IF(الرئيسى3[[#This Row],[يوم]]&gt;365,INT(الرئيسى3[[#This Row],[يوم]]/365),0)</f>
        <v>3</v>
      </c>
      <c r="N297" s="13"/>
      <c r="O297" s="9">
        <v>800</v>
      </c>
    </row>
    <row r="298" spans="1:15" ht="16.5" x14ac:dyDescent="0.2">
      <c r="A298" s="4">
        <f>SUBTOTAL(3,$B$2:B298)</f>
        <v>297</v>
      </c>
      <c r="B298" s="18" t="s">
        <v>300</v>
      </c>
      <c r="C298" s="16">
        <v>30306252700559</v>
      </c>
      <c r="D298" s="13" t="s">
        <v>15</v>
      </c>
      <c r="E298" s="13" t="s">
        <v>12</v>
      </c>
      <c r="F298" s="4">
        <v>275</v>
      </c>
      <c r="G298" s="13">
        <v>0</v>
      </c>
      <c r="H298" s="14" t="s">
        <v>107</v>
      </c>
      <c r="I298" s="17">
        <v>45510</v>
      </c>
      <c r="J298" s="6">
        <f>COUNTIF(C:C,الرئيسى3[[#This Row],[رقم البطاقة]])</f>
        <v>1</v>
      </c>
      <c r="K298" s="6">
        <f ca="1">TODAY()-الرئيسى3[[#This Row],[تاريخ استلام العمل]]</f>
        <v>749</v>
      </c>
      <c r="L298" s="6">
        <f ca="1">IF(الرئيسى3[[#This Row],[سنة]]&gt;0,INT(الرئيسى3[[#This Row],[يوم]]-الرئيسى3[[#This Row],[سنة]]*365)/30,INT(الرئيسى3[[#This Row],[يوم]])/30)</f>
        <v>0.6333333333333333</v>
      </c>
      <c r="M298" s="6">
        <f ca="1">IF(الرئيسى3[[#This Row],[يوم]]&gt;365,INT(الرئيسى3[[#This Row],[يوم]]/365),0)</f>
        <v>2</v>
      </c>
      <c r="N298" s="13"/>
      <c r="O298" s="9">
        <v>300</v>
      </c>
    </row>
    <row r="299" spans="1:15" ht="16.5" x14ac:dyDescent="0.2">
      <c r="A299" s="4">
        <f>SUBTOTAL(3,$B$2:B299)</f>
        <v>298</v>
      </c>
      <c r="B299" s="18" t="s">
        <v>117</v>
      </c>
      <c r="C299" s="16">
        <v>28902182501815</v>
      </c>
      <c r="D299" s="13" t="s">
        <v>15</v>
      </c>
      <c r="E299" s="13" t="s">
        <v>12</v>
      </c>
      <c r="F299" s="4">
        <v>275</v>
      </c>
      <c r="G299" s="13">
        <v>0</v>
      </c>
      <c r="H299" s="14" t="s">
        <v>107</v>
      </c>
      <c r="I299" s="17">
        <v>45279</v>
      </c>
      <c r="J299" s="6">
        <f>COUNTIF(C:C,الرئيسى3[[#This Row],[رقم البطاقة]])</f>
        <v>1</v>
      </c>
      <c r="K299" s="6">
        <f ca="1">TODAY()-الرئيسى3[[#This Row],[تاريخ استلام العمل]]</f>
        <v>980</v>
      </c>
      <c r="L299" s="6">
        <f ca="1">IF(الرئيسى3[[#This Row],[سنة]]&gt;0,INT(الرئيسى3[[#This Row],[يوم]]-الرئيسى3[[#This Row],[سنة]]*365)/30,INT(الرئيسى3[[#This Row],[يوم]])/30)</f>
        <v>8.3333333333333339</v>
      </c>
      <c r="M299" s="6">
        <f ca="1">IF(الرئيسى3[[#This Row],[يوم]]&gt;365,INT(الرئيسى3[[#This Row],[يوم]]/365),0)</f>
        <v>2</v>
      </c>
      <c r="N299" s="13"/>
      <c r="O299" s="9">
        <v>800</v>
      </c>
    </row>
    <row r="300" spans="1:15" ht="16.5" x14ac:dyDescent="0.2">
      <c r="A300" s="4">
        <f>SUBTOTAL(3,$B$2:B300)</f>
        <v>299</v>
      </c>
      <c r="B300" s="18" t="s">
        <v>651</v>
      </c>
      <c r="C300" s="16">
        <v>28006171801757</v>
      </c>
      <c r="D300" s="13" t="s">
        <v>15</v>
      </c>
      <c r="E300" s="13" t="s">
        <v>12</v>
      </c>
      <c r="F300" s="4">
        <v>275</v>
      </c>
      <c r="G300" s="13">
        <v>0</v>
      </c>
      <c r="H300" s="14" t="s">
        <v>107</v>
      </c>
      <c r="I300" s="17">
        <v>45544</v>
      </c>
      <c r="J300" s="6">
        <f>COUNTIF(C:C,الرئيسى3[[#This Row],[رقم البطاقة]])</f>
        <v>1</v>
      </c>
      <c r="K300" s="6">
        <f ca="1">TODAY()-الرئيسى3[[#This Row],[تاريخ استلام العمل]]</f>
        <v>715</v>
      </c>
      <c r="L300" s="6">
        <f ca="1">IF(الرئيسى3[[#This Row],[سنة]]&gt;0,INT(الرئيسى3[[#This Row],[يوم]]-الرئيسى3[[#This Row],[سنة]]*365)/30,INT(الرئيسى3[[#This Row],[يوم]])/30)</f>
        <v>11.666666666666666</v>
      </c>
      <c r="M300" s="6">
        <f ca="1">IF(الرئيسى3[[#This Row],[يوم]]&gt;365,INT(الرئيسى3[[#This Row],[يوم]]/365),0)</f>
        <v>1</v>
      </c>
      <c r="N300" s="13"/>
      <c r="O300" s="9">
        <v>300</v>
      </c>
    </row>
    <row r="301" spans="1:15" ht="16.5" x14ac:dyDescent="0.2">
      <c r="A301" s="4">
        <f>SUBTOTAL(3,$B$2:B301)</f>
        <v>300</v>
      </c>
      <c r="B301" s="18" t="s">
        <v>652</v>
      </c>
      <c r="C301" s="16">
        <v>27303152602191</v>
      </c>
      <c r="D301" s="13" t="s">
        <v>15</v>
      </c>
      <c r="E301" s="13" t="s">
        <v>12</v>
      </c>
      <c r="F301" s="4">
        <v>275</v>
      </c>
      <c r="G301" s="13">
        <v>0</v>
      </c>
      <c r="H301" s="14" t="s">
        <v>107</v>
      </c>
      <c r="I301" s="17">
        <v>45290</v>
      </c>
      <c r="J301" s="6">
        <f>COUNTIF(C:C,الرئيسى3[[#This Row],[رقم البطاقة]])</f>
        <v>1</v>
      </c>
      <c r="K301" s="6">
        <f ca="1">TODAY()-الرئيسى3[[#This Row],[تاريخ استلام العمل]]</f>
        <v>969</v>
      </c>
      <c r="L301" s="6">
        <f ca="1">IF(الرئيسى3[[#This Row],[سنة]]&gt;0,INT(الرئيسى3[[#This Row],[يوم]]-الرئيسى3[[#This Row],[سنة]]*365)/30,INT(الرئيسى3[[#This Row],[يوم]])/30)</f>
        <v>7.9666666666666668</v>
      </c>
      <c r="M301" s="6">
        <f ca="1">IF(الرئيسى3[[#This Row],[يوم]]&gt;365,INT(الرئيسى3[[#This Row],[يوم]]/365),0)</f>
        <v>2</v>
      </c>
      <c r="N301" s="13"/>
      <c r="O301" s="9">
        <v>800</v>
      </c>
    </row>
    <row r="302" spans="1:15" ht="16.5" x14ac:dyDescent="0.2">
      <c r="A302" s="4">
        <f>SUBTOTAL(3,$B$2:B302)</f>
        <v>301</v>
      </c>
      <c r="B302" s="18" t="s">
        <v>108</v>
      </c>
      <c r="C302" s="16">
        <v>26807012600576</v>
      </c>
      <c r="D302" s="4" t="s">
        <v>16</v>
      </c>
      <c r="E302" s="13" t="s">
        <v>12</v>
      </c>
      <c r="F302" s="4">
        <v>275</v>
      </c>
      <c r="G302" s="13">
        <v>0</v>
      </c>
      <c r="H302" s="14" t="s">
        <v>107</v>
      </c>
      <c r="I302" s="17">
        <v>44892</v>
      </c>
      <c r="J302" s="6">
        <f>COUNTIF(C:C,الرئيسى3[[#This Row],[رقم البطاقة]])</f>
        <v>1</v>
      </c>
      <c r="K302" s="6">
        <f ca="1">TODAY()-الرئيسى3[[#This Row],[تاريخ استلام العمل]]</f>
        <v>1367</v>
      </c>
      <c r="L302" s="6">
        <f ca="1">IF(الرئيسى3[[#This Row],[سنة]]&gt;0,INT(الرئيسى3[[#This Row],[يوم]]-الرئيسى3[[#This Row],[سنة]]*365)/30,INT(الرئيسى3[[#This Row],[يوم]])/30)</f>
        <v>9.0666666666666664</v>
      </c>
      <c r="M302" s="6">
        <f ca="1">IF(الرئيسى3[[#This Row],[يوم]]&gt;365,INT(الرئيسى3[[#This Row],[يوم]]/365),0)</f>
        <v>3</v>
      </c>
      <c r="N302" s="13"/>
      <c r="O302" s="9">
        <v>800</v>
      </c>
    </row>
    <row r="303" spans="1:15" ht="15.75" x14ac:dyDescent="0.2">
      <c r="A303" s="4">
        <f>SUBTOTAL(3,$B$2:B303)</f>
        <v>302</v>
      </c>
      <c r="B303" s="4" t="s">
        <v>109</v>
      </c>
      <c r="C303" s="16">
        <v>27007142701452</v>
      </c>
      <c r="D303" s="4" t="s">
        <v>16</v>
      </c>
      <c r="E303" s="4" t="s">
        <v>12</v>
      </c>
      <c r="F303" s="5">
        <v>275</v>
      </c>
      <c r="G303" s="5">
        <v>0</v>
      </c>
      <c r="H303" s="14" t="s">
        <v>107</v>
      </c>
      <c r="I303" s="17">
        <v>44951</v>
      </c>
      <c r="J303" s="6">
        <f>COUNTIF(C:C,الرئيسى3[[#This Row],[رقم البطاقة]])</f>
        <v>1</v>
      </c>
      <c r="K303" s="6">
        <f ca="1">TODAY()-الرئيسى3[[#This Row],[تاريخ استلام العمل]]</f>
        <v>1308</v>
      </c>
      <c r="L303" s="6">
        <f ca="1">IF(الرئيسى3[[#This Row],[سنة]]&gt;0,INT(الرئيسى3[[#This Row],[يوم]]-الرئيسى3[[#This Row],[سنة]]*365)/30,INT(الرئيسى3[[#This Row],[يوم]])/30)</f>
        <v>7.1</v>
      </c>
      <c r="M303" s="6">
        <f ca="1">IF(الرئيسى3[[#This Row],[يوم]]&gt;365,INT(الرئيسى3[[#This Row],[يوم]]/365),0)</f>
        <v>3</v>
      </c>
      <c r="N303" s="13"/>
      <c r="O303" s="9">
        <v>800</v>
      </c>
    </row>
    <row r="304" spans="1:15" ht="15.75" x14ac:dyDescent="0.2">
      <c r="A304" s="4">
        <f>SUBTOTAL(3,$B$2:B304)</f>
        <v>303</v>
      </c>
      <c r="B304" s="4" t="s">
        <v>110</v>
      </c>
      <c r="C304" s="16">
        <v>30108252302093</v>
      </c>
      <c r="D304" s="4" t="s">
        <v>16</v>
      </c>
      <c r="E304" s="4" t="s">
        <v>12</v>
      </c>
      <c r="F304" s="4">
        <v>275</v>
      </c>
      <c r="G304" s="5">
        <v>0</v>
      </c>
      <c r="H304" s="14" t="s">
        <v>107</v>
      </c>
      <c r="I304" s="17">
        <v>44983</v>
      </c>
      <c r="J304" s="6">
        <f>COUNTIF(C:C,الرئيسى3[[#This Row],[رقم البطاقة]])</f>
        <v>1</v>
      </c>
      <c r="K304" s="6">
        <f ca="1">TODAY()-الرئيسى3[[#This Row],[تاريخ استلام العمل]]</f>
        <v>1276</v>
      </c>
      <c r="L304" s="6">
        <f ca="1">IF(الرئيسى3[[#This Row],[سنة]]&gt;0,INT(الرئيسى3[[#This Row],[يوم]]-الرئيسى3[[#This Row],[سنة]]*365)/30,INT(الرئيسى3[[#This Row],[يوم]])/30)</f>
        <v>6.0333333333333332</v>
      </c>
      <c r="M304" s="6">
        <f ca="1">IF(الرئيسى3[[#This Row],[يوم]]&gt;365,INT(الرئيسى3[[#This Row],[يوم]]/365),0)</f>
        <v>3</v>
      </c>
      <c r="N304" s="13"/>
      <c r="O304" s="9">
        <v>800</v>
      </c>
    </row>
    <row r="305" spans="1:15" ht="15.75" x14ac:dyDescent="0.2">
      <c r="A305" s="4">
        <f>SUBTOTAL(3,$B$2:B305)</f>
        <v>304</v>
      </c>
      <c r="B305" s="4" t="s">
        <v>112</v>
      </c>
      <c r="C305" s="16">
        <v>28502242702477</v>
      </c>
      <c r="D305" s="4" t="s">
        <v>16</v>
      </c>
      <c r="E305" s="4" t="s">
        <v>12</v>
      </c>
      <c r="F305" s="5">
        <v>275</v>
      </c>
      <c r="G305" s="5">
        <v>0</v>
      </c>
      <c r="H305" s="14" t="s">
        <v>107</v>
      </c>
      <c r="I305" s="17">
        <v>45050</v>
      </c>
      <c r="J305" s="6">
        <f>COUNTIF(C:C,الرئيسى3[[#This Row],[رقم البطاقة]])</f>
        <v>1</v>
      </c>
      <c r="K305" s="6">
        <f ca="1">TODAY()-الرئيسى3[[#This Row],[تاريخ استلام العمل]]</f>
        <v>1209</v>
      </c>
      <c r="L305" s="6">
        <f ca="1">IF(الرئيسى3[[#This Row],[سنة]]&gt;0,INT(الرئيسى3[[#This Row],[يوم]]-الرئيسى3[[#This Row],[سنة]]*365)/30,INT(الرئيسى3[[#This Row],[يوم]])/30)</f>
        <v>3.8</v>
      </c>
      <c r="M305" s="6">
        <f ca="1">IF(الرئيسى3[[#This Row],[يوم]]&gt;365,INT(الرئيسى3[[#This Row],[يوم]]/365),0)</f>
        <v>3</v>
      </c>
      <c r="N305" s="13"/>
      <c r="O305" s="9">
        <v>800</v>
      </c>
    </row>
    <row r="306" spans="1:15" ht="15.75" x14ac:dyDescent="0.2">
      <c r="A306" s="4">
        <f>SUBTOTAL(3,$B$2:B306)</f>
        <v>305</v>
      </c>
      <c r="B306" s="4" t="s">
        <v>653</v>
      </c>
      <c r="C306" s="16">
        <v>29904062402054</v>
      </c>
      <c r="D306" s="13" t="s">
        <v>600</v>
      </c>
      <c r="E306" s="4" t="s">
        <v>12</v>
      </c>
      <c r="F306" s="5">
        <v>215</v>
      </c>
      <c r="G306" s="5">
        <v>0</v>
      </c>
      <c r="H306" s="14" t="s">
        <v>107</v>
      </c>
      <c r="I306" s="17">
        <v>45631</v>
      </c>
      <c r="J306" s="6">
        <f>COUNTIF(C:C,الرئيسى3[[#This Row],[رقم البطاقة]])</f>
        <v>1</v>
      </c>
      <c r="K306" s="6">
        <f ca="1">TODAY()-الرئيسى3[[#This Row],[تاريخ استلام العمل]]</f>
        <v>628</v>
      </c>
      <c r="L306" s="6">
        <f ca="1">IF(الرئيسى3[[#This Row],[سنة]]&gt;0,INT(الرئيسى3[[#This Row],[يوم]]-الرئيسى3[[#This Row],[سنة]]*365)/30,INT(الرئيسى3[[#This Row],[يوم]])/30)</f>
        <v>8.7666666666666675</v>
      </c>
      <c r="M306" s="6">
        <f ca="1">IF(الرئيسى3[[#This Row],[يوم]]&gt;365,INT(الرئيسى3[[#This Row],[يوم]]/365),0)</f>
        <v>1</v>
      </c>
      <c r="N306" s="13"/>
      <c r="O306" s="9">
        <v>0</v>
      </c>
    </row>
    <row r="307" spans="1:15" ht="15.75" x14ac:dyDescent="0.2">
      <c r="A307" s="4">
        <f>SUBTOTAL(3,$B$2:B307)</f>
        <v>306</v>
      </c>
      <c r="B307" s="4" t="s">
        <v>654</v>
      </c>
      <c r="C307" s="16">
        <v>29609102604095</v>
      </c>
      <c r="D307" s="13" t="s">
        <v>600</v>
      </c>
      <c r="E307" s="4" t="s">
        <v>12</v>
      </c>
      <c r="F307" s="4">
        <v>215</v>
      </c>
      <c r="G307" s="5">
        <v>0</v>
      </c>
      <c r="H307" s="14" t="s">
        <v>107</v>
      </c>
      <c r="I307" s="17">
        <v>45577</v>
      </c>
      <c r="J307" s="6">
        <f>COUNTIF(C:C,الرئيسى3[[#This Row],[رقم البطاقة]])</f>
        <v>1</v>
      </c>
      <c r="K307" s="6">
        <f ca="1">TODAY()-الرئيسى3[[#This Row],[تاريخ استلام العمل]]</f>
        <v>682</v>
      </c>
      <c r="L307" s="6">
        <f ca="1">IF(الرئيسى3[[#This Row],[سنة]]&gt;0,INT(الرئيسى3[[#This Row],[يوم]]-الرئيسى3[[#This Row],[سنة]]*365)/30,INT(الرئيسى3[[#This Row],[يوم]])/30)</f>
        <v>10.566666666666666</v>
      </c>
      <c r="M307" s="6">
        <f ca="1">IF(الرئيسى3[[#This Row],[يوم]]&gt;365,INT(الرئيسى3[[#This Row],[يوم]]/365),0)</f>
        <v>1</v>
      </c>
      <c r="N307" s="13"/>
      <c r="O307" s="9">
        <v>300</v>
      </c>
    </row>
    <row r="308" spans="1:15" ht="15.75" x14ac:dyDescent="0.2">
      <c r="A308" s="4">
        <f>SUBTOTAL(3,$B$2:B308)</f>
        <v>307</v>
      </c>
      <c r="B308" s="4" t="s">
        <v>113</v>
      </c>
      <c r="C308" s="16">
        <v>29803022702275</v>
      </c>
      <c r="D308" s="4" t="s">
        <v>16</v>
      </c>
      <c r="E308" s="4" t="s">
        <v>12</v>
      </c>
      <c r="F308" s="5">
        <v>275</v>
      </c>
      <c r="G308" s="5">
        <v>0</v>
      </c>
      <c r="H308" s="14" t="s">
        <v>107</v>
      </c>
      <c r="I308" s="17">
        <v>45169</v>
      </c>
      <c r="J308" s="6">
        <f>COUNTIF(C:C,الرئيسى3[[#This Row],[رقم البطاقة]])</f>
        <v>1</v>
      </c>
      <c r="K308" s="6">
        <f ca="1">TODAY()-الرئيسى3[[#This Row],[تاريخ استلام العمل]]</f>
        <v>1090</v>
      </c>
      <c r="L308" s="6">
        <f ca="1">IF(الرئيسى3[[#This Row],[سنة]]&gt;0,INT(الرئيسى3[[#This Row],[يوم]]-الرئيسى3[[#This Row],[سنة]]*365)/30,INT(الرئيسى3[[#This Row],[يوم]])/30)</f>
        <v>12</v>
      </c>
      <c r="M308" s="6">
        <f ca="1">IF(الرئيسى3[[#This Row],[يوم]]&gt;365,INT(الرئيسى3[[#This Row],[يوم]]/365),0)</f>
        <v>2</v>
      </c>
      <c r="N308" s="13"/>
      <c r="O308" s="9">
        <v>800</v>
      </c>
    </row>
    <row r="309" spans="1:15" ht="15.75" x14ac:dyDescent="0.2">
      <c r="A309" s="4">
        <f>SUBTOTAL(3,$B$2:B309)</f>
        <v>308</v>
      </c>
      <c r="B309" s="4" t="s">
        <v>116</v>
      </c>
      <c r="C309" s="16">
        <v>29408272400979</v>
      </c>
      <c r="D309" s="4" t="s">
        <v>16</v>
      </c>
      <c r="E309" s="4" t="s">
        <v>12</v>
      </c>
      <c r="F309" s="4">
        <v>275</v>
      </c>
      <c r="G309" s="5">
        <v>0</v>
      </c>
      <c r="H309" s="14" t="s">
        <v>107</v>
      </c>
      <c r="I309" s="17">
        <v>44947</v>
      </c>
      <c r="J309" s="6">
        <f>COUNTIF(C:C,الرئيسى3[[#This Row],[رقم البطاقة]])</f>
        <v>1</v>
      </c>
      <c r="K309" s="6">
        <f ca="1">TODAY()-الرئيسى3[[#This Row],[تاريخ استلام العمل]]</f>
        <v>1312</v>
      </c>
      <c r="L309" s="6">
        <f ca="1">IF(الرئيسى3[[#This Row],[سنة]]&gt;0,INT(الرئيسى3[[#This Row],[يوم]]-الرئيسى3[[#This Row],[سنة]]*365)/30,INT(الرئيسى3[[#This Row],[يوم]])/30)</f>
        <v>7.2333333333333334</v>
      </c>
      <c r="M309" s="6">
        <f ca="1">IF(الرئيسى3[[#This Row],[يوم]]&gt;365,INT(الرئيسى3[[#This Row],[يوم]]/365),0)</f>
        <v>3</v>
      </c>
      <c r="N309" s="13"/>
      <c r="O309" s="9">
        <v>800</v>
      </c>
    </row>
    <row r="310" spans="1:15" ht="16.5" x14ac:dyDescent="0.2">
      <c r="A310" s="4">
        <f>SUBTOTAL(3,$B$2:B310)</f>
        <v>309</v>
      </c>
      <c r="B310" s="18" t="s">
        <v>639</v>
      </c>
      <c r="C310" s="16">
        <v>30006042200894</v>
      </c>
      <c r="D310" s="13" t="s">
        <v>23</v>
      </c>
      <c r="E310" s="4" t="s">
        <v>10</v>
      </c>
      <c r="F310" s="4">
        <v>290</v>
      </c>
      <c r="G310" s="13">
        <v>0</v>
      </c>
      <c r="H310" s="14" t="s">
        <v>107</v>
      </c>
      <c r="I310" s="17">
        <v>45622</v>
      </c>
      <c r="J310" s="6">
        <f>COUNTIF(C:C,الرئيسى3[[#This Row],[رقم البطاقة]])</f>
        <v>1</v>
      </c>
      <c r="K310" s="6">
        <f ca="1">TODAY()-الرئيسى3[[#This Row],[تاريخ استلام العمل]]</f>
        <v>637</v>
      </c>
      <c r="L310" s="6">
        <f ca="1">IF(الرئيسى3[[#This Row],[سنة]]&gt;0,INT(الرئيسى3[[#This Row],[يوم]]-الرئيسى3[[#This Row],[سنة]]*365)/30,INT(الرئيسى3[[#This Row],[يوم]])/30)</f>
        <v>9.0666666666666664</v>
      </c>
      <c r="M310" s="6">
        <f ca="1">IF(الرئيسى3[[#This Row],[يوم]]&gt;365,INT(الرئيسى3[[#This Row],[يوم]]/365),0)</f>
        <v>1</v>
      </c>
      <c r="N310" s="13"/>
      <c r="O310" s="9">
        <v>0</v>
      </c>
    </row>
    <row r="311" spans="1:15" ht="16.5" x14ac:dyDescent="0.2">
      <c r="A311" s="4">
        <f>SUBTOTAL(3,$B$2:B311)</f>
        <v>310</v>
      </c>
      <c r="B311" s="18" t="s">
        <v>640</v>
      </c>
      <c r="C311" s="16">
        <v>28509022701059</v>
      </c>
      <c r="D311" s="13" t="s">
        <v>23</v>
      </c>
      <c r="E311" s="4" t="s">
        <v>10</v>
      </c>
      <c r="F311" s="4">
        <v>290</v>
      </c>
      <c r="G311" s="13">
        <v>0</v>
      </c>
      <c r="H311" s="14" t="s">
        <v>107</v>
      </c>
      <c r="I311" s="17">
        <v>44928</v>
      </c>
      <c r="J311" s="6">
        <f>COUNTIF(C:C,الرئيسى3[[#This Row],[رقم البطاقة]])</f>
        <v>1</v>
      </c>
      <c r="K311" s="6">
        <f ca="1">TODAY()-الرئيسى3[[#This Row],[تاريخ استلام العمل]]</f>
        <v>1331</v>
      </c>
      <c r="L311" s="6">
        <f ca="1">IF(الرئيسى3[[#This Row],[سنة]]&gt;0,INT(الرئيسى3[[#This Row],[يوم]]-الرئيسى3[[#This Row],[سنة]]*365)/30,INT(الرئيسى3[[#This Row],[يوم]])/30)</f>
        <v>7.8666666666666663</v>
      </c>
      <c r="M311" s="6">
        <f ca="1">IF(الرئيسى3[[#This Row],[يوم]]&gt;365,INT(الرئيسى3[[#This Row],[يوم]]/365),0)</f>
        <v>3</v>
      </c>
      <c r="N311" s="13"/>
      <c r="O311" s="9">
        <v>800</v>
      </c>
    </row>
    <row r="312" spans="1:15" ht="16.5" x14ac:dyDescent="0.2">
      <c r="A312" s="4">
        <f>SUBTOTAL(3,$B$2:B312)</f>
        <v>311</v>
      </c>
      <c r="B312" s="18" t="s">
        <v>641</v>
      </c>
      <c r="C312" s="16">
        <v>28912201700229</v>
      </c>
      <c r="D312" s="13" t="s">
        <v>557</v>
      </c>
      <c r="E312" s="4" t="s">
        <v>10</v>
      </c>
      <c r="F312" s="4">
        <v>210</v>
      </c>
      <c r="G312" s="13">
        <v>0</v>
      </c>
      <c r="H312" s="14" t="s">
        <v>107</v>
      </c>
      <c r="I312" s="17">
        <v>45608</v>
      </c>
      <c r="J312" s="6">
        <f>COUNTIF(C:C,الرئيسى3[[#This Row],[رقم البطاقة]])</f>
        <v>1</v>
      </c>
      <c r="K312" s="6">
        <f ca="1">TODAY()-الرئيسى3[[#This Row],[تاريخ استلام العمل]]</f>
        <v>651</v>
      </c>
      <c r="L312" s="6">
        <f ca="1">IF(الرئيسى3[[#This Row],[سنة]]&gt;0,INT(الرئيسى3[[#This Row],[يوم]]-الرئيسى3[[#This Row],[سنة]]*365)/30,INT(الرئيسى3[[#This Row],[يوم]])/30)</f>
        <v>9.5333333333333332</v>
      </c>
      <c r="M312" s="6">
        <f ca="1">IF(الرئيسى3[[#This Row],[يوم]]&gt;365,INT(الرئيسى3[[#This Row],[يوم]]/365),0)</f>
        <v>1</v>
      </c>
      <c r="N312" s="13"/>
      <c r="O312" s="9">
        <v>0</v>
      </c>
    </row>
    <row r="313" spans="1:15" ht="16.5" x14ac:dyDescent="0.2">
      <c r="A313" s="4">
        <f>SUBTOTAL(3,$B$2:B313)</f>
        <v>312</v>
      </c>
      <c r="B313" s="18" t="s">
        <v>642</v>
      </c>
      <c r="C313" s="16">
        <v>27911281801397</v>
      </c>
      <c r="D313" s="13" t="s">
        <v>79</v>
      </c>
      <c r="E313" s="4" t="s">
        <v>8</v>
      </c>
      <c r="F313" s="4">
        <v>230</v>
      </c>
      <c r="G313" s="13">
        <v>0</v>
      </c>
      <c r="H313" s="14" t="s">
        <v>107</v>
      </c>
      <c r="I313" s="17">
        <v>45077</v>
      </c>
      <c r="J313" s="6">
        <f>COUNTIF(C:C,الرئيسى3[[#This Row],[رقم البطاقة]])</f>
        <v>1</v>
      </c>
      <c r="K313" s="6">
        <f ca="1">TODAY()-الرئيسى3[[#This Row],[تاريخ استلام العمل]]</f>
        <v>1182</v>
      </c>
      <c r="L313" s="6">
        <f ca="1">IF(الرئيسى3[[#This Row],[سنة]]&gt;0,INT(الرئيسى3[[#This Row],[يوم]]-الرئيسى3[[#This Row],[سنة]]*365)/30,INT(الرئيسى3[[#This Row],[يوم]])/30)</f>
        <v>2.9</v>
      </c>
      <c r="M313" s="6">
        <f ca="1">IF(الرئيسى3[[#This Row],[يوم]]&gt;365,INT(الرئيسى3[[#This Row],[يوم]]/365),0)</f>
        <v>3</v>
      </c>
      <c r="N313" s="13"/>
      <c r="O313" s="9">
        <v>800</v>
      </c>
    </row>
    <row r="314" spans="1:15" ht="16.5" x14ac:dyDescent="0.2">
      <c r="A314" s="4">
        <f>SUBTOTAL(3,$B$2:B314)</f>
        <v>313</v>
      </c>
      <c r="B314" s="18" t="s">
        <v>648</v>
      </c>
      <c r="C314" s="16">
        <v>30008081702034</v>
      </c>
      <c r="D314" s="13" t="s">
        <v>20</v>
      </c>
      <c r="E314" s="4" t="s">
        <v>13</v>
      </c>
      <c r="F314" s="4">
        <v>240</v>
      </c>
      <c r="G314" s="13">
        <v>0</v>
      </c>
      <c r="H314" s="14" t="s">
        <v>107</v>
      </c>
      <c r="I314" s="17">
        <v>45426</v>
      </c>
      <c r="J314" s="6">
        <f>COUNTIF(C:C,الرئيسى3[[#This Row],[رقم البطاقة]])</f>
        <v>1</v>
      </c>
      <c r="K314" s="6">
        <f ca="1">TODAY()-الرئيسى3[[#This Row],[تاريخ استلام العمل]]</f>
        <v>833</v>
      </c>
      <c r="L314" s="6">
        <f ca="1">IF(الرئيسى3[[#This Row],[سنة]]&gt;0,INT(الرئيسى3[[#This Row],[يوم]]-الرئيسى3[[#This Row],[سنة]]*365)/30,INT(الرئيسى3[[#This Row],[يوم]])/30)</f>
        <v>3.4333333333333331</v>
      </c>
      <c r="M314" s="6">
        <f ca="1">IF(الرئيسى3[[#This Row],[يوم]]&gt;365,INT(الرئيسى3[[#This Row],[يوم]]/365),0)</f>
        <v>2</v>
      </c>
      <c r="N314" s="13"/>
      <c r="O314" s="9">
        <v>500</v>
      </c>
    </row>
    <row r="315" spans="1:15" ht="15.75" x14ac:dyDescent="0.2">
      <c r="A315" s="4">
        <f>SUBTOTAL(3,$B$2:B315)</f>
        <v>314</v>
      </c>
      <c r="B315" s="4" t="s">
        <v>518</v>
      </c>
      <c r="C315" s="16">
        <v>30102062700493</v>
      </c>
      <c r="D315" s="4" t="s">
        <v>18</v>
      </c>
      <c r="E315" s="4" t="s">
        <v>469</v>
      </c>
      <c r="F315" s="4">
        <v>320</v>
      </c>
      <c r="G315" s="4">
        <v>0</v>
      </c>
      <c r="H315" s="14" t="s">
        <v>81</v>
      </c>
      <c r="I315" s="17">
        <v>45582</v>
      </c>
      <c r="J315" s="6">
        <f>COUNTIF(C:C,الرئيسى3[[#This Row],[رقم البطاقة]])</f>
        <v>1</v>
      </c>
      <c r="K315" s="6">
        <f ca="1">TODAY()-الرئيسى3[[#This Row],[تاريخ استلام العمل]]</f>
        <v>677</v>
      </c>
      <c r="L315" s="6">
        <f ca="1">IF(الرئيسى3[[#This Row],[سنة]]&gt;0,INT(الرئيسى3[[#This Row],[يوم]]-الرئيسى3[[#This Row],[سنة]]*365)/30,INT(الرئيسى3[[#This Row],[يوم]])/30)</f>
        <v>10.4</v>
      </c>
      <c r="M315" s="6">
        <f ca="1">IF(الرئيسى3[[#This Row],[يوم]]&gt;365,INT(الرئيسى3[[#This Row],[يوم]]/365),0)</f>
        <v>1</v>
      </c>
      <c r="N315" s="13"/>
      <c r="O315" s="9">
        <v>300</v>
      </c>
    </row>
    <row r="316" spans="1:15" ht="15.75" x14ac:dyDescent="0.2">
      <c r="A316" s="4">
        <f>SUBTOTAL(3,$B$2:B316)</f>
        <v>315</v>
      </c>
      <c r="B316" s="4" t="s">
        <v>449</v>
      </c>
      <c r="C316" s="16">
        <v>29408212701015</v>
      </c>
      <c r="D316" s="4" t="s">
        <v>18</v>
      </c>
      <c r="E316" s="4" t="s">
        <v>469</v>
      </c>
      <c r="F316" s="4">
        <v>320</v>
      </c>
      <c r="G316" s="5">
        <v>0</v>
      </c>
      <c r="H316" s="14" t="s">
        <v>81</v>
      </c>
      <c r="I316" s="17">
        <v>45589</v>
      </c>
      <c r="J316" s="6">
        <f>COUNTIF(C:C,الرئيسى3[[#This Row],[رقم البطاقة]])</f>
        <v>1</v>
      </c>
      <c r="K316" s="6">
        <f ca="1">TODAY()-الرئيسى3[[#This Row],[تاريخ استلام العمل]]</f>
        <v>670</v>
      </c>
      <c r="L316" s="6">
        <f ca="1">IF(الرئيسى3[[#This Row],[سنة]]&gt;0,INT(الرئيسى3[[#This Row],[يوم]]-الرئيسى3[[#This Row],[سنة]]*365)/30,INT(الرئيسى3[[#This Row],[يوم]])/30)</f>
        <v>10.166666666666666</v>
      </c>
      <c r="M316" s="6">
        <f ca="1">IF(الرئيسى3[[#This Row],[يوم]]&gt;365,INT(الرئيسى3[[#This Row],[يوم]]/365),0)</f>
        <v>1</v>
      </c>
      <c r="N316" s="13"/>
      <c r="O316" s="9">
        <v>300</v>
      </c>
    </row>
    <row r="317" spans="1:15" ht="15.75" x14ac:dyDescent="0.2">
      <c r="A317" s="4">
        <f>SUBTOTAL(3,$B$2:B317)</f>
        <v>316</v>
      </c>
      <c r="B317" s="4" t="s">
        <v>83</v>
      </c>
      <c r="C317" s="16">
        <v>25906231400471</v>
      </c>
      <c r="D317" s="13" t="s">
        <v>15</v>
      </c>
      <c r="E317" s="4" t="s">
        <v>12</v>
      </c>
      <c r="F317" s="4">
        <v>265</v>
      </c>
      <c r="G317" s="5">
        <v>0</v>
      </c>
      <c r="H317" s="14" t="s">
        <v>81</v>
      </c>
      <c r="I317" s="17">
        <v>44992</v>
      </c>
      <c r="J317" s="6">
        <f>COUNTIF(C:C,الرئيسى3[[#This Row],[رقم البطاقة]])</f>
        <v>1</v>
      </c>
      <c r="K317" s="6">
        <f ca="1">TODAY()-الرئيسى3[[#This Row],[تاريخ استلام العمل]]</f>
        <v>1267</v>
      </c>
      <c r="L317" s="6">
        <f ca="1">IF(الرئيسى3[[#This Row],[سنة]]&gt;0,INT(الرئيسى3[[#This Row],[يوم]]-الرئيسى3[[#This Row],[سنة]]*365)/30,INT(الرئيسى3[[#This Row],[يوم]])/30)</f>
        <v>5.7333333333333334</v>
      </c>
      <c r="M317" s="6">
        <f ca="1">IF(الرئيسى3[[#This Row],[يوم]]&gt;365,INT(الرئيسى3[[#This Row],[يوم]]/365),0)</f>
        <v>3</v>
      </c>
      <c r="N317" s="13"/>
      <c r="O317" s="9">
        <v>800</v>
      </c>
    </row>
    <row r="318" spans="1:15" ht="15.75" x14ac:dyDescent="0.2">
      <c r="A318" s="4">
        <f>SUBTOTAL(3,$B$2:B318)</f>
        <v>317</v>
      </c>
      <c r="B318" s="4" t="s">
        <v>84</v>
      </c>
      <c r="C318" s="16">
        <v>28005312300297</v>
      </c>
      <c r="D318" s="4" t="s">
        <v>19</v>
      </c>
      <c r="E318" s="4" t="s">
        <v>12</v>
      </c>
      <c r="F318" s="4">
        <v>240</v>
      </c>
      <c r="G318" s="5">
        <v>30</v>
      </c>
      <c r="H318" s="14" t="s">
        <v>81</v>
      </c>
      <c r="I318" s="17">
        <v>45033</v>
      </c>
      <c r="J318" s="6">
        <f>COUNTIF(C:C,الرئيسى3[[#This Row],[رقم البطاقة]])</f>
        <v>1</v>
      </c>
      <c r="K318" s="6">
        <f ca="1">TODAY()-الرئيسى3[[#This Row],[تاريخ استلام العمل]]</f>
        <v>1226</v>
      </c>
      <c r="L318" s="6">
        <f ca="1">IF(الرئيسى3[[#This Row],[سنة]]&gt;0,INT(الرئيسى3[[#This Row],[يوم]]-الرئيسى3[[#This Row],[سنة]]*365)/30,INT(الرئيسى3[[#This Row],[يوم]])/30)</f>
        <v>4.3666666666666663</v>
      </c>
      <c r="M318" s="6">
        <f ca="1">IF(الرئيسى3[[#This Row],[يوم]]&gt;365,INT(الرئيسى3[[#This Row],[يوم]]/365),0)</f>
        <v>3</v>
      </c>
      <c r="N318" s="13"/>
      <c r="O318" s="9">
        <v>800</v>
      </c>
    </row>
    <row r="319" spans="1:15" ht="15.75" x14ac:dyDescent="0.2">
      <c r="A319" s="4">
        <f>SUBTOTAL(3,$B$2:B319)</f>
        <v>318</v>
      </c>
      <c r="B319" s="5" t="s">
        <v>82</v>
      </c>
      <c r="C319" s="16">
        <v>26605172701091</v>
      </c>
      <c r="D319" s="4" t="s">
        <v>9</v>
      </c>
      <c r="E319" s="4" t="s">
        <v>12</v>
      </c>
      <c r="F319" s="4">
        <v>190</v>
      </c>
      <c r="G319" s="5">
        <v>0</v>
      </c>
      <c r="H319" s="14" t="s">
        <v>81</v>
      </c>
      <c r="I319" s="17">
        <v>44781</v>
      </c>
      <c r="J319" s="6">
        <f>COUNTIF(C:C,الرئيسى3[[#This Row],[رقم البطاقة]])</f>
        <v>1</v>
      </c>
      <c r="K319" s="6">
        <f ca="1">TODAY()-الرئيسى3[[#This Row],[تاريخ استلام العمل]]</f>
        <v>1478</v>
      </c>
      <c r="L319" s="6">
        <f ca="1">IF(الرئيسى3[[#This Row],[سنة]]&gt;0,INT(الرئيسى3[[#This Row],[يوم]]-الرئيسى3[[#This Row],[سنة]]*365)/30,INT(الرئيسى3[[#This Row],[يوم]])/30)</f>
        <v>0.6</v>
      </c>
      <c r="M319" s="6">
        <f ca="1">IF(الرئيسى3[[#This Row],[يوم]]&gt;365,INT(الرئيسى3[[#This Row],[يوم]]/365),0)</f>
        <v>4</v>
      </c>
      <c r="O319" s="9">
        <v>800</v>
      </c>
    </row>
    <row r="320" spans="1:15" ht="15.75" x14ac:dyDescent="0.2">
      <c r="A320" s="4">
        <f>SUBTOTAL(3,$B$2:B320)</f>
        <v>319</v>
      </c>
      <c r="B320" s="4" t="s">
        <v>242</v>
      </c>
      <c r="C320" s="16">
        <v>26503150106079</v>
      </c>
      <c r="D320" s="4" t="s">
        <v>17</v>
      </c>
      <c r="E320" s="4" t="s">
        <v>12</v>
      </c>
      <c r="F320" s="5">
        <v>265</v>
      </c>
      <c r="G320" s="4">
        <v>35</v>
      </c>
      <c r="H320" s="14" t="s">
        <v>81</v>
      </c>
      <c r="I320" s="17">
        <v>45422</v>
      </c>
      <c r="J320" s="6">
        <f>COUNTIF(C:C,الرئيسى3[[#This Row],[رقم البطاقة]])</f>
        <v>1</v>
      </c>
      <c r="K320" s="6">
        <f ca="1">TODAY()-الرئيسى3[[#This Row],[تاريخ استلام العمل]]</f>
        <v>837</v>
      </c>
      <c r="L320" s="6">
        <f ca="1">IF(الرئيسى3[[#This Row],[سنة]]&gt;0,INT(الرئيسى3[[#This Row],[يوم]]-الرئيسى3[[#This Row],[سنة]]*365)/30,INT(الرئيسى3[[#This Row],[يوم]])/30)</f>
        <v>3.5666666666666669</v>
      </c>
      <c r="M320" s="6">
        <f ca="1">IF(الرئيسى3[[#This Row],[يوم]]&gt;365,INT(الرئيسى3[[#This Row],[يوم]]/365),0)</f>
        <v>2</v>
      </c>
      <c r="N320" s="13"/>
      <c r="O320" s="9">
        <v>500</v>
      </c>
    </row>
    <row r="321" spans="1:15" ht="15.75" x14ac:dyDescent="0.2">
      <c r="A321" s="4">
        <f>SUBTOTAL(3,$B$2:B321)</f>
        <v>320</v>
      </c>
      <c r="B321" s="4" t="s">
        <v>243</v>
      </c>
      <c r="C321" s="16">
        <v>30307210100671</v>
      </c>
      <c r="D321" s="4" t="s">
        <v>17</v>
      </c>
      <c r="E321" s="4" t="s">
        <v>12</v>
      </c>
      <c r="F321" s="5">
        <v>265</v>
      </c>
      <c r="G321" s="5">
        <v>35</v>
      </c>
      <c r="H321" s="14" t="s">
        <v>81</v>
      </c>
      <c r="I321" s="17">
        <v>45422</v>
      </c>
      <c r="J321" s="6">
        <f>COUNTIF(C:C,الرئيسى3[[#This Row],[رقم البطاقة]])</f>
        <v>1</v>
      </c>
      <c r="K321" s="6">
        <f ca="1">TODAY()-الرئيسى3[[#This Row],[تاريخ استلام العمل]]</f>
        <v>837</v>
      </c>
      <c r="L321" s="6">
        <f ca="1">IF(الرئيسى3[[#This Row],[سنة]]&gt;0,INT(الرئيسى3[[#This Row],[يوم]]-الرئيسى3[[#This Row],[سنة]]*365)/30,INT(الرئيسى3[[#This Row],[يوم]])/30)</f>
        <v>3.5666666666666669</v>
      </c>
      <c r="M321" s="6">
        <f ca="1">IF(الرئيسى3[[#This Row],[يوم]]&gt;365,INT(الرئيسى3[[#This Row],[يوم]]/365),0)</f>
        <v>2</v>
      </c>
      <c r="N321" s="13"/>
      <c r="O321" s="9">
        <v>500</v>
      </c>
    </row>
    <row r="322" spans="1:15" ht="15.75" x14ac:dyDescent="0.2">
      <c r="A322" s="4">
        <f>SUBTOTAL(3,$B$2:B322)</f>
        <v>321</v>
      </c>
      <c r="B322" s="4" t="s">
        <v>269</v>
      </c>
      <c r="C322" s="16">
        <v>25103140103231</v>
      </c>
      <c r="D322" s="4" t="s">
        <v>17</v>
      </c>
      <c r="E322" s="4" t="s">
        <v>12</v>
      </c>
      <c r="F322" s="5">
        <v>265</v>
      </c>
      <c r="G322" s="5">
        <v>35</v>
      </c>
      <c r="H322" s="14" t="s">
        <v>81</v>
      </c>
      <c r="I322" s="17">
        <v>45468</v>
      </c>
      <c r="J322" s="6">
        <f>COUNTIF(C:C,الرئيسى3[[#This Row],[رقم البطاقة]])</f>
        <v>1</v>
      </c>
      <c r="K322" s="6">
        <f ca="1">TODAY()-الرئيسى3[[#This Row],[تاريخ استلام العمل]]</f>
        <v>791</v>
      </c>
      <c r="L322" s="6">
        <f ca="1">IF(الرئيسى3[[#This Row],[سنة]]&gt;0,INT(الرئيسى3[[#This Row],[يوم]]-الرئيسى3[[#This Row],[سنة]]*365)/30,INT(الرئيسى3[[#This Row],[يوم]])/30)</f>
        <v>2.0333333333333332</v>
      </c>
      <c r="M322" s="6">
        <f ca="1">IF(الرئيسى3[[#This Row],[يوم]]&gt;365,INT(الرئيسى3[[#This Row],[يوم]]/365),0)</f>
        <v>2</v>
      </c>
      <c r="O322" s="9">
        <v>300</v>
      </c>
    </row>
    <row r="323" spans="1:15" ht="15.75" x14ac:dyDescent="0.2">
      <c r="A323" s="4">
        <f>SUBTOTAL(3,$B$2:B323)</f>
        <v>322</v>
      </c>
      <c r="B323" s="4" t="s">
        <v>270</v>
      </c>
      <c r="C323" s="16">
        <v>26401160103518</v>
      </c>
      <c r="D323" s="4" t="s">
        <v>17</v>
      </c>
      <c r="E323" s="4" t="s">
        <v>12</v>
      </c>
      <c r="F323" s="4">
        <v>265</v>
      </c>
      <c r="G323" s="4">
        <v>35</v>
      </c>
      <c r="H323" s="14" t="s">
        <v>81</v>
      </c>
      <c r="I323" s="17">
        <v>45468</v>
      </c>
      <c r="J323" s="6">
        <f>COUNTIF(C:C,الرئيسى3[[#This Row],[رقم البطاقة]])</f>
        <v>1</v>
      </c>
      <c r="K323" s="6">
        <f ca="1">TODAY()-الرئيسى3[[#This Row],[تاريخ استلام العمل]]</f>
        <v>791</v>
      </c>
      <c r="L323" s="6">
        <f ca="1">IF(الرئيسى3[[#This Row],[سنة]]&gt;0,INT(الرئيسى3[[#This Row],[يوم]]-الرئيسى3[[#This Row],[سنة]]*365)/30,INT(الرئيسى3[[#This Row],[يوم]])/30)</f>
        <v>2.0333333333333332</v>
      </c>
      <c r="M323" s="6">
        <f ca="1">IF(الرئيسى3[[#This Row],[يوم]]&gt;365,INT(الرئيسى3[[#This Row],[يوم]]/365),0)</f>
        <v>2</v>
      </c>
      <c r="N323" s="13"/>
      <c r="O323" s="9">
        <v>300</v>
      </c>
    </row>
    <row r="324" spans="1:15" ht="15.75" x14ac:dyDescent="0.2">
      <c r="A324" s="4">
        <f>SUBTOTAL(3,$B$2:B324)</f>
        <v>323</v>
      </c>
      <c r="B324" s="4" t="s">
        <v>542</v>
      </c>
      <c r="C324" s="16">
        <v>26612060103791</v>
      </c>
      <c r="D324" s="4" t="s">
        <v>17</v>
      </c>
      <c r="E324" s="4" t="s">
        <v>12</v>
      </c>
      <c r="F324" s="5">
        <v>265</v>
      </c>
      <c r="G324" s="5">
        <v>0</v>
      </c>
      <c r="H324" s="14" t="s">
        <v>81</v>
      </c>
      <c r="I324" s="17">
        <v>45616</v>
      </c>
      <c r="J324" s="6">
        <f>COUNTIF(C:C,الرئيسى3[[#This Row],[رقم البطاقة]])</f>
        <v>1</v>
      </c>
      <c r="K324" s="6">
        <f ca="1">TODAY()-الرئيسى3[[#This Row],[تاريخ استلام العمل]]</f>
        <v>643</v>
      </c>
      <c r="L324" s="6">
        <f ca="1">IF(الرئيسى3[[#This Row],[سنة]]&gt;0,INT(الرئيسى3[[#This Row],[يوم]]-الرئيسى3[[#This Row],[سنة]]*365)/30,INT(الرئيسى3[[#This Row],[يوم]])/30)</f>
        <v>9.2666666666666675</v>
      </c>
      <c r="M324" s="6">
        <f ca="1">IF(الرئيسى3[[#This Row],[يوم]]&gt;365,INT(الرئيسى3[[#This Row],[يوم]]/365),0)</f>
        <v>1</v>
      </c>
      <c r="N324" s="13"/>
      <c r="O324" s="9">
        <v>0</v>
      </c>
    </row>
    <row r="325" spans="1:15" ht="15.75" x14ac:dyDescent="0.2">
      <c r="A325" s="4">
        <f>SUBTOTAL(3,$B$2:B325)</f>
        <v>324</v>
      </c>
      <c r="B325" s="4" t="s">
        <v>580</v>
      </c>
      <c r="C325" s="16">
        <v>30201011333877</v>
      </c>
      <c r="D325" s="4" t="s">
        <v>85</v>
      </c>
      <c r="E325" s="4" t="s">
        <v>12</v>
      </c>
      <c r="F325" s="4">
        <v>260</v>
      </c>
      <c r="G325" s="5">
        <v>0</v>
      </c>
      <c r="H325" s="14" t="s">
        <v>81</v>
      </c>
      <c r="I325" s="17">
        <v>45580</v>
      </c>
      <c r="J325" s="6">
        <f>COUNTIF(C:C,الرئيسى3[[#This Row],[رقم البطاقة]])</f>
        <v>1</v>
      </c>
      <c r="K325" s="6">
        <f ca="1">TODAY()-الرئيسى3[[#This Row],[تاريخ استلام العمل]]</f>
        <v>679</v>
      </c>
      <c r="L325" s="6">
        <f ca="1">IF(الرئيسى3[[#This Row],[سنة]]&gt;0,INT(الرئيسى3[[#This Row],[يوم]]-الرئيسى3[[#This Row],[سنة]]*365)/30,INT(الرئيسى3[[#This Row],[يوم]])/30)</f>
        <v>10.466666666666667</v>
      </c>
      <c r="M325" s="6">
        <f ca="1">IF(الرئيسى3[[#This Row],[يوم]]&gt;365,INT(الرئيسى3[[#This Row],[يوم]]/365),0)</f>
        <v>1</v>
      </c>
      <c r="O325" s="9">
        <v>300</v>
      </c>
    </row>
    <row r="326" spans="1:15" ht="15.75" x14ac:dyDescent="0.2">
      <c r="A326" s="4">
        <f>SUBTOTAL(3,$B$2:B326)</f>
        <v>325</v>
      </c>
      <c r="B326" s="4" t="s">
        <v>707</v>
      </c>
      <c r="C326" s="16">
        <v>27910120104754</v>
      </c>
      <c r="D326" s="4" t="s">
        <v>17</v>
      </c>
      <c r="E326" s="4" t="s">
        <v>12</v>
      </c>
      <c r="F326" s="4">
        <v>265</v>
      </c>
      <c r="G326" s="5">
        <v>0</v>
      </c>
      <c r="H326" s="14" t="s">
        <v>81</v>
      </c>
      <c r="I326" s="17">
        <v>45661</v>
      </c>
      <c r="J326" s="6">
        <f>COUNTIF(C:C,الرئيسى3[[#This Row],[رقم البطاقة]])</f>
        <v>1</v>
      </c>
      <c r="K326" s="6">
        <f ca="1">TODAY()-الرئيسى3[[#This Row],[تاريخ استلام العمل]]</f>
        <v>598</v>
      </c>
      <c r="L326" s="6">
        <f ca="1">IF(الرئيسى3[[#This Row],[سنة]]&gt;0,INT(الرئيسى3[[#This Row],[يوم]]-الرئيسى3[[#This Row],[سنة]]*365)/30,INT(الرئيسى3[[#This Row],[يوم]])/30)</f>
        <v>7.7666666666666666</v>
      </c>
      <c r="M326" s="6">
        <f ca="1">IF(الرئيسى3[[#This Row],[يوم]]&gt;365,INT(الرئيسى3[[#This Row],[يوم]]/365),0)</f>
        <v>1</v>
      </c>
      <c r="N326" s="13"/>
      <c r="O326" s="9">
        <v>0</v>
      </c>
    </row>
    <row r="327" spans="1:15" ht="15.75" x14ac:dyDescent="0.2">
      <c r="A327" s="4">
        <f>SUBTOTAL(3,$B$2:B327)</f>
        <v>326</v>
      </c>
      <c r="B327" s="4" t="s">
        <v>560</v>
      </c>
      <c r="C327" s="16">
        <v>27005231401478</v>
      </c>
      <c r="D327" s="4" t="s">
        <v>19</v>
      </c>
      <c r="E327" s="4" t="s">
        <v>12</v>
      </c>
      <c r="F327" s="4">
        <v>240</v>
      </c>
      <c r="G327" s="5">
        <v>0</v>
      </c>
      <c r="H327" s="14" t="s">
        <v>81</v>
      </c>
      <c r="I327" s="17">
        <v>45146</v>
      </c>
      <c r="J327" s="6">
        <f>COUNTIF(C:C,الرئيسى3[[#This Row],[رقم البطاقة]])</f>
        <v>1</v>
      </c>
      <c r="K327" s="6">
        <f ca="1">TODAY()-الرئيسى3[[#This Row],[تاريخ استلام العمل]]</f>
        <v>1113</v>
      </c>
      <c r="L327" s="6">
        <f ca="1">IF(الرئيسى3[[#This Row],[سنة]]&gt;0,INT(الرئيسى3[[#This Row],[يوم]]-الرئيسى3[[#This Row],[سنة]]*365)/30,INT(الرئيسى3[[#This Row],[يوم]])/30)</f>
        <v>0.6</v>
      </c>
      <c r="M327" s="6">
        <f ca="1">IF(الرئيسى3[[#This Row],[يوم]]&gt;365,INT(الرئيسى3[[#This Row],[يوم]]/365),0)</f>
        <v>3</v>
      </c>
      <c r="N327" s="13"/>
      <c r="O327" s="9">
        <v>800</v>
      </c>
    </row>
    <row r="328" spans="1:15" ht="15.75" x14ac:dyDescent="0.2">
      <c r="A328" s="4">
        <f>SUBTOTAL(3,$B$2:B328)</f>
        <v>327</v>
      </c>
      <c r="B328" s="4" t="s">
        <v>349</v>
      </c>
      <c r="C328" s="16">
        <v>28812222501792</v>
      </c>
      <c r="D328" s="4" t="s">
        <v>519</v>
      </c>
      <c r="E328" s="4" t="s">
        <v>12</v>
      </c>
      <c r="F328" s="4">
        <v>255</v>
      </c>
      <c r="G328" s="5">
        <v>0</v>
      </c>
      <c r="H328" s="14" t="s">
        <v>81</v>
      </c>
      <c r="I328" s="17">
        <v>45539</v>
      </c>
      <c r="J328" s="6">
        <f>COUNTIF(C:C,الرئيسى3[[#This Row],[رقم البطاقة]])</f>
        <v>1</v>
      </c>
      <c r="K328" s="6">
        <f ca="1">TODAY()-الرئيسى3[[#This Row],[تاريخ استلام العمل]]</f>
        <v>720</v>
      </c>
      <c r="L328" s="6">
        <f ca="1">IF(الرئيسى3[[#This Row],[سنة]]&gt;0,INT(الرئيسى3[[#This Row],[يوم]]-الرئيسى3[[#This Row],[سنة]]*365)/30,INT(الرئيسى3[[#This Row],[يوم]])/30)</f>
        <v>11.833333333333334</v>
      </c>
      <c r="M328" s="6">
        <f ca="1">IF(الرئيسى3[[#This Row],[يوم]]&gt;365,INT(الرئيسى3[[#This Row],[يوم]]/365),0)</f>
        <v>1</v>
      </c>
      <c r="N328" s="13"/>
      <c r="O328" s="9">
        <v>300</v>
      </c>
    </row>
    <row r="329" spans="1:15" ht="15.75" x14ac:dyDescent="0.2">
      <c r="A329" s="4">
        <f>SUBTOTAL(3,$B$2:B329)</f>
        <v>328</v>
      </c>
      <c r="B329" s="4" t="s">
        <v>124</v>
      </c>
      <c r="C329" s="16">
        <v>25711011603376</v>
      </c>
      <c r="D329" s="4" t="s">
        <v>27</v>
      </c>
      <c r="E329" s="4" t="s">
        <v>10</v>
      </c>
      <c r="F329" s="4">
        <v>270</v>
      </c>
      <c r="G329" s="5">
        <v>0</v>
      </c>
      <c r="H329" s="14" t="s">
        <v>81</v>
      </c>
      <c r="I329" s="17">
        <v>45250</v>
      </c>
      <c r="J329" s="6">
        <f>COUNTIF(C:C,الرئيسى3[[#This Row],[رقم البطاقة]])</f>
        <v>1</v>
      </c>
      <c r="K329" s="6">
        <f ca="1">TODAY()-الرئيسى3[[#This Row],[تاريخ استلام العمل]]</f>
        <v>1009</v>
      </c>
      <c r="L329" s="6">
        <f ca="1">IF(الرئيسى3[[#This Row],[سنة]]&gt;0,INT(الرئيسى3[[#This Row],[يوم]]-الرئيسى3[[#This Row],[سنة]]*365)/30,INT(الرئيسى3[[#This Row],[يوم]])/30)</f>
        <v>9.3000000000000007</v>
      </c>
      <c r="M329" s="6">
        <f ca="1">IF(الرئيسى3[[#This Row],[يوم]]&gt;365,INT(الرئيسى3[[#This Row],[يوم]]/365),0)</f>
        <v>2</v>
      </c>
      <c r="N329" s="13"/>
      <c r="O329" s="9">
        <v>800</v>
      </c>
    </row>
    <row r="330" spans="1:15" ht="15.75" x14ac:dyDescent="0.2">
      <c r="A330" s="4">
        <f>SUBTOTAL(3,$B$2:B330)</f>
        <v>329</v>
      </c>
      <c r="B330" s="4" t="s">
        <v>87</v>
      </c>
      <c r="C330" s="16">
        <v>29112103700335</v>
      </c>
      <c r="D330" s="13" t="s">
        <v>79</v>
      </c>
      <c r="E330" s="4" t="s">
        <v>8</v>
      </c>
      <c r="F330" s="4">
        <v>230</v>
      </c>
      <c r="G330" s="5">
        <v>0</v>
      </c>
      <c r="H330" s="14" t="s">
        <v>81</v>
      </c>
      <c r="I330" s="17">
        <v>44781</v>
      </c>
      <c r="J330" s="6">
        <f>COUNTIF(C:C,الرئيسى3[[#This Row],[رقم البطاقة]])</f>
        <v>1</v>
      </c>
      <c r="K330" s="6">
        <f ca="1">TODAY()-الرئيسى3[[#This Row],[تاريخ استلام العمل]]</f>
        <v>1478</v>
      </c>
      <c r="L330" s="6">
        <f ca="1">IF(الرئيسى3[[#This Row],[سنة]]&gt;0,INT(الرئيسى3[[#This Row],[يوم]]-الرئيسى3[[#This Row],[سنة]]*365)/30,INT(الرئيسى3[[#This Row],[يوم]])/30)</f>
        <v>0.6</v>
      </c>
      <c r="M330" s="6">
        <f ca="1">IF(الرئيسى3[[#This Row],[يوم]]&gt;365,INT(الرئيسى3[[#This Row],[يوم]]/365),0)</f>
        <v>4</v>
      </c>
      <c r="N330" s="13"/>
      <c r="O330" s="9">
        <v>800</v>
      </c>
    </row>
    <row r="331" spans="1:15" ht="15.75" x14ac:dyDescent="0.2">
      <c r="A331" s="4">
        <f>SUBTOTAL(3,$B$2:B331)</f>
        <v>330</v>
      </c>
      <c r="B331" s="4" t="s">
        <v>626</v>
      </c>
      <c r="C331" s="16">
        <v>30508012612093</v>
      </c>
      <c r="D331" s="4" t="s">
        <v>79</v>
      </c>
      <c r="E331" s="4" t="s">
        <v>8</v>
      </c>
      <c r="F331" s="5">
        <v>230</v>
      </c>
      <c r="G331" s="5">
        <v>0</v>
      </c>
      <c r="H331" s="14" t="s">
        <v>81</v>
      </c>
      <c r="I331" s="17">
        <v>44781</v>
      </c>
      <c r="J331" s="6">
        <f>COUNTIF(C:C,الرئيسى3[[#This Row],[رقم البطاقة]])</f>
        <v>1</v>
      </c>
      <c r="K331" s="6">
        <f ca="1">TODAY()-الرئيسى3[[#This Row],[تاريخ استلام العمل]]</f>
        <v>1478</v>
      </c>
      <c r="L331" s="6">
        <f ca="1">IF(الرئيسى3[[#This Row],[سنة]]&gt;0,INT(الرئيسى3[[#This Row],[يوم]]-الرئيسى3[[#This Row],[سنة]]*365)/30,INT(الرئيسى3[[#This Row],[يوم]])/30)</f>
        <v>0.6</v>
      </c>
      <c r="M331" s="6">
        <f ca="1">IF(الرئيسى3[[#This Row],[يوم]]&gt;365,INT(الرئيسى3[[#This Row],[يوم]]/365),0)</f>
        <v>4</v>
      </c>
      <c r="O331" s="9">
        <v>800</v>
      </c>
    </row>
    <row r="332" spans="1:15" ht="15.75" x14ac:dyDescent="0.2">
      <c r="A332" s="4">
        <f>SUBTOTAL(3,$B$2:B332)</f>
        <v>331</v>
      </c>
      <c r="B332" s="4" t="s">
        <v>726</v>
      </c>
      <c r="C332" s="16">
        <v>29007012505616</v>
      </c>
      <c r="D332" s="4" t="s">
        <v>18</v>
      </c>
      <c r="E332" s="4" t="s">
        <v>469</v>
      </c>
      <c r="F332" s="5">
        <v>320</v>
      </c>
      <c r="G332" s="5">
        <v>0</v>
      </c>
      <c r="H332" s="14" t="s">
        <v>81</v>
      </c>
      <c r="I332" s="17">
        <v>45540</v>
      </c>
      <c r="J332" s="6">
        <f>COUNTIF(C:C,الرئيسى3[[#This Row],[رقم البطاقة]])</f>
        <v>1</v>
      </c>
      <c r="K332" s="6">
        <f ca="1">TODAY()-الرئيسى3[[#This Row],[تاريخ استلام العمل]]</f>
        <v>719</v>
      </c>
      <c r="L332" s="6">
        <f ca="1">IF(الرئيسى3[[#This Row],[سنة]]&gt;0,INT(الرئيسى3[[#This Row],[يوم]]-الرئيسى3[[#This Row],[سنة]]*365)/30,INT(الرئيسى3[[#This Row],[يوم]])/30)</f>
        <v>11.8</v>
      </c>
      <c r="M332" s="6">
        <f ca="1">IF(الرئيسى3[[#This Row],[يوم]]&gt;365,INT(الرئيسى3[[#This Row],[يوم]]/365),0)</f>
        <v>1</v>
      </c>
      <c r="N332" s="13"/>
      <c r="O332" s="9">
        <v>500</v>
      </c>
    </row>
    <row r="333" spans="1:15" ht="15.75" x14ac:dyDescent="0.2">
      <c r="A333" s="4">
        <f>SUBTOTAL(3,$B$2:B333)</f>
        <v>332</v>
      </c>
      <c r="B333" s="4" t="s">
        <v>658</v>
      </c>
      <c r="C333" s="16">
        <v>30201012713657</v>
      </c>
      <c r="D333" s="4" t="s">
        <v>18</v>
      </c>
      <c r="E333" s="4" t="s">
        <v>469</v>
      </c>
      <c r="F333" s="5">
        <v>320</v>
      </c>
      <c r="G333" s="5">
        <v>0</v>
      </c>
      <c r="H333" s="14" t="s">
        <v>373</v>
      </c>
      <c r="I333" s="17">
        <v>45622</v>
      </c>
      <c r="J333" s="6">
        <f>COUNTIF(C:C,الرئيسى3[[#This Row],[رقم البطاقة]])</f>
        <v>1</v>
      </c>
      <c r="K333" s="6">
        <f ca="1">TODAY()-الرئيسى3[[#This Row],[تاريخ استلام العمل]]</f>
        <v>637</v>
      </c>
      <c r="L333" s="6">
        <f ca="1">IF(الرئيسى3[[#This Row],[سنة]]&gt;0,INT(الرئيسى3[[#This Row],[يوم]]-الرئيسى3[[#This Row],[سنة]]*365)/30,INT(الرئيسى3[[#This Row],[يوم]])/30)</f>
        <v>9.0666666666666664</v>
      </c>
      <c r="M333" s="6">
        <f ca="1">IF(الرئيسى3[[#This Row],[يوم]]&gt;365,INT(الرئيسى3[[#This Row],[يوم]]/365),0)</f>
        <v>1</v>
      </c>
      <c r="N333" s="13"/>
      <c r="O333" s="9">
        <v>0</v>
      </c>
    </row>
    <row r="334" spans="1:15" ht="15.75" x14ac:dyDescent="0.2">
      <c r="A334" s="4">
        <f>SUBTOTAL(3,$B$2:B334)</f>
        <v>333</v>
      </c>
      <c r="B334" s="4" t="s">
        <v>666</v>
      </c>
      <c r="C334" s="16">
        <v>26804191800371</v>
      </c>
      <c r="D334" s="13" t="s">
        <v>16</v>
      </c>
      <c r="E334" s="4" t="s">
        <v>469</v>
      </c>
      <c r="F334" s="5">
        <v>275</v>
      </c>
      <c r="G334" s="5">
        <v>0</v>
      </c>
      <c r="H334" s="14" t="s">
        <v>373</v>
      </c>
      <c r="I334" s="17">
        <v>45549</v>
      </c>
      <c r="J334" s="6">
        <f>COUNTIF(C:C,الرئيسى3[[#This Row],[رقم البطاقة]])</f>
        <v>1</v>
      </c>
      <c r="K334" s="6">
        <f ca="1">TODAY()-الرئيسى3[[#This Row],[تاريخ استلام العمل]]</f>
        <v>710</v>
      </c>
      <c r="L334" s="6">
        <f ca="1">IF(الرئيسى3[[#This Row],[سنة]]&gt;0,INT(الرئيسى3[[#This Row],[يوم]]-الرئيسى3[[#This Row],[سنة]]*365)/30,INT(الرئيسى3[[#This Row],[يوم]])/30)</f>
        <v>11.5</v>
      </c>
      <c r="M334" s="6">
        <f ca="1">IF(الرئيسى3[[#This Row],[يوم]]&gt;365,INT(الرئيسى3[[#This Row],[يوم]]/365),0)</f>
        <v>1</v>
      </c>
      <c r="N334" s="13"/>
      <c r="O334" s="9">
        <v>300</v>
      </c>
    </row>
    <row r="335" spans="1:15" ht="15.75" x14ac:dyDescent="0.2">
      <c r="A335" s="4">
        <f>SUBTOTAL(3,$B$2:B335)</f>
        <v>334</v>
      </c>
      <c r="B335" s="4" t="s">
        <v>486</v>
      </c>
      <c r="C335" s="16">
        <v>29009302100591</v>
      </c>
      <c r="D335" s="13" t="s">
        <v>35</v>
      </c>
      <c r="E335" s="4" t="s">
        <v>593</v>
      </c>
      <c r="F335" s="4">
        <v>310</v>
      </c>
      <c r="G335" s="5">
        <v>0</v>
      </c>
      <c r="H335" s="14" t="s">
        <v>373</v>
      </c>
      <c r="I335" s="17">
        <v>45602</v>
      </c>
      <c r="J335" s="6">
        <f>COUNTIF(C:C,الرئيسى3[[#This Row],[رقم البطاقة]])</f>
        <v>1</v>
      </c>
      <c r="K335" s="6">
        <f ca="1">TODAY()-الرئيسى3[[#This Row],[تاريخ استلام العمل]]</f>
        <v>657</v>
      </c>
      <c r="L335" s="6">
        <f ca="1">IF(الرئيسى3[[#This Row],[سنة]]&gt;0,INT(الرئيسى3[[#This Row],[يوم]]-الرئيسى3[[#This Row],[سنة]]*365)/30,INT(الرئيسى3[[#This Row],[يوم]])/30)</f>
        <v>9.7333333333333325</v>
      </c>
      <c r="M335" s="6">
        <f ca="1">IF(الرئيسى3[[#This Row],[يوم]]&gt;365,INT(الرئيسى3[[#This Row],[يوم]]/365),0)</f>
        <v>1</v>
      </c>
      <c r="N335" s="13"/>
      <c r="O335" s="9">
        <v>0</v>
      </c>
    </row>
    <row r="336" spans="1:15" ht="15.75" x14ac:dyDescent="0.2">
      <c r="A336" s="4">
        <f>SUBTOTAL(3,$B$2:B336)</f>
        <v>335</v>
      </c>
      <c r="B336" s="4" t="s">
        <v>670</v>
      </c>
      <c r="C336" s="16">
        <v>30402201700111</v>
      </c>
      <c r="D336" s="13" t="s">
        <v>714</v>
      </c>
      <c r="E336" s="4" t="s">
        <v>593</v>
      </c>
      <c r="F336" s="5">
        <v>200</v>
      </c>
      <c r="G336" s="5">
        <v>0</v>
      </c>
      <c r="H336" s="14" t="s">
        <v>373</v>
      </c>
      <c r="I336" s="17">
        <v>45587</v>
      </c>
      <c r="J336" s="6">
        <f>COUNTIF(C:C,الرئيسى3[[#This Row],[رقم البطاقة]])</f>
        <v>1</v>
      </c>
      <c r="K336" s="6">
        <f ca="1">TODAY()-الرئيسى3[[#This Row],[تاريخ استلام العمل]]</f>
        <v>672</v>
      </c>
      <c r="L336" s="6">
        <f ca="1">IF(الرئيسى3[[#This Row],[سنة]]&gt;0,INT(الرئيسى3[[#This Row],[يوم]]-الرئيسى3[[#This Row],[سنة]]*365)/30,INT(الرئيسى3[[#This Row],[يوم]])/30)</f>
        <v>10.233333333333333</v>
      </c>
      <c r="M336" s="6">
        <f ca="1">IF(الرئيسى3[[#This Row],[يوم]]&gt;365,INT(الرئيسى3[[#This Row],[يوم]]/365),0)</f>
        <v>1</v>
      </c>
      <c r="N336" s="13"/>
      <c r="O336" s="9">
        <v>300</v>
      </c>
    </row>
    <row r="337" spans="1:15" ht="15.75" x14ac:dyDescent="0.2">
      <c r="A337" s="4">
        <f>SUBTOTAL(3,$B$2:B337)</f>
        <v>336</v>
      </c>
      <c r="B337" s="4" t="s">
        <v>104</v>
      </c>
      <c r="C337" s="16">
        <v>29210182102192</v>
      </c>
      <c r="D337" s="4" t="s">
        <v>16</v>
      </c>
      <c r="E337" s="4" t="s">
        <v>12</v>
      </c>
      <c r="F337" s="4">
        <v>275</v>
      </c>
      <c r="G337" s="5">
        <v>0</v>
      </c>
      <c r="H337" s="14" t="s">
        <v>373</v>
      </c>
      <c r="I337" s="17">
        <v>45627</v>
      </c>
      <c r="J337" s="6">
        <f>COUNTIF(C:C,الرئيسى3[[#This Row],[رقم البطاقة]])</f>
        <v>1</v>
      </c>
      <c r="K337" s="6">
        <f ca="1">TODAY()-الرئيسى3[[#This Row],[تاريخ استلام العمل]]</f>
        <v>632</v>
      </c>
      <c r="L337" s="6">
        <f ca="1">IF(الرئيسى3[[#This Row],[سنة]]&gt;0,INT(الرئيسى3[[#This Row],[يوم]]-الرئيسى3[[#This Row],[سنة]]*365)/30,INT(الرئيسى3[[#This Row],[يوم]])/30)</f>
        <v>8.9</v>
      </c>
      <c r="M337" s="6">
        <f ca="1">IF(الرئيسى3[[#This Row],[يوم]]&gt;365,INT(الرئيسى3[[#This Row],[يوم]]/365),0)</f>
        <v>1</v>
      </c>
      <c r="O337" s="9">
        <v>0</v>
      </c>
    </row>
    <row r="338" spans="1:15" ht="15.75" x14ac:dyDescent="0.2">
      <c r="A338" s="4">
        <f>SUBTOTAL(3,$B$2:B338)</f>
        <v>337</v>
      </c>
      <c r="B338" s="4" t="s">
        <v>659</v>
      </c>
      <c r="C338" s="16">
        <v>26712072700676</v>
      </c>
      <c r="D338" s="4" t="s">
        <v>16</v>
      </c>
      <c r="E338" s="4" t="s">
        <v>12</v>
      </c>
      <c r="F338" s="5">
        <v>275</v>
      </c>
      <c r="G338" s="5">
        <v>0</v>
      </c>
      <c r="H338" s="14" t="s">
        <v>373</v>
      </c>
      <c r="I338" s="17">
        <v>45311</v>
      </c>
      <c r="J338" s="6">
        <f>COUNTIF(C:C,الرئيسى3[[#This Row],[رقم البطاقة]])</f>
        <v>1</v>
      </c>
      <c r="K338" s="6">
        <f ca="1">TODAY()-الرئيسى3[[#This Row],[تاريخ استلام العمل]]</f>
        <v>948</v>
      </c>
      <c r="L338" s="6">
        <f ca="1">IF(الرئيسى3[[#This Row],[سنة]]&gt;0,INT(الرئيسى3[[#This Row],[يوم]]-الرئيسى3[[#This Row],[سنة]]*365)/30,INT(الرئيسى3[[#This Row],[يوم]])/30)</f>
        <v>7.2666666666666666</v>
      </c>
      <c r="M338" s="6">
        <f ca="1">IF(الرئيسى3[[#This Row],[يوم]]&gt;365,INT(الرئيسى3[[#This Row],[يوم]]/365),0)</f>
        <v>2</v>
      </c>
      <c r="N338" s="13"/>
      <c r="O338" s="9">
        <v>800</v>
      </c>
    </row>
    <row r="339" spans="1:15" ht="15.75" x14ac:dyDescent="0.2">
      <c r="A339" s="4">
        <f>SUBTOTAL(3,$B$2:B339)</f>
        <v>338</v>
      </c>
      <c r="B339" s="4" t="s">
        <v>114</v>
      </c>
      <c r="C339" s="16">
        <v>27805202403034</v>
      </c>
      <c r="D339" s="4" t="s">
        <v>16</v>
      </c>
      <c r="E339" s="4" t="s">
        <v>12</v>
      </c>
      <c r="F339" s="4">
        <v>275</v>
      </c>
      <c r="G339" s="5">
        <v>0</v>
      </c>
      <c r="H339" s="14" t="s">
        <v>373</v>
      </c>
      <c r="I339" s="17">
        <v>45176</v>
      </c>
      <c r="J339" s="6">
        <f>COUNTIF(C:C,الرئيسى3[[#This Row],[رقم البطاقة]])</f>
        <v>1</v>
      </c>
      <c r="K339" s="6">
        <f ca="1">TODAY()-الرئيسى3[[#This Row],[تاريخ استلام العمل]]</f>
        <v>1083</v>
      </c>
      <c r="L339" s="6">
        <f ca="1">IF(الرئيسى3[[#This Row],[سنة]]&gt;0,INT(الرئيسى3[[#This Row],[يوم]]-الرئيسى3[[#This Row],[سنة]]*365)/30,INT(الرئيسى3[[#This Row],[يوم]])/30)</f>
        <v>11.766666666666667</v>
      </c>
      <c r="M339" s="6">
        <f ca="1">IF(الرئيسى3[[#This Row],[يوم]]&gt;365,INT(الرئيسى3[[#This Row],[يوم]]/365),0)</f>
        <v>2</v>
      </c>
      <c r="O339" s="9">
        <v>800</v>
      </c>
    </row>
    <row r="340" spans="1:15" ht="16.5" x14ac:dyDescent="0.2">
      <c r="A340" s="4">
        <f>SUBTOTAL(3,$B$2:B340)</f>
        <v>339</v>
      </c>
      <c r="B340" s="18" t="s">
        <v>660</v>
      </c>
      <c r="C340" s="16">
        <v>30106182400812</v>
      </c>
      <c r="D340" s="4" t="s">
        <v>16</v>
      </c>
      <c r="E340" s="13" t="s">
        <v>12</v>
      </c>
      <c r="F340" s="4">
        <v>275</v>
      </c>
      <c r="G340" s="5">
        <v>0</v>
      </c>
      <c r="H340" s="14" t="s">
        <v>373</v>
      </c>
      <c r="I340" s="17">
        <v>45486</v>
      </c>
      <c r="J340" s="6">
        <f>COUNTIF(C:C,الرئيسى3[[#This Row],[رقم البطاقة]])</f>
        <v>1</v>
      </c>
      <c r="K340" s="6">
        <f ca="1">TODAY()-الرئيسى3[[#This Row],[تاريخ استلام العمل]]</f>
        <v>773</v>
      </c>
      <c r="L340" s="6">
        <f ca="1">IF(الرئيسى3[[#This Row],[سنة]]&gt;0,INT(الرئيسى3[[#This Row],[يوم]]-الرئيسى3[[#This Row],[سنة]]*365)/30,INT(الرئيسى3[[#This Row],[يوم]])/30)</f>
        <v>1.4333333333333333</v>
      </c>
      <c r="M340" s="6">
        <f ca="1">IF(الرئيسى3[[#This Row],[يوم]]&gt;365,INT(الرئيسى3[[#This Row],[يوم]]/365),0)</f>
        <v>2</v>
      </c>
      <c r="N340" s="13"/>
      <c r="O340" s="9">
        <v>300</v>
      </c>
    </row>
    <row r="341" spans="1:15" ht="15.75" x14ac:dyDescent="0.2">
      <c r="A341" s="4">
        <f>SUBTOTAL(3,$B$2:B341)</f>
        <v>340</v>
      </c>
      <c r="B341" s="4" t="s">
        <v>661</v>
      </c>
      <c r="C341" s="16">
        <v>26610012402491</v>
      </c>
      <c r="D341" s="4" t="s">
        <v>16</v>
      </c>
      <c r="E341" s="4" t="s">
        <v>12</v>
      </c>
      <c r="F341" s="5">
        <v>275</v>
      </c>
      <c r="G341" s="5">
        <v>0</v>
      </c>
      <c r="H341" s="14" t="s">
        <v>373</v>
      </c>
      <c r="I341" s="17">
        <v>45486</v>
      </c>
      <c r="J341" s="6">
        <f>COUNTIF(C:C,الرئيسى3[[#This Row],[رقم البطاقة]])</f>
        <v>1</v>
      </c>
      <c r="K341" s="6">
        <f ca="1">TODAY()-الرئيسى3[[#This Row],[تاريخ استلام العمل]]</f>
        <v>773</v>
      </c>
      <c r="L341" s="6">
        <f ca="1">IF(الرئيسى3[[#This Row],[سنة]]&gt;0,INT(الرئيسى3[[#This Row],[يوم]]-الرئيسى3[[#This Row],[سنة]]*365)/30,INT(الرئيسى3[[#This Row],[يوم]])/30)</f>
        <v>1.4333333333333333</v>
      </c>
      <c r="M341" s="6">
        <f ca="1">IF(الرئيسى3[[#This Row],[يوم]]&gt;365,INT(الرئيسى3[[#This Row],[يوم]]/365),0)</f>
        <v>2</v>
      </c>
      <c r="N341" s="13"/>
      <c r="O341" s="9">
        <v>300</v>
      </c>
    </row>
    <row r="342" spans="1:15" ht="15.75" x14ac:dyDescent="0.2">
      <c r="A342" s="4">
        <f>SUBTOTAL(3,$B$2:B342)</f>
        <v>341</v>
      </c>
      <c r="B342" s="4" t="s">
        <v>662</v>
      </c>
      <c r="C342" s="16">
        <v>30608100103977</v>
      </c>
      <c r="D342" s="4" t="s">
        <v>16</v>
      </c>
      <c r="E342" s="4" t="s">
        <v>12</v>
      </c>
      <c r="F342" s="4">
        <v>275</v>
      </c>
      <c r="G342" s="5">
        <v>0</v>
      </c>
      <c r="H342" s="14" t="s">
        <v>373</v>
      </c>
      <c r="I342" s="17">
        <v>45504</v>
      </c>
      <c r="J342" s="6">
        <f>COUNTIF(C:C,الرئيسى3[[#This Row],[رقم البطاقة]])</f>
        <v>1</v>
      </c>
      <c r="K342" s="6">
        <f ca="1">TODAY()-الرئيسى3[[#This Row],[تاريخ استلام العمل]]</f>
        <v>755</v>
      </c>
      <c r="L342" s="6">
        <f ca="1">IF(الرئيسى3[[#This Row],[سنة]]&gt;0,INT(الرئيسى3[[#This Row],[يوم]]-الرئيسى3[[#This Row],[سنة]]*365)/30,INT(الرئيسى3[[#This Row],[يوم]])/30)</f>
        <v>0.83333333333333337</v>
      </c>
      <c r="M342" s="6">
        <f ca="1">IF(الرئيسى3[[#This Row],[يوم]]&gt;365,INT(الرئيسى3[[#This Row],[يوم]]/365),0)</f>
        <v>2</v>
      </c>
      <c r="N342" s="13"/>
      <c r="O342" s="9">
        <v>300</v>
      </c>
    </row>
    <row r="343" spans="1:15" ht="15.75" x14ac:dyDescent="0.2">
      <c r="A343" s="4">
        <f>SUBTOTAL(3,$B$2:B343)</f>
        <v>342</v>
      </c>
      <c r="B343" s="4" t="s">
        <v>663</v>
      </c>
      <c r="C343" s="16">
        <v>27105152101099</v>
      </c>
      <c r="D343" s="4" t="s">
        <v>16</v>
      </c>
      <c r="E343" s="4" t="s">
        <v>12</v>
      </c>
      <c r="F343" s="4">
        <v>275</v>
      </c>
      <c r="G343" s="5">
        <v>0</v>
      </c>
      <c r="H343" s="14" t="s">
        <v>373</v>
      </c>
      <c r="I343" s="17">
        <v>45508</v>
      </c>
      <c r="J343" s="6">
        <f>COUNTIF(C:C,الرئيسى3[[#This Row],[رقم البطاقة]])</f>
        <v>1</v>
      </c>
      <c r="K343" s="6">
        <f ca="1">TODAY()-الرئيسى3[[#This Row],[تاريخ استلام العمل]]</f>
        <v>751</v>
      </c>
      <c r="L343" s="6">
        <f ca="1">IF(الرئيسى3[[#This Row],[سنة]]&gt;0,INT(الرئيسى3[[#This Row],[يوم]]-الرئيسى3[[#This Row],[سنة]]*365)/30,INT(الرئيسى3[[#This Row],[يوم]])/30)</f>
        <v>0.7</v>
      </c>
      <c r="M343" s="6">
        <f ca="1">IF(الرئيسى3[[#This Row],[يوم]]&gt;365,INT(الرئيسى3[[#This Row],[يوم]]/365),0)</f>
        <v>2</v>
      </c>
      <c r="N343" s="13"/>
      <c r="O343" s="9">
        <v>300</v>
      </c>
    </row>
    <row r="344" spans="1:15" ht="16.5" x14ac:dyDescent="0.2">
      <c r="A344" s="4">
        <f>SUBTOTAL(3,$B$2:B344)</f>
        <v>343</v>
      </c>
      <c r="B344" s="18" t="s">
        <v>664</v>
      </c>
      <c r="C344" s="16">
        <v>28809252105351</v>
      </c>
      <c r="D344" s="4" t="s">
        <v>16</v>
      </c>
      <c r="E344" s="13" t="s">
        <v>12</v>
      </c>
      <c r="F344" s="4">
        <v>275</v>
      </c>
      <c r="G344" s="13">
        <v>0</v>
      </c>
      <c r="H344" s="14" t="s">
        <v>373</v>
      </c>
      <c r="I344" s="17">
        <v>45614</v>
      </c>
      <c r="J344" s="6">
        <f>COUNTIF(C:C,الرئيسى3[[#This Row],[رقم البطاقة]])</f>
        <v>1</v>
      </c>
      <c r="K344" s="6">
        <f ca="1">TODAY()-الرئيسى3[[#This Row],[تاريخ استلام العمل]]</f>
        <v>645</v>
      </c>
      <c r="L344" s="6">
        <f ca="1">IF(الرئيسى3[[#This Row],[سنة]]&gt;0,INT(الرئيسى3[[#This Row],[يوم]]-الرئيسى3[[#This Row],[سنة]]*365)/30,INT(الرئيسى3[[#This Row],[يوم]])/30)</f>
        <v>9.3333333333333339</v>
      </c>
      <c r="M344" s="6">
        <f ca="1">IF(الرئيسى3[[#This Row],[يوم]]&gt;365,INT(الرئيسى3[[#This Row],[يوم]]/365),0)</f>
        <v>1</v>
      </c>
      <c r="N344" s="13"/>
      <c r="O344" s="9">
        <v>0</v>
      </c>
    </row>
    <row r="345" spans="1:15" ht="14.25" customHeight="1" x14ac:dyDescent="0.2">
      <c r="A345" s="4">
        <f>SUBTOTAL(3,$B$2:B345)</f>
        <v>344</v>
      </c>
      <c r="B345" s="18" t="s">
        <v>665</v>
      </c>
      <c r="C345" s="16">
        <v>26707172700734</v>
      </c>
      <c r="D345" s="4" t="s">
        <v>16</v>
      </c>
      <c r="E345" s="13" t="s">
        <v>12</v>
      </c>
      <c r="F345" s="4">
        <v>275</v>
      </c>
      <c r="G345" s="5">
        <v>0</v>
      </c>
      <c r="H345" s="14" t="s">
        <v>373</v>
      </c>
      <c r="I345" s="17">
        <v>45358</v>
      </c>
      <c r="J345" s="6">
        <f>COUNTIF(C:C,الرئيسى3[[#This Row],[رقم البطاقة]])</f>
        <v>1</v>
      </c>
      <c r="K345" s="6">
        <f ca="1">TODAY()-الرئيسى3[[#This Row],[تاريخ استلام العمل]]</f>
        <v>901</v>
      </c>
      <c r="L345" s="6">
        <f ca="1">IF(الرئيسى3[[#This Row],[سنة]]&gt;0,INT(الرئيسى3[[#This Row],[يوم]]-الرئيسى3[[#This Row],[سنة]]*365)/30,INT(الرئيسى3[[#This Row],[يوم]])/30)</f>
        <v>5.7</v>
      </c>
      <c r="M345" s="6">
        <f ca="1">IF(الرئيسى3[[#This Row],[يوم]]&gt;365,INT(الرئيسى3[[#This Row],[يوم]]/365),0)</f>
        <v>2</v>
      </c>
      <c r="N345" s="13"/>
      <c r="O345" s="9">
        <v>500</v>
      </c>
    </row>
    <row r="346" spans="1:15" ht="15.75" x14ac:dyDescent="0.2">
      <c r="A346" s="4">
        <f>SUBTOTAL(3,$B$2:B346)</f>
        <v>345</v>
      </c>
      <c r="B346" s="4" t="s">
        <v>105</v>
      </c>
      <c r="C346" s="16">
        <v>29402142101556</v>
      </c>
      <c r="D346" s="13" t="s">
        <v>600</v>
      </c>
      <c r="E346" s="4" t="s">
        <v>12</v>
      </c>
      <c r="F346" s="4">
        <v>215</v>
      </c>
      <c r="G346" s="5">
        <v>0</v>
      </c>
      <c r="H346" s="14" t="s">
        <v>373</v>
      </c>
      <c r="I346" s="17">
        <v>45538</v>
      </c>
      <c r="J346" s="6">
        <f>COUNTIF(C:C,الرئيسى3[[#This Row],[رقم البطاقة]])</f>
        <v>1</v>
      </c>
      <c r="K346" s="6">
        <f ca="1">TODAY()-الرئيسى3[[#This Row],[تاريخ استلام العمل]]</f>
        <v>721</v>
      </c>
      <c r="L346" s="6">
        <f ca="1">IF(الرئيسى3[[#This Row],[سنة]]&gt;0,INT(الرئيسى3[[#This Row],[يوم]]-الرئيسى3[[#This Row],[سنة]]*365)/30,INT(الرئيسى3[[#This Row],[يوم]])/30)</f>
        <v>11.866666666666667</v>
      </c>
      <c r="M346" s="6">
        <f ca="1">IF(الرئيسى3[[#This Row],[يوم]]&gt;365,INT(الرئيسى3[[#This Row],[يوم]]/365),0)</f>
        <v>1</v>
      </c>
      <c r="O346" s="9">
        <v>300</v>
      </c>
    </row>
    <row r="347" spans="1:15" ht="15.75" x14ac:dyDescent="0.2">
      <c r="A347" s="4">
        <f>SUBTOTAL(3,$B$2:B347)</f>
        <v>346</v>
      </c>
      <c r="B347" s="4" t="s">
        <v>667</v>
      </c>
      <c r="C347" s="16">
        <v>26312072200837</v>
      </c>
      <c r="D347" s="4" t="s">
        <v>16</v>
      </c>
      <c r="E347" s="4" t="s">
        <v>12</v>
      </c>
      <c r="F347" s="4">
        <v>275</v>
      </c>
      <c r="G347" s="5">
        <v>0</v>
      </c>
      <c r="H347" s="14" t="s">
        <v>373</v>
      </c>
      <c r="I347" s="17">
        <v>45564</v>
      </c>
      <c r="J347" s="6">
        <f>COUNTIF(C:C,الرئيسى3[[#This Row],[رقم البطاقة]])</f>
        <v>1</v>
      </c>
      <c r="K347" s="6">
        <f ca="1">TODAY()-الرئيسى3[[#This Row],[تاريخ استلام العمل]]</f>
        <v>695</v>
      </c>
      <c r="L347" s="6">
        <f ca="1">IF(الرئيسى3[[#This Row],[سنة]]&gt;0,INT(الرئيسى3[[#This Row],[يوم]]-الرئيسى3[[#This Row],[سنة]]*365)/30,INT(الرئيسى3[[#This Row],[يوم]])/30)</f>
        <v>11</v>
      </c>
      <c r="M347" s="6">
        <f ca="1">IF(الرئيسى3[[#This Row],[يوم]]&gt;365,INT(الرئيسى3[[#This Row],[يوم]]/365),0)</f>
        <v>1</v>
      </c>
      <c r="N347" s="13"/>
      <c r="O347" s="9">
        <v>300</v>
      </c>
    </row>
    <row r="348" spans="1:15" ht="16.5" x14ac:dyDescent="0.2">
      <c r="A348" s="4">
        <f>SUBTOTAL(3,$B$2:B348)</f>
        <v>347</v>
      </c>
      <c r="B348" s="18" t="s">
        <v>425</v>
      </c>
      <c r="C348" s="16">
        <v>28710152703191</v>
      </c>
      <c r="D348" s="13" t="s">
        <v>15</v>
      </c>
      <c r="E348" s="4" t="s">
        <v>12</v>
      </c>
      <c r="F348" s="4">
        <v>275</v>
      </c>
      <c r="G348" s="5">
        <v>0</v>
      </c>
      <c r="H348" s="14" t="s">
        <v>373</v>
      </c>
      <c r="I348" s="17">
        <v>45584</v>
      </c>
      <c r="J348" s="6">
        <f>COUNTIF(C:C,الرئيسى3[[#This Row],[رقم البطاقة]])</f>
        <v>1</v>
      </c>
      <c r="K348" s="6">
        <f ca="1">TODAY()-الرئيسى3[[#This Row],[تاريخ استلام العمل]]</f>
        <v>675</v>
      </c>
      <c r="L348" s="6">
        <f ca="1">IF(الرئيسى3[[#This Row],[سنة]]&gt;0,INT(الرئيسى3[[#This Row],[يوم]]-الرئيسى3[[#This Row],[سنة]]*365)/30,INT(الرئيسى3[[#This Row],[يوم]])/30)</f>
        <v>10.333333333333334</v>
      </c>
      <c r="M348" s="6">
        <f ca="1">IF(الرئيسى3[[#This Row],[يوم]]&gt;365,INT(الرئيسى3[[#This Row],[يوم]]/365),0)</f>
        <v>1</v>
      </c>
      <c r="N348" s="13"/>
      <c r="O348" s="9">
        <v>300</v>
      </c>
    </row>
    <row r="349" spans="1:15" ht="15.75" x14ac:dyDescent="0.2">
      <c r="A349" s="4">
        <f>SUBTOTAL(3,$B$2:B349)</f>
        <v>348</v>
      </c>
      <c r="B349" s="4" t="s">
        <v>522</v>
      </c>
      <c r="C349" s="16">
        <v>30010081301352</v>
      </c>
      <c r="D349" s="13" t="s">
        <v>15</v>
      </c>
      <c r="E349" s="4" t="s">
        <v>12</v>
      </c>
      <c r="F349" s="5">
        <v>275</v>
      </c>
      <c r="G349" s="5">
        <v>0</v>
      </c>
      <c r="H349" s="14" t="s">
        <v>373</v>
      </c>
      <c r="I349" s="17">
        <v>45609</v>
      </c>
      <c r="J349" s="6">
        <f>COUNTIF(C:C,الرئيسى3[[#This Row],[رقم البطاقة]])</f>
        <v>1</v>
      </c>
      <c r="K349" s="6">
        <f ca="1">TODAY()-الرئيسى3[[#This Row],[تاريخ استلام العمل]]</f>
        <v>650</v>
      </c>
      <c r="L349" s="6">
        <f ca="1">IF(الرئيسى3[[#This Row],[سنة]]&gt;0,INT(الرئيسى3[[#This Row],[يوم]]-الرئيسى3[[#This Row],[سنة]]*365)/30,INT(الرئيسى3[[#This Row],[يوم]])/30)</f>
        <v>9.5</v>
      </c>
      <c r="M349" s="6">
        <f ca="1">IF(الرئيسى3[[#This Row],[يوم]]&gt;365,INT(الرئيسى3[[#This Row],[يوم]]/365),0)</f>
        <v>1</v>
      </c>
      <c r="N349" s="13"/>
      <c r="O349" s="9">
        <v>0</v>
      </c>
    </row>
    <row r="350" spans="1:15" ht="16.5" x14ac:dyDescent="0.2">
      <c r="A350" s="4">
        <f>SUBTOTAL(3,$B$2:B350)</f>
        <v>349</v>
      </c>
      <c r="B350" s="18" t="s">
        <v>668</v>
      </c>
      <c r="C350" s="16">
        <v>27102022501053</v>
      </c>
      <c r="D350" s="13" t="s">
        <v>15</v>
      </c>
      <c r="E350" s="4" t="s">
        <v>12</v>
      </c>
      <c r="F350" s="4">
        <v>275</v>
      </c>
      <c r="G350" s="5">
        <v>0</v>
      </c>
      <c r="H350" s="14" t="s">
        <v>373</v>
      </c>
      <c r="I350" s="17">
        <v>45627</v>
      </c>
      <c r="J350" s="6">
        <f>COUNTIF(C:C,الرئيسى3[[#This Row],[رقم البطاقة]])</f>
        <v>1</v>
      </c>
      <c r="K350" s="6">
        <f ca="1">TODAY()-الرئيسى3[[#This Row],[تاريخ استلام العمل]]</f>
        <v>632</v>
      </c>
      <c r="L350" s="6">
        <f ca="1">IF(الرئيسى3[[#This Row],[سنة]]&gt;0,INT(الرئيسى3[[#This Row],[يوم]]-الرئيسى3[[#This Row],[سنة]]*365)/30,INT(الرئيسى3[[#This Row],[يوم]])/30)</f>
        <v>8.9</v>
      </c>
      <c r="M350" s="6">
        <f ca="1">IF(الرئيسى3[[#This Row],[يوم]]&gt;365,INT(الرئيسى3[[#This Row],[يوم]]/365),0)</f>
        <v>1</v>
      </c>
      <c r="N350" s="13"/>
      <c r="O350" s="9">
        <v>0</v>
      </c>
    </row>
    <row r="351" spans="1:15" ht="15.75" x14ac:dyDescent="0.2">
      <c r="A351" s="4">
        <f>SUBTOTAL(3,$B$2:B351)</f>
        <v>350</v>
      </c>
      <c r="B351" s="4" t="s">
        <v>669</v>
      </c>
      <c r="C351" s="16">
        <v>27505201300777</v>
      </c>
      <c r="D351" s="13" t="s">
        <v>15</v>
      </c>
      <c r="E351" s="4" t="s">
        <v>12</v>
      </c>
      <c r="F351" s="4">
        <v>275</v>
      </c>
      <c r="G351" s="5">
        <v>0</v>
      </c>
      <c r="H351" s="14" t="s">
        <v>373</v>
      </c>
      <c r="I351" s="17">
        <v>45564</v>
      </c>
      <c r="J351" s="6">
        <f>COUNTIF(C:C,الرئيسى3[[#This Row],[رقم البطاقة]])</f>
        <v>1</v>
      </c>
      <c r="K351" s="6">
        <f ca="1">TODAY()-الرئيسى3[[#This Row],[تاريخ استلام العمل]]</f>
        <v>695</v>
      </c>
      <c r="L351" s="6">
        <f ca="1">IF(الرئيسى3[[#This Row],[سنة]]&gt;0,INT(الرئيسى3[[#This Row],[يوم]]-الرئيسى3[[#This Row],[سنة]]*365)/30,INT(الرئيسى3[[#This Row],[يوم]])/30)</f>
        <v>11</v>
      </c>
      <c r="M351" s="6">
        <f ca="1">IF(الرئيسى3[[#This Row],[يوم]]&gt;365,INT(الرئيسى3[[#This Row],[يوم]]/365),0)</f>
        <v>1</v>
      </c>
      <c r="N351" s="13"/>
      <c r="O351" s="9">
        <v>300</v>
      </c>
    </row>
    <row r="352" spans="1:15" ht="16.5" x14ac:dyDescent="0.2">
      <c r="A352" s="4">
        <f>SUBTOTAL(3,$B$2:B352)</f>
        <v>351</v>
      </c>
      <c r="B352" s="18" t="s">
        <v>106</v>
      </c>
      <c r="C352" s="16">
        <v>26902012601575</v>
      </c>
      <c r="D352" s="4" t="s">
        <v>9</v>
      </c>
      <c r="E352" s="4" t="s">
        <v>12</v>
      </c>
      <c r="F352" s="4">
        <v>205</v>
      </c>
      <c r="G352" s="5">
        <v>0</v>
      </c>
      <c r="H352" s="14" t="s">
        <v>373</v>
      </c>
      <c r="I352" s="17">
        <v>45564</v>
      </c>
      <c r="J352" s="6">
        <f>COUNTIF(C:C,الرئيسى3[[#This Row],[رقم البطاقة]])</f>
        <v>1</v>
      </c>
      <c r="K352" s="6">
        <f ca="1">TODAY()-الرئيسى3[[#This Row],[تاريخ استلام العمل]]</f>
        <v>695</v>
      </c>
      <c r="L352" s="6">
        <f ca="1">IF(الرئيسى3[[#This Row],[سنة]]&gt;0,INT(الرئيسى3[[#This Row],[يوم]]-الرئيسى3[[#This Row],[سنة]]*365)/30,INT(الرئيسى3[[#This Row],[يوم]])/30)</f>
        <v>11</v>
      </c>
      <c r="M352" s="6">
        <f ca="1">IF(الرئيسى3[[#This Row],[يوم]]&gt;365,INT(الرئيسى3[[#This Row],[يوم]]/365),0)</f>
        <v>1</v>
      </c>
      <c r="N352" s="13"/>
      <c r="O352" s="9">
        <v>300</v>
      </c>
    </row>
    <row r="353" spans="1:15" ht="16.5" x14ac:dyDescent="0.2">
      <c r="A353" s="4">
        <f>SUBTOTAL(3,$B$2:B353)</f>
        <v>352</v>
      </c>
      <c r="B353" s="18" t="s">
        <v>103</v>
      </c>
      <c r="C353" s="16">
        <v>28202202400733</v>
      </c>
      <c r="D353" s="13" t="s">
        <v>15</v>
      </c>
      <c r="E353" s="4" t="s">
        <v>12</v>
      </c>
      <c r="F353" s="4">
        <v>275</v>
      </c>
      <c r="G353" s="5">
        <v>0</v>
      </c>
      <c r="H353" s="14" t="s">
        <v>373</v>
      </c>
      <c r="I353" s="17">
        <v>45564</v>
      </c>
      <c r="J353" s="6">
        <f>COUNTIF(C:C,الرئيسى3[[#This Row],[رقم البطاقة]])</f>
        <v>1</v>
      </c>
      <c r="K353" s="6">
        <f ca="1">TODAY()-الرئيسى3[[#This Row],[تاريخ استلام العمل]]</f>
        <v>695</v>
      </c>
      <c r="L353" s="6">
        <f ca="1">IF(الرئيسى3[[#This Row],[سنة]]&gt;0,INT(الرئيسى3[[#This Row],[يوم]]-الرئيسى3[[#This Row],[سنة]]*365)/30,INT(الرئيسى3[[#This Row],[يوم]])/30)</f>
        <v>11</v>
      </c>
      <c r="M353" s="6">
        <f ca="1">IF(الرئيسى3[[#This Row],[يوم]]&gt;365,INT(الرئيسى3[[#This Row],[يوم]]/365),0)</f>
        <v>1</v>
      </c>
      <c r="N353" s="13"/>
      <c r="O353" s="9">
        <v>300</v>
      </c>
    </row>
    <row r="354" spans="1:15" ht="15.75" x14ac:dyDescent="0.2">
      <c r="A354" s="4">
        <f>SUBTOTAL(3,$B$2:B354)</f>
        <v>353</v>
      </c>
      <c r="B354" s="5" t="s">
        <v>671</v>
      </c>
      <c r="C354" s="16">
        <v>27809112100976</v>
      </c>
      <c r="D354" s="4" t="s">
        <v>672</v>
      </c>
      <c r="E354" s="4" t="s">
        <v>12</v>
      </c>
      <c r="F354" s="5">
        <v>275</v>
      </c>
      <c r="G354" s="5">
        <v>0</v>
      </c>
      <c r="H354" s="14" t="s">
        <v>373</v>
      </c>
      <c r="I354" s="17">
        <v>45655</v>
      </c>
      <c r="J354" s="6">
        <f>COUNTIF(C:C,الرئيسى3[[#This Row],[رقم البطاقة]])</f>
        <v>1</v>
      </c>
      <c r="K354" s="6">
        <f ca="1">TODAY()-الرئيسى3[[#This Row],[تاريخ استلام العمل]]</f>
        <v>604</v>
      </c>
      <c r="L354" s="6">
        <f ca="1">IF(الرئيسى3[[#This Row],[سنة]]&gt;0,INT(الرئيسى3[[#This Row],[يوم]]-الرئيسى3[[#This Row],[سنة]]*365)/30,INT(الرئيسى3[[#This Row],[يوم]])/30)</f>
        <v>7.9666666666666668</v>
      </c>
      <c r="M354" s="6">
        <f ca="1">IF(الرئيسى3[[#This Row],[يوم]]&gt;365,INT(الرئيسى3[[#This Row],[يوم]]/365),0)</f>
        <v>1</v>
      </c>
      <c r="N354" s="13"/>
      <c r="O354" s="9">
        <v>0</v>
      </c>
    </row>
    <row r="355" spans="1:15" ht="15.75" x14ac:dyDescent="0.2">
      <c r="A355" s="4">
        <f>SUBTOTAL(3,$B$2:B355)</f>
        <v>354</v>
      </c>
      <c r="B355" s="4" t="s">
        <v>717</v>
      </c>
      <c r="C355" s="16">
        <v>27709050100571</v>
      </c>
      <c r="D355" s="13" t="s">
        <v>166</v>
      </c>
      <c r="E355" s="4" t="s">
        <v>12</v>
      </c>
      <c r="F355" s="4">
        <v>370</v>
      </c>
      <c r="G355" s="5">
        <v>0</v>
      </c>
      <c r="H355" s="14" t="s">
        <v>373</v>
      </c>
      <c r="I355" s="17">
        <v>45664</v>
      </c>
      <c r="J355" s="6">
        <f>COUNTIF(C:C,الرئيسى3[[#This Row],[رقم البطاقة]])</f>
        <v>1</v>
      </c>
      <c r="K355" s="6">
        <f ca="1">TODAY()-الرئيسى3[[#This Row],[تاريخ استلام العمل]]</f>
        <v>595</v>
      </c>
      <c r="L355" s="6">
        <f ca="1">IF(الرئيسى3[[#This Row],[سنة]]&gt;0,INT(الرئيسى3[[#This Row],[يوم]]-الرئيسى3[[#This Row],[سنة]]*365)/30,INT(الرئيسى3[[#This Row],[يوم]])/30)</f>
        <v>7.666666666666667</v>
      </c>
      <c r="M355" s="6">
        <f ca="1">IF(الرئيسى3[[#This Row],[يوم]]&gt;365,INT(الرئيسى3[[#This Row],[يوم]]/365),0)</f>
        <v>1</v>
      </c>
      <c r="O355" s="9">
        <v>0</v>
      </c>
    </row>
    <row r="356" spans="1:15" ht="15.75" x14ac:dyDescent="0.2">
      <c r="A356" s="4">
        <f>SUBTOTAL(3,$B$2:B356)</f>
        <v>355</v>
      </c>
      <c r="B356" s="9" t="s">
        <v>332</v>
      </c>
      <c r="C356" s="16">
        <v>29105252300959</v>
      </c>
      <c r="D356" s="4" t="s">
        <v>333</v>
      </c>
      <c r="E356" s="4" t="s">
        <v>10</v>
      </c>
      <c r="F356" s="5">
        <v>290</v>
      </c>
      <c r="G356" s="4">
        <v>0</v>
      </c>
      <c r="H356" s="14" t="s">
        <v>373</v>
      </c>
      <c r="I356" s="17">
        <v>44740</v>
      </c>
      <c r="J356" s="6">
        <f>COUNTIF(C:C,الرئيسى3[[#This Row],[رقم البطاقة]])</f>
        <v>1</v>
      </c>
      <c r="K356" s="6">
        <f ca="1">TODAY()-الرئيسى3[[#This Row],[تاريخ استلام العمل]]</f>
        <v>1519</v>
      </c>
      <c r="L356" s="6">
        <f ca="1">IF(الرئيسى3[[#This Row],[سنة]]&gt;0,INT(الرئيسى3[[#This Row],[يوم]]-الرئيسى3[[#This Row],[سنة]]*365)/30,INT(الرئيسى3[[#This Row],[يوم]])/30)</f>
        <v>1.9666666666666666</v>
      </c>
      <c r="M356" s="6">
        <f ca="1">IF(الرئيسى3[[#This Row],[يوم]]&gt;365,INT(الرئيسى3[[#This Row],[يوم]]/365),0)</f>
        <v>4</v>
      </c>
      <c r="N356" s="13"/>
      <c r="O356" s="9">
        <v>800</v>
      </c>
    </row>
    <row r="357" spans="1:15" ht="15.75" x14ac:dyDescent="0.2">
      <c r="A357" s="4">
        <f>SUBTOTAL(3,$B$2:B357)</f>
        <v>356</v>
      </c>
      <c r="B357" s="5" t="s">
        <v>408</v>
      </c>
      <c r="C357" s="16">
        <v>30109162201294</v>
      </c>
      <c r="D357" s="4" t="s">
        <v>18</v>
      </c>
      <c r="E357" s="4" t="s">
        <v>469</v>
      </c>
      <c r="F357" s="4">
        <v>320</v>
      </c>
      <c r="G357" s="5">
        <v>0</v>
      </c>
      <c r="H357" s="14" t="s">
        <v>102</v>
      </c>
      <c r="I357" s="17">
        <v>45573</v>
      </c>
      <c r="J357" s="6">
        <f>COUNTIF(C:C,الرئيسى3[[#This Row],[رقم البطاقة]])</f>
        <v>1</v>
      </c>
      <c r="K357" s="6">
        <f ca="1">TODAY()-الرئيسى3[[#This Row],[تاريخ استلام العمل]]</f>
        <v>686</v>
      </c>
      <c r="L357" s="6">
        <f ca="1">IF(الرئيسى3[[#This Row],[سنة]]&gt;0,INT(الرئيسى3[[#This Row],[يوم]]-الرئيسى3[[#This Row],[سنة]]*365)/30,INT(الرئيسى3[[#This Row],[يوم]])/30)</f>
        <v>10.7</v>
      </c>
      <c r="M357" s="6">
        <f ca="1">IF(الرئيسى3[[#This Row],[يوم]]&gt;365,INT(الرئيسى3[[#This Row],[يوم]]/365),0)</f>
        <v>1</v>
      </c>
      <c r="N357" s="13"/>
      <c r="O357" s="9">
        <v>300</v>
      </c>
    </row>
    <row r="358" spans="1:15" ht="15.75" x14ac:dyDescent="0.2">
      <c r="A358" s="4">
        <f>SUBTOTAL(3,$B$2:B358)</f>
        <v>357</v>
      </c>
      <c r="B358" s="4" t="s">
        <v>223</v>
      </c>
      <c r="C358" s="16">
        <v>27610122100353</v>
      </c>
      <c r="D358" s="13" t="s">
        <v>15</v>
      </c>
      <c r="E358" s="4" t="s">
        <v>12</v>
      </c>
      <c r="F358" s="4">
        <v>285</v>
      </c>
      <c r="G358" s="5">
        <v>0</v>
      </c>
      <c r="H358" s="14" t="s">
        <v>102</v>
      </c>
      <c r="I358" s="17">
        <v>45413</v>
      </c>
      <c r="J358" s="6">
        <f>COUNTIF(C:C,الرئيسى3[[#This Row],[رقم البطاقة]])</f>
        <v>1</v>
      </c>
      <c r="K358" s="6">
        <f ca="1">TODAY()-الرئيسى3[[#This Row],[تاريخ استلام العمل]]</f>
        <v>846</v>
      </c>
      <c r="L358" s="6">
        <f ca="1">IF(الرئيسى3[[#This Row],[سنة]]&gt;0,INT(الرئيسى3[[#This Row],[يوم]]-الرئيسى3[[#This Row],[سنة]]*365)/30,INT(الرئيسى3[[#This Row],[يوم]])/30)</f>
        <v>3.8666666666666667</v>
      </c>
      <c r="M358" s="6">
        <f ca="1">IF(الرئيسى3[[#This Row],[يوم]]&gt;365,INT(الرئيسى3[[#This Row],[يوم]]/365),0)</f>
        <v>2</v>
      </c>
      <c r="N358" s="13"/>
      <c r="O358" s="9">
        <v>500</v>
      </c>
    </row>
    <row r="359" spans="1:15" ht="15.75" x14ac:dyDescent="0.2">
      <c r="A359" s="4">
        <f>SUBTOTAL(3,$B$2:B359)</f>
        <v>358</v>
      </c>
      <c r="B359" s="4" t="s">
        <v>376</v>
      </c>
      <c r="C359" s="16">
        <v>27803270100756</v>
      </c>
      <c r="D359" s="4" t="s">
        <v>17</v>
      </c>
      <c r="E359" s="4" t="s">
        <v>12</v>
      </c>
      <c r="F359" s="4">
        <v>285</v>
      </c>
      <c r="G359" s="5">
        <v>0</v>
      </c>
      <c r="H359" s="14" t="s">
        <v>102</v>
      </c>
      <c r="I359" s="17">
        <v>45542</v>
      </c>
      <c r="J359" s="6">
        <f>COUNTIF(C:C,الرئيسى3[[#This Row],[رقم البطاقة]])</f>
        <v>1</v>
      </c>
      <c r="K359" s="6">
        <f ca="1">TODAY()-الرئيسى3[[#This Row],[تاريخ استلام العمل]]</f>
        <v>717</v>
      </c>
      <c r="L359" s="6">
        <f ca="1">IF(الرئيسى3[[#This Row],[سنة]]&gt;0,INT(الرئيسى3[[#This Row],[يوم]]-الرئيسى3[[#This Row],[سنة]]*365)/30,INT(الرئيسى3[[#This Row],[يوم]])/30)</f>
        <v>11.733333333333333</v>
      </c>
      <c r="M359" s="6">
        <f ca="1">IF(الرئيسى3[[#This Row],[يوم]]&gt;365,INT(الرئيسى3[[#This Row],[يوم]]/365),0)</f>
        <v>1</v>
      </c>
      <c r="O359" s="9">
        <v>300</v>
      </c>
    </row>
    <row r="360" spans="1:15" ht="16.5" x14ac:dyDescent="0.2">
      <c r="A360" s="4">
        <f>SUBTOTAL(3,$B$2:B360)</f>
        <v>359</v>
      </c>
      <c r="B360" s="18" t="s">
        <v>212</v>
      </c>
      <c r="C360" s="16">
        <v>30010252702075</v>
      </c>
      <c r="D360" s="4" t="s">
        <v>18</v>
      </c>
      <c r="E360" s="13" t="s">
        <v>469</v>
      </c>
      <c r="F360" s="4">
        <v>320</v>
      </c>
      <c r="G360" s="5">
        <v>0</v>
      </c>
      <c r="H360" s="14" t="s">
        <v>185</v>
      </c>
      <c r="I360" s="17">
        <v>45497</v>
      </c>
      <c r="J360" s="6">
        <f>COUNTIF(C:C,الرئيسى3[[#This Row],[رقم البطاقة]])</f>
        <v>1</v>
      </c>
      <c r="K360" s="6">
        <f ca="1">TODAY()-الرئيسى3[[#This Row],[تاريخ استلام العمل]]</f>
        <v>762</v>
      </c>
      <c r="L360" s="6">
        <f ca="1">IF(الرئيسى3[[#This Row],[سنة]]&gt;0,INT(الرئيسى3[[#This Row],[يوم]]-الرئيسى3[[#This Row],[سنة]]*365)/30,INT(الرئيسى3[[#This Row],[يوم]])/30)</f>
        <v>1.0666666666666667</v>
      </c>
      <c r="M360" s="6">
        <f ca="1">IF(الرئيسى3[[#This Row],[يوم]]&gt;365,INT(الرئيسى3[[#This Row],[يوم]]/365),0)</f>
        <v>2</v>
      </c>
      <c r="N360" s="13"/>
      <c r="O360" s="9">
        <v>300</v>
      </c>
    </row>
    <row r="361" spans="1:15" ht="15.75" x14ac:dyDescent="0.2">
      <c r="A361" s="4">
        <f>SUBTOTAL(3,$B$2:B361)</f>
        <v>360</v>
      </c>
      <c r="B361" s="4" t="s">
        <v>271</v>
      </c>
      <c r="C361" s="16">
        <v>29910112200032</v>
      </c>
      <c r="D361" s="4" t="s">
        <v>18</v>
      </c>
      <c r="E361" s="4" t="s">
        <v>469</v>
      </c>
      <c r="F361" s="4">
        <v>320</v>
      </c>
      <c r="G361" s="5">
        <v>0</v>
      </c>
      <c r="H361" s="14" t="s">
        <v>185</v>
      </c>
      <c r="I361" s="17">
        <v>45502</v>
      </c>
      <c r="J361" s="6">
        <f>COUNTIF(C:C,الرئيسى3[[#This Row],[رقم البطاقة]])</f>
        <v>1</v>
      </c>
      <c r="K361" s="6">
        <f ca="1">TODAY()-الرئيسى3[[#This Row],[تاريخ استلام العمل]]</f>
        <v>757</v>
      </c>
      <c r="L361" s="6">
        <f ca="1">IF(الرئيسى3[[#This Row],[سنة]]&gt;0,INT(الرئيسى3[[#This Row],[يوم]]-الرئيسى3[[#This Row],[سنة]]*365)/30,INT(الرئيسى3[[#This Row],[يوم]])/30)</f>
        <v>0.9</v>
      </c>
      <c r="M361" s="6">
        <f ca="1">IF(الرئيسى3[[#This Row],[يوم]]&gt;365,INT(الرئيسى3[[#This Row],[يوم]]/365),0)</f>
        <v>2</v>
      </c>
      <c r="N361" s="13"/>
      <c r="O361" s="9">
        <v>300</v>
      </c>
    </row>
    <row r="362" spans="1:15" ht="15.75" x14ac:dyDescent="0.2">
      <c r="A362" s="4">
        <f>SUBTOTAL(3,$B$2:B362)</f>
        <v>361</v>
      </c>
      <c r="B362" s="4" t="s">
        <v>305</v>
      </c>
      <c r="C362" s="16">
        <v>28808202504658</v>
      </c>
      <c r="D362" s="4" t="s">
        <v>18</v>
      </c>
      <c r="E362" s="4" t="s">
        <v>469</v>
      </c>
      <c r="F362" s="5">
        <v>320</v>
      </c>
      <c r="G362" s="5">
        <v>0</v>
      </c>
      <c r="H362" s="14" t="s">
        <v>185</v>
      </c>
      <c r="I362" s="17">
        <v>45503</v>
      </c>
      <c r="J362" s="6">
        <f>COUNTIF(C:C,الرئيسى3[[#This Row],[رقم البطاقة]])</f>
        <v>1</v>
      </c>
      <c r="K362" s="6">
        <f ca="1">TODAY()-الرئيسى3[[#This Row],[تاريخ استلام العمل]]</f>
        <v>756</v>
      </c>
      <c r="L362" s="6">
        <f ca="1">IF(الرئيسى3[[#This Row],[سنة]]&gt;0,INT(الرئيسى3[[#This Row],[يوم]]-الرئيسى3[[#This Row],[سنة]]*365)/30,INT(الرئيسى3[[#This Row],[يوم]])/30)</f>
        <v>0.8666666666666667</v>
      </c>
      <c r="M362" s="6">
        <f ca="1">IF(الرئيسى3[[#This Row],[يوم]]&gt;365,INT(الرئيسى3[[#This Row],[يوم]]/365),0)</f>
        <v>2</v>
      </c>
      <c r="N362" s="13"/>
      <c r="O362" s="9">
        <v>300</v>
      </c>
    </row>
    <row r="363" spans="1:15" ht="15.75" x14ac:dyDescent="0.2">
      <c r="A363" s="4">
        <f>SUBTOTAL(3,$B$2:B363)</f>
        <v>362</v>
      </c>
      <c r="B363" s="4" t="s">
        <v>306</v>
      </c>
      <c r="C363" s="16">
        <v>28203032502397</v>
      </c>
      <c r="D363" s="4" t="s">
        <v>18</v>
      </c>
      <c r="E363" s="4" t="s">
        <v>469</v>
      </c>
      <c r="F363" s="4">
        <v>320</v>
      </c>
      <c r="G363" s="5">
        <v>0</v>
      </c>
      <c r="H363" s="14" t="s">
        <v>185</v>
      </c>
      <c r="I363" s="17">
        <v>45503</v>
      </c>
      <c r="J363" s="6">
        <f>COUNTIF(C:C,الرئيسى3[[#This Row],[رقم البطاقة]])</f>
        <v>1</v>
      </c>
      <c r="K363" s="6">
        <f ca="1">TODAY()-الرئيسى3[[#This Row],[تاريخ استلام العمل]]</f>
        <v>756</v>
      </c>
      <c r="L363" s="6">
        <f ca="1">IF(الرئيسى3[[#This Row],[سنة]]&gt;0,INT(الرئيسى3[[#This Row],[يوم]]-الرئيسى3[[#This Row],[سنة]]*365)/30,INT(الرئيسى3[[#This Row],[يوم]])/30)</f>
        <v>0.8666666666666667</v>
      </c>
      <c r="M363" s="6">
        <f ca="1">IF(الرئيسى3[[#This Row],[يوم]]&gt;365,INT(الرئيسى3[[#This Row],[يوم]]/365),0)</f>
        <v>2</v>
      </c>
      <c r="N363" s="13"/>
      <c r="O363" s="9">
        <v>300</v>
      </c>
    </row>
    <row r="364" spans="1:15" ht="15.75" x14ac:dyDescent="0.2">
      <c r="A364" s="4">
        <f>SUBTOTAL(3,$B$2:B364)</f>
        <v>363</v>
      </c>
      <c r="B364" s="4" t="s">
        <v>462</v>
      </c>
      <c r="C364" s="16">
        <v>29309252202692</v>
      </c>
      <c r="D364" s="4" t="s">
        <v>18</v>
      </c>
      <c r="E364" s="4" t="s">
        <v>469</v>
      </c>
      <c r="F364" s="4">
        <v>320</v>
      </c>
      <c r="G364" s="5">
        <v>0</v>
      </c>
      <c r="H364" s="14" t="s">
        <v>185</v>
      </c>
      <c r="I364" s="17">
        <v>45587</v>
      </c>
      <c r="J364" s="6">
        <f>COUNTIF(C:C,الرئيسى3[[#This Row],[رقم البطاقة]])</f>
        <v>1</v>
      </c>
      <c r="K364" s="6">
        <f ca="1">TODAY()-الرئيسى3[[#This Row],[تاريخ استلام العمل]]</f>
        <v>672</v>
      </c>
      <c r="L364" s="6">
        <f ca="1">IF(الرئيسى3[[#This Row],[سنة]]&gt;0,INT(الرئيسى3[[#This Row],[يوم]]-الرئيسى3[[#This Row],[سنة]]*365)/30,INT(الرئيسى3[[#This Row],[يوم]])/30)</f>
        <v>10.233333333333333</v>
      </c>
      <c r="M364" s="6">
        <f ca="1">IF(الرئيسى3[[#This Row],[يوم]]&gt;365,INT(الرئيسى3[[#This Row],[يوم]]/365),0)</f>
        <v>1</v>
      </c>
      <c r="N364" s="13"/>
      <c r="O364" s="9">
        <v>300</v>
      </c>
    </row>
    <row r="365" spans="1:15" ht="15.75" x14ac:dyDescent="0.2">
      <c r="A365" s="4">
        <f>SUBTOTAL(3,$B$2:B365)</f>
        <v>364</v>
      </c>
      <c r="B365" s="4" t="s">
        <v>382</v>
      </c>
      <c r="C365" s="16">
        <v>29112081401031</v>
      </c>
      <c r="D365" s="4" t="s">
        <v>439</v>
      </c>
      <c r="E365" s="4" t="s">
        <v>593</v>
      </c>
      <c r="F365" s="4">
        <v>290</v>
      </c>
      <c r="G365" s="5">
        <v>0</v>
      </c>
      <c r="H365" s="14" t="s">
        <v>185</v>
      </c>
      <c r="I365" s="17">
        <v>45286</v>
      </c>
      <c r="J365" s="6">
        <f>COUNTIF(C:C,الرئيسى3[[#This Row],[رقم البطاقة]])</f>
        <v>1</v>
      </c>
      <c r="K365" s="6">
        <f ca="1">TODAY()-الرئيسى3[[#This Row],[تاريخ استلام العمل]]</f>
        <v>973</v>
      </c>
      <c r="L365" s="6">
        <f ca="1">IF(الرئيسى3[[#This Row],[سنة]]&gt;0,INT(الرئيسى3[[#This Row],[يوم]]-الرئيسى3[[#This Row],[سنة]]*365)/30,INT(الرئيسى3[[#This Row],[يوم]])/30)</f>
        <v>8.1</v>
      </c>
      <c r="M365" s="6">
        <f ca="1">IF(الرئيسى3[[#This Row],[يوم]]&gt;365,INT(الرئيسى3[[#This Row],[يوم]]/365),0)</f>
        <v>2</v>
      </c>
      <c r="N365" s="13"/>
      <c r="O365" s="9">
        <v>800</v>
      </c>
    </row>
    <row r="366" spans="1:15" ht="15.75" x14ac:dyDescent="0.2">
      <c r="A366" s="4">
        <f>SUBTOTAL(3,$B$2:B366)</f>
        <v>365</v>
      </c>
      <c r="B366" s="4" t="s">
        <v>476</v>
      </c>
      <c r="C366" s="16">
        <v>27903092400176</v>
      </c>
      <c r="D366" s="4" t="s">
        <v>625</v>
      </c>
      <c r="E366" s="4" t="s">
        <v>593</v>
      </c>
      <c r="F366" s="4">
        <v>270</v>
      </c>
      <c r="G366" s="5">
        <v>0</v>
      </c>
      <c r="H366" s="14" t="s">
        <v>185</v>
      </c>
      <c r="I366" s="17">
        <v>45601</v>
      </c>
      <c r="J366" s="6">
        <f>COUNTIF(C:C,الرئيسى3[[#This Row],[رقم البطاقة]])</f>
        <v>1</v>
      </c>
      <c r="K366" s="6">
        <f ca="1">TODAY()-الرئيسى3[[#This Row],[تاريخ استلام العمل]]</f>
        <v>658</v>
      </c>
      <c r="L366" s="6">
        <f ca="1">IF(الرئيسى3[[#This Row],[سنة]]&gt;0,INT(الرئيسى3[[#This Row],[يوم]]-الرئيسى3[[#This Row],[سنة]]*365)/30,INT(الرئيسى3[[#This Row],[يوم]])/30)</f>
        <v>9.7666666666666675</v>
      </c>
      <c r="M366" s="6">
        <f ca="1">IF(الرئيسى3[[#This Row],[يوم]]&gt;365,INT(الرئيسى3[[#This Row],[يوم]]/365),0)</f>
        <v>1</v>
      </c>
      <c r="N366" s="13"/>
      <c r="O366" s="9">
        <v>0</v>
      </c>
    </row>
    <row r="367" spans="1:15" ht="15.75" x14ac:dyDescent="0.2">
      <c r="A367" s="4">
        <f>SUBTOTAL(3,$B$2:B367)</f>
        <v>366</v>
      </c>
      <c r="B367" s="4" t="s">
        <v>383</v>
      </c>
      <c r="C367" s="16">
        <v>30003301400393</v>
      </c>
      <c r="D367" s="13" t="s">
        <v>35</v>
      </c>
      <c r="E367" s="4" t="s">
        <v>593</v>
      </c>
      <c r="F367" s="5">
        <v>310</v>
      </c>
      <c r="G367" s="5">
        <v>0</v>
      </c>
      <c r="H367" s="14" t="s">
        <v>185</v>
      </c>
      <c r="I367" s="17">
        <v>45286</v>
      </c>
      <c r="J367" s="6">
        <f>COUNTIF(C:C,الرئيسى3[[#This Row],[رقم البطاقة]])</f>
        <v>1</v>
      </c>
      <c r="K367" s="6">
        <f ca="1">TODAY()-الرئيسى3[[#This Row],[تاريخ استلام العمل]]</f>
        <v>973</v>
      </c>
      <c r="L367" s="6">
        <f ca="1">IF(الرئيسى3[[#This Row],[سنة]]&gt;0,INT(الرئيسى3[[#This Row],[يوم]]-الرئيسى3[[#This Row],[سنة]]*365)/30,INT(الرئيسى3[[#This Row],[يوم]])/30)</f>
        <v>8.1</v>
      </c>
      <c r="M367" s="6">
        <f ca="1">IF(الرئيسى3[[#This Row],[يوم]]&gt;365,INT(الرئيسى3[[#This Row],[يوم]]/365),0)</f>
        <v>2</v>
      </c>
      <c r="N367" s="25" t="s">
        <v>740</v>
      </c>
      <c r="O367" s="9">
        <v>800</v>
      </c>
    </row>
    <row r="368" spans="1:15" ht="15.75" x14ac:dyDescent="0.2">
      <c r="A368" s="4">
        <f>SUBTOTAL(3,$B$2:B368)</f>
        <v>367</v>
      </c>
      <c r="B368" s="4" t="s">
        <v>728</v>
      </c>
      <c r="C368" s="16">
        <v>30508102201513</v>
      </c>
      <c r="D368" s="13" t="s">
        <v>35</v>
      </c>
      <c r="E368" s="4" t="s">
        <v>593</v>
      </c>
      <c r="F368" s="4">
        <v>310</v>
      </c>
      <c r="G368" s="5">
        <v>0</v>
      </c>
      <c r="H368" s="14" t="s">
        <v>185</v>
      </c>
      <c r="I368" s="17">
        <v>45663</v>
      </c>
      <c r="J368" s="6">
        <f>COUNTIF(C:C,الرئيسى3[[#This Row],[رقم البطاقة]])</f>
        <v>1</v>
      </c>
      <c r="K368" s="6">
        <f ca="1">TODAY()-الرئيسى3[[#This Row],[تاريخ استلام العمل]]</f>
        <v>596</v>
      </c>
      <c r="L368" s="6">
        <f ca="1">IF(الرئيسى3[[#This Row],[سنة]]&gt;0,INT(الرئيسى3[[#This Row],[يوم]]-الرئيسى3[[#This Row],[سنة]]*365)/30,INT(الرئيسى3[[#This Row],[يوم]])/30)</f>
        <v>7.7</v>
      </c>
      <c r="M368" s="6">
        <f ca="1">IF(الرئيسى3[[#This Row],[يوم]]&gt;365,INT(الرئيسى3[[#This Row],[يوم]]/365),0)</f>
        <v>1</v>
      </c>
      <c r="N368" s="13"/>
      <c r="O368" s="9">
        <v>0</v>
      </c>
    </row>
    <row r="369" spans="1:15" ht="15.75" x14ac:dyDescent="0.2">
      <c r="A369" s="4">
        <f>SUBTOTAL(3,$B$2:B369)</f>
        <v>368</v>
      </c>
      <c r="B369" s="9" t="s">
        <v>318</v>
      </c>
      <c r="C369" s="16">
        <v>30305221401174</v>
      </c>
      <c r="D369" s="13" t="s">
        <v>440</v>
      </c>
      <c r="E369" s="4" t="s">
        <v>593</v>
      </c>
      <c r="F369" s="9">
        <v>270</v>
      </c>
      <c r="G369" s="4">
        <v>0</v>
      </c>
      <c r="H369" s="21" t="s">
        <v>185</v>
      </c>
      <c r="I369" s="17">
        <v>45497</v>
      </c>
      <c r="J369" s="6">
        <f>COUNTIF(C:C,الرئيسى3[[#This Row],[رقم البطاقة]])</f>
        <v>1</v>
      </c>
      <c r="K369" s="6">
        <f ca="1">TODAY()-الرئيسى3[[#This Row],[تاريخ استلام العمل]]</f>
        <v>762</v>
      </c>
      <c r="L369" s="6">
        <f ca="1">IF(الرئيسى3[[#This Row],[سنة]]&gt;0,INT(الرئيسى3[[#This Row],[يوم]]-الرئيسى3[[#This Row],[سنة]]*365)/30,INT(الرئيسى3[[#This Row],[يوم]])/30)</f>
        <v>1.0666666666666667</v>
      </c>
      <c r="M369" s="6">
        <f ca="1">IF(الرئيسى3[[#This Row],[يوم]]&gt;365,INT(الرئيسى3[[#This Row],[يوم]]/365),0)</f>
        <v>2</v>
      </c>
      <c r="N369" s="13"/>
      <c r="O369" s="9">
        <v>300</v>
      </c>
    </row>
    <row r="370" spans="1:15" ht="15.75" x14ac:dyDescent="0.2">
      <c r="A370" s="4">
        <f>SUBTOTAL(3,$B$2:B370)</f>
        <v>369</v>
      </c>
      <c r="B370" s="4" t="s">
        <v>544</v>
      </c>
      <c r="C370" s="16">
        <v>30511061400493</v>
      </c>
      <c r="D370" s="13" t="s">
        <v>436</v>
      </c>
      <c r="E370" s="4" t="s">
        <v>593</v>
      </c>
      <c r="F370" s="4">
        <v>300</v>
      </c>
      <c r="G370" s="5">
        <v>0</v>
      </c>
      <c r="H370" s="14" t="s">
        <v>185</v>
      </c>
      <c r="I370" s="17">
        <v>45627</v>
      </c>
      <c r="J370" s="6">
        <f>COUNTIF(C:C,الرئيسى3[[#This Row],[رقم البطاقة]])</f>
        <v>1</v>
      </c>
      <c r="K370" s="6">
        <f ca="1">TODAY()-الرئيسى3[[#This Row],[تاريخ استلام العمل]]</f>
        <v>632</v>
      </c>
      <c r="L370" s="6">
        <f ca="1">IF(الرئيسى3[[#This Row],[سنة]]&gt;0,INT(الرئيسى3[[#This Row],[يوم]]-الرئيسى3[[#This Row],[سنة]]*365)/30,INT(الرئيسى3[[#This Row],[يوم]])/30)</f>
        <v>8.9</v>
      </c>
      <c r="M370" s="6">
        <f ca="1">IF(الرئيسى3[[#This Row],[يوم]]&gt;365,INT(الرئيسى3[[#This Row],[يوم]]/365),0)</f>
        <v>1</v>
      </c>
      <c r="N370" s="13"/>
      <c r="O370" s="9">
        <v>0</v>
      </c>
    </row>
    <row r="371" spans="1:15" ht="15.75" x14ac:dyDescent="0.2">
      <c r="A371" s="4">
        <f>SUBTOTAL(3,$B$2:B371)</f>
        <v>370</v>
      </c>
      <c r="B371" s="4" t="s">
        <v>394</v>
      </c>
      <c r="C371" s="16">
        <v>27601202600455</v>
      </c>
      <c r="D371" s="4" t="s">
        <v>9</v>
      </c>
      <c r="E371" s="4" t="s">
        <v>12</v>
      </c>
      <c r="F371" s="4">
        <v>200</v>
      </c>
      <c r="G371" s="5">
        <v>0</v>
      </c>
      <c r="H371" s="14" t="s">
        <v>185</v>
      </c>
      <c r="I371" s="17">
        <v>45556</v>
      </c>
      <c r="J371" s="6">
        <f>COUNTIF(C:C,الرئيسى3[[#This Row],[رقم البطاقة]])</f>
        <v>1</v>
      </c>
      <c r="K371" s="6">
        <f ca="1">TODAY()-الرئيسى3[[#This Row],[تاريخ استلام العمل]]</f>
        <v>703</v>
      </c>
      <c r="L371" s="6">
        <f ca="1">IF(الرئيسى3[[#This Row],[سنة]]&gt;0,INT(الرئيسى3[[#This Row],[يوم]]-الرئيسى3[[#This Row],[سنة]]*365)/30,INT(الرئيسى3[[#This Row],[يوم]])/30)</f>
        <v>11.266666666666667</v>
      </c>
      <c r="M371" s="6">
        <f ca="1">IF(الرئيسى3[[#This Row],[يوم]]&gt;365,INT(الرئيسى3[[#This Row],[يوم]]/365),0)</f>
        <v>1</v>
      </c>
      <c r="N371" s="13"/>
      <c r="O371" s="9">
        <v>300</v>
      </c>
    </row>
    <row r="372" spans="1:15" ht="15.75" x14ac:dyDescent="0.2">
      <c r="A372" s="4">
        <f>SUBTOTAL(3,$B$2:B372)</f>
        <v>371</v>
      </c>
      <c r="B372" s="4" t="s">
        <v>391</v>
      </c>
      <c r="C372" s="16">
        <v>30507302101711</v>
      </c>
      <c r="D372" s="4" t="s">
        <v>333</v>
      </c>
      <c r="E372" s="4" t="s">
        <v>10</v>
      </c>
      <c r="F372" s="5">
        <v>290</v>
      </c>
      <c r="G372" s="5">
        <v>0</v>
      </c>
      <c r="H372" s="14" t="s">
        <v>185</v>
      </c>
      <c r="I372" s="17">
        <v>45503</v>
      </c>
      <c r="J372" s="6">
        <f>COUNTIF(C:C,الرئيسى3[[#This Row],[رقم البطاقة]])</f>
        <v>1</v>
      </c>
      <c r="K372" s="6">
        <f ca="1">TODAY()-الرئيسى3[[#This Row],[تاريخ استلام العمل]]</f>
        <v>756</v>
      </c>
      <c r="L372" s="6">
        <f ca="1">IF(الرئيسى3[[#This Row],[سنة]]&gt;0,INT(الرئيسى3[[#This Row],[يوم]]-الرئيسى3[[#This Row],[سنة]]*365)/30,INT(الرئيسى3[[#This Row],[يوم]])/30)</f>
        <v>0.8666666666666667</v>
      </c>
      <c r="M372" s="6">
        <f ca="1">IF(الرئيسى3[[#This Row],[يوم]]&gt;365,INT(الرئيسى3[[#This Row],[يوم]]/365),0)</f>
        <v>2</v>
      </c>
      <c r="N372" s="13"/>
      <c r="O372" s="9">
        <v>300</v>
      </c>
    </row>
    <row r="373" spans="1:15" ht="15.75" x14ac:dyDescent="0.2">
      <c r="A373" s="4">
        <f>SUBTOTAL(3,$B$2:B373)</f>
        <v>372</v>
      </c>
      <c r="B373" s="5" t="s">
        <v>392</v>
      </c>
      <c r="C373" s="16">
        <v>26810031302293</v>
      </c>
      <c r="D373" s="4" t="s">
        <v>333</v>
      </c>
      <c r="E373" s="4" t="s">
        <v>10</v>
      </c>
      <c r="F373" s="4">
        <v>290</v>
      </c>
      <c r="G373" s="5">
        <v>0</v>
      </c>
      <c r="H373" s="14" t="s">
        <v>185</v>
      </c>
      <c r="I373" s="17">
        <v>45283</v>
      </c>
      <c r="J373" s="6">
        <f>COUNTIF(C:C,الرئيسى3[[#This Row],[رقم البطاقة]])</f>
        <v>1</v>
      </c>
      <c r="K373" s="6">
        <f ca="1">TODAY()-الرئيسى3[[#This Row],[تاريخ استلام العمل]]</f>
        <v>976</v>
      </c>
      <c r="L373" s="6">
        <f ca="1">IF(الرئيسى3[[#This Row],[سنة]]&gt;0,INT(الرئيسى3[[#This Row],[يوم]]-الرئيسى3[[#This Row],[سنة]]*365)/30,INT(الرئيسى3[[#This Row],[يوم]])/30)</f>
        <v>8.1999999999999993</v>
      </c>
      <c r="M373" s="6">
        <f ca="1">IF(الرئيسى3[[#This Row],[يوم]]&gt;365,INT(الرئيسى3[[#This Row],[يوم]]/365),0)</f>
        <v>2</v>
      </c>
      <c r="N373" s="13"/>
      <c r="O373" s="9">
        <v>800</v>
      </c>
    </row>
    <row r="374" spans="1:15" ht="15.75" x14ac:dyDescent="0.2">
      <c r="A374" s="4">
        <f>SUBTOTAL(3,$B$2:B374)</f>
        <v>373</v>
      </c>
      <c r="B374" s="4" t="s">
        <v>393</v>
      </c>
      <c r="C374" s="16">
        <v>28605122501871</v>
      </c>
      <c r="D374" s="4" t="s">
        <v>333</v>
      </c>
      <c r="E374" s="4" t="s">
        <v>10</v>
      </c>
      <c r="F374" s="4">
        <v>290</v>
      </c>
      <c r="G374" s="5">
        <v>0</v>
      </c>
      <c r="H374" s="14" t="s">
        <v>185</v>
      </c>
      <c r="I374" s="17">
        <v>45159</v>
      </c>
      <c r="J374" s="6">
        <f>COUNTIF(C:C,الرئيسى3[[#This Row],[رقم البطاقة]])</f>
        <v>1</v>
      </c>
      <c r="K374" s="6">
        <f ca="1">TODAY()-الرئيسى3[[#This Row],[تاريخ استلام العمل]]</f>
        <v>1100</v>
      </c>
      <c r="L374" s="6">
        <f ca="1">IF(الرئيسى3[[#This Row],[سنة]]&gt;0,INT(الرئيسى3[[#This Row],[يوم]]-الرئيسى3[[#This Row],[سنة]]*365)/30,INT(الرئيسى3[[#This Row],[يوم]])/30)</f>
        <v>0.16666666666666666</v>
      </c>
      <c r="M374" s="6">
        <f ca="1">IF(الرئيسى3[[#This Row],[يوم]]&gt;365,INT(الرئيسى3[[#This Row],[يوم]]/365),0)</f>
        <v>3</v>
      </c>
      <c r="N374" s="13"/>
      <c r="O374" s="9">
        <v>800</v>
      </c>
    </row>
    <row r="375" spans="1:15" ht="15.75" x14ac:dyDescent="0.2">
      <c r="A375" s="4">
        <f>SUBTOTAL(3,$B$2:B375)</f>
        <v>374</v>
      </c>
      <c r="B375" s="5" t="s">
        <v>338</v>
      </c>
      <c r="C375" s="16">
        <v>29006162600653</v>
      </c>
      <c r="D375" s="4" t="s">
        <v>333</v>
      </c>
      <c r="E375" s="4" t="s">
        <v>10</v>
      </c>
      <c r="F375" s="4">
        <v>290</v>
      </c>
      <c r="G375" s="5">
        <v>0</v>
      </c>
      <c r="H375" s="14" t="s">
        <v>185</v>
      </c>
      <c r="I375" s="17">
        <v>45076</v>
      </c>
      <c r="J375" s="6">
        <f>COUNTIF(C:C,الرئيسى3[[#This Row],[رقم البطاقة]])</f>
        <v>1</v>
      </c>
      <c r="K375" s="6">
        <f ca="1">TODAY()-الرئيسى3[[#This Row],[تاريخ استلام العمل]]</f>
        <v>1183</v>
      </c>
      <c r="L375" s="6">
        <f ca="1">IF(الرئيسى3[[#This Row],[سنة]]&gt;0,INT(الرئيسى3[[#This Row],[يوم]]-الرئيسى3[[#This Row],[سنة]]*365)/30,INT(الرئيسى3[[#This Row],[يوم]])/30)</f>
        <v>2.9333333333333331</v>
      </c>
      <c r="M375" s="6">
        <f ca="1">IF(الرئيسى3[[#This Row],[يوم]]&gt;365,INT(الرئيسى3[[#This Row],[يوم]]/365),0)</f>
        <v>3</v>
      </c>
      <c r="N375" s="13"/>
      <c r="O375" s="9">
        <v>800</v>
      </c>
    </row>
    <row r="376" spans="1:15" ht="15.75" x14ac:dyDescent="0.2">
      <c r="A376" s="4">
        <f>SUBTOTAL(3,$B$2:B376)</f>
        <v>375</v>
      </c>
      <c r="B376" s="4" t="s">
        <v>637</v>
      </c>
      <c r="C376" s="16">
        <v>28512132101074</v>
      </c>
      <c r="D376" s="4" t="s">
        <v>333</v>
      </c>
      <c r="E376" s="4" t="s">
        <v>10</v>
      </c>
      <c r="F376" s="4">
        <v>290</v>
      </c>
      <c r="G376" s="5">
        <v>0</v>
      </c>
      <c r="H376" s="14" t="s">
        <v>185</v>
      </c>
      <c r="I376" s="17">
        <v>45643</v>
      </c>
      <c r="J376" s="6">
        <f>COUNTIF(C:C,الرئيسى3[[#This Row],[رقم البطاقة]])</f>
        <v>1</v>
      </c>
      <c r="K376" s="6">
        <f ca="1">TODAY()-الرئيسى3[[#This Row],[تاريخ استلام العمل]]</f>
        <v>616</v>
      </c>
      <c r="L376" s="6">
        <f ca="1">IF(الرئيسى3[[#This Row],[سنة]]&gt;0,INT(الرئيسى3[[#This Row],[يوم]]-الرئيسى3[[#This Row],[سنة]]*365)/30,INT(الرئيسى3[[#This Row],[يوم]])/30)</f>
        <v>8.3666666666666671</v>
      </c>
      <c r="M376" s="6">
        <f ca="1">IF(الرئيسى3[[#This Row],[يوم]]&gt;365,INT(الرئيسى3[[#This Row],[يوم]]/365),0)</f>
        <v>1</v>
      </c>
      <c r="N376" s="13"/>
      <c r="O376" s="9">
        <v>0</v>
      </c>
    </row>
    <row r="377" spans="1:15" ht="15.75" x14ac:dyDescent="0.2">
      <c r="A377" s="4">
        <f>SUBTOTAL(3,$B$2:B377)</f>
        <v>376</v>
      </c>
      <c r="B377" s="4" t="s">
        <v>725</v>
      </c>
      <c r="C377" s="16">
        <v>29104170103415</v>
      </c>
      <c r="D377" s="4" t="s">
        <v>333</v>
      </c>
      <c r="E377" s="4" t="s">
        <v>10</v>
      </c>
      <c r="F377" s="5">
        <v>290</v>
      </c>
      <c r="G377" s="5">
        <v>0</v>
      </c>
      <c r="H377" s="14" t="s">
        <v>185</v>
      </c>
      <c r="I377" s="17">
        <v>45626</v>
      </c>
      <c r="J377" s="6">
        <f>COUNTIF(C:C,الرئيسى3[[#This Row],[رقم البطاقة]])</f>
        <v>1</v>
      </c>
      <c r="K377" s="6">
        <f ca="1">TODAY()-الرئيسى3[[#This Row],[تاريخ استلام العمل]]</f>
        <v>633</v>
      </c>
      <c r="L377" s="6">
        <f ca="1">IF(الرئيسى3[[#This Row],[سنة]]&gt;0,INT(الرئيسى3[[#This Row],[يوم]]-الرئيسى3[[#This Row],[سنة]]*365)/30,INT(الرئيسى3[[#This Row],[يوم]])/30)</f>
        <v>8.9333333333333336</v>
      </c>
      <c r="M377" s="6">
        <f ca="1">IF(الرئيسى3[[#This Row],[يوم]]&gt;365,INT(الرئيسى3[[#This Row],[يوم]]/365),0)</f>
        <v>1</v>
      </c>
      <c r="N377" s="13"/>
      <c r="O377" s="9">
        <v>0</v>
      </c>
    </row>
    <row r="378" spans="1:15" ht="15.75" x14ac:dyDescent="0.2">
      <c r="A378" s="4">
        <f>SUBTOTAL(3,$B$2:B378)</f>
        <v>377</v>
      </c>
      <c r="B378" s="4" t="s">
        <v>386</v>
      </c>
      <c r="C378" s="16">
        <v>29112031701114</v>
      </c>
      <c r="D378" s="4" t="s">
        <v>27</v>
      </c>
      <c r="E378" s="4" t="s">
        <v>10</v>
      </c>
      <c r="F378" s="4">
        <v>270</v>
      </c>
      <c r="G378" s="5">
        <v>0</v>
      </c>
      <c r="H378" s="14" t="s">
        <v>185</v>
      </c>
      <c r="I378" s="17">
        <v>45411</v>
      </c>
      <c r="J378" s="6">
        <f>COUNTIF(C:C,الرئيسى3[[#This Row],[رقم البطاقة]])</f>
        <v>1</v>
      </c>
      <c r="K378" s="6">
        <f ca="1">TODAY()-الرئيسى3[[#This Row],[تاريخ استلام العمل]]</f>
        <v>848</v>
      </c>
      <c r="L378" s="6">
        <f ca="1">IF(الرئيسى3[[#This Row],[سنة]]&gt;0,INT(الرئيسى3[[#This Row],[يوم]]-الرئيسى3[[#This Row],[سنة]]*365)/30,INT(الرئيسى3[[#This Row],[يوم]])/30)</f>
        <v>3.9333333333333331</v>
      </c>
      <c r="M378" s="6">
        <f ca="1">IF(الرئيسى3[[#This Row],[يوم]]&gt;365,INT(الرئيسى3[[#This Row],[يوم]]/365),0)</f>
        <v>2</v>
      </c>
      <c r="N378" s="13"/>
      <c r="O378" s="9">
        <v>500</v>
      </c>
    </row>
    <row r="379" spans="1:15" ht="15.75" x14ac:dyDescent="0.2">
      <c r="A379" s="4">
        <f>SUBTOTAL(3,$B$2:B379)</f>
        <v>378</v>
      </c>
      <c r="B379" s="4" t="s">
        <v>384</v>
      </c>
      <c r="C379" s="16">
        <v>29308042700235</v>
      </c>
      <c r="D379" s="4" t="s">
        <v>28</v>
      </c>
      <c r="E379" s="4" t="s">
        <v>10</v>
      </c>
      <c r="F379" s="4">
        <v>250</v>
      </c>
      <c r="G379" s="5">
        <v>0</v>
      </c>
      <c r="H379" s="14" t="s">
        <v>185</v>
      </c>
      <c r="I379" s="17">
        <v>45286</v>
      </c>
      <c r="J379" s="6">
        <f>COUNTIF(C:C,الرئيسى3[[#This Row],[رقم البطاقة]])</f>
        <v>1</v>
      </c>
      <c r="K379" s="6">
        <f ca="1">TODAY()-الرئيسى3[[#This Row],[تاريخ استلام العمل]]</f>
        <v>973</v>
      </c>
      <c r="L379" s="6">
        <f ca="1">IF(الرئيسى3[[#This Row],[سنة]]&gt;0,INT(الرئيسى3[[#This Row],[يوم]]-الرئيسى3[[#This Row],[سنة]]*365)/30,INT(الرئيسى3[[#This Row],[يوم]])/30)</f>
        <v>8.1</v>
      </c>
      <c r="M379" s="6">
        <f ca="1">IF(الرئيسى3[[#This Row],[يوم]]&gt;365,INT(الرئيسى3[[#This Row],[يوم]]/365),0)</f>
        <v>2</v>
      </c>
      <c r="N379" s="13"/>
      <c r="O379" s="9">
        <v>800</v>
      </c>
    </row>
    <row r="380" spans="1:15" ht="15.75" x14ac:dyDescent="0.2">
      <c r="A380" s="4">
        <f>SUBTOTAL(3,$B$2:B380)</f>
        <v>379</v>
      </c>
      <c r="B380" s="4" t="s">
        <v>387</v>
      </c>
      <c r="C380" s="16">
        <v>30003252101474</v>
      </c>
      <c r="D380" s="4" t="s">
        <v>76</v>
      </c>
      <c r="E380" s="4" t="s">
        <v>8</v>
      </c>
      <c r="F380" s="5">
        <v>210</v>
      </c>
      <c r="G380" s="5">
        <v>0</v>
      </c>
      <c r="H380" s="14" t="s">
        <v>185</v>
      </c>
      <c r="I380" s="17">
        <v>45427</v>
      </c>
      <c r="J380" s="6">
        <f>COUNTIF(C:C,الرئيسى3[[#This Row],[رقم البطاقة]])</f>
        <v>1</v>
      </c>
      <c r="K380" s="6">
        <f ca="1">TODAY()-الرئيسى3[[#This Row],[تاريخ استلام العمل]]</f>
        <v>832</v>
      </c>
      <c r="L380" s="6">
        <f ca="1">IF(الرئيسى3[[#This Row],[سنة]]&gt;0,INT(الرئيسى3[[#This Row],[يوم]]-الرئيسى3[[#This Row],[سنة]]*365)/30,INT(الرئيسى3[[#This Row],[يوم]])/30)</f>
        <v>3.4</v>
      </c>
      <c r="M380" s="6">
        <f ca="1">IF(الرئيسى3[[#This Row],[يوم]]&gt;365,INT(الرئيسى3[[#This Row],[يوم]]/365),0)</f>
        <v>2</v>
      </c>
      <c r="N380" s="13"/>
      <c r="O380" s="9">
        <v>500</v>
      </c>
    </row>
    <row r="381" spans="1:15" ht="15.75" x14ac:dyDescent="0.2">
      <c r="A381" s="4">
        <f>SUBTOTAL(3,$B$2:B381)</f>
        <v>380</v>
      </c>
      <c r="B381" s="4" t="s">
        <v>390</v>
      </c>
      <c r="C381" s="16">
        <v>30501081200932</v>
      </c>
      <c r="D381" s="4" t="s">
        <v>79</v>
      </c>
      <c r="E381" s="4" t="s">
        <v>8</v>
      </c>
      <c r="F381" s="4">
        <v>230</v>
      </c>
      <c r="G381" s="5">
        <v>0</v>
      </c>
      <c r="H381" s="14" t="s">
        <v>185</v>
      </c>
      <c r="I381" s="17">
        <v>45507</v>
      </c>
      <c r="J381" s="6">
        <f>COUNTIF(C:C,الرئيسى3[[#This Row],[رقم البطاقة]])</f>
        <v>1</v>
      </c>
      <c r="K381" s="6">
        <f ca="1">TODAY()-الرئيسى3[[#This Row],[تاريخ استلام العمل]]</f>
        <v>752</v>
      </c>
      <c r="L381" s="6">
        <f ca="1">IF(الرئيسى3[[#This Row],[سنة]]&gt;0,INT(الرئيسى3[[#This Row],[يوم]]-الرئيسى3[[#This Row],[سنة]]*365)/30,INT(الرئيسى3[[#This Row],[يوم]])/30)</f>
        <v>0.73333333333333328</v>
      </c>
      <c r="M381" s="6">
        <f ca="1">IF(الرئيسى3[[#This Row],[يوم]]&gt;365,INT(الرئيسى3[[#This Row],[يوم]]/365),0)</f>
        <v>2</v>
      </c>
      <c r="N381" s="13"/>
      <c r="O381" s="9">
        <v>300</v>
      </c>
    </row>
    <row r="382" spans="1:15" ht="16.5" x14ac:dyDescent="0.2">
      <c r="A382" s="4">
        <f>SUBTOTAL(3,$B$2:B382)</f>
        <v>381</v>
      </c>
      <c r="B382" s="18" t="s">
        <v>590</v>
      </c>
      <c r="C382" s="16">
        <v>30509161500415</v>
      </c>
      <c r="D382" s="13" t="s">
        <v>79</v>
      </c>
      <c r="E382" s="4" t="s">
        <v>8</v>
      </c>
      <c r="F382" s="4">
        <v>230</v>
      </c>
      <c r="G382" s="5">
        <v>0</v>
      </c>
      <c r="H382" s="14" t="s">
        <v>185</v>
      </c>
      <c r="I382" s="17">
        <v>45094</v>
      </c>
      <c r="J382" s="6">
        <f>COUNTIF(C:C,الرئيسى3[[#This Row],[رقم البطاقة]])</f>
        <v>1</v>
      </c>
      <c r="K382" s="6">
        <f ca="1">TODAY()-الرئيسى3[[#This Row],[تاريخ استلام العمل]]</f>
        <v>1165</v>
      </c>
      <c r="L382" s="6">
        <f ca="1">IF(الرئيسى3[[#This Row],[سنة]]&gt;0,INT(الرئيسى3[[#This Row],[يوم]]-الرئيسى3[[#This Row],[سنة]]*365)/30,INT(الرئيسى3[[#This Row],[يوم]])/30)</f>
        <v>2.3333333333333335</v>
      </c>
      <c r="M382" s="6">
        <f ca="1">IF(الرئيسى3[[#This Row],[يوم]]&gt;365,INT(الرئيسى3[[#This Row],[يوم]]/365),0)</f>
        <v>3</v>
      </c>
      <c r="O382" s="9">
        <v>800</v>
      </c>
    </row>
    <row r="383" spans="1:15" ht="15.75" x14ac:dyDescent="0.2">
      <c r="A383" s="4">
        <f>SUBTOTAL(3,$B$2:B383)</f>
        <v>382</v>
      </c>
      <c r="B383" s="4" t="s">
        <v>385</v>
      </c>
      <c r="C383" s="16">
        <v>30105202200576</v>
      </c>
      <c r="D383" s="4" t="s">
        <v>172</v>
      </c>
      <c r="E383" s="4" t="s">
        <v>13</v>
      </c>
      <c r="F383" s="4">
        <v>260</v>
      </c>
      <c r="G383" s="5">
        <v>0</v>
      </c>
      <c r="H383" s="14" t="s">
        <v>185</v>
      </c>
      <c r="I383" s="17">
        <v>45286</v>
      </c>
      <c r="J383" s="6">
        <f>COUNTIF(C:C,الرئيسى3[[#This Row],[رقم البطاقة]])</f>
        <v>1</v>
      </c>
      <c r="K383" s="6">
        <f ca="1">TODAY()-الرئيسى3[[#This Row],[تاريخ استلام العمل]]</f>
        <v>973</v>
      </c>
      <c r="L383" s="6">
        <f ca="1">IF(الرئيسى3[[#This Row],[سنة]]&gt;0,INT(الرئيسى3[[#This Row],[يوم]]-الرئيسى3[[#This Row],[سنة]]*365)/30,INT(الرئيسى3[[#This Row],[يوم]])/30)</f>
        <v>8.1</v>
      </c>
      <c r="M383" s="6">
        <f ca="1">IF(الرئيسى3[[#This Row],[يوم]]&gt;365,INT(الرئيسى3[[#This Row],[يوم]]/365),0)</f>
        <v>2</v>
      </c>
      <c r="N383" s="13"/>
      <c r="O383" s="9">
        <v>800</v>
      </c>
    </row>
    <row r="384" spans="1:15" ht="15.75" x14ac:dyDescent="0.2">
      <c r="A384" s="4">
        <f>SUBTOTAL(3,$B$2:B384)</f>
        <v>383</v>
      </c>
      <c r="B384" s="4" t="s">
        <v>388</v>
      </c>
      <c r="C384" s="16">
        <v>29812121601412</v>
      </c>
      <c r="D384" s="4" t="s">
        <v>20</v>
      </c>
      <c r="E384" s="4" t="s">
        <v>13</v>
      </c>
      <c r="F384" s="4">
        <v>240</v>
      </c>
      <c r="G384" s="5">
        <v>0</v>
      </c>
      <c r="H384" s="14" t="s">
        <v>185</v>
      </c>
      <c r="I384" s="17">
        <v>45400</v>
      </c>
      <c r="J384" s="6">
        <f>COUNTIF(C:C,الرئيسى3[[#This Row],[رقم البطاقة]])</f>
        <v>1</v>
      </c>
      <c r="K384" s="6">
        <f ca="1">TODAY()-الرئيسى3[[#This Row],[تاريخ استلام العمل]]</f>
        <v>859</v>
      </c>
      <c r="L384" s="6">
        <f ca="1">IF(الرئيسى3[[#This Row],[سنة]]&gt;0,INT(الرئيسى3[[#This Row],[يوم]]-الرئيسى3[[#This Row],[سنة]]*365)/30,INT(الرئيسى3[[#This Row],[يوم]])/30)</f>
        <v>4.3</v>
      </c>
      <c r="M384" s="6">
        <f ca="1">IF(الرئيسى3[[#This Row],[يوم]]&gt;365,INT(الرئيسى3[[#This Row],[يوم]]/365),0)</f>
        <v>2</v>
      </c>
      <c r="N384" s="13"/>
      <c r="O384" s="9">
        <v>500</v>
      </c>
    </row>
    <row r="385" spans="1:15" ht="15.75" x14ac:dyDescent="0.2">
      <c r="A385" s="4">
        <f>SUBTOTAL(3,$B$2:B385)</f>
        <v>384</v>
      </c>
      <c r="B385" s="4" t="s">
        <v>389</v>
      </c>
      <c r="C385" s="16">
        <v>30111241201016</v>
      </c>
      <c r="D385" s="4" t="s">
        <v>20</v>
      </c>
      <c r="E385" s="4" t="s">
        <v>13</v>
      </c>
      <c r="F385" s="4">
        <v>240</v>
      </c>
      <c r="G385" s="5">
        <v>0</v>
      </c>
      <c r="H385" s="14" t="s">
        <v>185</v>
      </c>
      <c r="I385" s="17">
        <v>45321</v>
      </c>
      <c r="J385" s="6">
        <f>COUNTIF(C:C,الرئيسى3[[#This Row],[رقم البطاقة]])</f>
        <v>1</v>
      </c>
      <c r="K385" s="6">
        <f ca="1">TODAY()-الرئيسى3[[#This Row],[تاريخ استلام العمل]]</f>
        <v>938</v>
      </c>
      <c r="L385" s="6">
        <f ca="1">IF(الرئيسى3[[#This Row],[سنة]]&gt;0,INT(الرئيسى3[[#This Row],[يوم]]-الرئيسى3[[#This Row],[سنة]]*365)/30,INT(الرئيسى3[[#This Row],[يوم]])/30)</f>
        <v>6.9333333333333336</v>
      </c>
      <c r="M385" s="6">
        <f ca="1">IF(الرئيسى3[[#This Row],[يوم]]&gt;365,INT(الرئيسى3[[#This Row],[يوم]]/365),0)</f>
        <v>2</v>
      </c>
      <c r="N385" s="13"/>
      <c r="O385" s="9">
        <v>800</v>
      </c>
    </row>
    <row r="386" spans="1:15" ht="15.75" x14ac:dyDescent="0.2">
      <c r="A386" s="4">
        <f>SUBTOTAL(3,$B$2:B386)</f>
        <v>385</v>
      </c>
      <c r="B386" s="4" t="s">
        <v>395</v>
      </c>
      <c r="C386" s="16">
        <v>29507121701258</v>
      </c>
      <c r="D386" s="4" t="s">
        <v>20</v>
      </c>
      <c r="E386" s="4" t="s">
        <v>13</v>
      </c>
      <c r="F386" s="4">
        <v>240</v>
      </c>
      <c r="G386" s="5">
        <v>0</v>
      </c>
      <c r="H386" s="14" t="s">
        <v>185</v>
      </c>
      <c r="I386" s="17">
        <v>45297</v>
      </c>
      <c r="J386" s="6">
        <f>COUNTIF(C:C,الرئيسى3[[#This Row],[رقم البطاقة]])</f>
        <v>1</v>
      </c>
      <c r="K386" s="6">
        <f ca="1">TODAY()-الرئيسى3[[#This Row],[تاريخ استلام العمل]]</f>
        <v>962</v>
      </c>
      <c r="L386" s="6">
        <f ca="1">IF(الرئيسى3[[#This Row],[سنة]]&gt;0,INT(الرئيسى3[[#This Row],[يوم]]-الرئيسى3[[#This Row],[سنة]]*365)/30,INT(الرئيسى3[[#This Row],[يوم]])/30)</f>
        <v>7.7333333333333334</v>
      </c>
      <c r="M386" s="6">
        <f ca="1">IF(الرئيسى3[[#This Row],[يوم]]&gt;365,INT(الرئيسى3[[#This Row],[يوم]]/365),0)</f>
        <v>2</v>
      </c>
      <c r="N386" s="13"/>
      <c r="O386" s="9">
        <v>800</v>
      </c>
    </row>
    <row r="387" spans="1:15" ht="16.5" x14ac:dyDescent="0.2">
      <c r="A387" s="4">
        <f>SUBTOTAL(3,$B$2:B387)</f>
        <v>386</v>
      </c>
      <c r="B387" s="18" t="s">
        <v>567</v>
      </c>
      <c r="C387" s="16">
        <v>30001202107932</v>
      </c>
      <c r="D387" s="4" t="s">
        <v>18</v>
      </c>
      <c r="E387" s="4" t="s">
        <v>469</v>
      </c>
      <c r="F387" s="4">
        <v>320</v>
      </c>
      <c r="G387" s="5">
        <v>0</v>
      </c>
      <c r="H387" s="14" t="s">
        <v>298</v>
      </c>
      <c r="I387" s="17">
        <v>45634</v>
      </c>
      <c r="J387" s="6">
        <f>COUNTIF(C:C,الرئيسى3[[#This Row],[رقم البطاقة]])</f>
        <v>1</v>
      </c>
      <c r="K387" s="6">
        <f ca="1">TODAY()-الرئيسى3[[#This Row],[تاريخ استلام العمل]]</f>
        <v>625</v>
      </c>
      <c r="L387" s="6">
        <f ca="1">IF(الرئيسى3[[#This Row],[سنة]]&gt;0,INT(الرئيسى3[[#This Row],[يوم]]-الرئيسى3[[#This Row],[سنة]]*365)/30,INT(الرئيسى3[[#This Row],[يوم]])/30)</f>
        <v>8.6666666666666661</v>
      </c>
      <c r="M387" s="6">
        <f ca="1">IF(الرئيسى3[[#This Row],[يوم]]&gt;365,INT(الرئيسى3[[#This Row],[يوم]]/365),0)</f>
        <v>1</v>
      </c>
      <c r="N387" s="13"/>
      <c r="O387" s="9">
        <v>0</v>
      </c>
    </row>
    <row r="388" spans="1:15" ht="15.75" x14ac:dyDescent="0.2">
      <c r="A388" s="4">
        <f>SUBTOTAL(3,$B$2:B388)</f>
        <v>387</v>
      </c>
      <c r="B388" s="4" t="s">
        <v>372</v>
      </c>
      <c r="C388" s="16">
        <v>29707082301998</v>
      </c>
      <c r="D388" s="4" t="s">
        <v>16</v>
      </c>
      <c r="E388" s="4" t="s">
        <v>469</v>
      </c>
      <c r="F388" s="5">
        <v>300</v>
      </c>
      <c r="G388" s="5">
        <v>0</v>
      </c>
      <c r="H388" s="14" t="s">
        <v>298</v>
      </c>
      <c r="I388" s="17">
        <v>44966</v>
      </c>
      <c r="J388" s="6">
        <f>COUNTIF(C:C,الرئيسى3[[#This Row],[رقم البطاقة]])</f>
        <v>1</v>
      </c>
      <c r="K388" s="6">
        <f ca="1">TODAY()-الرئيسى3[[#This Row],[تاريخ استلام العمل]]</f>
        <v>1293</v>
      </c>
      <c r="L388" s="6">
        <f ca="1">IF(الرئيسى3[[#This Row],[سنة]]&gt;0,INT(الرئيسى3[[#This Row],[يوم]]-الرئيسى3[[#This Row],[سنة]]*365)/30,INT(الرئيسى3[[#This Row],[يوم]])/30)</f>
        <v>6.6</v>
      </c>
      <c r="M388" s="6">
        <f ca="1">IF(الرئيسى3[[#This Row],[يوم]]&gt;365,INT(الرئيسى3[[#This Row],[يوم]]/365),0)</f>
        <v>3</v>
      </c>
      <c r="N388" s="13"/>
      <c r="O388" s="9">
        <v>800</v>
      </c>
    </row>
    <row r="389" spans="1:15" ht="15.75" x14ac:dyDescent="0.2">
      <c r="A389" s="4">
        <f>SUBTOTAL(3,$B$2:B389)</f>
        <v>388</v>
      </c>
      <c r="B389" s="4" t="s">
        <v>321</v>
      </c>
      <c r="C389" s="16">
        <v>29801252401174</v>
      </c>
      <c r="D389" s="4" t="s">
        <v>9</v>
      </c>
      <c r="E389" s="4" t="s">
        <v>12</v>
      </c>
      <c r="F389" s="5">
        <v>200</v>
      </c>
      <c r="G389" s="5">
        <v>0</v>
      </c>
      <c r="H389" s="14" t="s">
        <v>298</v>
      </c>
      <c r="I389" s="17">
        <v>45525</v>
      </c>
      <c r="J389" s="6">
        <f>COUNTIF(C:C,الرئيسى3[[#This Row],[رقم البطاقة]])</f>
        <v>1</v>
      </c>
      <c r="K389" s="6">
        <f ca="1">TODAY()-الرئيسى3[[#This Row],[تاريخ استلام العمل]]</f>
        <v>734</v>
      </c>
      <c r="L389" s="6">
        <f ca="1">IF(الرئيسى3[[#This Row],[سنة]]&gt;0,INT(الرئيسى3[[#This Row],[يوم]]-الرئيسى3[[#This Row],[سنة]]*365)/30,INT(الرئيسى3[[#This Row],[يوم]])/30)</f>
        <v>0.13333333333333333</v>
      </c>
      <c r="M389" s="6">
        <f ca="1">IF(الرئيسى3[[#This Row],[يوم]]&gt;365,INT(الرئيسى3[[#This Row],[يوم]]/365),0)</f>
        <v>2</v>
      </c>
      <c r="N389" s="13"/>
      <c r="O389" s="9">
        <v>300</v>
      </c>
    </row>
    <row r="390" spans="1:15" ht="16.5" x14ac:dyDescent="0.2">
      <c r="A390" s="4">
        <f>SUBTOTAL(3,$B$2:B390)</f>
        <v>389</v>
      </c>
      <c r="B390" s="18" t="s">
        <v>432</v>
      </c>
      <c r="C390" s="16">
        <v>30004262401316</v>
      </c>
      <c r="D390" s="4" t="s">
        <v>9</v>
      </c>
      <c r="E390" s="13" t="s">
        <v>12</v>
      </c>
      <c r="F390" s="4">
        <v>200</v>
      </c>
      <c r="G390" s="5">
        <v>0</v>
      </c>
      <c r="H390" s="14" t="s">
        <v>298</v>
      </c>
      <c r="I390" s="17">
        <v>45549</v>
      </c>
      <c r="J390" s="6">
        <f>COUNTIF(C:C,الرئيسى3[[#This Row],[رقم البطاقة]])</f>
        <v>1</v>
      </c>
      <c r="K390" s="6">
        <f ca="1">TODAY()-الرئيسى3[[#This Row],[تاريخ استلام العمل]]</f>
        <v>710</v>
      </c>
      <c r="L390" s="6">
        <f ca="1">IF(الرئيسى3[[#This Row],[سنة]]&gt;0,INT(الرئيسى3[[#This Row],[يوم]]-الرئيسى3[[#This Row],[سنة]]*365)/30,INT(الرئيسى3[[#This Row],[يوم]])/30)</f>
        <v>11.5</v>
      </c>
      <c r="M390" s="6">
        <f ca="1">IF(الرئيسى3[[#This Row],[يوم]]&gt;365,INT(الرئيسى3[[#This Row],[يوم]]/365),0)</f>
        <v>1</v>
      </c>
      <c r="N390" s="13"/>
      <c r="O390" s="9">
        <v>300</v>
      </c>
    </row>
    <row r="391" spans="1:15" ht="16.5" x14ac:dyDescent="0.2">
      <c r="A391" s="4">
        <f>SUBTOTAL(3,$B$2:B391)</f>
        <v>390</v>
      </c>
      <c r="B391" s="18" t="s">
        <v>434</v>
      </c>
      <c r="C391" s="16">
        <v>30007032104435</v>
      </c>
      <c r="D391" s="13" t="s">
        <v>15</v>
      </c>
      <c r="E391" s="4" t="s">
        <v>12</v>
      </c>
      <c r="F391" s="4">
        <v>300</v>
      </c>
      <c r="G391" s="13">
        <v>0</v>
      </c>
      <c r="H391" s="14" t="s">
        <v>298</v>
      </c>
      <c r="I391" s="17">
        <v>45581</v>
      </c>
      <c r="J391" s="6">
        <f>COUNTIF(C:C,الرئيسى3[[#This Row],[رقم البطاقة]])</f>
        <v>1</v>
      </c>
      <c r="K391" s="6">
        <f ca="1">TODAY()-الرئيسى3[[#This Row],[تاريخ استلام العمل]]</f>
        <v>678</v>
      </c>
      <c r="L391" s="6">
        <f ca="1">IF(الرئيسى3[[#This Row],[سنة]]&gt;0,INT(الرئيسى3[[#This Row],[يوم]]-الرئيسى3[[#This Row],[سنة]]*365)/30,INT(الرئيسى3[[#This Row],[يوم]])/30)</f>
        <v>10.433333333333334</v>
      </c>
      <c r="M391" s="6">
        <f ca="1">IF(الرئيسى3[[#This Row],[يوم]]&gt;365,INT(الرئيسى3[[#This Row],[يوم]]/365),0)</f>
        <v>1</v>
      </c>
      <c r="N391" s="13"/>
      <c r="O391" s="9">
        <v>300</v>
      </c>
    </row>
    <row r="392" spans="1:15" ht="15.75" x14ac:dyDescent="0.2">
      <c r="A392" s="4">
        <f>SUBTOTAL(3,$B$2:B392)</f>
        <v>391</v>
      </c>
      <c r="B392" s="4" t="s">
        <v>433</v>
      </c>
      <c r="C392" s="16">
        <v>29909202700311</v>
      </c>
      <c r="D392" s="4" t="s">
        <v>428</v>
      </c>
      <c r="E392" s="4" t="s">
        <v>10</v>
      </c>
      <c r="F392" s="5">
        <v>240</v>
      </c>
      <c r="G392" s="5">
        <v>0</v>
      </c>
      <c r="H392" s="14" t="s">
        <v>298</v>
      </c>
      <c r="I392" s="17">
        <v>45573</v>
      </c>
      <c r="J392" s="6">
        <f>COUNTIF(C:C,الرئيسى3[[#This Row],[رقم البطاقة]])</f>
        <v>1</v>
      </c>
      <c r="K392" s="6">
        <f ca="1">TODAY()-الرئيسى3[[#This Row],[تاريخ استلام العمل]]</f>
        <v>686</v>
      </c>
      <c r="L392" s="6">
        <f ca="1">IF(الرئيسى3[[#This Row],[سنة]]&gt;0,INT(الرئيسى3[[#This Row],[يوم]]-الرئيسى3[[#This Row],[سنة]]*365)/30,INT(الرئيسى3[[#This Row],[يوم]])/30)</f>
        <v>10.7</v>
      </c>
      <c r="M392" s="6">
        <f ca="1">IF(الرئيسى3[[#This Row],[يوم]]&gt;365,INT(الرئيسى3[[#This Row],[يوم]]/365),0)</f>
        <v>1</v>
      </c>
      <c r="N392" s="13"/>
      <c r="O392" s="9">
        <v>300</v>
      </c>
    </row>
    <row r="393" spans="1:15" ht="15.75" x14ac:dyDescent="0.2">
      <c r="A393" s="4">
        <f>SUBTOTAL(3,$B$2:B393)</f>
        <v>392</v>
      </c>
      <c r="B393" s="4" t="s">
        <v>371</v>
      </c>
      <c r="C393" s="16">
        <v>27504151402194</v>
      </c>
      <c r="D393" s="4" t="s">
        <v>28</v>
      </c>
      <c r="E393" s="4" t="s">
        <v>10</v>
      </c>
      <c r="F393" s="4">
        <v>250</v>
      </c>
      <c r="G393" s="5">
        <v>0</v>
      </c>
      <c r="H393" s="14" t="s">
        <v>298</v>
      </c>
      <c r="I393" s="17">
        <v>45283</v>
      </c>
      <c r="J393" s="6">
        <f>COUNTIF(C:C,الرئيسى3[[#This Row],[رقم البطاقة]])</f>
        <v>1</v>
      </c>
      <c r="K393" s="6">
        <f ca="1">TODAY()-الرئيسى3[[#This Row],[تاريخ استلام العمل]]</f>
        <v>976</v>
      </c>
      <c r="L393" s="6">
        <f ca="1">IF(الرئيسى3[[#This Row],[سنة]]&gt;0,INT(الرئيسى3[[#This Row],[يوم]]-الرئيسى3[[#This Row],[سنة]]*365)/30,INT(الرئيسى3[[#This Row],[يوم]])/30)</f>
        <v>8.1999999999999993</v>
      </c>
      <c r="M393" s="6">
        <f ca="1">IF(الرئيسى3[[#This Row],[يوم]]&gt;365,INT(الرئيسى3[[#This Row],[يوم]]/365),0)</f>
        <v>2</v>
      </c>
      <c r="N393" s="13"/>
      <c r="O393" s="9">
        <v>800</v>
      </c>
    </row>
    <row r="394" spans="1:15" ht="15.75" x14ac:dyDescent="0.2">
      <c r="A394" s="4">
        <f>SUBTOTAL(3,$B$2:B394)</f>
        <v>393</v>
      </c>
      <c r="B394" s="4" t="s">
        <v>297</v>
      </c>
      <c r="C394" s="16">
        <v>30001221700032</v>
      </c>
      <c r="D394" s="4" t="s">
        <v>20</v>
      </c>
      <c r="E394" s="4" t="s">
        <v>13</v>
      </c>
      <c r="F394" s="5">
        <v>240</v>
      </c>
      <c r="G394" s="5">
        <v>0</v>
      </c>
      <c r="H394" s="14" t="s">
        <v>298</v>
      </c>
      <c r="I394" s="17">
        <v>45297</v>
      </c>
      <c r="J394" s="6">
        <f>COUNTIF(C:C,الرئيسى3[[#This Row],[رقم البطاقة]])</f>
        <v>1</v>
      </c>
      <c r="K394" s="6">
        <f ca="1">TODAY()-الرئيسى3[[#This Row],[تاريخ استلام العمل]]</f>
        <v>962</v>
      </c>
      <c r="L394" s="6">
        <f ca="1">IF(الرئيسى3[[#This Row],[سنة]]&gt;0,INT(الرئيسى3[[#This Row],[يوم]]-الرئيسى3[[#This Row],[سنة]]*365)/30,INT(الرئيسى3[[#This Row],[يوم]])/30)</f>
        <v>7.7333333333333334</v>
      </c>
      <c r="M394" s="6">
        <f ca="1">IF(الرئيسى3[[#This Row],[يوم]]&gt;365,INT(الرئيسى3[[#This Row],[يوم]]/365),0)</f>
        <v>2</v>
      </c>
      <c r="N394" s="13"/>
      <c r="O394" s="9">
        <v>800</v>
      </c>
    </row>
    <row r="395" spans="1:15" ht="15.75" x14ac:dyDescent="0.2">
      <c r="A395" s="4">
        <f>SUBTOTAL(3,$B$2:B395)</f>
        <v>394</v>
      </c>
      <c r="B395" s="4" t="s">
        <v>541</v>
      </c>
      <c r="C395" s="16">
        <v>26710280103395</v>
      </c>
      <c r="D395" s="4" t="s">
        <v>438</v>
      </c>
      <c r="E395" s="4" t="s">
        <v>593</v>
      </c>
      <c r="F395" s="5">
        <v>290</v>
      </c>
      <c r="G395" s="5">
        <v>0</v>
      </c>
      <c r="H395" s="14" t="s">
        <v>610</v>
      </c>
      <c r="I395" s="17">
        <v>45365</v>
      </c>
      <c r="J395" s="6">
        <f>COUNTIF(C:C,الرئيسى3[[#This Row],[رقم البطاقة]])</f>
        <v>1</v>
      </c>
      <c r="K395" s="6">
        <f ca="1">TODAY()-الرئيسى3[[#This Row],[تاريخ استلام العمل]]</f>
        <v>894</v>
      </c>
      <c r="L395" s="6">
        <f ca="1">IF(الرئيسى3[[#This Row],[سنة]]&gt;0,INT(الرئيسى3[[#This Row],[يوم]]-الرئيسى3[[#This Row],[سنة]]*365)/30,INT(الرئيسى3[[#This Row],[يوم]])/30)</f>
        <v>5.4666666666666668</v>
      </c>
      <c r="M395" s="6">
        <f ca="1">IF(الرئيسى3[[#This Row],[يوم]]&gt;365,INT(الرئيسى3[[#This Row],[يوم]]/365),0)</f>
        <v>2</v>
      </c>
      <c r="N395" s="13"/>
      <c r="O395" s="9">
        <v>500</v>
      </c>
    </row>
    <row r="396" spans="1:15" ht="15.75" x14ac:dyDescent="0.2">
      <c r="A396" s="4">
        <f>SUBTOTAL(3,$B$2:B396)</f>
        <v>395</v>
      </c>
      <c r="B396" s="4" t="s">
        <v>611</v>
      </c>
      <c r="C396" s="16">
        <v>28812212100471</v>
      </c>
      <c r="D396" s="13" t="s">
        <v>15</v>
      </c>
      <c r="E396" s="4" t="s">
        <v>12</v>
      </c>
      <c r="F396" s="4">
        <v>300</v>
      </c>
      <c r="G396" s="5">
        <v>0</v>
      </c>
      <c r="H396" s="14" t="s">
        <v>610</v>
      </c>
      <c r="I396" s="17">
        <v>45642</v>
      </c>
      <c r="J396" s="6">
        <f>COUNTIF(C:C,الرئيسى3[[#This Row],[رقم البطاقة]])</f>
        <v>1</v>
      </c>
      <c r="K396" s="6">
        <f ca="1">TODAY()-الرئيسى3[[#This Row],[تاريخ استلام العمل]]</f>
        <v>617</v>
      </c>
      <c r="L396" s="6">
        <f ca="1">IF(الرئيسى3[[#This Row],[سنة]]&gt;0,INT(الرئيسى3[[#This Row],[يوم]]-الرئيسى3[[#This Row],[سنة]]*365)/30,INT(الرئيسى3[[#This Row],[يوم]])/30)</f>
        <v>8.4</v>
      </c>
      <c r="M396" s="6">
        <f ca="1">IF(الرئيسى3[[#This Row],[يوم]]&gt;365,INT(الرئيسى3[[#This Row],[يوم]]/365),0)</f>
        <v>1</v>
      </c>
      <c r="N396" s="13"/>
      <c r="O396" s="9">
        <v>0</v>
      </c>
    </row>
    <row r="397" spans="1:15" ht="15.75" x14ac:dyDescent="0.2">
      <c r="A397" s="4">
        <f>SUBTOTAL(3,$B$2:B397)</f>
        <v>396</v>
      </c>
      <c r="B397" s="4" t="s">
        <v>612</v>
      </c>
      <c r="C397" s="16">
        <v>28812172100333</v>
      </c>
      <c r="D397" s="13" t="s">
        <v>15</v>
      </c>
      <c r="E397" s="4" t="s">
        <v>12</v>
      </c>
      <c r="F397" s="5">
        <v>300</v>
      </c>
      <c r="G397" s="5">
        <v>0</v>
      </c>
      <c r="H397" s="14" t="s">
        <v>610</v>
      </c>
      <c r="I397" s="17">
        <v>45642</v>
      </c>
      <c r="J397" s="6">
        <f>COUNTIF(C:C,الرئيسى3[[#This Row],[رقم البطاقة]])</f>
        <v>1</v>
      </c>
      <c r="K397" s="6">
        <f ca="1">TODAY()-الرئيسى3[[#This Row],[تاريخ استلام العمل]]</f>
        <v>617</v>
      </c>
      <c r="L397" s="6">
        <f ca="1">IF(الرئيسى3[[#This Row],[سنة]]&gt;0,INT(الرئيسى3[[#This Row],[يوم]]-الرئيسى3[[#This Row],[سنة]]*365)/30,INT(الرئيسى3[[#This Row],[يوم]])/30)</f>
        <v>8.4</v>
      </c>
      <c r="M397" s="6">
        <f ca="1">IF(الرئيسى3[[#This Row],[يوم]]&gt;365,INT(الرئيسى3[[#This Row],[يوم]]/365),0)</f>
        <v>1</v>
      </c>
      <c r="N397" s="13"/>
      <c r="O397" s="9">
        <v>0</v>
      </c>
    </row>
    <row r="398" spans="1:15" ht="15.75" x14ac:dyDescent="0.2">
      <c r="A398" s="4">
        <f>SUBTOTAL(3,$B$2:B398)</f>
        <v>397</v>
      </c>
      <c r="B398" s="4" t="s">
        <v>591</v>
      </c>
      <c r="C398" s="16">
        <v>29702132100393</v>
      </c>
      <c r="D398" s="4" t="s">
        <v>28</v>
      </c>
      <c r="E398" s="4" t="s">
        <v>10</v>
      </c>
      <c r="F398" s="4">
        <v>250</v>
      </c>
      <c r="G398" s="5">
        <v>0</v>
      </c>
      <c r="H398" s="14" t="s">
        <v>610</v>
      </c>
      <c r="I398" s="17">
        <v>45635</v>
      </c>
      <c r="J398" s="6">
        <f>COUNTIF(C:C,الرئيسى3[[#This Row],[رقم البطاقة]])</f>
        <v>1</v>
      </c>
      <c r="K398" s="6">
        <f ca="1">TODAY()-الرئيسى3[[#This Row],[تاريخ استلام العمل]]</f>
        <v>624</v>
      </c>
      <c r="L398" s="6">
        <f ca="1">IF(الرئيسى3[[#This Row],[سنة]]&gt;0,INT(الرئيسى3[[#This Row],[يوم]]-الرئيسى3[[#This Row],[سنة]]*365)/30,INT(الرئيسى3[[#This Row],[يوم]])/30)</f>
        <v>8.6333333333333329</v>
      </c>
      <c r="M398" s="6">
        <f ca="1">IF(الرئيسى3[[#This Row],[يوم]]&gt;365,INT(الرئيسى3[[#This Row],[يوم]]/365),0)</f>
        <v>1</v>
      </c>
      <c r="N398" s="13"/>
      <c r="O398" s="9">
        <v>0</v>
      </c>
    </row>
    <row r="399" spans="1:15" ht="15.75" x14ac:dyDescent="0.2">
      <c r="A399" s="4">
        <f>SUBTOTAL(3,$B$2:B399)</f>
        <v>398</v>
      </c>
      <c r="B399" s="4" t="s">
        <v>592</v>
      </c>
      <c r="C399" s="16">
        <v>29409052501339</v>
      </c>
      <c r="D399" s="4" t="s">
        <v>78</v>
      </c>
      <c r="E399" s="4" t="s">
        <v>8</v>
      </c>
      <c r="F399" s="4">
        <v>220</v>
      </c>
      <c r="G399" s="5">
        <v>0</v>
      </c>
      <c r="H399" s="14" t="s">
        <v>610</v>
      </c>
      <c r="I399" s="17">
        <v>45530</v>
      </c>
      <c r="J399" s="6">
        <f>COUNTIF(C:C,الرئيسى3[[#This Row],[رقم البطاقة]])</f>
        <v>1</v>
      </c>
      <c r="K399" s="6">
        <f ca="1">TODAY()-الرئيسى3[[#This Row],[تاريخ استلام العمل]]</f>
        <v>729</v>
      </c>
      <c r="L399" s="6">
        <f ca="1">IF(الرئيسى3[[#This Row],[سنة]]&gt;0,INT(الرئيسى3[[#This Row],[يوم]]-الرئيسى3[[#This Row],[سنة]]*365)/30,INT(الرئيسى3[[#This Row],[يوم]])/30)</f>
        <v>12.133333333333333</v>
      </c>
      <c r="M399" s="6">
        <f ca="1">IF(الرئيسى3[[#This Row],[يوم]]&gt;365,INT(الرئيسى3[[#This Row],[يوم]]/365),0)</f>
        <v>1</v>
      </c>
      <c r="O399" s="9">
        <v>300</v>
      </c>
    </row>
    <row r="400" spans="1:15" ht="15.75" x14ac:dyDescent="0.2">
      <c r="A400" s="4">
        <f>SUBTOTAL(3,$B$2:B400)</f>
        <v>399</v>
      </c>
      <c r="B400" s="4" t="s">
        <v>320</v>
      </c>
      <c r="C400" s="16">
        <v>30103171501073</v>
      </c>
      <c r="D400" s="4" t="s">
        <v>79</v>
      </c>
      <c r="E400" s="4" t="s">
        <v>8</v>
      </c>
      <c r="F400" s="4">
        <v>230</v>
      </c>
      <c r="G400" s="5">
        <v>0</v>
      </c>
      <c r="H400" s="14" t="s">
        <v>610</v>
      </c>
      <c r="I400" s="17">
        <v>45211</v>
      </c>
      <c r="J400" s="6">
        <f>COUNTIF(C:C,الرئيسى3[[#This Row],[رقم البطاقة]])</f>
        <v>1</v>
      </c>
      <c r="K400" s="6">
        <f ca="1">TODAY()-الرئيسى3[[#This Row],[تاريخ استلام العمل]]</f>
        <v>1048</v>
      </c>
      <c r="L400" s="6">
        <f ca="1">IF(الرئيسى3[[#This Row],[سنة]]&gt;0,INT(الرئيسى3[[#This Row],[يوم]]-الرئيسى3[[#This Row],[سنة]]*365)/30,INT(الرئيسى3[[#This Row],[يوم]])/30)</f>
        <v>10.6</v>
      </c>
      <c r="M400" s="6">
        <f ca="1">IF(الرئيسى3[[#This Row],[يوم]]&gt;365,INT(الرئيسى3[[#This Row],[يوم]]/365),0)</f>
        <v>2</v>
      </c>
      <c r="N400" s="13"/>
      <c r="O400" s="9">
        <v>800</v>
      </c>
    </row>
    <row r="401" spans="1:15" ht="15.75" x14ac:dyDescent="0.2">
      <c r="A401" s="4">
        <f>SUBTOTAL(3,$B$2:B401)</f>
        <v>400</v>
      </c>
      <c r="B401" s="4" t="s">
        <v>176</v>
      </c>
      <c r="C401" s="16">
        <v>29209011806096</v>
      </c>
      <c r="D401" s="4" t="s">
        <v>441</v>
      </c>
      <c r="E401" s="4" t="s">
        <v>593</v>
      </c>
      <c r="F401" s="5">
        <v>210</v>
      </c>
      <c r="G401" s="5">
        <v>0</v>
      </c>
      <c r="H401" s="14" t="s">
        <v>177</v>
      </c>
      <c r="I401" s="17">
        <v>45063</v>
      </c>
      <c r="J401" s="6">
        <f>COUNTIF(C:C,الرئيسى3[[#This Row],[رقم البطاقة]])</f>
        <v>1</v>
      </c>
      <c r="K401" s="6">
        <f ca="1">TODAY()-الرئيسى3[[#This Row],[تاريخ استلام العمل]]</f>
        <v>1196</v>
      </c>
      <c r="L401" s="6">
        <f ca="1">IF(الرئيسى3[[#This Row],[سنة]]&gt;0,INT(الرئيسى3[[#This Row],[يوم]]-الرئيسى3[[#This Row],[سنة]]*365)/30,INT(الرئيسى3[[#This Row],[يوم]])/30)</f>
        <v>3.3666666666666667</v>
      </c>
      <c r="M401" s="6">
        <f ca="1">IF(الرئيسى3[[#This Row],[يوم]]&gt;365,INT(الرئيسى3[[#This Row],[يوم]]/365),0)</f>
        <v>3</v>
      </c>
      <c r="N401" s="13"/>
      <c r="O401" s="9">
        <v>800</v>
      </c>
    </row>
    <row r="402" spans="1:15" ht="15.75" x14ac:dyDescent="0.2">
      <c r="A402" s="4">
        <f>SUBTOTAL(3,$B$2:B402)</f>
        <v>401</v>
      </c>
      <c r="B402" s="4" t="s">
        <v>178</v>
      </c>
      <c r="C402" s="16">
        <v>29106042501231</v>
      </c>
      <c r="D402" s="13" t="s">
        <v>15</v>
      </c>
      <c r="E402" s="4" t="s">
        <v>12</v>
      </c>
      <c r="F402" s="4">
        <v>275</v>
      </c>
      <c r="G402" s="5">
        <v>0</v>
      </c>
      <c r="H402" s="14" t="s">
        <v>177</v>
      </c>
      <c r="I402" s="17">
        <v>45157</v>
      </c>
      <c r="J402" s="6">
        <f>COUNTIF(C:C,الرئيسى3[[#This Row],[رقم البطاقة]])</f>
        <v>1</v>
      </c>
      <c r="K402" s="6">
        <f ca="1">TODAY()-الرئيسى3[[#This Row],[تاريخ استلام العمل]]</f>
        <v>1102</v>
      </c>
      <c r="L402" s="6">
        <f ca="1">IF(الرئيسى3[[#This Row],[سنة]]&gt;0,INT(الرئيسى3[[#This Row],[يوم]]-الرئيسى3[[#This Row],[سنة]]*365)/30,INT(الرئيسى3[[#This Row],[يوم]])/30)</f>
        <v>0.23333333333333334</v>
      </c>
      <c r="M402" s="6">
        <f ca="1">IF(الرئيسى3[[#This Row],[يوم]]&gt;365,INT(الرئيسى3[[#This Row],[يوم]]/365),0)</f>
        <v>3</v>
      </c>
      <c r="O402" s="9">
        <v>800</v>
      </c>
    </row>
    <row r="403" spans="1:15" ht="16.5" x14ac:dyDescent="0.2">
      <c r="A403" s="4">
        <f>SUBTOTAL(3,$B$2:B403)</f>
        <v>402</v>
      </c>
      <c r="B403" s="18" t="s">
        <v>181</v>
      </c>
      <c r="C403" s="16">
        <v>27003312600219</v>
      </c>
      <c r="D403" s="4" t="s">
        <v>16</v>
      </c>
      <c r="E403" s="13" t="s">
        <v>12</v>
      </c>
      <c r="F403" s="4">
        <v>275</v>
      </c>
      <c r="G403" s="5">
        <v>0</v>
      </c>
      <c r="H403" s="14" t="s">
        <v>177</v>
      </c>
      <c r="I403" s="17">
        <v>45136</v>
      </c>
      <c r="J403" s="6">
        <f>COUNTIF(C:C,الرئيسى3[[#This Row],[رقم البطاقة]])</f>
        <v>1</v>
      </c>
      <c r="K403" s="6">
        <f ca="1">TODAY()-الرئيسى3[[#This Row],[تاريخ استلام العمل]]</f>
        <v>1123</v>
      </c>
      <c r="L403" s="6">
        <f ca="1">IF(الرئيسى3[[#This Row],[سنة]]&gt;0,INT(الرئيسى3[[#This Row],[يوم]]-الرئيسى3[[#This Row],[سنة]]*365)/30,INT(الرئيسى3[[#This Row],[يوم]])/30)</f>
        <v>0.93333333333333335</v>
      </c>
      <c r="M403" s="6">
        <f ca="1">IF(الرئيسى3[[#This Row],[يوم]]&gt;365,INT(الرئيسى3[[#This Row],[يوم]]/365),0)</f>
        <v>3</v>
      </c>
      <c r="N403" s="13"/>
      <c r="O403" s="9">
        <v>800</v>
      </c>
    </row>
    <row r="404" spans="1:15" ht="16.5" x14ac:dyDescent="0.2">
      <c r="A404" s="4">
        <f>SUBTOTAL(3,$B$2:B404)</f>
        <v>403</v>
      </c>
      <c r="B404" s="18" t="s">
        <v>274</v>
      </c>
      <c r="C404" s="16">
        <v>30408162501813</v>
      </c>
      <c r="D404" s="13" t="s">
        <v>15</v>
      </c>
      <c r="E404" s="13" t="s">
        <v>12</v>
      </c>
      <c r="F404" s="4">
        <v>275</v>
      </c>
      <c r="G404" s="5">
        <v>0</v>
      </c>
      <c r="H404" s="14" t="s">
        <v>177</v>
      </c>
      <c r="I404" s="17">
        <v>45157</v>
      </c>
      <c r="J404" s="6">
        <f>COUNTIF(C:C,الرئيسى3[[#This Row],[رقم البطاقة]])</f>
        <v>1</v>
      </c>
      <c r="K404" s="6">
        <f ca="1">TODAY()-الرئيسى3[[#This Row],[تاريخ استلام العمل]]</f>
        <v>1102</v>
      </c>
      <c r="L404" s="6">
        <f ca="1">IF(الرئيسى3[[#This Row],[سنة]]&gt;0,INT(الرئيسى3[[#This Row],[يوم]]-الرئيسى3[[#This Row],[سنة]]*365)/30,INT(الرئيسى3[[#This Row],[يوم]])/30)</f>
        <v>0.23333333333333334</v>
      </c>
      <c r="M404" s="6">
        <f ca="1">IF(الرئيسى3[[#This Row],[يوم]]&gt;365,INT(الرئيسى3[[#This Row],[يوم]]/365),0)</f>
        <v>3</v>
      </c>
      <c r="N404" s="13"/>
      <c r="O404" s="9">
        <v>800</v>
      </c>
    </row>
    <row r="405" spans="1:15" ht="15.75" x14ac:dyDescent="0.2">
      <c r="A405" s="4">
        <f>SUBTOTAL(3,$B$2:B405)</f>
        <v>404</v>
      </c>
      <c r="B405" s="4" t="s">
        <v>214</v>
      </c>
      <c r="C405" s="16">
        <v>30701262500732</v>
      </c>
      <c r="D405" s="4" t="s">
        <v>215</v>
      </c>
      <c r="E405" s="4" t="s">
        <v>12</v>
      </c>
      <c r="F405" s="4">
        <v>205</v>
      </c>
      <c r="G405" s="5">
        <v>0</v>
      </c>
      <c r="H405" s="14" t="s">
        <v>177</v>
      </c>
      <c r="I405" s="17">
        <v>45406</v>
      </c>
      <c r="J405" s="6">
        <f>COUNTIF(C:C,الرئيسى3[[#This Row],[رقم البطاقة]])</f>
        <v>1</v>
      </c>
      <c r="K405" s="6">
        <f ca="1">TODAY()-الرئيسى3[[#This Row],[تاريخ استلام العمل]]</f>
        <v>853</v>
      </c>
      <c r="L405" s="6">
        <f ca="1">IF(الرئيسى3[[#This Row],[سنة]]&gt;0,INT(الرئيسى3[[#This Row],[يوم]]-الرئيسى3[[#This Row],[سنة]]*365)/30,INT(الرئيسى3[[#This Row],[يوم]])/30)</f>
        <v>4.0999999999999996</v>
      </c>
      <c r="M405" s="6">
        <f ca="1">IF(الرئيسى3[[#This Row],[يوم]]&gt;365,INT(الرئيسى3[[#This Row],[يوم]]/365),0)</f>
        <v>2</v>
      </c>
      <c r="O405" s="9">
        <v>500</v>
      </c>
    </row>
    <row r="406" spans="1:15" ht="15.75" x14ac:dyDescent="0.2">
      <c r="A406" s="4">
        <f>SUBTOTAL(3,$B$2:B406)</f>
        <v>405</v>
      </c>
      <c r="B406" s="4" t="s">
        <v>275</v>
      </c>
      <c r="C406" s="16">
        <v>29510022400298</v>
      </c>
      <c r="D406" s="4" t="s">
        <v>85</v>
      </c>
      <c r="E406" s="4" t="s">
        <v>12</v>
      </c>
      <c r="F406" s="4">
        <v>260</v>
      </c>
      <c r="G406" s="5">
        <v>0</v>
      </c>
      <c r="H406" s="14" t="s">
        <v>177</v>
      </c>
      <c r="I406" s="17">
        <v>45484</v>
      </c>
      <c r="J406" s="6">
        <f>COUNTIF(C:C,الرئيسى3[[#This Row],[رقم البطاقة]])</f>
        <v>1</v>
      </c>
      <c r="K406" s="6">
        <f ca="1">TODAY()-الرئيسى3[[#This Row],[تاريخ استلام العمل]]</f>
        <v>775</v>
      </c>
      <c r="L406" s="6">
        <f ca="1">IF(الرئيسى3[[#This Row],[سنة]]&gt;0,INT(الرئيسى3[[#This Row],[يوم]]-الرئيسى3[[#This Row],[سنة]]*365)/30,INT(الرئيسى3[[#This Row],[يوم]])/30)</f>
        <v>1.5</v>
      </c>
      <c r="M406" s="6">
        <f ca="1">IF(الرئيسى3[[#This Row],[يوم]]&gt;365,INT(الرئيسى3[[#This Row],[يوم]]/365),0)</f>
        <v>2</v>
      </c>
      <c r="O406" s="9">
        <v>300</v>
      </c>
    </row>
    <row r="407" spans="1:15" ht="15.75" x14ac:dyDescent="0.2">
      <c r="A407" s="4">
        <f>SUBTOTAL(3,$B$2:B407)</f>
        <v>406</v>
      </c>
      <c r="B407" s="4" t="s">
        <v>281</v>
      </c>
      <c r="C407" s="16">
        <v>28806102501373</v>
      </c>
      <c r="D407" s="13" t="s">
        <v>15</v>
      </c>
      <c r="E407" s="4" t="s">
        <v>12</v>
      </c>
      <c r="F407" s="4">
        <v>275</v>
      </c>
      <c r="G407" s="5">
        <v>0</v>
      </c>
      <c r="H407" s="14" t="s">
        <v>177</v>
      </c>
      <c r="I407" s="17">
        <v>45178</v>
      </c>
      <c r="J407" s="6">
        <f>COUNTIF(C:C,الرئيسى3[[#This Row],[رقم البطاقة]])</f>
        <v>1</v>
      </c>
      <c r="K407" s="6">
        <f ca="1">TODAY()-الرئيسى3[[#This Row],[تاريخ استلام العمل]]</f>
        <v>1081</v>
      </c>
      <c r="L407" s="6">
        <f ca="1">IF(الرئيسى3[[#This Row],[سنة]]&gt;0,INT(الرئيسى3[[#This Row],[يوم]]-الرئيسى3[[#This Row],[سنة]]*365)/30,INT(الرئيسى3[[#This Row],[يوم]])/30)</f>
        <v>11.7</v>
      </c>
      <c r="M407" s="6">
        <f ca="1">IF(الرئيسى3[[#This Row],[يوم]]&gt;365,INT(الرئيسى3[[#This Row],[يوم]]/365),0)</f>
        <v>2</v>
      </c>
      <c r="O407" s="9">
        <v>800</v>
      </c>
    </row>
    <row r="408" spans="1:15" ht="15.75" x14ac:dyDescent="0.2">
      <c r="A408" s="4">
        <f>SUBTOTAL(3,$B$2:B408)</f>
        <v>407</v>
      </c>
      <c r="B408" s="4" t="s">
        <v>317</v>
      </c>
      <c r="C408" s="16">
        <v>30101012421619</v>
      </c>
      <c r="D408" s="4" t="s">
        <v>19</v>
      </c>
      <c r="E408" s="4" t="s">
        <v>12</v>
      </c>
      <c r="F408" s="4">
        <v>250</v>
      </c>
      <c r="G408" s="5">
        <v>0</v>
      </c>
      <c r="H408" s="14" t="s">
        <v>177</v>
      </c>
      <c r="I408" s="17">
        <v>45505</v>
      </c>
      <c r="J408" s="6">
        <f>COUNTIF(C:C,الرئيسى3[[#This Row],[رقم البطاقة]])</f>
        <v>1</v>
      </c>
      <c r="K408" s="6">
        <f ca="1">TODAY()-الرئيسى3[[#This Row],[تاريخ استلام العمل]]</f>
        <v>754</v>
      </c>
      <c r="L408" s="6">
        <f ca="1">IF(الرئيسى3[[#This Row],[سنة]]&gt;0,INT(الرئيسى3[[#This Row],[يوم]]-الرئيسى3[[#This Row],[سنة]]*365)/30,INT(الرئيسى3[[#This Row],[يوم]])/30)</f>
        <v>0.8</v>
      </c>
      <c r="M408" s="6">
        <f ca="1">IF(الرئيسى3[[#This Row],[يوم]]&gt;365,INT(الرئيسى3[[#This Row],[يوم]]/365),0)</f>
        <v>2</v>
      </c>
      <c r="O408" s="9">
        <v>300</v>
      </c>
    </row>
    <row r="409" spans="1:15" ht="15.75" x14ac:dyDescent="0.2">
      <c r="A409" s="4">
        <f>SUBTOTAL(3,$B$2:B409)</f>
        <v>408</v>
      </c>
      <c r="B409" s="4" t="s">
        <v>341</v>
      </c>
      <c r="C409" s="16">
        <v>28805112701277</v>
      </c>
      <c r="D409" s="13" t="s">
        <v>15</v>
      </c>
      <c r="E409" s="4" t="s">
        <v>12</v>
      </c>
      <c r="F409" s="5">
        <v>275</v>
      </c>
      <c r="G409" s="5">
        <v>0</v>
      </c>
      <c r="H409" s="14" t="s">
        <v>177</v>
      </c>
      <c r="I409" s="17">
        <v>45544</v>
      </c>
      <c r="J409" s="6">
        <f>COUNTIF(C:C,الرئيسى3[[#This Row],[رقم البطاقة]])</f>
        <v>1</v>
      </c>
      <c r="K409" s="6">
        <f ca="1">TODAY()-الرئيسى3[[#This Row],[تاريخ استلام العمل]]</f>
        <v>715</v>
      </c>
      <c r="L409" s="6">
        <f ca="1">IF(الرئيسى3[[#This Row],[سنة]]&gt;0,INT(الرئيسى3[[#This Row],[يوم]]-الرئيسى3[[#This Row],[سنة]]*365)/30,INT(الرئيسى3[[#This Row],[يوم]])/30)</f>
        <v>11.666666666666666</v>
      </c>
      <c r="M409" s="6">
        <f ca="1">IF(الرئيسى3[[#This Row],[يوم]]&gt;365,INT(الرئيسى3[[#This Row],[يوم]]/365),0)</f>
        <v>1</v>
      </c>
      <c r="N409" s="13"/>
      <c r="O409" s="9">
        <v>300</v>
      </c>
    </row>
    <row r="410" spans="1:15" ht="15.75" x14ac:dyDescent="0.2">
      <c r="A410" s="4">
        <f>SUBTOTAL(3,$B$2:B410)</f>
        <v>409</v>
      </c>
      <c r="B410" s="4" t="s">
        <v>396</v>
      </c>
      <c r="C410" s="16">
        <v>29003292500571</v>
      </c>
      <c r="D410" s="13" t="s">
        <v>15</v>
      </c>
      <c r="E410" s="4" t="s">
        <v>12</v>
      </c>
      <c r="F410" s="4">
        <v>275</v>
      </c>
      <c r="G410" s="5">
        <v>0</v>
      </c>
      <c r="H410" s="14" t="s">
        <v>177</v>
      </c>
      <c r="I410" s="17">
        <v>45571</v>
      </c>
      <c r="J410" s="6">
        <f>COUNTIF(C:C,الرئيسى3[[#This Row],[رقم البطاقة]])</f>
        <v>1</v>
      </c>
      <c r="K410" s="6">
        <f ca="1">TODAY()-الرئيسى3[[#This Row],[تاريخ استلام العمل]]</f>
        <v>688</v>
      </c>
      <c r="L410" s="6">
        <f ca="1">IF(الرئيسى3[[#This Row],[سنة]]&gt;0,INT(الرئيسى3[[#This Row],[يوم]]-الرئيسى3[[#This Row],[سنة]]*365)/30,INT(الرئيسى3[[#This Row],[يوم]])/30)</f>
        <v>10.766666666666667</v>
      </c>
      <c r="M410" s="6">
        <f ca="1">IF(الرئيسى3[[#This Row],[يوم]]&gt;365,INT(الرئيسى3[[#This Row],[يوم]]/365),0)</f>
        <v>1</v>
      </c>
      <c r="N410" s="13"/>
      <c r="O410" s="9">
        <v>300</v>
      </c>
    </row>
    <row r="411" spans="1:15" ht="15.75" x14ac:dyDescent="0.2">
      <c r="A411" s="4">
        <f>SUBTOTAL(3,$B$2:B411)</f>
        <v>410</v>
      </c>
      <c r="B411" s="4" t="s">
        <v>411</v>
      </c>
      <c r="C411" s="16">
        <v>26409200102898</v>
      </c>
      <c r="D411" s="4" t="s">
        <v>16</v>
      </c>
      <c r="E411" s="4" t="s">
        <v>12</v>
      </c>
      <c r="F411" s="5">
        <v>275</v>
      </c>
      <c r="G411" s="5">
        <v>0</v>
      </c>
      <c r="H411" s="14" t="s">
        <v>177</v>
      </c>
      <c r="I411" s="17">
        <v>45575</v>
      </c>
      <c r="J411" s="6">
        <f>COUNTIF(C:C,الرئيسى3[[#This Row],[رقم البطاقة]])</f>
        <v>1</v>
      </c>
      <c r="K411" s="6">
        <f ca="1">TODAY()-الرئيسى3[[#This Row],[تاريخ استلام العمل]]</f>
        <v>684</v>
      </c>
      <c r="L411" s="6">
        <f ca="1">IF(الرئيسى3[[#This Row],[سنة]]&gt;0,INT(الرئيسى3[[#This Row],[يوم]]-الرئيسى3[[#This Row],[سنة]]*365)/30,INT(الرئيسى3[[#This Row],[يوم]])/30)</f>
        <v>10.633333333333333</v>
      </c>
      <c r="M411" s="6">
        <f ca="1">IF(الرئيسى3[[#This Row],[يوم]]&gt;365,INT(الرئيسى3[[#This Row],[يوم]]/365),0)</f>
        <v>1</v>
      </c>
      <c r="N411" s="13"/>
      <c r="O411" s="9">
        <v>300</v>
      </c>
    </row>
    <row r="412" spans="1:15" ht="15.75" x14ac:dyDescent="0.2">
      <c r="A412" s="4">
        <f>SUBTOTAL(3,$B$2:B412)</f>
        <v>411</v>
      </c>
      <c r="B412" s="4" t="s">
        <v>367</v>
      </c>
      <c r="C412" s="16">
        <v>26008241200735</v>
      </c>
      <c r="D412" s="4" t="s">
        <v>27</v>
      </c>
      <c r="E412" s="4" t="s">
        <v>10</v>
      </c>
      <c r="F412" s="4">
        <v>270</v>
      </c>
      <c r="G412" s="5">
        <v>0</v>
      </c>
      <c r="H412" s="14" t="s">
        <v>177</v>
      </c>
      <c r="I412" s="17">
        <v>44800</v>
      </c>
      <c r="J412" s="6">
        <f>COUNTIF(C:C,الرئيسى3[[#This Row],[رقم البطاقة]])</f>
        <v>1</v>
      </c>
      <c r="K412" s="6">
        <f ca="1">TODAY()-الرئيسى3[[#This Row],[تاريخ استلام العمل]]</f>
        <v>1459</v>
      </c>
      <c r="L412" s="6">
        <f ca="1">IF(الرئيسى3[[#This Row],[سنة]]&gt;0,INT(الرئيسى3[[#This Row],[يوم]]-الرئيسى3[[#This Row],[سنة]]*365)/30,INT(الرئيسى3[[#This Row],[يوم]])/30)</f>
        <v>12.133333333333333</v>
      </c>
      <c r="M412" s="6">
        <f ca="1">IF(الرئيسى3[[#This Row],[يوم]]&gt;365,INT(الرئيسى3[[#This Row],[يوم]]/365),0)</f>
        <v>3</v>
      </c>
      <c r="O412" s="9">
        <v>800</v>
      </c>
    </row>
    <row r="413" spans="1:15" ht="15.75" x14ac:dyDescent="0.2">
      <c r="A413" s="4">
        <f>SUBTOTAL(3,$B$2:B413)</f>
        <v>412</v>
      </c>
      <c r="B413" s="5" t="s">
        <v>179</v>
      </c>
      <c r="C413" s="16">
        <v>27206032400956</v>
      </c>
      <c r="D413" s="4" t="s">
        <v>79</v>
      </c>
      <c r="E413" s="4" t="s">
        <v>8</v>
      </c>
      <c r="F413" s="5">
        <v>230</v>
      </c>
      <c r="G413" s="5">
        <v>0</v>
      </c>
      <c r="H413" s="14" t="s">
        <v>177</v>
      </c>
      <c r="I413" s="17">
        <v>44609</v>
      </c>
      <c r="J413" s="6">
        <f>COUNTIF(C:C,الرئيسى3[[#This Row],[رقم البطاقة]])</f>
        <v>1</v>
      </c>
      <c r="K413" s="6">
        <f ca="1">TODAY()-الرئيسى3[[#This Row],[تاريخ استلام العمل]]</f>
        <v>1650</v>
      </c>
      <c r="L413" s="6">
        <f ca="1">IF(الرئيسى3[[#This Row],[سنة]]&gt;0,INT(الرئيسى3[[#This Row],[يوم]]-الرئيسى3[[#This Row],[سنة]]*365)/30,INT(الرئيسى3[[#This Row],[يوم]])/30)</f>
        <v>6.333333333333333</v>
      </c>
      <c r="M413" s="6">
        <f ca="1">IF(الرئيسى3[[#This Row],[يوم]]&gt;365,INT(الرئيسى3[[#This Row],[يوم]]/365),0)</f>
        <v>4</v>
      </c>
      <c r="N413" s="13"/>
      <c r="O413" s="9">
        <v>800</v>
      </c>
    </row>
    <row r="414" spans="1:15" ht="15.75" x14ac:dyDescent="0.2">
      <c r="A414" s="4">
        <f>SUBTOTAL(3,$B$2:B414)</f>
        <v>413</v>
      </c>
      <c r="B414" s="4" t="s">
        <v>180</v>
      </c>
      <c r="C414" s="16">
        <v>29212262200333</v>
      </c>
      <c r="D414" s="4" t="s">
        <v>79</v>
      </c>
      <c r="E414" s="4" t="s">
        <v>8</v>
      </c>
      <c r="F414" s="5">
        <v>230</v>
      </c>
      <c r="G414" s="5">
        <v>0</v>
      </c>
      <c r="H414" s="14" t="s">
        <v>177</v>
      </c>
      <c r="I414" s="17">
        <v>45057</v>
      </c>
      <c r="J414" s="6">
        <f>COUNTIF(C:C,الرئيسى3[[#This Row],[رقم البطاقة]])</f>
        <v>1</v>
      </c>
      <c r="K414" s="6">
        <f ca="1">TODAY()-الرئيسى3[[#This Row],[تاريخ استلام العمل]]</f>
        <v>1202</v>
      </c>
      <c r="L414" s="6">
        <f ca="1">IF(الرئيسى3[[#This Row],[سنة]]&gt;0,INT(الرئيسى3[[#This Row],[يوم]]-الرئيسى3[[#This Row],[سنة]]*365)/30,INT(الرئيسى3[[#This Row],[يوم]])/30)</f>
        <v>3.5666666666666669</v>
      </c>
      <c r="M414" s="6">
        <f ca="1">IF(الرئيسى3[[#This Row],[يوم]]&gt;365,INT(الرئيسى3[[#This Row],[يوم]]/365),0)</f>
        <v>3</v>
      </c>
      <c r="N414" s="13"/>
      <c r="O414" s="9">
        <v>800</v>
      </c>
    </row>
    <row r="415" spans="1:15" ht="15.75" x14ac:dyDescent="0.2">
      <c r="A415" s="4">
        <f>SUBTOTAL(3,$B$2:B415)</f>
        <v>414</v>
      </c>
      <c r="B415" s="4" t="s">
        <v>473</v>
      </c>
      <c r="C415" s="16">
        <v>27103192100912</v>
      </c>
      <c r="D415" s="4" t="s">
        <v>601</v>
      </c>
      <c r="E415" s="4" t="s">
        <v>593</v>
      </c>
      <c r="F415" s="5">
        <v>320</v>
      </c>
      <c r="G415" s="4">
        <v>70</v>
      </c>
      <c r="H415" s="14" t="s">
        <v>29</v>
      </c>
      <c r="I415" s="17">
        <v>45606</v>
      </c>
      <c r="J415" s="6">
        <f>COUNTIF(C:C,الرئيسى3[[#This Row],[رقم البطاقة]])</f>
        <v>1</v>
      </c>
      <c r="K415" s="6">
        <f ca="1">TODAY()-الرئيسى3[[#This Row],[تاريخ استلام العمل]]</f>
        <v>653</v>
      </c>
      <c r="L415" s="6">
        <f ca="1">IF(الرئيسى3[[#This Row],[سنة]]&gt;0,INT(الرئيسى3[[#This Row],[يوم]]-الرئيسى3[[#This Row],[سنة]]*365)/30,INT(الرئيسى3[[#This Row],[يوم]])/30)</f>
        <v>9.6</v>
      </c>
      <c r="M415" s="6">
        <f ca="1">IF(الرئيسى3[[#This Row],[يوم]]&gt;365,INT(الرئيسى3[[#This Row],[يوم]]/365),0)</f>
        <v>1</v>
      </c>
      <c r="N415" s="13"/>
      <c r="O415" s="9">
        <v>0</v>
      </c>
    </row>
    <row r="416" spans="1:15" ht="15.75" x14ac:dyDescent="0.2">
      <c r="A416" s="4">
        <f>SUBTOTAL(3,$B$2:B416)</f>
        <v>415</v>
      </c>
      <c r="B416" s="4" t="s">
        <v>426</v>
      </c>
      <c r="C416" s="16">
        <v>29701011401217</v>
      </c>
      <c r="D416" s="4" t="s">
        <v>732</v>
      </c>
      <c r="E416" s="4" t="s">
        <v>593</v>
      </c>
      <c r="F416" s="5">
        <v>280</v>
      </c>
      <c r="G416" s="5">
        <v>70</v>
      </c>
      <c r="H416" s="14" t="s">
        <v>29</v>
      </c>
      <c r="I416" s="17">
        <v>45585</v>
      </c>
      <c r="J416" s="6">
        <f>COUNTIF(C:C,الرئيسى3[[#This Row],[رقم البطاقة]])</f>
        <v>1</v>
      </c>
      <c r="K416" s="6">
        <f ca="1">TODAY()-الرئيسى3[[#This Row],[تاريخ استلام العمل]]</f>
        <v>674</v>
      </c>
      <c r="L416" s="6">
        <f ca="1">IF(الرئيسى3[[#This Row],[سنة]]&gt;0,INT(الرئيسى3[[#This Row],[يوم]]-الرئيسى3[[#This Row],[سنة]]*365)/30,INT(الرئيسى3[[#This Row],[يوم]])/30)</f>
        <v>10.3</v>
      </c>
      <c r="M416" s="6">
        <f ca="1">IF(الرئيسى3[[#This Row],[يوم]]&gt;365,INT(الرئيسى3[[#This Row],[يوم]]/365),0)</f>
        <v>1</v>
      </c>
      <c r="N416" s="13"/>
      <c r="O416" s="9">
        <v>300</v>
      </c>
    </row>
    <row r="417" spans="1:15" ht="15.75" x14ac:dyDescent="0.2">
      <c r="A417" s="4">
        <f>SUBTOTAL(3,$B$2:B417)</f>
        <v>416</v>
      </c>
      <c r="B417" s="4" t="s">
        <v>350</v>
      </c>
      <c r="C417" s="16">
        <v>30007121701978</v>
      </c>
      <c r="D417" s="13" t="s">
        <v>734</v>
      </c>
      <c r="E417" s="4" t="s">
        <v>593</v>
      </c>
      <c r="F417" s="4">
        <v>320</v>
      </c>
      <c r="G417" s="5">
        <v>70</v>
      </c>
      <c r="H417" s="14" t="s">
        <v>29</v>
      </c>
      <c r="I417" s="17">
        <v>45550</v>
      </c>
      <c r="J417" s="6">
        <f>COUNTIF(C:C,الرئيسى3[[#This Row],[رقم البطاقة]])</f>
        <v>1</v>
      </c>
      <c r="K417" s="6">
        <f ca="1">TODAY()-الرئيسى3[[#This Row],[تاريخ استلام العمل]]</f>
        <v>709</v>
      </c>
      <c r="L417" s="6">
        <f ca="1">IF(الرئيسى3[[#This Row],[سنة]]&gt;0,INT(الرئيسى3[[#This Row],[يوم]]-الرئيسى3[[#This Row],[سنة]]*365)/30,INT(الرئيسى3[[#This Row],[يوم]])/30)</f>
        <v>11.466666666666667</v>
      </c>
      <c r="M417" s="6">
        <f ca="1">IF(الرئيسى3[[#This Row],[يوم]]&gt;365,INT(الرئيسى3[[#This Row],[يوم]]/365),0)</f>
        <v>1</v>
      </c>
      <c r="N417" s="13"/>
      <c r="O417" s="9">
        <v>300</v>
      </c>
    </row>
    <row r="418" spans="1:15" ht="15.75" x14ac:dyDescent="0.2">
      <c r="A418" s="4">
        <f>SUBTOTAL(3,$B$2:B418)</f>
        <v>417</v>
      </c>
      <c r="B418" s="4" t="s">
        <v>340</v>
      </c>
      <c r="C418" s="16">
        <v>29810011707573</v>
      </c>
      <c r="D418" s="4" t="s">
        <v>674</v>
      </c>
      <c r="E418" s="4" t="s">
        <v>593</v>
      </c>
      <c r="F418" s="4">
        <v>220</v>
      </c>
      <c r="G418" s="5">
        <v>70</v>
      </c>
      <c r="H418" s="14" t="s">
        <v>29</v>
      </c>
      <c r="I418" s="17">
        <v>45535</v>
      </c>
      <c r="J418" s="6">
        <f>COUNTIF(C:C,الرئيسى3[[#This Row],[رقم البطاقة]])</f>
        <v>1</v>
      </c>
      <c r="K418" s="6">
        <f ca="1">TODAY()-الرئيسى3[[#This Row],[تاريخ استلام العمل]]</f>
        <v>724</v>
      </c>
      <c r="L418" s="6">
        <f ca="1">IF(الرئيسى3[[#This Row],[سنة]]&gt;0,INT(الرئيسى3[[#This Row],[يوم]]-الرئيسى3[[#This Row],[سنة]]*365)/30,INT(الرئيسى3[[#This Row],[يوم]])/30)</f>
        <v>11.966666666666667</v>
      </c>
      <c r="M418" s="6">
        <f ca="1">IF(الرئيسى3[[#This Row],[يوم]]&gt;365,INT(الرئيسى3[[#This Row],[يوم]]/365),0)</f>
        <v>1</v>
      </c>
      <c r="N418" s="13"/>
      <c r="O418" s="9">
        <v>300</v>
      </c>
    </row>
    <row r="419" spans="1:15" ht="15.75" x14ac:dyDescent="0.2">
      <c r="A419" s="4">
        <f>SUBTOTAL(3,$B$2:B419)</f>
        <v>418</v>
      </c>
      <c r="B419" s="5" t="s">
        <v>472</v>
      </c>
      <c r="C419" s="16">
        <v>30011251701675</v>
      </c>
      <c r="D419" s="4" t="s">
        <v>674</v>
      </c>
      <c r="E419" s="4" t="s">
        <v>593</v>
      </c>
      <c r="F419" s="4">
        <v>220</v>
      </c>
      <c r="G419" s="5">
        <v>70</v>
      </c>
      <c r="H419" s="14" t="s">
        <v>29</v>
      </c>
      <c r="I419" s="17">
        <v>45598</v>
      </c>
      <c r="J419" s="6">
        <f>COUNTIF(C:C,الرئيسى3[[#This Row],[رقم البطاقة]])</f>
        <v>1</v>
      </c>
      <c r="K419" s="6">
        <f ca="1">TODAY()-الرئيسى3[[#This Row],[تاريخ استلام العمل]]</f>
        <v>661</v>
      </c>
      <c r="L419" s="6">
        <f ca="1">IF(الرئيسى3[[#This Row],[سنة]]&gt;0,INT(الرئيسى3[[#This Row],[يوم]]-الرئيسى3[[#This Row],[سنة]]*365)/30,INT(الرئيسى3[[#This Row],[يوم]])/30)</f>
        <v>9.8666666666666671</v>
      </c>
      <c r="M419" s="6">
        <f ca="1">IF(الرئيسى3[[#This Row],[يوم]]&gt;365,INT(الرئيسى3[[#This Row],[يوم]]/365),0)</f>
        <v>1</v>
      </c>
      <c r="N419" s="13"/>
      <c r="O419" s="9">
        <v>0</v>
      </c>
    </row>
    <row r="420" spans="1:15" ht="15.75" x14ac:dyDescent="0.2">
      <c r="A420" s="4">
        <f>SUBTOTAL(3,$B$2:B420)</f>
        <v>419</v>
      </c>
      <c r="B420" s="9" t="s">
        <v>49</v>
      </c>
      <c r="C420" s="16">
        <v>29303312701733</v>
      </c>
      <c r="D420" s="13" t="s">
        <v>15</v>
      </c>
      <c r="E420" s="4" t="s">
        <v>12</v>
      </c>
      <c r="F420" s="4">
        <v>290</v>
      </c>
      <c r="G420" s="4">
        <v>0</v>
      </c>
      <c r="H420" s="21" t="s">
        <v>29</v>
      </c>
      <c r="I420" s="17">
        <v>44696</v>
      </c>
      <c r="J420" s="6">
        <f>COUNTIF(C:C,الرئيسى3[[#This Row],[رقم البطاقة]])</f>
        <v>1</v>
      </c>
      <c r="K420" s="6">
        <f ca="1">TODAY()-الرئيسى3[[#This Row],[تاريخ استلام العمل]]</f>
        <v>1563</v>
      </c>
      <c r="L420" s="6">
        <f ca="1">IF(الرئيسى3[[#This Row],[سنة]]&gt;0,INT(الرئيسى3[[#This Row],[يوم]]-الرئيسى3[[#This Row],[سنة]]*365)/30,INT(الرئيسى3[[#This Row],[يوم]])/30)</f>
        <v>3.4333333333333331</v>
      </c>
      <c r="M420" s="6">
        <f ca="1">IF(الرئيسى3[[#This Row],[يوم]]&gt;365,INT(الرئيسى3[[#This Row],[يوم]]/365),0)</f>
        <v>4</v>
      </c>
      <c r="N420" s="13"/>
      <c r="O420" s="9">
        <v>800</v>
      </c>
    </row>
    <row r="421" spans="1:15" ht="15.75" x14ac:dyDescent="0.2">
      <c r="A421" s="4">
        <f>SUBTOTAL(3,$B$2:B421)</f>
        <v>420</v>
      </c>
      <c r="B421" s="4" t="s">
        <v>55</v>
      </c>
      <c r="C421" s="16">
        <v>26703102500091</v>
      </c>
      <c r="D421" s="4" t="s">
        <v>16</v>
      </c>
      <c r="E421" s="4" t="s">
        <v>12</v>
      </c>
      <c r="F421" s="5">
        <v>340</v>
      </c>
      <c r="G421" s="5">
        <v>0</v>
      </c>
      <c r="H421" s="14" t="s">
        <v>29</v>
      </c>
      <c r="I421" s="17">
        <v>45249</v>
      </c>
      <c r="J421" s="6">
        <f>COUNTIF(C:C,الرئيسى3[[#This Row],[رقم البطاقة]])</f>
        <v>1</v>
      </c>
      <c r="K421" s="6">
        <f ca="1">TODAY()-الرئيسى3[[#This Row],[تاريخ استلام العمل]]</f>
        <v>1010</v>
      </c>
      <c r="L421" s="6">
        <f ca="1">IF(الرئيسى3[[#This Row],[سنة]]&gt;0,INT(الرئيسى3[[#This Row],[يوم]]-الرئيسى3[[#This Row],[سنة]]*365)/30,INT(الرئيسى3[[#This Row],[يوم]])/30)</f>
        <v>9.3333333333333339</v>
      </c>
      <c r="M421" s="6">
        <f ca="1">IF(الرئيسى3[[#This Row],[يوم]]&gt;365,INT(الرئيسى3[[#This Row],[يوم]]/365),0)</f>
        <v>2</v>
      </c>
      <c r="N421" s="13"/>
      <c r="O421" s="9">
        <v>800</v>
      </c>
    </row>
    <row r="422" spans="1:15" ht="16.5" x14ac:dyDescent="0.2">
      <c r="A422" s="4">
        <f>SUBTOTAL(3,$B$2:B422)</f>
        <v>421</v>
      </c>
      <c r="B422" s="18" t="s">
        <v>219</v>
      </c>
      <c r="C422" s="16">
        <v>26408182500094</v>
      </c>
      <c r="D422" s="4" t="s">
        <v>16</v>
      </c>
      <c r="E422" s="13" t="s">
        <v>12</v>
      </c>
      <c r="F422" s="4">
        <v>340</v>
      </c>
      <c r="G422" s="5">
        <v>0</v>
      </c>
      <c r="H422" s="14" t="s">
        <v>29</v>
      </c>
      <c r="I422" s="17">
        <v>45017</v>
      </c>
      <c r="J422" s="6">
        <f>COUNTIF(C:C,الرئيسى3[[#This Row],[رقم البطاقة]])</f>
        <v>1</v>
      </c>
      <c r="K422" s="6">
        <f ca="1">TODAY()-الرئيسى3[[#This Row],[تاريخ استلام العمل]]</f>
        <v>1242</v>
      </c>
      <c r="L422" s="6">
        <f ca="1">IF(الرئيسى3[[#This Row],[سنة]]&gt;0,INT(الرئيسى3[[#This Row],[يوم]]-الرئيسى3[[#This Row],[سنة]]*365)/30,INT(الرئيسى3[[#This Row],[يوم]])/30)</f>
        <v>4.9000000000000004</v>
      </c>
      <c r="M422" s="6">
        <f ca="1">IF(الرئيسى3[[#This Row],[يوم]]&gt;365,INT(الرئيسى3[[#This Row],[يوم]]/365),0)</f>
        <v>3</v>
      </c>
      <c r="N422" s="13"/>
      <c r="O422" s="9">
        <v>800</v>
      </c>
    </row>
    <row r="423" spans="1:15" ht="15.75" x14ac:dyDescent="0.2">
      <c r="A423" s="4">
        <f>SUBTOTAL(3,$B$2:B423)</f>
        <v>422</v>
      </c>
      <c r="B423" s="4" t="s">
        <v>56</v>
      </c>
      <c r="C423" s="16">
        <v>29401012305374</v>
      </c>
      <c r="D423" s="4" t="s">
        <v>9</v>
      </c>
      <c r="E423" s="4" t="s">
        <v>12</v>
      </c>
      <c r="F423" s="5">
        <v>220</v>
      </c>
      <c r="G423" s="5">
        <v>0</v>
      </c>
      <c r="H423" s="14" t="s">
        <v>29</v>
      </c>
      <c r="I423" s="17">
        <v>45279</v>
      </c>
      <c r="J423" s="6">
        <f>COUNTIF(C:C,الرئيسى3[[#This Row],[رقم البطاقة]])</f>
        <v>1</v>
      </c>
      <c r="K423" s="6">
        <f ca="1">TODAY()-الرئيسى3[[#This Row],[تاريخ استلام العمل]]</f>
        <v>980</v>
      </c>
      <c r="L423" s="6">
        <f ca="1">IF(الرئيسى3[[#This Row],[سنة]]&gt;0,INT(الرئيسى3[[#This Row],[يوم]]-الرئيسى3[[#This Row],[سنة]]*365)/30,INT(الرئيسى3[[#This Row],[يوم]])/30)</f>
        <v>8.3333333333333339</v>
      </c>
      <c r="M423" s="6">
        <f ca="1">IF(الرئيسى3[[#This Row],[يوم]]&gt;365,INT(الرئيسى3[[#This Row],[يوم]]/365),0)</f>
        <v>2</v>
      </c>
      <c r="O423" s="9">
        <v>800</v>
      </c>
    </row>
    <row r="424" spans="1:15" ht="15.75" x14ac:dyDescent="0.2">
      <c r="A424" s="4">
        <f>SUBTOTAL(3,$B$2:B424)</f>
        <v>423</v>
      </c>
      <c r="B424" s="4" t="s">
        <v>93</v>
      </c>
      <c r="C424" s="16">
        <v>26405172600831</v>
      </c>
      <c r="D424" s="13" t="s">
        <v>600</v>
      </c>
      <c r="E424" s="4" t="s">
        <v>12</v>
      </c>
      <c r="F424" s="4">
        <v>250</v>
      </c>
      <c r="G424" s="5">
        <v>0</v>
      </c>
      <c r="H424" s="14" t="s">
        <v>29</v>
      </c>
      <c r="I424" s="17">
        <v>45298</v>
      </c>
      <c r="J424" s="6">
        <f>COUNTIF(C:C,الرئيسى3[[#This Row],[رقم البطاقة]])</f>
        <v>1</v>
      </c>
      <c r="K424" s="6">
        <f ca="1">TODAY()-الرئيسى3[[#This Row],[تاريخ استلام العمل]]</f>
        <v>961</v>
      </c>
      <c r="L424" s="6">
        <f ca="1">IF(الرئيسى3[[#This Row],[سنة]]&gt;0,INT(الرئيسى3[[#This Row],[يوم]]-الرئيسى3[[#This Row],[سنة]]*365)/30,INT(الرئيسى3[[#This Row],[يوم]])/30)</f>
        <v>7.7</v>
      </c>
      <c r="M424" s="6">
        <f ca="1">IF(الرئيسى3[[#This Row],[يوم]]&gt;365,INT(الرئيسى3[[#This Row],[يوم]]/365),0)</f>
        <v>2</v>
      </c>
      <c r="N424" s="13"/>
      <c r="O424" s="9">
        <v>800</v>
      </c>
    </row>
    <row r="425" spans="1:15" ht="15.75" x14ac:dyDescent="0.2">
      <c r="A425" s="4">
        <f>SUBTOTAL(3,$B$2:B425)</f>
        <v>424</v>
      </c>
      <c r="B425" s="4" t="s">
        <v>51</v>
      </c>
      <c r="C425" s="16">
        <v>26411112300552</v>
      </c>
      <c r="D425" s="4" t="s">
        <v>401</v>
      </c>
      <c r="E425" s="4" t="s">
        <v>10</v>
      </c>
      <c r="F425" s="5">
        <v>260</v>
      </c>
      <c r="G425" s="5">
        <v>70</v>
      </c>
      <c r="H425" s="14" t="s">
        <v>29</v>
      </c>
      <c r="I425" s="17">
        <v>44445</v>
      </c>
      <c r="J425" s="6">
        <f>COUNTIF(C:C,الرئيسى3[[#This Row],[رقم البطاقة]])</f>
        <v>1</v>
      </c>
      <c r="K425" s="6">
        <f ca="1">TODAY()-الرئيسى3[[#This Row],[تاريخ استلام العمل]]</f>
        <v>1814</v>
      </c>
      <c r="L425" s="6">
        <f ca="1">IF(الرئيسى3[[#This Row],[سنة]]&gt;0,INT(الرئيسى3[[#This Row],[يوم]]-الرئيسى3[[#This Row],[سنة]]*365)/30,INT(الرئيسى3[[#This Row],[يوم]])/30)</f>
        <v>11.8</v>
      </c>
      <c r="M425" s="6">
        <f ca="1">IF(الرئيسى3[[#This Row],[يوم]]&gt;365,INT(الرئيسى3[[#This Row],[يوم]]/365),0)</f>
        <v>4</v>
      </c>
      <c r="N425" s="13"/>
      <c r="O425" s="9">
        <v>800</v>
      </c>
    </row>
    <row r="426" spans="1:15" ht="16.5" x14ac:dyDescent="0.2">
      <c r="A426" s="4">
        <f>SUBTOTAL(3,$B$2:B426)</f>
        <v>425</v>
      </c>
      <c r="B426" s="18" t="s">
        <v>52</v>
      </c>
      <c r="C426" s="16">
        <v>27504081700099</v>
      </c>
      <c r="D426" s="4" t="s">
        <v>22</v>
      </c>
      <c r="E426" s="4" t="s">
        <v>10</v>
      </c>
      <c r="F426" s="4">
        <v>310</v>
      </c>
      <c r="G426" s="13">
        <v>70</v>
      </c>
      <c r="H426" s="14" t="s">
        <v>29</v>
      </c>
      <c r="I426" s="17">
        <v>44940</v>
      </c>
      <c r="J426" s="6">
        <f>COUNTIF(C:C,الرئيسى3[[#This Row],[رقم البطاقة]])</f>
        <v>1</v>
      </c>
      <c r="K426" s="6">
        <f ca="1">TODAY()-الرئيسى3[[#This Row],[تاريخ استلام العمل]]</f>
        <v>1319</v>
      </c>
      <c r="L426" s="6">
        <f ca="1">IF(الرئيسى3[[#This Row],[سنة]]&gt;0,INT(الرئيسى3[[#This Row],[يوم]]-الرئيسى3[[#This Row],[سنة]]*365)/30,INT(الرئيسى3[[#This Row],[يوم]])/30)</f>
        <v>7.4666666666666668</v>
      </c>
      <c r="M426" s="6">
        <f ca="1">IF(الرئيسى3[[#This Row],[يوم]]&gt;365,INT(الرئيسى3[[#This Row],[يوم]]/365),0)</f>
        <v>3</v>
      </c>
      <c r="N426" s="13"/>
      <c r="O426" s="9">
        <v>800</v>
      </c>
    </row>
    <row r="427" spans="1:15" ht="15.75" x14ac:dyDescent="0.2">
      <c r="A427" s="4">
        <f>SUBTOTAL(3,$B$2:B427)</f>
        <v>426</v>
      </c>
      <c r="B427" s="4" t="s">
        <v>50</v>
      </c>
      <c r="C427" s="16">
        <v>29901112702071</v>
      </c>
      <c r="D427" s="4" t="s">
        <v>26</v>
      </c>
      <c r="E427" s="4" t="s">
        <v>10</v>
      </c>
      <c r="F427" s="5">
        <v>300</v>
      </c>
      <c r="G427" s="5">
        <v>70</v>
      </c>
      <c r="H427" s="14" t="s">
        <v>29</v>
      </c>
      <c r="I427" s="17">
        <v>44445</v>
      </c>
      <c r="J427" s="6">
        <f>COUNTIF(C:C,الرئيسى3[[#This Row],[رقم البطاقة]])</f>
        <v>1</v>
      </c>
      <c r="K427" s="6">
        <f ca="1">TODAY()-الرئيسى3[[#This Row],[تاريخ استلام العمل]]</f>
        <v>1814</v>
      </c>
      <c r="L427" s="6">
        <f ca="1">IF(الرئيسى3[[#This Row],[سنة]]&gt;0,INT(الرئيسى3[[#This Row],[يوم]]-الرئيسى3[[#This Row],[سنة]]*365)/30,INT(الرئيسى3[[#This Row],[يوم]])/30)</f>
        <v>11.8</v>
      </c>
      <c r="M427" s="6">
        <f ca="1">IF(الرئيسى3[[#This Row],[يوم]]&gt;365,INT(الرئيسى3[[#This Row],[يوم]]/365),0)</f>
        <v>4</v>
      </c>
      <c r="N427" s="13"/>
      <c r="O427" s="9">
        <v>800</v>
      </c>
    </row>
    <row r="428" spans="1:15" ht="15.75" x14ac:dyDescent="0.2">
      <c r="A428" s="4">
        <f>SUBTOTAL(3,$B$2:B428)</f>
        <v>427</v>
      </c>
      <c r="B428" s="4" t="s">
        <v>92</v>
      </c>
      <c r="C428" s="16">
        <v>29610102403934</v>
      </c>
      <c r="D428" s="4" t="s">
        <v>90</v>
      </c>
      <c r="E428" s="4" t="s">
        <v>8</v>
      </c>
      <c r="F428" s="5">
        <v>200</v>
      </c>
      <c r="G428" s="5">
        <v>70</v>
      </c>
      <c r="H428" s="14" t="s">
        <v>29</v>
      </c>
      <c r="I428" s="17">
        <v>45293</v>
      </c>
      <c r="J428" s="6">
        <f>COUNTIF(C:C,الرئيسى3[[#This Row],[رقم البطاقة]])</f>
        <v>1</v>
      </c>
      <c r="K428" s="6">
        <f ca="1">TODAY()-الرئيسى3[[#This Row],[تاريخ استلام العمل]]</f>
        <v>966</v>
      </c>
      <c r="L428" s="6">
        <f ca="1">IF(الرئيسى3[[#This Row],[سنة]]&gt;0,INT(الرئيسى3[[#This Row],[يوم]]-الرئيسى3[[#This Row],[سنة]]*365)/30,INT(الرئيسى3[[#This Row],[يوم]])/30)</f>
        <v>7.8666666666666663</v>
      </c>
      <c r="M428" s="6">
        <f ca="1">IF(الرئيسى3[[#This Row],[يوم]]&gt;365,INT(الرئيسى3[[#This Row],[يوم]]/365),0)</f>
        <v>2</v>
      </c>
      <c r="N428" s="13"/>
      <c r="O428" s="9">
        <v>800</v>
      </c>
    </row>
    <row r="429" spans="1:15" ht="16.5" x14ac:dyDescent="0.2">
      <c r="A429" s="4">
        <f>SUBTOTAL(3,$B$2:B429)</f>
        <v>428</v>
      </c>
      <c r="B429" s="18" t="s">
        <v>402</v>
      </c>
      <c r="C429" s="16">
        <v>30601012702653</v>
      </c>
      <c r="D429" s="13" t="s">
        <v>90</v>
      </c>
      <c r="E429" s="4" t="s">
        <v>8</v>
      </c>
      <c r="F429" s="4">
        <v>200</v>
      </c>
      <c r="G429" s="5">
        <v>70</v>
      </c>
      <c r="H429" s="14" t="s">
        <v>29</v>
      </c>
      <c r="I429" s="17">
        <v>45571</v>
      </c>
      <c r="J429" s="6">
        <f>COUNTIF(C:C,الرئيسى3[[#This Row],[رقم البطاقة]])</f>
        <v>1</v>
      </c>
      <c r="K429" s="6">
        <f ca="1">TODAY()-الرئيسى3[[#This Row],[تاريخ استلام العمل]]</f>
        <v>688</v>
      </c>
      <c r="L429" s="6">
        <f ca="1">IF(الرئيسى3[[#This Row],[سنة]]&gt;0,INT(الرئيسى3[[#This Row],[يوم]]-الرئيسى3[[#This Row],[سنة]]*365)/30,INT(الرئيسى3[[#This Row],[يوم]])/30)</f>
        <v>10.766666666666667</v>
      </c>
      <c r="M429" s="6">
        <f ca="1">IF(الرئيسى3[[#This Row],[يوم]]&gt;365,INT(الرئيسى3[[#This Row],[يوم]]/365),0)</f>
        <v>1</v>
      </c>
      <c r="N429" s="13"/>
      <c r="O429" s="9">
        <v>300</v>
      </c>
    </row>
    <row r="430" spans="1:15" ht="15.75" x14ac:dyDescent="0.2">
      <c r="A430" s="4">
        <f>SUBTOTAL(3,$B$2:B430)</f>
        <v>429</v>
      </c>
      <c r="B430" s="4" t="s">
        <v>455</v>
      </c>
      <c r="C430" s="16">
        <v>27509172700618</v>
      </c>
      <c r="D430" s="4" t="s">
        <v>90</v>
      </c>
      <c r="E430" s="4" t="s">
        <v>8</v>
      </c>
      <c r="F430" s="4">
        <v>200</v>
      </c>
      <c r="G430" s="5">
        <v>70</v>
      </c>
      <c r="H430" s="14" t="s">
        <v>29</v>
      </c>
      <c r="I430" s="17">
        <v>45592</v>
      </c>
      <c r="J430" s="6">
        <f>COUNTIF(C:C,الرئيسى3[[#This Row],[رقم البطاقة]])</f>
        <v>1</v>
      </c>
      <c r="K430" s="6">
        <f ca="1">TODAY()-الرئيسى3[[#This Row],[تاريخ استلام العمل]]</f>
        <v>667</v>
      </c>
      <c r="L430" s="6">
        <f ca="1">IF(الرئيسى3[[#This Row],[سنة]]&gt;0,INT(الرئيسى3[[#This Row],[يوم]]-الرئيسى3[[#This Row],[سنة]]*365)/30,INT(الرئيسى3[[#This Row],[يوم]])/30)</f>
        <v>10.066666666666666</v>
      </c>
      <c r="M430" s="6">
        <f ca="1">IF(الرئيسى3[[#This Row],[يوم]]&gt;365,INT(الرئيسى3[[#This Row],[يوم]]/365),0)</f>
        <v>1</v>
      </c>
      <c r="N430" s="13"/>
      <c r="O430" s="9">
        <v>300</v>
      </c>
    </row>
    <row r="431" spans="1:15" ht="15.75" x14ac:dyDescent="0.2">
      <c r="A431" s="4">
        <f>SUBTOTAL(3,$B$2:B431)</f>
        <v>430</v>
      </c>
      <c r="B431" s="4" t="s">
        <v>53</v>
      </c>
      <c r="C431" s="16">
        <v>30212271600358</v>
      </c>
      <c r="D431" s="4" t="s">
        <v>172</v>
      </c>
      <c r="E431" s="4" t="s">
        <v>13</v>
      </c>
      <c r="F431" s="5">
        <v>260</v>
      </c>
      <c r="G431" s="5">
        <v>70</v>
      </c>
      <c r="H431" s="14" t="s">
        <v>29</v>
      </c>
      <c r="I431" s="17">
        <v>44926</v>
      </c>
      <c r="J431" s="6">
        <f>COUNTIF(C:C,الرئيسى3[[#This Row],[رقم البطاقة]])</f>
        <v>1</v>
      </c>
      <c r="K431" s="6">
        <f ca="1">TODAY()-الرئيسى3[[#This Row],[تاريخ استلام العمل]]</f>
        <v>1333</v>
      </c>
      <c r="L431" s="6">
        <f ca="1">IF(الرئيسى3[[#This Row],[سنة]]&gt;0,INT(الرئيسى3[[#This Row],[يوم]]-الرئيسى3[[#This Row],[سنة]]*365)/30,INT(الرئيسى3[[#This Row],[يوم]])/30)</f>
        <v>7.9333333333333336</v>
      </c>
      <c r="M431" s="6">
        <f ca="1">IF(الرئيسى3[[#This Row],[يوم]]&gt;365,INT(الرئيسى3[[#This Row],[يوم]]/365),0)</f>
        <v>3</v>
      </c>
      <c r="O431" s="9">
        <v>800</v>
      </c>
    </row>
    <row r="432" spans="1:15" ht="15.75" x14ac:dyDescent="0.2">
      <c r="A432" s="4">
        <f>SUBTOTAL(3,$B$2:B432)</f>
        <v>431</v>
      </c>
      <c r="B432" s="4" t="s">
        <v>54</v>
      </c>
      <c r="C432" s="16">
        <v>28201011611355</v>
      </c>
      <c r="D432" s="4" t="s">
        <v>172</v>
      </c>
      <c r="E432" s="4" t="s">
        <v>13</v>
      </c>
      <c r="F432" s="4">
        <v>260</v>
      </c>
      <c r="G432" s="5">
        <v>70</v>
      </c>
      <c r="H432" s="14" t="s">
        <v>29</v>
      </c>
      <c r="I432" s="17">
        <v>45234</v>
      </c>
      <c r="J432" s="6">
        <f>COUNTIF(C:C,الرئيسى3[[#This Row],[رقم البطاقة]])</f>
        <v>1</v>
      </c>
      <c r="K432" s="6">
        <f ca="1">TODAY()-الرئيسى3[[#This Row],[تاريخ استلام العمل]]</f>
        <v>1025</v>
      </c>
      <c r="L432" s="6">
        <f ca="1">IF(الرئيسى3[[#This Row],[سنة]]&gt;0,INT(الرئيسى3[[#This Row],[يوم]]-الرئيسى3[[#This Row],[سنة]]*365)/30,INT(الرئيسى3[[#This Row],[يوم]])/30)</f>
        <v>9.8333333333333339</v>
      </c>
      <c r="M432" s="6">
        <f ca="1">IF(الرئيسى3[[#This Row],[يوم]]&gt;365,INT(الرئيسى3[[#This Row],[يوم]]/365),0)</f>
        <v>2</v>
      </c>
      <c r="N432" s="13"/>
      <c r="O432" s="9">
        <v>800</v>
      </c>
    </row>
    <row r="433" spans="1:15" ht="15.75" x14ac:dyDescent="0.2">
      <c r="A433" s="4">
        <f>SUBTOTAL(3,$B$2:B433)</f>
        <v>432</v>
      </c>
      <c r="B433" s="4" t="s">
        <v>607</v>
      </c>
      <c r="C433" s="16">
        <v>29306222700151</v>
      </c>
      <c r="D433" s="4" t="s">
        <v>18</v>
      </c>
      <c r="E433" s="4" t="s">
        <v>469</v>
      </c>
      <c r="F433" s="5">
        <v>265</v>
      </c>
      <c r="G433" s="5">
        <v>0</v>
      </c>
      <c r="H433" s="14" t="s">
        <v>339</v>
      </c>
      <c r="I433" s="17">
        <v>45650</v>
      </c>
      <c r="J433" s="6">
        <f>COUNTIF(C:C,الرئيسى3[[#This Row],[رقم البطاقة]])</f>
        <v>1</v>
      </c>
      <c r="K433" s="6">
        <f ca="1">TODAY()-الرئيسى3[[#This Row],[تاريخ استلام العمل]]</f>
        <v>609</v>
      </c>
      <c r="L433" s="6">
        <f ca="1">IF(الرئيسى3[[#This Row],[سنة]]&gt;0,INT(الرئيسى3[[#This Row],[يوم]]-الرئيسى3[[#This Row],[سنة]]*365)/30,INT(الرئيسى3[[#This Row],[يوم]])/30)</f>
        <v>8.1333333333333329</v>
      </c>
      <c r="M433" s="6">
        <f ca="1">IF(الرئيسى3[[#This Row],[يوم]]&gt;365,INT(الرئيسى3[[#This Row],[يوم]]/365),0)</f>
        <v>1</v>
      </c>
      <c r="N433" s="13"/>
      <c r="O433" s="9">
        <v>0</v>
      </c>
    </row>
    <row r="434" spans="1:15" ht="15.75" x14ac:dyDescent="0.2">
      <c r="A434" s="4">
        <f>SUBTOTAL(3,$B$2:B434)</f>
        <v>433</v>
      </c>
      <c r="B434" s="4" t="s">
        <v>606</v>
      </c>
      <c r="C434" s="16">
        <v>29111242701513</v>
      </c>
      <c r="D434" s="4" t="s">
        <v>18</v>
      </c>
      <c r="E434" s="4" t="s">
        <v>469</v>
      </c>
      <c r="F434" s="4">
        <v>265</v>
      </c>
      <c r="G434" s="5">
        <v>0</v>
      </c>
      <c r="H434" s="14" t="s">
        <v>339</v>
      </c>
      <c r="I434" s="17">
        <v>45634</v>
      </c>
      <c r="J434" s="6">
        <f>COUNTIF(C:C,الرئيسى3[[#This Row],[رقم البطاقة]])</f>
        <v>1</v>
      </c>
      <c r="K434" s="6">
        <f ca="1">TODAY()-الرئيسى3[[#This Row],[تاريخ استلام العمل]]</f>
        <v>625</v>
      </c>
      <c r="L434" s="6">
        <f ca="1">IF(الرئيسى3[[#This Row],[سنة]]&gt;0,INT(الرئيسى3[[#This Row],[يوم]]-الرئيسى3[[#This Row],[سنة]]*365)/30,INT(الرئيسى3[[#This Row],[يوم]])/30)</f>
        <v>8.6666666666666661</v>
      </c>
      <c r="M434" s="6">
        <f ca="1">IF(الرئيسى3[[#This Row],[يوم]]&gt;365,INT(الرئيسى3[[#This Row],[يوم]]/365),0)</f>
        <v>1</v>
      </c>
      <c r="N434" s="13"/>
      <c r="O434" s="9">
        <v>0</v>
      </c>
    </row>
    <row r="435" spans="1:15" ht="15.75" x14ac:dyDescent="0.2">
      <c r="A435" s="4">
        <f>SUBTOTAL(3,$B$2:B435)</f>
        <v>434</v>
      </c>
      <c r="B435" s="4" t="s">
        <v>708</v>
      </c>
      <c r="C435" s="16">
        <v>29004010108858</v>
      </c>
      <c r="D435" s="4" t="s">
        <v>27</v>
      </c>
      <c r="E435" s="4" t="s">
        <v>10</v>
      </c>
      <c r="F435" s="5">
        <v>270</v>
      </c>
      <c r="G435" s="5">
        <v>0</v>
      </c>
      <c r="H435" s="14" t="s">
        <v>339</v>
      </c>
      <c r="I435" s="17">
        <v>45659</v>
      </c>
      <c r="J435" s="6">
        <f>COUNTIF(C:C,الرئيسى3[[#This Row],[رقم البطاقة]])</f>
        <v>1</v>
      </c>
      <c r="K435" s="6">
        <f ca="1">TODAY()-الرئيسى3[[#This Row],[تاريخ استلام العمل]]</f>
        <v>600</v>
      </c>
      <c r="L435" s="6">
        <f ca="1">IF(الرئيسى3[[#This Row],[سنة]]&gt;0,INT(الرئيسى3[[#This Row],[يوم]]-الرئيسى3[[#This Row],[سنة]]*365)/30,INT(الرئيسى3[[#This Row],[يوم]])/30)</f>
        <v>7.833333333333333</v>
      </c>
      <c r="M435" s="6">
        <f ca="1">IF(الرئيسى3[[#This Row],[يوم]]&gt;365,INT(الرئيسى3[[#This Row],[يوم]]/365),0)</f>
        <v>1</v>
      </c>
      <c r="N435" s="13"/>
      <c r="O435" s="9">
        <v>0</v>
      </c>
    </row>
    <row r="436" spans="1:15" ht="15.75" x14ac:dyDescent="0.2">
      <c r="A436" s="4">
        <f>SUBTOTAL(3,$B$2:B436)</f>
        <v>435</v>
      </c>
      <c r="B436" s="4" t="s">
        <v>86</v>
      </c>
      <c r="C436" s="16">
        <v>30507011303732</v>
      </c>
      <c r="D436" s="4" t="s">
        <v>28</v>
      </c>
      <c r="E436" s="4" t="s">
        <v>10</v>
      </c>
      <c r="F436" s="4">
        <v>250</v>
      </c>
      <c r="G436" s="5">
        <v>0</v>
      </c>
      <c r="H436" s="14" t="s">
        <v>339</v>
      </c>
      <c r="I436" s="17">
        <v>45118</v>
      </c>
      <c r="J436" s="6">
        <f>COUNTIF(C:C,الرئيسى3[[#This Row],[رقم البطاقة]])</f>
        <v>1</v>
      </c>
      <c r="K436" s="6">
        <f ca="1">TODAY()-الرئيسى3[[#This Row],[تاريخ استلام العمل]]</f>
        <v>1141</v>
      </c>
      <c r="L436" s="6">
        <f ca="1">IF(الرئيسى3[[#This Row],[سنة]]&gt;0,INT(الرئيسى3[[#This Row],[يوم]]-الرئيسى3[[#This Row],[سنة]]*365)/30,INT(الرئيسى3[[#This Row],[يوم]])/30)</f>
        <v>1.5333333333333334</v>
      </c>
      <c r="M436" s="6">
        <f ca="1">IF(الرئيسى3[[#This Row],[يوم]]&gt;365,INT(الرئيسى3[[#This Row],[يوم]]/365),0)</f>
        <v>3</v>
      </c>
      <c r="N436" s="13"/>
      <c r="O436" s="9">
        <v>800</v>
      </c>
    </row>
    <row r="437" spans="1:15" ht="15.75" x14ac:dyDescent="0.2">
      <c r="A437" s="4">
        <f>SUBTOTAL(3,$B$2:B437)</f>
        <v>436</v>
      </c>
      <c r="B437" s="4" t="s">
        <v>680</v>
      </c>
      <c r="C437" s="16">
        <v>30105081301418</v>
      </c>
      <c r="D437" s="13" t="s">
        <v>602</v>
      </c>
      <c r="E437" s="4" t="s">
        <v>12</v>
      </c>
      <c r="F437" s="4">
        <v>280</v>
      </c>
      <c r="G437" s="4">
        <v>20</v>
      </c>
      <c r="H437" s="14" t="s">
        <v>678</v>
      </c>
      <c r="I437" s="17">
        <v>45556</v>
      </c>
      <c r="J437" s="6">
        <f>COUNTIF(C:C,الرئيسى3[[#This Row],[رقم البطاقة]])</f>
        <v>1</v>
      </c>
      <c r="K437" s="6">
        <f ca="1">TODAY()-الرئيسى3[[#This Row],[تاريخ استلام العمل]]</f>
        <v>703</v>
      </c>
      <c r="L437" s="6">
        <f ca="1">IF(الرئيسى3[[#This Row],[سنة]]&gt;0,INT(الرئيسى3[[#This Row],[يوم]]-الرئيسى3[[#This Row],[سنة]]*365)/30,INT(الرئيسى3[[#This Row],[يوم]])/30)</f>
        <v>11.266666666666667</v>
      </c>
      <c r="M437" s="6">
        <f ca="1">IF(الرئيسى3[[#This Row],[يوم]]&gt;365,INT(الرئيسى3[[#This Row],[يوم]]/365),0)</f>
        <v>1</v>
      </c>
      <c r="N437" s="13"/>
      <c r="O437" s="9">
        <v>300</v>
      </c>
    </row>
    <row r="438" spans="1:15" ht="16.5" x14ac:dyDescent="0.2">
      <c r="A438" s="4">
        <f>SUBTOTAL(3,$B$2:B438)</f>
        <v>437</v>
      </c>
      <c r="B438" s="18" t="s">
        <v>679</v>
      </c>
      <c r="C438" s="16">
        <v>28011152604871</v>
      </c>
      <c r="D438" s="13" t="s">
        <v>78</v>
      </c>
      <c r="E438" s="4" t="s">
        <v>8</v>
      </c>
      <c r="F438" s="4">
        <v>220</v>
      </c>
      <c r="G438" s="13">
        <v>20</v>
      </c>
      <c r="H438" s="14" t="s">
        <v>678</v>
      </c>
      <c r="I438" s="17">
        <v>45601</v>
      </c>
      <c r="J438" s="6">
        <f>COUNTIF(C:C,الرئيسى3[[#This Row],[رقم البطاقة]])</f>
        <v>1</v>
      </c>
      <c r="K438" s="6">
        <f ca="1">TODAY()-الرئيسى3[[#This Row],[تاريخ استلام العمل]]</f>
        <v>658</v>
      </c>
      <c r="L438" s="6">
        <f ca="1">IF(الرئيسى3[[#This Row],[سنة]]&gt;0,INT(الرئيسى3[[#This Row],[يوم]]-الرئيسى3[[#This Row],[سنة]]*365)/30,INT(الرئيسى3[[#This Row],[يوم]])/30)</f>
        <v>9.7666666666666675</v>
      </c>
      <c r="M438" s="6">
        <f ca="1">IF(الرئيسى3[[#This Row],[يوم]]&gt;365,INT(الرئيسى3[[#This Row],[يوم]]/365),0)</f>
        <v>1</v>
      </c>
      <c r="O438" s="9">
        <v>0</v>
      </c>
    </row>
    <row r="439" spans="1:15" ht="15.75" x14ac:dyDescent="0.2">
      <c r="A439" s="4">
        <f>SUBTOTAL(3,$B$2:B439)</f>
        <v>438</v>
      </c>
      <c r="B439" s="4" t="s">
        <v>73</v>
      </c>
      <c r="C439" s="16">
        <v>29311122400179</v>
      </c>
      <c r="D439" s="4" t="s">
        <v>19</v>
      </c>
      <c r="E439" s="4" t="s">
        <v>12</v>
      </c>
      <c r="F439" s="5">
        <v>260</v>
      </c>
      <c r="G439" s="5">
        <v>0</v>
      </c>
      <c r="H439" s="14" t="s">
        <v>30</v>
      </c>
      <c r="I439" s="17">
        <v>44356</v>
      </c>
      <c r="J439" s="6">
        <f>COUNTIF(C:C,الرئيسى3[[#This Row],[رقم البطاقة]])</f>
        <v>1</v>
      </c>
      <c r="K439" s="6">
        <f ca="1">TODAY()-الرئيسى3[[#This Row],[تاريخ استلام العمل]]</f>
        <v>1903</v>
      </c>
      <c r="L439" s="6">
        <f ca="1">IF(الرئيسى3[[#This Row],[سنة]]&gt;0,INT(الرئيسى3[[#This Row],[يوم]]-الرئيسى3[[#This Row],[سنة]]*365)/30,INT(الرئيسى3[[#This Row],[يوم]])/30)</f>
        <v>2.6</v>
      </c>
      <c r="M439" s="6">
        <f ca="1">IF(الرئيسى3[[#This Row],[يوم]]&gt;365,INT(الرئيسى3[[#This Row],[يوم]]/365),0)</f>
        <v>5</v>
      </c>
      <c r="N439" s="13"/>
      <c r="O439" s="9">
        <v>800</v>
      </c>
    </row>
    <row r="440" spans="1:15" ht="15.75" x14ac:dyDescent="0.2">
      <c r="A440" s="4">
        <f>SUBTOTAL(3,$B$2:B440)</f>
        <v>439</v>
      </c>
      <c r="B440" s="4" t="s">
        <v>467</v>
      </c>
      <c r="C440" s="16">
        <v>29110022301534</v>
      </c>
      <c r="D440" s="4" t="s">
        <v>19</v>
      </c>
      <c r="E440" s="4" t="s">
        <v>12</v>
      </c>
      <c r="F440" s="4">
        <v>260</v>
      </c>
      <c r="G440" s="5">
        <v>0</v>
      </c>
      <c r="H440" s="14" t="s">
        <v>30</v>
      </c>
      <c r="I440" s="17">
        <v>45598</v>
      </c>
      <c r="J440" s="6">
        <f>COUNTIF(C:C,الرئيسى3[[#This Row],[رقم البطاقة]])</f>
        <v>1</v>
      </c>
      <c r="K440" s="6">
        <f ca="1">TODAY()-الرئيسى3[[#This Row],[تاريخ استلام العمل]]</f>
        <v>661</v>
      </c>
      <c r="L440" s="6">
        <f ca="1">IF(الرئيسى3[[#This Row],[سنة]]&gt;0,INT(الرئيسى3[[#This Row],[يوم]]-الرئيسى3[[#This Row],[سنة]]*365)/30,INT(الرئيسى3[[#This Row],[يوم]])/30)</f>
        <v>9.8666666666666671</v>
      </c>
      <c r="M440" s="6">
        <f ca="1">IF(الرئيسى3[[#This Row],[يوم]]&gt;365,INT(الرئيسى3[[#This Row],[يوم]]/365),0)</f>
        <v>1</v>
      </c>
      <c r="N440" s="13"/>
      <c r="O440" s="9">
        <v>0</v>
      </c>
    </row>
    <row r="441" spans="1:15" ht="16.5" x14ac:dyDescent="0.2">
      <c r="A441" s="4">
        <f>SUBTOTAL(3,$B$2:B441)</f>
        <v>440</v>
      </c>
      <c r="B441" s="18" t="s">
        <v>201</v>
      </c>
      <c r="C441" s="16">
        <v>27611222100071</v>
      </c>
      <c r="D441" s="13" t="s">
        <v>228</v>
      </c>
      <c r="E441" s="4" t="s">
        <v>10</v>
      </c>
      <c r="F441" s="4">
        <v>270</v>
      </c>
      <c r="G441" s="13">
        <v>0</v>
      </c>
      <c r="H441" s="14" t="s">
        <v>713</v>
      </c>
      <c r="I441" s="17">
        <v>44759</v>
      </c>
      <c r="J441" s="6">
        <f>COUNTIF(C:C,الرئيسى3[[#This Row],[رقم البطاقة]])</f>
        <v>1</v>
      </c>
      <c r="K441" s="6">
        <f ca="1">TODAY()-الرئيسى3[[#This Row],[تاريخ استلام العمل]]</f>
        <v>1500</v>
      </c>
      <c r="L441" s="6">
        <f ca="1">IF(الرئيسى3[[#This Row],[سنة]]&gt;0,INT(الرئيسى3[[#This Row],[يوم]]-الرئيسى3[[#This Row],[سنة]]*365)/30,INT(الرئيسى3[[#This Row],[يوم]])/30)</f>
        <v>1.3333333333333333</v>
      </c>
      <c r="M441" s="6">
        <f ca="1">IF(الرئيسى3[[#This Row],[يوم]]&gt;365,INT(الرئيسى3[[#This Row],[يوم]]/365),0)</f>
        <v>4</v>
      </c>
      <c r="N441" s="13"/>
      <c r="O441" s="9">
        <v>800</v>
      </c>
    </row>
    <row r="442" spans="1:15" ht="15.75" x14ac:dyDescent="0.2">
      <c r="A442" s="4">
        <f>SUBTOTAL(3,$B$2:B442)</f>
        <v>441</v>
      </c>
      <c r="B442" s="4" t="s">
        <v>487</v>
      </c>
      <c r="C442" s="16">
        <v>28803161701158</v>
      </c>
      <c r="D442" s="4" t="s">
        <v>568</v>
      </c>
      <c r="E442" s="4" t="s">
        <v>10</v>
      </c>
      <c r="F442" s="4">
        <v>300</v>
      </c>
      <c r="G442" s="5">
        <v>0</v>
      </c>
      <c r="H442" s="14" t="s">
        <v>713</v>
      </c>
      <c r="I442" s="17">
        <v>45575</v>
      </c>
      <c r="J442" s="6">
        <f>COUNTIF(C:C,الرئيسى3[[#This Row],[رقم البطاقة]])</f>
        <v>1</v>
      </c>
      <c r="K442" s="6">
        <f ca="1">TODAY()-الرئيسى3[[#This Row],[تاريخ استلام العمل]]</f>
        <v>684</v>
      </c>
      <c r="L442" s="6">
        <f ca="1">IF(الرئيسى3[[#This Row],[سنة]]&gt;0,INT(الرئيسى3[[#This Row],[يوم]]-الرئيسى3[[#This Row],[سنة]]*365)/30,INT(الرئيسى3[[#This Row],[يوم]])/30)</f>
        <v>10.633333333333333</v>
      </c>
      <c r="M442" s="6">
        <f ca="1">IF(الرئيسى3[[#This Row],[يوم]]&gt;365,INT(الرئيسى3[[#This Row],[يوم]]/365),0)</f>
        <v>1</v>
      </c>
      <c r="O442" s="9">
        <v>300</v>
      </c>
    </row>
    <row r="443" spans="1:15" ht="16.5" x14ac:dyDescent="0.2">
      <c r="A443" s="4">
        <f>SUBTOTAL(3,$B$2:B443)</f>
        <v>442</v>
      </c>
      <c r="B443" s="18" t="s">
        <v>326</v>
      </c>
      <c r="C443" s="16">
        <v>29208242401491</v>
      </c>
      <c r="D443" s="13" t="s">
        <v>79</v>
      </c>
      <c r="E443" s="4" t="s">
        <v>8</v>
      </c>
      <c r="F443" s="4">
        <v>230</v>
      </c>
      <c r="G443" s="13">
        <v>0</v>
      </c>
      <c r="H443" s="14" t="s">
        <v>713</v>
      </c>
      <c r="I443" s="17">
        <v>44759</v>
      </c>
      <c r="J443" s="6">
        <f>COUNTIF(C:C,الرئيسى3[[#This Row],[رقم البطاقة]])</f>
        <v>1</v>
      </c>
      <c r="K443" s="6">
        <f ca="1">TODAY()-الرئيسى3[[#This Row],[تاريخ استلام العمل]]</f>
        <v>1500</v>
      </c>
      <c r="L443" s="6">
        <f ca="1">IF(الرئيسى3[[#This Row],[سنة]]&gt;0,INT(الرئيسى3[[#This Row],[يوم]]-الرئيسى3[[#This Row],[سنة]]*365)/30,INT(الرئيسى3[[#This Row],[يوم]])/30)</f>
        <v>1.3333333333333333</v>
      </c>
      <c r="M443" s="6">
        <f ca="1">IF(الرئيسى3[[#This Row],[يوم]]&gt;365,INT(الرئيسى3[[#This Row],[يوم]]/365),0)</f>
        <v>4</v>
      </c>
      <c r="N443" s="13"/>
      <c r="O443" s="9">
        <v>800</v>
      </c>
    </row>
    <row r="444" spans="1:15" ht="15.75" x14ac:dyDescent="0.2">
      <c r="A444" s="4">
        <f>SUBTOTAL(3,$B$2:B444)</f>
        <v>443</v>
      </c>
      <c r="B444" s="4" t="s">
        <v>327</v>
      </c>
      <c r="C444" s="16">
        <v>29407252302354</v>
      </c>
      <c r="D444" s="4" t="s">
        <v>79</v>
      </c>
      <c r="E444" s="4" t="s">
        <v>8</v>
      </c>
      <c r="F444" s="5">
        <v>230</v>
      </c>
      <c r="G444" s="5">
        <v>0</v>
      </c>
      <c r="H444" s="14" t="s">
        <v>713</v>
      </c>
      <c r="I444" s="17">
        <v>44759</v>
      </c>
      <c r="J444" s="6">
        <f>COUNTIF(C:C,الرئيسى3[[#This Row],[رقم البطاقة]])</f>
        <v>1</v>
      </c>
      <c r="K444" s="6">
        <f ca="1">TODAY()-الرئيسى3[[#This Row],[تاريخ استلام العمل]]</f>
        <v>1500</v>
      </c>
      <c r="L444" s="6">
        <f ca="1">IF(الرئيسى3[[#This Row],[سنة]]&gt;0,INT(الرئيسى3[[#This Row],[يوم]]-الرئيسى3[[#This Row],[سنة]]*365)/30,INT(الرئيسى3[[#This Row],[يوم]])/30)</f>
        <v>1.3333333333333333</v>
      </c>
      <c r="M444" s="6">
        <f ca="1">IF(الرئيسى3[[#This Row],[يوم]]&gt;365,INT(الرئيسى3[[#This Row],[يوم]]/365),0)</f>
        <v>4</v>
      </c>
      <c r="N444" s="13"/>
      <c r="O444" s="9">
        <v>800</v>
      </c>
    </row>
    <row r="445" spans="1:15" ht="15.75" x14ac:dyDescent="0.2">
      <c r="A445" s="4">
        <f>SUBTOTAL(3,$B$2:B445)</f>
        <v>444</v>
      </c>
      <c r="B445" s="5" t="s">
        <v>328</v>
      </c>
      <c r="C445" s="16">
        <v>29007152402019</v>
      </c>
      <c r="D445" s="4" t="s">
        <v>79</v>
      </c>
      <c r="E445" s="4" t="s">
        <v>8</v>
      </c>
      <c r="F445" s="4">
        <v>230</v>
      </c>
      <c r="G445" s="5">
        <v>0</v>
      </c>
      <c r="H445" s="14" t="s">
        <v>713</v>
      </c>
      <c r="I445" s="17">
        <v>44759</v>
      </c>
      <c r="J445" s="6">
        <f>COUNTIF(C:C,الرئيسى3[[#This Row],[رقم البطاقة]])</f>
        <v>1</v>
      </c>
      <c r="K445" s="6">
        <f ca="1">TODAY()-الرئيسى3[[#This Row],[تاريخ استلام العمل]]</f>
        <v>1500</v>
      </c>
      <c r="L445" s="6">
        <f ca="1">IF(الرئيسى3[[#This Row],[سنة]]&gt;0,INT(الرئيسى3[[#This Row],[يوم]]-الرئيسى3[[#This Row],[سنة]]*365)/30,INT(الرئيسى3[[#This Row],[يوم]])/30)</f>
        <v>1.3333333333333333</v>
      </c>
      <c r="M445" s="6">
        <f ca="1">IF(الرئيسى3[[#This Row],[يوم]]&gt;365,INT(الرئيسى3[[#This Row],[يوم]]/365),0)</f>
        <v>4</v>
      </c>
      <c r="N445" s="13"/>
      <c r="O445" s="9">
        <v>800</v>
      </c>
    </row>
    <row r="446" spans="1:15" ht="15.75" x14ac:dyDescent="0.2">
      <c r="A446" s="14">
        <f>SUBTOTAL(3,$B$2:B446)</f>
        <v>445</v>
      </c>
      <c r="B446" s="14" t="s">
        <v>329</v>
      </c>
      <c r="C446" s="16">
        <v>28902022300619</v>
      </c>
      <c r="D446" s="4" t="s">
        <v>79</v>
      </c>
      <c r="E446" s="4" t="s">
        <v>8</v>
      </c>
      <c r="F446" s="4">
        <v>230</v>
      </c>
      <c r="G446" s="5">
        <v>0</v>
      </c>
      <c r="H446" s="14" t="s">
        <v>713</v>
      </c>
      <c r="I446" s="17">
        <v>44901</v>
      </c>
      <c r="J446" s="6">
        <f>COUNTIF(C:C,الرئيسى3[[#This Row],[رقم البطاقة]])</f>
        <v>1</v>
      </c>
      <c r="K446" s="15">
        <f ca="1">TODAY()-الرئيسى3[[#This Row],[تاريخ استلام العمل]]</f>
        <v>1358</v>
      </c>
      <c r="L446" s="15">
        <f ca="1">IF(الرئيسى3[[#This Row],[سنة]]&gt;0,INT(الرئيسى3[[#This Row],[يوم]]-الرئيسى3[[#This Row],[سنة]]*365)/30,INT(الرئيسى3[[#This Row],[يوم]])/30)</f>
        <v>8.7666666666666675</v>
      </c>
      <c r="M446" s="15">
        <f ca="1">IF(الرئيسى3[[#This Row],[يوم]]&gt;365,INT(الرئيسى3[[#This Row],[يوم]]/365),0)</f>
        <v>3</v>
      </c>
      <c r="N446" s="13"/>
      <c r="O446" s="9">
        <v>800</v>
      </c>
    </row>
    <row r="447" spans="1:15" ht="15.75" x14ac:dyDescent="0.2">
      <c r="A447" s="4">
        <f>SUBTOTAL(3,$B$2:B447)</f>
        <v>446</v>
      </c>
      <c r="B447" s="4" t="s">
        <v>200</v>
      </c>
      <c r="C447" s="16">
        <v>30511221700073</v>
      </c>
      <c r="D447" s="4" t="s">
        <v>79</v>
      </c>
      <c r="E447" s="4" t="s">
        <v>8</v>
      </c>
      <c r="F447" s="4">
        <v>230</v>
      </c>
      <c r="G447" s="5">
        <v>0</v>
      </c>
      <c r="H447" s="14" t="s">
        <v>713</v>
      </c>
      <c r="I447" s="17">
        <v>45178</v>
      </c>
      <c r="J447" s="6">
        <f>COUNTIF(C:C,الرئيسى3[[#This Row],[رقم البطاقة]])</f>
        <v>1</v>
      </c>
      <c r="K447" s="6">
        <f ca="1">TODAY()-الرئيسى3[[#This Row],[تاريخ استلام العمل]]</f>
        <v>1081</v>
      </c>
      <c r="L447" s="6">
        <f ca="1">IF(الرئيسى3[[#This Row],[سنة]]&gt;0,INT(الرئيسى3[[#This Row],[يوم]]-الرئيسى3[[#This Row],[سنة]]*365)/30,INT(الرئيسى3[[#This Row],[يوم]])/30)</f>
        <v>11.7</v>
      </c>
      <c r="M447" s="6">
        <f ca="1">IF(الرئيسى3[[#This Row],[يوم]]&gt;365,INT(الرئيسى3[[#This Row],[يوم]]/365),0)</f>
        <v>2</v>
      </c>
      <c r="N447" s="13"/>
      <c r="O447" s="9">
        <v>800</v>
      </c>
    </row>
    <row r="448" spans="1:15" ht="15.75" x14ac:dyDescent="0.2">
      <c r="A448" s="4">
        <f>SUBTOTAL(3,$B$2:B448)</f>
        <v>447</v>
      </c>
      <c r="B448" s="4" t="s">
        <v>307</v>
      </c>
      <c r="C448" s="16">
        <v>29911012110156</v>
      </c>
      <c r="D448" s="4" t="s">
        <v>79</v>
      </c>
      <c r="E448" s="4" t="s">
        <v>8</v>
      </c>
      <c r="F448" s="4">
        <v>230</v>
      </c>
      <c r="G448" s="4">
        <v>0</v>
      </c>
      <c r="H448" s="14" t="s">
        <v>713</v>
      </c>
      <c r="I448" s="17">
        <v>45508</v>
      </c>
      <c r="J448" s="6">
        <f>COUNTIF(C:C,الرئيسى3[[#This Row],[رقم البطاقة]])</f>
        <v>1</v>
      </c>
      <c r="K448" s="6">
        <f ca="1">TODAY()-الرئيسى3[[#This Row],[تاريخ استلام العمل]]</f>
        <v>751</v>
      </c>
      <c r="L448" s="6">
        <f ca="1">IF(الرئيسى3[[#This Row],[سنة]]&gt;0,INT(الرئيسى3[[#This Row],[يوم]]-الرئيسى3[[#This Row],[سنة]]*365)/30,INT(الرئيسى3[[#This Row],[يوم]])/30)</f>
        <v>0.7</v>
      </c>
      <c r="M448" s="6">
        <f ca="1">IF(الرئيسى3[[#This Row],[يوم]]&gt;365,INT(الرئيسى3[[#This Row],[يوم]]/365),0)</f>
        <v>2</v>
      </c>
      <c r="N448" s="13"/>
      <c r="O448" s="9">
        <v>300</v>
      </c>
    </row>
    <row r="449" spans="1:15" ht="16.5" x14ac:dyDescent="0.2">
      <c r="A449" s="4">
        <f>SUBTOTAL(3,$B$2:B449)</f>
        <v>448</v>
      </c>
      <c r="B449" s="18" t="s">
        <v>489</v>
      </c>
      <c r="C449" s="16">
        <v>26703032300935</v>
      </c>
      <c r="D449" s="4" t="s">
        <v>79</v>
      </c>
      <c r="E449" s="4" t="s">
        <v>8</v>
      </c>
      <c r="F449" s="4">
        <v>230</v>
      </c>
      <c r="G449" s="5">
        <v>0</v>
      </c>
      <c r="H449" s="14" t="s">
        <v>713</v>
      </c>
      <c r="I449" s="17">
        <v>44759</v>
      </c>
      <c r="J449" s="6">
        <f>COUNTIF(C:C,الرئيسى3[[#This Row],[رقم البطاقة]])</f>
        <v>1</v>
      </c>
      <c r="K449" s="6">
        <f ca="1">TODAY()-الرئيسى3[[#This Row],[تاريخ استلام العمل]]</f>
        <v>1500</v>
      </c>
      <c r="L449" s="6">
        <f ca="1">IF(الرئيسى3[[#This Row],[سنة]]&gt;0,INT(الرئيسى3[[#This Row],[يوم]]-الرئيسى3[[#This Row],[سنة]]*365)/30,INT(الرئيسى3[[#This Row],[يوم]])/30)</f>
        <v>1.3333333333333333</v>
      </c>
      <c r="M449" s="6">
        <f ca="1">IF(الرئيسى3[[#This Row],[يوم]]&gt;365,INT(الرئيسى3[[#This Row],[يوم]]/365),0)</f>
        <v>4</v>
      </c>
      <c r="N449" s="13"/>
      <c r="O449" s="9">
        <v>800</v>
      </c>
    </row>
    <row r="450" spans="1:15" ht="15.75" x14ac:dyDescent="0.2">
      <c r="A450" s="4">
        <f>SUBTOTAL(3,$B$2:B450)</f>
        <v>449</v>
      </c>
      <c r="B450" s="4" t="s">
        <v>157</v>
      </c>
      <c r="C450" s="16">
        <v>27201161201071</v>
      </c>
      <c r="D450" s="13" t="s">
        <v>600</v>
      </c>
      <c r="E450" s="4" t="s">
        <v>12</v>
      </c>
      <c r="F450" s="4">
        <v>250</v>
      </c>
      <c r="G450" s="5">
        <v>0</v>
      </c>
      <c r="H450" s="14" t="s">
        <v>94</v>
      </c>
      <c r="I450" s="17">
        <v>45228</v>
      </c>
      <c r="J450" s="6">
        <f>COUNTIF(C:C,الرئيسى3[[#This Row],[رقم البطاقة]])</f>
        <v>1</v>
      </c>
      <c r="K450" s="6">
        <f ca="1">TODAY()-الرئيسى3[[#This Row],[تاريخ استلام العمل]]</f>
        <v>1031</v>
      </c>
      <c r="L450" s="6">
        <f ca="1">IF(الرئيسى3[[#This Row],[سنة]]&gt;0,INT(الرئيسى3[[#This Row],[يوم]]-الرئيسى3[[#This Row],[سنة]]*365)/30,INT(الرئيسى3[[#This Row],[يوم]])/30)</f>
        <v>10.033333333333333</v>
      </c>
      <c r="M450" s="6">
        <f ca="1">IF(الرئيسى3[[#This Row],[يوم]]&gt;365,INT(الرئيسى3[[#This Row],[يوم]]/365),0)</f>
        <v>2</v>
      </c>
      <c r="N450" s="13"/>
      <c r="O450" s="9">
        <v>800</v>
      </c>
    </row>
    <row r="451" spans="1:15" ht="15.75" x14ac:dyDescent="0.2">
      <c r="A451" s="4">
        <f>SUBTOTAL(3,$B$2:B451)</f>
        <v>450</v>
      </c>
      <c r="B451" s="4" t="s">
        <v>95</v>
      </c>
      <c r="C451" s="16">
        <v>27303011202017</v>
      </c>
      <c r="D451" s="4" t="s">
        <v>16</v>
      </c>
      <c r="E451" s="4" t="s">
        <v>12</v>
      </c>
      <c r="F451" s="5">
        <v>265</v>
      </c>
      <c r="G451" s="5">
        <v>0</v>
      </c>
      <c r="H451" s="14" t="s">
        <v>94</v>
      </c>
      <c r="I451" s="17">
        <v>45181</v>
      </c>
      <c r="J451" s="6">
        <f>COUNTIF(C:C,الرئيسى3[[#This Row],[رقم البطاقة]])</f>
        <v>1</v>
      </c>
      <c r="K451" s="6">
        <f ca="1">TODAY()-الرئيسى3[[#This Row],[تاريخ استلام العمل]]</f>
        <v>1078</v>
      </c>
      <c r="L451" s="6">
        <f ca="1">IF(الرئيسى3[[#This Row],[سنة]]&gt;0,INT(الرئيسى3[[#This Row],[يوم]]-الرئيسى3[[#This Row],[سنة]]*365)/30,INT(الرئيسى3[[#This Row],[يوم]])/30)</f>
        <v>11.6</v>
      </c>
      <c r="M451" s="6">
        <f ca="1">IF(الرئيسى3[[#This Row],[يوم]]&gt;365,INT(الرئيسى3[[#This Row],[يوم]]/365),0)</f>
        <v>2</v>
      </c>
      <c r="N451" s="13"/>
      <c r="O451" s="9">
        <v>800</v>
      </c>
    </row>
    <row r="452" spans="1:15" ht="15.75" x14ac:dyDescent="0.2">
      <c r="A452" s="4">
        <f>SUBTOTAL(3,$B$2:B452)</f>
        <v>451</v>
      </c>
      <c r="B452" s="4" t="s">
        <v>158</v>
      </c>
      <c r="C452" s="16">
        <v>30510011236858</v>
      </c>
      <c r="D452" s="4" t="s">
        <v>9</v>
      </c>
      <c r="E452" s="4" t="s">
        <v>12</v>
      </c>
      <c r="F452" s="5">
        <v>190</v>
      </c>
      <c r="G452" s="4">
        <v>0</v>
      </c>
      <c r="H452" s="14" t="s">
        <v>94</v>
      </c>
      <c r="I452" s="17">
        <v>45206</v>
      </c>
      <c r="J452" s="6">
        <f>COUNTIF(C:C,الرئيسى3[[#This Row],[رقم البطاقة]])</f>
        <v>1</v>
      </c>
      <c r="K452" s="6">
        <f ca="1">TODAY()-الرئيسى3[[#This Row],[تاريخ استلام العمل]]</f>
        <v>1053</v>
      </c>
      <c r="L452" s="6">
        <f ca="1">IF(الرئيسى3[[#This Row],[سنة]]&gt;0,INT(الرئيسى3[[#This Row],[يوم]]-الرئيسى3[[#This Row],[سنة]]*365)/30,INT(الرئيسى3[[#This Row],[يوم]])/30)</f>
        <v>10.766666666666667</v>
      </c>
      <c r="M452" s="6">
        <f ca="1">IF(الرئيسى3[[#This Row],[يوم]]&gt;365,INT(الرئيسى3[[#This Row],[يوم]]/365),0)</f>
        <v>2</v>
      </c>
      <c r="N452" s="13"/>
      <c r="O452" s="9">
        <v>800</v>
      </c>
    </row>
    <row r="453" spans="1:15" ht="15.75" x14ac:dyDescent="0.2">
      <c r="A453" s="4">
        <f>SUBTOTAL(3,$B$2:B453)</f>
        <v>452</v>
      </c>
      <c r="B453" s="4" t="s">
        <v>159</v>
      </c>
      <c r="C453" s="16">
        <v>30211011205777</v>
      </c>
      <c r="D453" s="4" t="s">
        <v>9</v>
      </c>
      <c r="E453" s="4" t="s">
        <v>12</v>
      </c>
      <c r="F453" s="4">
        <v>190</v>
      </c>
      <c r="G453" s="4">
        <v>0</v>
      </c>
      <c r="H453" s="14" t="s">
        <v>94</v>
      </c>
      <c r="I453" s="17">
        <v>45257</v>
      </c>
      <c r="J453" s="6">
        <f>COUNTIF(C:C,الرئيسى3[[#This Row],[رقم البطاقة]])</f>
        <v>1</v>
      </c>
      <c r="K453" s="6">
        <f ca="1">TODAY()-الرئيسى3[[#This Row],[تاريخ استلام العمل]]</f>
        <v>1002</v>
      </c>
      <c r="L453" s="6">
        <f ca="1">IF(الرئيسى3[[#This Row],[سنة]]&gt;0,INT(الرئيسى3[[#This Row],[يوم]]-الرئيسى3[[#This Row],[سنة]]*365)/30,INT(الرئيسى3[[#This Row],[يوم]])/30)</f>
        <v>9.0666666666666664</v>
      </c>
      <c r="M453" s="6">
        <f ca="1">IF(الرئيسى3[[#This Row],[يوم]]&gt;365,INT(الرئيسى3[[#This Row],[يوم]]/365),0)</f>
        <v>2</v>
      </c>
      <c r="N453" s="13"/>
      <c r="O453" s="9">
        <v>800</v>
      </c>
    </row>
    <row r="454" spans="1:15" ht="15.75" x14ac:dyDescent="0.2">
      <c r="A454" s="4">
        <f>SUBTOTAL(3,$B$2:B454)</f>
        <v>453</v>
      </c>
      <c r="B454" s="4" t="s">
        <v>234</v>
      </c>
      <c r="C454" s="16">
        <v>26808021201419</v>
      </c>
      <c r="D454" s="13" t="s">
        <v>15</v>
      </c>
      <c r="E454" s="4" t="s">
        <v>12</v>
      </c>
      <c r="F454" s="5">
        <v>300</v>
      </c>
      <c r="G454" s="5">
        <v>0</v>
      </c>
      <c r="H454" s="14" t="s">
        <v>94</v>
      </c>
      <c r="I454" s="17">
        <v>45354</v>
      </c>
      <c r="J454" s="6">
        <f>COUNTIF(C:C,الرئيسى3[[#This Row],[رقم البطاقة]])</f>
        <v>1</v>
      </c>
      <c r="K454" s="6">
        <f ca="1">TODAY()-الرئيسى3[[#This Row],[تاريخ استلام العمل]]</f>
        <v>905</v>
      </c>
      <c r="L454" s="6">
        <f ca="1">IF(الرئيسى3[[#This Row],[سنة]]&gt;0,INT(الرئيسى3[[#This Row],[يوم]]-الرئيسى3[[#This Row],[سنة]]*365)/30,INT(الرئيسى3[[#This Row],[يوم]])/30)</f>
        <v>5.833333333333333</v>
      </c>
      <c r="M454" s="6">
        <f ca="1">IF(الرئيسى3[[#This Row],[يوم]]&gt;365,INT(الرئيسى3[[#This Row],[يوم]]/365),0)</f>
        <v>2</v>
      </c>
      <c r="N454" s="13"/>
      <c r="O454" s="9">
        <v>500</v>
      </c>
    </row>
    <row r="455" spans="1:15" ht="15.75" x14ac:dyDescent="0.2">
      <c r="A455" s="4">
        <f>SUBTOTAL(3,$B$2:B455)</f>
        <v>454</v>
      </c>
      <c r="B455" s="4" t="s">
        <v>260</v>
      </c>
      <c r="C455" s="16">
        <v>29804122500552</v>
      </c>
      <c r="D455" s="13" t="s">
        <v>11</v>
      </c>
      <c r="E455" s="4" t="s">
        <v>12</v>
      </c>
      <c r="F455" s="4">
        <v>190</v>
      </c>
      <c r="G455" s="4">
        <v>0</v>
      </c>
      <c r="H455" s="14" t="s">
        <v>94</v>
      </c>
      <c r="I455" s="17">
        <v>45264</v>
      </c>
      <c r="J455" s="6">
        <f>COUNTIF(C:C,الرئيسى3[[#This Row],[رقم البطاقة]])</f>
        <v>1</v>
      </c>
      <c r="K455" s="6">
        <f ca="1">TODAY()-الرئيسى3[[#This Row],[تاريخ استلام العمل]]</f>
        <v>995</v>
      </c>
      <c r="L455" s="6">
        <f ca="1">IF(الرئيسى3[[#This Row],[سنة]]&gt;0,INT(الرئيسى3[[#This Row],[يوم]]-الرئيسى3[[#This Row],[سنة]]*365)/30,INT(الرئيسى3[[#This Row],[يوم]])/30)</f>
        <v>8.8333333333333339</v>
      </c>
      <c r="M455" s="6">
        <f ca="1">IF(الرئيسى3[[#This Row],[يوم]]&gt;365,INT(الرئيسى3[[#This Row],[يوم]]/365),0)</f>
        <v>2</v>
      </c>
      <c r="N455" s="13"/>
      <c r="O455" s="9">
        <v>800</v>
      </c>
    </row>
    <row r="456" spans="1:15" ht="15.75" x14ac:dyDescent="0.2">
      <c r="A456" s="4">
        <f>SUBTOTAL(3,$B$2:B456)</f>
        <v>455</v>
      </c>
      <c r="B456" s="4" t="s">
        <v>334</v>
      </c>
      <c r="C456" s="16">
        <v>30507131201011</v>
      </c>
      <c r="D456" s="13" t="s">
        <v>11</v>
      </c>
      <c r="E456" s="4" t="s">
        <v>12</v>
      </c>
      <c r="F456" s="4">
        <v>190</v>
      </c>
      <c r="G456" s="5">
        <v>0</v>
      </c>
      <c r="H456" s="14" t="s">
        <v>94</v>
      </c>
      <c r="I456" s="17">
        <v>45362</v>
      </c>
      <c r="J456" s="6">
        <f>COUNTIF(C:C,الرئيسى3[[#This Row],[رقم البطاقة]])</f>
        <v>1</v>
      </c>
      <c r="K456" s="6">
        <f ca="1">TODAY()-الرئيسى3[[#This Row],[تاريخ استلام العمل]]</f>
        <v>897</v>
      </c>
      <c r="L456" s="6">
        <f ca="1">IF(الرئيسى3[[#This Row],[سنة]]&gt;0,INT(الرئيسى3[[#This Row],[يوم]]-الرئيسى3[[#This Row],[سنة]]*365)/30,INT(الرئيسى3[[#This Row],[يوم]])/30)</f>
        <v>5.5666666666666664</v>
      </c>
      <c r="M456" s="6">
        <f ca="1">IF(الرئيسى3[[#This Row],[يوم]]&gt;365,INT(الرئيسى3[[#This Row],[يوم]]/365),0)</f>
        <v>2</v>
      </c>
      <c r="N456" s="13"/>
      <c r="O456" s="9">
        <v>500</v>
      </c>
    </row>
    <row r="457" spans="1:15" ht="15.75" x14ac:dyDescent="0.2">
      <c r="A457" s="4">
        <f>SUBTOTAL(3,$B$2:B457)</f>
        <v>456</v>
      </c>
      <c r="B457" s="4" t="s">
        <v>381</v>
      </c>
      <c r="C457" s="16">
        <v>26701232601759</v>
      </c>
      <c r="D457" s="4" t="s">
        <v>88</v>
      </c>
      <c r="E457" s="4" t="s">
        <v>12</v>
      </c>
      <c r="F457" s="4">
        <v>265</v>
      </c>
      <c r="G457" s="5">
        <v>0</v>
      </c>
      <c r="H457" s="14" t="s">
        <v>94</v>
      </c>
      <c r="I457" s="17">
        <v>45552</v>
      </c>
      <c r="J457" s="6">
        <f>COUNTIF(C:C,الرئيسى3[[#This Row],[رقم البطاقة]])</f>
        <v>1</v>
      </c>
      <c r="K457" s="6">
        <f ca="1">TODAY()-الرئيسى3[[#This Row],[تاريخ استلام العمل]]</f>
        <v>707</v>
      </c>
      <c r="L457" s="6">
        <f ca="1">IF(الرئيسى3[[#This Row],[سنة]]&gt;0,INT(الرئيسى3[[#This Row],[يوم]]-الرئيسى3[[#This Row],[سنة]]*365)/30,INT(الرئيسى3[[#This Row],[يوم]])/30)</f>
        <v>11.4</v>
      </c>
      <c r="M457" s="6">
        <f ca="1">IF(الرئيسى3[[#This Row],[يوم]]&gt;365,INT(الرئيسى3[[#This Row],[يوم]]/365),0)</f>
        <v>1</v>
      </c>
      <c r="N457" s="13"/>
      <c r="O457" s="9">
        <v>300</v>
      </c>
    </row>
    <row r="458" spans="1:15" ht="15.75" x14ac:dyDescent="0.2">
      <c r="A458" s="4">
        <f>SUBTOTAL(3,$B$2:B458)</f>
        <v>457</v>
      </c>
      <c r="B458" s="4" t="s">
        <v>420</v>
      </c>
      <c r="C458" s="16">
        <v>29211011203957</v>
      </c>
      <c r="D458" s="13" t="s">
        <v>15</v>
      </c>
      <c r="E458" s="4" t="s">
        <v>12</v>
      </c>
      <c r="F458" s="5">
        <v>300</v>
      </c>
      <c r="G458" s="5">
        <v>0</v>
      </c>
      <c r="H458" s="14" t="s">
        <v>94</v>
      </c>
      <c r="I458" s="17">
        <v>45581</v>
      </c>
      <c r="J458" s="6">
        <f>COUNTIF(C:C,الرئيسى3[[#This Row],[رقم البطاقة]])</f>
        <v>1</v>
      </c>
      <c r="K458" s="6">
        <f ca="1">TODAY()-الرئيسى3[[#This Row],[تاريخ استلام العمل]]</f>
        <v>678</v>
      </c>
      <c r="L458" s="6">
        <f ca="1">IF(الرئيسى3[[#This Row],[سنة]]&gt;0,INT(الرئيسى3[[#This Row],[يوم]]-الرئيسى3[[#This Row],[سنة]]*365)/30,INT(الرئيسى3[[#This Row],[يوم]])/30)</f>
        <v>10.433333333333334</v>
      </c>
      <c r="M458" s="6">
        <f ca="1">IF(الرئيسى3[[#This Row],[يوم]]&gt;365,INT(الرئيسى3[[#This Row],[يوم]]/365),0)</f>
        <v>1</v>
      </c>
      <c r="N458" s="13"/>
      <c r="O458" s="9">
        <v>300</v>
      </c>
    </row>
    <row r="459" spans="1:15" ht="15.75" x14ac:dyDescent="0.2">
      <c r="A459" s="4">
        <f>SUBTOTAL(3,$B$2:B459)</f>
        <v>458</v>
      </c>
      <c r="B459" s="5" t="s">
        <v>536</v>
      </c>
      <c r="C459" s="16">
        <v>30501201401597</v>
      </c>
      <c r="D459" s="13" t="s">
        <v>11</v>
      </c>
      <c r="E459" s="4" t="s">
        <v>12</v>
      </c>
      <c r="F459" s="5">
        <v>190</v>
      </c>
      <c r="G459" s="5">
        <v>0</v>
      </c>
      <c r="H459" s="14" t="s">
        <v>94</v>
      </c>
      <c r="I459" s="17">
        <v>45614</v>
      </c>
      <c r="J459" s="6">
        <f>COUNTIF(C:C,الرئيسى3[[#This Row],[رقم البطاقة]])</f>
        <v>1</v>
      </c>
      <c r="K459" s="6">
        <f ca="1">TODAY()-الرئيسى3[[#This Row],[تاريخ استلام العمل]]</f>
        <v>645</v>
      </c>
      <c r="L459" s="6">
        <f ca="1">IF(الرئيسى3[[#This Row],[سنة]]&gt;0,INT(الرئيسى3[[#This Row],[يوم]]-الرئيسى3[[#This Row],[سنة]]*365)/30,INT(الرئيسى3[[#This Row],[يوم]])/30)</f>
        <v>9.3333333333333339</v>
      </c>
      <c r="M459" s="6">
        <f ca="1">IF(الرئيسى3[[#This Row],[يوم]]&gt;365,INT(الرئيسى3[[#This Row],[يوم]]/365),0)</f>
        <v>1</v>
      </c>
      <c r="N459" s="13"/>
      <c r="O459" s="9">
        <v>0</v>
      </c>
    </row>
    <row r="460" spans="1:15" ht="15.75" x14ac:dyDescent="0.2">
      <c r="A460" s="4">
        <f>SUBTOTAL(3,$B$2:B460)</f>
        <v>459</v>
      </c>
      <c r="B460" s="9" t="s">
        <v>65</v>
      </c>
      <c r="C460" s="16">
        <v>29310271400274</v>
      </c>
      <c r="D460" s="4" t="s">
        <v>439</v>
      </c>
      <c r="E460" s="4" t="s">
        <v>593</v>
      </c>
      <c r="F460" s="5">
        <v>290</v>
      </c>
      <c r="G460" s="5">
        <v>20</v>
      </c>
      <c r="H460" s="14" t="s">
        <v>31</v>
      </c>
      <c r="I460" s="17">
        <v>44942</v>
      </c>
      <c r="J460" s="6">
        <f>COUNTIF(C:C,الرئيسى3[[#This Row],[رقم البطاقة]])</f>
        <v>1</v>
      </c>
      <c r="K460" s="6">
        <f ca="1">TODAY()-الرئيسى3[[#This Row],[تاريخ استلام العمل]]</f>
        <v>1317</v>
      </c>
      <c r="L460" s="6">
        <f ca="1">IF(الرئيسى3[[#This Row],[سنة]]&gt;0,INT(الرئيسى3[[#This Row],[يوم]]-الرئيسى3[[#This Row],[سنة]]*365)/30,INT(الرئيسى3[[#This Row],[يوم]])/30)</f>
        <v>7.4</v>
      </c>
      <c r="M460" s="6">
        <f ca="1">IF(الرئيسى3[[#This Row],[يوم]]&gt;365,INT(الرئيسى3[[#This Row],[يوم]]/365),0)</f>
        <v>3</v>
      </c>
      <c r="N460" s="13"/>
      <c r="O460" s="9">
        <v>800</v>
      </c>
    </row>
    <row r="461" spans="1:15" ht="15.75" x14ac:dyDescent="0.2">
      <c r="A461" s="4">
        <f>SUBTOTAL(3,$B$2:B461)</f>
        <v>460</v>
      </c>
      <c r="B461" s="4" t="s">
        <v>66</v>
      </c>
      <c r="C461" s="16">
        <v>29407091402493</v>
      </c>
      <c r="D461" s="4" t="s">
        <v>438</v>
      </c>
      <c r="E461" s="4" t="s">
        <v>593</v>
      </c>
      <c r="F461" s="4">
        <v>290</v>
      </c>
      <c r="G461" s="5">
        <v>20</v>
      </c>
      <c r="H461" s="14" t="s">
        <v>31</v>
      </c>
      <c r="I461" s="17">
        <v>45056</v>
      </c>
      <c r="J461" s="6">
        <f>COUNTIF(C:C,الرئيسى3[[#This Row],[رقم البطاقة]])</f>
        <v>1</v>
      </c>
      <c r="K461" s="6">
        <f ca="1">TODAY()-الرئيسى3[[#This Row],[تاريخ استلام العمل]]</f>
        <v>1203</v>
      </c>
      <c r="L461" s="6">
        <f ca="1">IF(الرئيسى3[[#This Row],[سنة]]&gt;0,INT(الرئيسى3[[#This Row],[يوم]]-الرئيسى3[[#This Row],[سنة]]*365)/30,INT(الرئيسى3[[#This Row],[يوم]])/30)</f>
        <v>3.6</v>
      </c>
      <c r="M461" s="6">
        <f ca="1">IF(الرئيسى3[[#This Row],[يوم]]&gt;365,INT(الرئيسى3[[#This Row],[يوم]]/365),0)</f>
        <v>3</v>
      </c>
      <c r="N461" s="13"/>
      <c r="O461" s="9">
        <v>800</v>
      </c>
    </row>
    <row r="462" spans="1:15" ht="15.75" x14ac:dyDescent="0.2">
      <c r="A462" s="4">
        <f>SUBTOTAL(3,$B$2:B462)</f>
        <v>461</v>
      </c>
      <c r="B462" s="4" t="s">
        <v>348</v>
      </c>
      <c r="C462" s="16">
        <v>29303241401211</v>
      </c>
      <c r="D462" s="4" t="s">
        <v>438</v>
      </c>
      <c r="E462" s="4" t="s">
        <v>593</v>
      </c>
      <c r="F462" s="4">
        <v>290</v>
      </c>
      <c r="G462" s="5">
        <v>20</v>
      </c>
      <c r="H462" s="14" t="s">
        <v>31</v>
      </c>
      <c r="I462" s="17">
        <v>45550</v>
      </c>
      <c r="J462" s="6">
        <f>COUNTIF(C:C,الرئيسى3[[#This Row],[رقم البطاقة]])</f>
        <v>1</v>
      </c>
      <c r="K462" s="6">
        <f ca="1">TODAY()-الرئيسى3[[#This Row],[تاريخ استلام العمل]]</f>
        <v>709</v>
      </c>
      <c r="L462" s="6">
        <f ca="1">IF(الرئيسى3[[#This Row],[سنة]]&gt;0,INT(الرئيسى3[[#This Row],[يوم]]-الرئيسى3[[#This Row],[سنة]]*365)/30,INT(الرئيسى3[[#This Row],[يوم]])/30)</f>
        <v>11.466666666666667</v>
      </c>
      <c r="M462" s="6">
        <f ca="1">IF(الرئيسى3[[#This Row],[يوم]]&gt;365,INT(الرئيسى3[[#This Row],[يوم]]/365),0)</f>
        <v>1</v>
      </c>
      <c r="N462" s="13"/>
      <c r="O462" s="9">
        <v>300</v>
      </c>
    </row>
    <row r="463" spans="1:15" ht="16.5" x14ac:dyDescent="0.2">
      <c r="A463" s="4">
        <f>SUBTOTAL(3,$B$2:B463)</f>
        <v>462</v>
      </c>
      <c r="B463" s="18" t="s">
        <v>435</v>
      </c>
      <c r="C463" s="16">
        <v>28707071401253</v>
      </c>
      <c r="D463" s="4" t="s">
        <v>443</v>
      </c>
      <c r="E463" s="13" t="s">
        <v>593</v>
      </c>
      <c r="F463" s="4">
        <v>350</v>
      </c>
      <c r="G463" s="5">
        <v>20</v>
      </c>
      <c r="H463" s="14" t="s">
        <v>31</v>
      </c>
      <c r="I463" s="17">
        <v>45313</v>
      </c>
      <c r="J463" s="6">
        <f>COUNTIF(C:C,الرئيسى3[[#This Row],[رقم البطاقة]])</f>
        <v>1</v>
      </c>
      <c r="K463" s="6">
        <f ca="1">TODAY()-الرئيسى3[[#This Row],[تاريخ استلام العمل]]</f>
        <v>946</v>
      </c>
      <c r="L463" s="6">
        <f ca="1">IF(الرئيسى3[[#This Row],[سنة]]&gt;0,INT(الرئيسى3[[#This Row],[يوم]]-الرئيسى3[[#This Row],[سنة]]*365)/30,INT(الرئيسى3[[#This Row],[يوم]])/30)</f>
        <v>7.2</v>
      </c>
      <c r="M463" s="6">
        <f ca="1">IF(الرئيسى3[[#This Row],[يوم]]&gt;365,INT(الرئيسى3[[#This Row],[يوم]]/365),0)</f>
        <v>2</v>
      </c>
      <c r="N463" s="13"/>
      <c r="O463" s="9">
        <v>800</v>
      </c>
    </row>
    <row r="464" spans="1:15" ht="16.5" x14ac:dyDescent="0.2">
      <c r="A464" s="4">
        <f>SUBTOTAL(3,$B$2:B464)</f>
        <v>463</v>
      </c>
      <c r="B464" s="18" t="s">
        <v>77</v>
      </c>
      <c r="C464" s="16">
        <v>26512211402716</v>
      </c>
      <c r="D464" s="4" t="s">
        <v>16</v>
      </c>
      <c r="E464" s="13" t="s">
        <v>12</v>
      </c>
      <c r="F464" s="4">
        <v>250</v>
      </c>
      <c r="G464" s="5">
        <v>0</v>
      </c>
      <c r="H464" s="14" t="s">
        <v>31</v>
      </c>
      <c r="I464" s="17">
        <v>45112</v>
      </c>
      <c r="J464" s="6">
        <f>COUNTIF(C:C,الرئيسى3[[#This Row],[رقم البطاقة]])</f>
        <v>1</v>
      </c>
      <c r="K464" s="6">
        <f ca="1">TODAY()-الرئيسى3[[#This Row],[تاريخ استلام العمل]]</f>
        <v>1147</v>
      </c>
      <c r="L464" s="6">
        <f ca="1">IF(الرئيسى3[[#This Row],[سنة]]&gt;0,INT(الرئيسى3[[#This Row],[يوم]]-الرئيسى3[[#This Row],[سنة]]*365)/30,INT(الرئيسى3[[#This Row],[يوم]])/30)</f>
        <v>1.7333333333333334</v>
      </c>
      <c r="M464" s="6">
        <f ca="1">IF(الرئيسى3[[#This Row],[يوم]]&gt;365,INT(الرئيسى3[[#This Row],[يوم]]/365),0)</f>
        <v>3</v>
      </c>
      <c r="N464" s="13"/>
      <c r="O464" s="9">
        <v>800</v>
      </c>
    </row>
    <row r="465" spans="1:15" ht="15.75" x14ac:dyDescent="0.2">
      <c r="A465" s="4">
        <f>SUBTOTAL(3,$B$2:B465)</f>
        <v>464</v>
      </c>
      <c r="B465" s="4" t="s">
        <v>80</v>
      </c>
      <c r="C465" s="16">
        <v>27611161401871</v>
      </c>
      <c r="D465" s="4" t="s">
        <v>16</v>
      </c>
      <c r="E465" s="4" t="s">
        <v>12</v>
      </c>
      <c r="F465" s="4">
        <v>250</v>
      </c>
      <c r="G465" s="5">
        <v>0</v>
      </c>
      <c r="H465" s="14" t="s">
        <v>31</v>
      </c>
      <c r="I465" s="17">
        <v>45291</v>
      </c>
      <c r="J465" s="6">
        <f>COUNTIF(C:C,الرئيسى3[[#This Row],[رقم البطاقة]])</f>
        <v>1</v>
      </c>
      <c r="K465" s="6">
        <f ca="1">TODAY()-الرئيسى3[[#This Row],[تاريخ استلام العمل]]</f>
        <v>968</v>
      </c>
      <c r="L465" s="6">
        <f ca="1">IF(الرئيسى3[[#This Row],[سنة]]&gt;0,INT(الرئيسى3[[#This Row],[يوم]]-الرئيسى3[[#This Row],[سنة]]*365)/30,INT(الرئيسى3[[#This Row],[يوم]])/30)</f>
        <v>7.9333333333333336</v>
      </c>
      <c r="M465" s="6">
        <f ca="1">IF(الرئيسى3[[#This Row],[يوم]]&gt;365,INT(الرئيسى3[[#This Row],[يوم]]/365),0)</f>
        <v>2</v>
      </c>
      <c r="N465" s="13"/>
      <c r="O465" s="9">
        <v>800</v>
      </c>
    </row>
    <row r="466" spans="1:15" ht="15.75" x14ac:dyDescent="0.2">
      <c r="A466" s="4">
        <f>SUBTOTAL(3,$B$2:B466)</f>
        <v>465</v>
      </c>
      <c r="B466" s="4" t="s">
        <v>132</v>
      </c>
      <c r="C466" s="16">
        <v>29208131400712</v>
      </c>
      <c r="D466" s="13" t="s">
        <v>602</v>
      </c>
      <c r="E466" s="4" t="s">
        <v>12</v>
      </c>
      <c r="F466" s="5">
        <v>300</v>
      </c>
      <c r="G466" s="5">
        <v>20</v>
      </c>
      <c r="H466" s="14" t="s">
        <v>31</v>
      </c>
      <c r="I466" s="17">
        <v>45315</v>
      </c>
      <c r="J466" s="6">
        <f>COUNTIF(C:C,الرئيسى3[[#This Row],[رقم البطاقة]])</f>
        <v>1</v>
      </c>
      <c r="K466" s="6">
        <f ca="1">TODAY()-الرئيسى3[[#This Row],[تاريخ استلام العمل]]</f>
        <v>944</v>
      </c>
      <c r="L466" s="6">
        <f ca="1">IF(الرئيسى3[[#This Row],[سنة]]&gt;0,INT(الرئيسى3[[#This Row],[يوم]]-الرئيسى3[[#This Row],[سنة]]*365)/30,INT(الرئيسى3[[#This Row],[يوم]])/30)</f>
        <v>7.1333333333333337</v>
      </c>
      <c r="M466" s="6">
        <f ca="1">IF(الرئيسى3[[#This Row],[يوم]]&gt;365,INT(الرئيسى3[[#This Row],[يوم]]/365),0)</f>
        <v>2</v>
      </c>
      <c r="N466" s="13"/>
      <c r="O466" s="9">
        <v>800</v>
      </c>
    </row>
    <row r="467" spans="1:15" ht="15.75" x14ac:dyDescent="0.2">
      <c r="A467" s="4">
        <f>SUBTOTAL(3,$B$2:B467)</f>
        <v>466</v>
      </c>
      <c r="B467" s="4" t="s">
        <v>133</v>
      </c>
      <c r="C467" s="16">
        <v>29311061401215</v>
      </c>
      <c r="D467" s="4" t="s">
        <v>9</v>
      </c>
      <c r="E467" s="4" t="s">
        <v>12</v>
      </c>
      <c r="F467" s="4">
        <v>200</v>
      </c>
      <c r="G467" s="4">
        <v>0</v>
      </c>
      <c r="H467" s="14" t="s">
        <v>31</v>
      </c>
      <c r="I467" s="17">
        <v>45083</v>
      </c>
      <c r="J467" s="6">
        <f>COUNTIF(C:C,الرئيسى3[[#This Row],[رقم البطاقة]])</f>
        <v>1</v>
      </c>
      <c r="K467" s="6">
        <f ca="1">TODAY()-الرئيسى3[[#This Row],[تاريخ استلام العمل]]</f>
        <v>1176</v>
      </c>
      <c r="L467" s="6">
        <f ca="1">IF(الرئيسى3[[#This Row],[سنة]]&gt;0,INT(الرئيسى3[[#This Row],[يوم]]-الرئيسى3[[#This Row],[سنة]]*365)/30,INT(الرئيسى3[[#This Row],[يوم]])/30)</f>
        <v>2.7</v>
      </c>
      <c r="M467" s="6">
        <f ca="1">IF(الرئيسى3[[#This Row],[يوم]]&gt;365,INT(الرئيسى3[[#This Row],[يوم]]/365),0)</f>
        <v>3</v>
      </c>
      <c r="N467" s="13"/>
      <c r="O467" s="9">
        <v>800</v>
      </c>
    </row>
    <row r="468" spans="1:15" ht="15.75" x14ac:dyDescent="0.2">
      <c r="A468" s="4">
        <f>SUBTOTAL(3,$B$2:B468)</f>
        <v>467</v>
      </c>
      <c r="B468" s="4" t="s">
        <v>217</v>
      </c>
      <c r="C468" s="16">
        <v>27111061402193</v>
      </c>
      <c r="D468" s="13" t="s">
        <v>15</v>
      </c>
      <c r="E468" s="4" t="s">
        <v>12</v>
      </c>
      <c r="F468" s="5">
        <v>250</v>
      </c>
      <c r="G468" s="5">
        <v>0</v>
      </c>
      <c r="H468" s="14" t="s">
        <v>31</v>
      </c>
      <c r="I468" s="17">
        <v>45237</v>
      </c>
      <c r="J468" s="6">
        <f>COUNTIF(C:C,الرئيسى3[[#This Row],[رقم البطاقة]])</f>
        <v>1</v>
      </c>
      <c r="K468" s="6">
        <f ca="1">TODAY()-الرئيسى3[[#This Row],[تاريخ استلام العمل]]</f>
        <v>1022</v>
      </c>
      <c r="L468" s="6">
        <f ca="1">IF(الرئيسى3[[#This Row],[سنة]]&gt;0,INT(الرئيسى3[[#This Row],[يوم]]-الرئيسى3[[#This Row],[سنة]]*365)/30,INT(الرئيسى3[[#This Row],[يوم]])/30)</f>
        <v>9.7333333333333325</v>
      </c>
      <c r="M468" s="6">
        <f ca="1">IF(الرئيسى3[[#This Row],[يوم]]&gt;365,INT(الرئيسى3[[#This Row],[يوم]]/365),0)</f>
        <v>2</v>
      </c>
      <c r="N468" s="13"/>
      <c r="O468" s="9">
        <v>800</v>
      </c>
    </row>
    <row r="469" spans="1:15" ht="15.75" x14ac:dyDescent="0.2">
      <c r="A469" s="4">
        <f>SUBTOTAL(3,$B$2:B469)</f>
        <v>468</v>
      </c>
      <c r="B469" s="4" t="s">
        <v>236</v>
      </c>
      <c r="C469" s="16">
        <v>29306211701219</v>
      </c>
      <c r="D469" s="13" t="s">
        <v>602</v>
      </c>
      <c r="E469" s="4" t="s">
        <v>12</v>
      </c>
      <c r="F469" s="5">
        <v>280</v>
      </c>
      <c r="G469" s="4">
        <v>20</v>
      </c>
      <c r="H469" s="14" t="s">
        <v>31</v>
      </c>
      <c r="I469" s="17">
        <v>45427</v>
      </c>
      <c r="J469" s="6">
        <f>COUNTIF(C:C,الرئيسى3[[#This Row],[رقم البطاقة]])</f>
        <v>1</v>
      </c>
      <c r="K469" s="6">
        <f ca="1">TODAY()-الرئيسى3[[#This Row],[تاريخ استلام العمل]]</f>
        <v>832</v>
      </c>
      <c r="L469" s="6">
        <f ca="1">IF(الرئيسى3[[#This Row],[سنة]]&gt;0,INT(الرئيسى3[[#This Row],[يوم]]-الرئيسى3[[#This Row],[سنة]]*365)/30,INT(الرئيسى3[[#This Row],[يوم]])/30)</f>
        <v>3.4</v>
      </c>
      <c r="M469" s="6">
        <f ca="1">IF(الرئيسى3[[#This Row],[يوم]]&gt;365,INT(الرئيسى3[[#This Row],[يوم]]/365),0)</f>
        <v>2</v>
      </c>
      <c r="N469" s="13"/>
      <c r="O469" s="9">
        <v>500</v>
      </c>
    </row>
    <row r="470" spans="1:15" ht="15.75" x14ac:dyDescent="0.2">
      <c r="A470" s="4">
        <f>SUBTOTAL(3,$B$2:B470)</f>
        <v>469</v>
      </c>
      <c r="B470" s="4" t="s">
        <v>267</v>
      </c>
      <c r="C470" s="16">
        <v>29907231203014</v>
      </c>
      <c r="D470" s="4" t="s">
        <v>166</v>
      </c>
      <c r="E470" s="4" t="s">
        <v>12</v>
      </c>
      <c r="F470" s="4">
        <v>300</v>
      </c>
      <c r="G470" s="5">
        <v>20</v>
      </c>
      <c r="H470" s="14" t="s">
        <v>31</v>
      </c>
      <c r="I470" s="17">
        <v>45467</v>
      </c>
      <c r="J470" s="6">
        <f>COUNTIF(C:C,الرئيسى3[[#This Row],[رقم البطاقة]])</f>
        <v>1</v>
      </c>
      <c r="K470" s="6">
        <f ca="1">TODAY()-الرئيسى3[[#This Row],[تاريخ استلام العمل]]</f>
        <v>792</v>
      </c>
      <c r="L470" s="6">
        <f ca="1">IF(الرئيسى3[[#This Row],[سنة]]&gt;0,INT(الرئيسى3[[#This Row],[يوم]]-الرئيسى3[[#This Row],[سنة]]*365)/30,INT(الرئيسى3[[#This Row],[يوم]])/30)</f>
        <v>2.0666666666666669</v>
      </c>
      <c r="M470" s="6">
        <f ca="1">IF(الرئيسى3[[#This Row],[يوم]]&gt;365,INT(الرئيسى3[[#This Row],[يوم]]/365),0)</f>
        <v>2</v>
      </c>
      <c r="N470" s="13"/>
      <c r="O470" s="9">
        <v>300</v>
      </c>
    </row>
    <row r="471" spans="1:15" ht="16.5" x14ac:dyDescent="0.2">
      <c r="A471" s="4">
        <f>SUBTOTAL(3,$B$2:B471)</f>
        <v>470</v>
      </c>
      <c r="B471" s="18" t="s">
        <v>131</v>
      </c>
      <c r="C471" s="16">
        <v>29412211700896</v>
      </c>
      <c r="D471" s="13" t="s">
        <v>602</v>
      </c>
      <c r="E471" s="4" t="s">
        <v>12</v>
      </c>
      <c r="F471" s="4">
        <v>300</v>
      </c>
      <c r="G471" s="5">
        <v>20</v>
      </c>
      <c r="H471" s="14" t="s">
        <v>31</v>
      </c>
      <c r="I471" s="17">
        <v>45301</v>
      </c>
      <c r="J471" s="6">
        <f>COUNTIF(C:C,الرئيسى3[[#This Row],[رقم البطاقة]])</f>
        <v>1</v>
      </c>
      <c r="K471" s="6">
        <f ca="1">TODAY()-الرئيسى3[[#This Row],[تاريخ استلام العمل]]</f>
        <v>958</v>
      </c>
      <c r="L471" s="6">
        <f ca="1">IF(الرئيسى3[[#This Row],[سنة]]&gt;0,INT(الرئيسى3[[#This Row],[يوم]]-الرئيسى3[[#This Row],[سنة]]*365)/30,INT(الرئيسى3[[#This Row],[يوم]])/30)</f>
        <v>7.6</v>
      </c>
      <c r="M471" s="6">
        <f ca="1">IF(الرئيسى3[[#This Row],[يوم]]&gt;365,INT(الرئيسى3[[#This Row],[يوم]]/365),0)</f>
        <v>2</v>
      </c>
      <c r="N471" s="13"/>
      <c r="O471" s="9">
        <v>800</v>
      </c>
    </row>
    <row r="472" spans="1:15" ht="15.75" x14ac:dyDescent="0.2">
      <c r="A472" s="4">
        <f>SUBTOTAL(3,$B$2:B472)</f>
        <v>471</v>
      </c>
      <c r="B472" s="4" t="s">
        <v>417</v>
      </c>
      <c r="C472" s="16">
        <v>27706241401237</v>
      </c>
      <c r="D472" s="13" t="s">
        <v>166</v>
      </c>
      <c r="E472" s="4" t="s">
        <v>12</v>
      </c>
      <c r="F472" s="4">
        <v>300</v>
      </c>
      <c r="G472" s="5">
        <v>20</v>
      </c>
      <c r="H472" s="14" t="s">
        <v>31</v>
      </c>
      <c r="I472" s="17">
        <v>45584</v>
      </c>
      <c r="J472" s="6">
        <f>COUNTIF(C:C,الرئيسى3[[#This Row],[رقم البطاقة]])</f>
        <v>1</v>
      </c>
      <c r="K472" s="6">
        <f ca="1">TODAY()-الرئيسى3[[#This Row],[تاريخ استلام العمل]]</f>
        <v>675</v>
      </c>
      <c r="L472" s="6">
        <f ca="1">IF(الرئيسى3[[#This Row],[سنة]]&gt;0,INT(الرئيسى3[[#This Row],[يوم]]-الرئيسى3[[#This Row],[سنة]]*365)/30,INT(الرئيسى3[[#This Row],[يوم]])/30)</f>
        <v>10.333333333333334</v>
      </c>
      <c r="M472" s="6">
        <f ca="1">IF(الرئيسى3[[#This Row],[يوم]]&gt;365,INT(الرئيسى3[[#This Row],[يوم]]/365),0)</f>
        <v>1</v>
      </c>
      <c r="N472" s="13"/>
      <c r="O472" s="9">
        <v>300</v>
      </c>
    </row>
    <row r="473" spans="1:15" ht="15.75" x14ac:dyDescent="0.2">
      <c r="A473" s="4">
        <f>SUBTOTAL(3,$B$2:B473)</f>
        <v>472</v>
      </c>
      <c r="B473" s="5" t="s">
        <v>418</v>
      </c>
      <c r="C473" s="16">
        <v>30212211402611</v>
      </c>
      <c r="D473" s="13" t="s">
        <v>602</v>
      </c>
      <c r="E473" s="4" t="s">
        <v>12</v>
      </c>
      <c r="F473" s="4">
        <v>250</v>
      </c>
      <c r="G473" s="5">
        <v>20</v>
      </c>
      <c r="H473" s="14" t="s">
        <v>31</v>
      </c>
      <c r="I473" s="17">
        <v>45584</v>
      </c>
      <c r="J473" s="6">
        <f>COUNTIF(C:C,الرئيسى3[[#This Row],[رقم البطاقة]])</f>
        <v>1</v>
      </c>
      <c r="K473" s="6">
        <f ca="1">TODAY()-الرئيسى3[[#This Row],[تاريخ استلام العمل]]</f>
        <v>675</v>
      </c>
      <c r="L473" s="6">
        <f ca="1">IF(الرئيسى3[[#This Row],[سنة]]&gt;0,INT(الرئيسى3[[#This Row],[يوم]]-الرئيسى3[[#This Row],[سنة]]*365)/30,INT(الرئيسى3[[#This Row],[يوم]])/30)</f>
        <v>10.333333333333334</v>
      </c>
      <c r="M473" s="6">
        <f ca="1">IF(الرئيسى3[[#This Row],[يوم]]&gt;365,INT(الرئيسى3[[#This Row],[يوم]]/365),0)</f>
        <v>1</v>
      </c>
      <c r="N473" s="13"/>
      <c r="O473" s="9">
        <v>300</v>
      </c>
    </row>
    <row r="474" spans="1:15" ht="15.75" x14ac:dyDescent="0.2">
      <c r="A474" s="4">
        <f>SUBTOTAL(3,$B$2:B474)</f>
        <v>473</v>
      </c>
      <c r="B474" s="4" t="s">
        <v>471</v>
      </c>
      <c r="C474" s="16">
        <v>30008152704157</v>
      </c>
      <c r="D474" s="13" t="s">
        <v>602</v>
      </c>
      <c r="E474" s="4" t="s">
        <v>12</v>
      </c>
      <c r="F474" s="4">
        <v>270</v>
      </c>
      <c r="G474" s="5">
        <v>20</v>
      </c>
      <c r="H474" s="14" t="s">
        <v>31</v>
      </c>
      <c r="I474" s="17">
        <v>45606</v>
      </c>
      <c r="J474" s="6">
        <f>COUNTIF(C:C,الرئيسى3[[#This Row],[رقم البطاقة]])</f>
        <v>1</v>
      </c>
      <c r="K474" s="6">
        <f ca="1">TODAY()-الرئيسى3[[#This Row],[تاريخ استلام العمل]]</f>
        <v>653</v>
      </c>
      <c r="L474" s="6">
        <f ca="1">IF(الرئيسى3[[#This Row],[سنة]]&gt;0,INT(الرئيسى3[[#This Row],[يوم]]-الرئيسى3[[#This Row],[سنة]]*365)/30,INT(الرئيسى3[[#This Row],[يوم]])/30)</f>
        <v>9.6</v>
      </c>
      <c r="M474" s="6">
        <f ca="1">IF(الرئيسى3[[#This Row],[يوم]]&gt;365,INT(الرئيسى3[[#This Row],[يوم]]/365),0)</f>
        <v>1</v>
      </c>
      <c r="N474" s="13"/>
      <c r="O474" s="9">
        <v>0</v>
      </c>
    </row>
    <row r="475" spans="1:15" ht="15.75" x14ac:dyDescent="0.2">
      <c r="A475" s="4">
        <f>SUBTOTAL(3,$B$2:B475)</f>
        <v>474</v>
      </c>
      <c r="B475" s="4" t="s">
        <v>702</v>
      </c>
      <c r="C475" s="16">
        <v>29202191401353</v>
      </c>
      <c r="D475" s="4" t="s">
        <v>9</v>
      </c>
      <c r="E475" s="4" t="s">
        <v>12</v>
      </c>
      <c r="F475" s="4">
        <v>200</v>
      </c>
      <c r="G475" s="5">
        <v>0</v>
      </c>
      <c r="H475" s="14" t="s">
        <v>31</v>
      </c>
      <c r="I475" s="17">
        <v>45669</v>
      </c>
      <c r="J475" s="6">
        <f>COUNTIF(C:C,الرئيسى3[[#This Row],[رقم البطاقة]])</f>
        <v>1</v>
      </c>
      <c r="K475" s="6">
        <f ca="1">TODAY()-الرئيسى3[[#This Row],[تاريخ استلام العمل]]</f>
        <v>590</v>
      </c>
      <c r="L475" s="6">
        <f ca="1">IF(الرئيسى3[[#This Row],[سنة]]&gt;0,INT(الرئيسى3[[#This Row],[يوم]]-الرئيسى3[[#This Row],[سنة]]*365)/30,INT(الرئيسى3[[#This Row],[يوم]])/30)</f>
        <v>7.5</v>
      </c>
      <c r="M475" s="6">
        <f ca="1">IF(الرئيسى3[[#This Row],[يوم]]&gt;365,INT(الرئيسى3[[#This Row],[يوم]]/365),0)</f>
        <v>1</v>
      </c>
      <c r="N475" s="13"/>
      <c r="O475" s="9">
        <v>0</v>
      </c>
    </row>
    <row r="476" spans="1:15" ht="15.75" x14ac:dyDescent="0.2">
      <c r="A476" s="4">
        <f>SUBTOTAL(3,$B$2:B476)</f>
        <v>475</v>
      </c>
      <c r="B476" s="4" t="s">
        <v>128</v>
      </c>
      <c r="C476" s="16">
        <v>29007102202019</v>
      </c>
      <c r="D476" s="4" t="s">
        <v>333</v>
      </c>
      <c r="E476" s="4" t="s">
        <v>10</v>
      </c>
      <c r="F476" s="5">
        <v>290</v>
      </c>
      <c r="G476" s="5">
        <v>20</v>
      </c>
      <c r="H476" s="14" t="s">
        <v>31</v>
      </c>
      <c r="I476" s="17">
        <v>45269</v>
      </c>
      <c r="J476" s="6">
        <f>COUNTIF(C:C,الرئيسى3[[#This Row],[رقم البطاقة]])</f>
        <v>1</v>
      </c>
      <c r="K476" s="6">
        <f ca="1">TODAY()-الرئيسى3[[#This Row],[تاريخ استلام العمل]]</f>
        <v>990</v>
      </c>
      <c r="L476" s="6">
        <f ca="1">IF(الرئيسى3[[#This Row],[سنة]]&gt;0,INT(الرئيسى3[[#This Row],[يوم]]-الرئيسى3[[#This Row],[سنة]]*365)/30,INT(الرئيسى3[[#This Row],[يوم]])/30)</f>
        <v>8.6666666666666661</v>
      </c>
      <c r="M476" s="6">
        <f ca="1">IF(الرئيسى3[[#This Row],[يوم]]&gt;365,INT(الرئيسى3[[#This Row],[يوم]]/365),0)</f>
        <v>2</v>
      </c>
      <c r="N476" s="13"/>
      <c r="O476" s="9">
        <v>800</v>
      </c>
    </row>
    <row r="477" spans="1:15" ht="15.75" x14ac:dyDescent="0.2">
      <c r="A477" s="4">
        <f>SUBTOTAL(3,$B$2:B477)</f>
        <v>476</v>
      </c>
      <c r="B477" s="4" t="s">
        <v>129</v>
      </c>
      <c r="C477" s="16">
        <v>29401012308012</v>
      </c>
      <c r="D477" s="4" t="s">
        <v>333</v>
      </c>
      <c r="E477" s="4" t="s">
        <v>10</v>
      </c>
      <c r="F477" s="4">
        <v>290</v>
      </c>
      <c r="G477" s="5">
        <v>20</v>
      </c>
      <c r="H477" s="14" t="s">
        <v>31</v>
      </c>
      <c r="I477" s="17">
        <v>45269</v>
      </c>
      <c r="J477" s="6">
        <f>COUNTIF(C:C,الرئيسى3[[#This Row],[رقم البطاقة]])</f>
        <v>1</v>
      </c>
      <c r="K477" s="6">
        <f ca="1">TODAY()-الرئيسى3[[#This Row],[تاريخ استلام العمل]]</f>
        <v>990</v>
      </c>
      <c r="L477" s="6">
        <f ca="1">IF(الرئيسى3[[#This Row],[سنة]]&gt;0,INT(الرئيسى3[[#This Row],[يوم]]-الرئيسى3[[#This Row],[سنة]]*365)/30,INT(الرئيسى3[[#This Row],[يوم]])/30)</f>
        <v>8.6666666666666661</v>
      </c>
      <c r="M477" s="6">
        <f ca="1">IF(الرئيسى3[[#This Row],[يوم]]&gt;365,INT(الرئيسى3[[#This Row],[يوم]]/365),0)</f>
        <v>2</v>
      </c>
      <c r="N477" s="13"/>
      <c r="O477" s="9">
        <v>800</v>
      </c>
    </row>
    <row r="478" spans="1:15" ht="15.75" x14ac:dyDescent="0.2">
      <c r="A478" s="4">
        <f>SUBTOTAL(3,$B$2:B478)</f>
        <v>477</v>
      </c>
      <c r="B478" s="4" t="s">
        <v>127</v>
      </c>
      <c r="C478" s="16">
        <v>29203221701515</v>
      </c>
      <c r="D478" s="4" t="s">
        <v>28</v>
      </c>
      <c r="E478" s="4" t="s">
        <v>10</v>
      </c>
      <c r="F478" s="5">
        <v>250</v>
      </c>
      <c r="G478" s="5">
        <v>20</v>
      </c>
      <c r="H478" s="14" t="s">
        <v>31</v>
      </c>
      <c r="I478" s="17">
        <v>45190</v>
      </c>
      <c r="J478" s="6">
        <f>COUNTIF(C:C,الرئيسى3[[#This Row],[رقم البطاقة]])</f>
        <v>1</v>
      </c>
      <c r="K478" s="6">
        <f ca="1">TODAY()-الرئيسى3[[#This Row],[تاريخ استلام العمل]]</f>
        <v>1069</v>
      </c>
      <c r="L478" s="6">
        <f ca="1">IF(الرئيسى3[[#This Row],[سنة]]&gt;0,INT(الرئيسى3[[#This Row],[يوم]]-الرئيسى3[[#This Row],[سنة]]*365)/30,INT(الرئيسى3[[#This Row],[يوم]])/30)</f>
        <v>11.3</v>
      </c>
      <c r="M478" s="6">
        <f ca="1">IF(الرئيسى3[[#This Row],[يوم]]&gt;365,INT(الرئيسى3[[#This Row],[يوم]]/365),0)</f>
        <v>2</v>
      </c>
      <c r="N478" s="13"/>
      <c r="O478" s="9">
        <v>800</v>
      </c>
    </row>
    <row r="479" spans="1:15" ht="15.75" x14ac:dyDescent="0.2">
      <c r="A479" s="4">
        <f>SUBTOTAL(3,$B$2:B479)</f>
        <v>478</v>
      </c>
      <c r="B479" s="4" t="s">
        <v>130</v>
      </c>
      <c r="C479" s="16">
        <v>30508011700053</v>
      </c>
      <c r="D479" s="4" t="s">
        <v>558</v>
      </c>
      <c r="E479" s="4" t="s">
        <v>10</v>
      </c>
      <c r="F479" s="4">
        <v>190</v>
      </c>
      <c r="G479" s="5">
        <v>20</v>
      </c>
      <c r="H479" s="14" t="s">
        <v>31</v>
      </c>
      <c r="I479" s="17">
        <v>45150</v>
      </c>
      <c r="J479" s="6">
        <f>COUNTIF(C:C,الرئيسى3[[#This Row],[رقم البطاقة]])</f>
        <v>1</v>
      </c>
      <c r="K479" s="6">
        <f ca="1">TODAY()-الرئيسى3[[#This Row],[تاريخ استلام العمل]]</f>
        <v>1109</v>
      </c>
      <c r="L479" s="6">
        <f ca="1">IF(الرئيسى3[[#This Row],[سنة]]&gt;0,INT(الرئيسى3[[#This Row],[يوم]]-الرئيسى3[[#This Row],[سنة]]*365)/30,INT(الرئيسى3[[#This Row],[يوم]])/30)</f>
        <v>0.46666666666666667</v>
      </c>
      <c r="M479" s="6">
        <f ca="1">IF(الرئيسى3[[#This Row],[يوم]]&gt;365,INT(الرئيسى3[[#This Row],[يوم]]/365),0)</f>
        <v>3</v>
      </c>
      <c r="N479" s="13"/>
      <c r="O479" s="9">
        <v>800</v>
      </c>
    </row>
    <row r="480" spans="1:15" ht="15.75" x14ac:dyDescent="0.2">
      <c r="A480" s="4">
        <f>SUBTOTAL(3,$B$2:B480)</f>
        <v>479</v>
      </c>
      <c r="B480" s="9" t="s">
        <v>470</v>
      </c>
      <c r="C480" s="16">
        <v>29904182403755</v>
      </c>
      <c r="D480" s="13" t="s">
        <v>76</v>
      </c>
      <c r="E480" s="4" t="s">
        <v>8</v>
      </c>
      <c r="F480" s="9">
        <v>210</v>
      </c>
      <c r="G480" s="5">
        <v>20</v>
      </c>
      <c r="H480" s="14" t="s">
        <v>31</v>
      </c>
      <c r="I480" s="17">
        <v>45598</v>
      </c>
      <c r="J480" s="6">
        <f>COUNTIF(C:C,الرئيسى3[[#This Row],[رقم البطاقة]])</f>
        <v>1</v>
      </c>
      <c r="K480" s="6">
        <f ca="1">TODAY()-الرئيسى3[[#This Row],[تاريخ استلام العمل]]</f>
        <v>661</v>
      </c>
      <c r="L480" s="6">
        <f ca="1">IF(الرئيسى3[[#This Row],[سنة]]&gt;0,INT(الرئيسى3[[#This Row],[يوم]]-الرئيسى3[[#This Row],[سنة]]*365)/30,INT(الرئيسى3[[#This Row],[يوم]])/30)</f>
        <v>9.8666666666666671</v>
      </c>
      <c r="M480" s="6">
        <f ca="1">IF(الرئيسى3[[#This Row],[يوم]]&gt;365,INT(الرئيسى3[[#This Row],[يوم]]/365),0)</f>
        <v>1</v>
      </c>
      <c r="N480" s="13"/>
      <c r="O480" s="9">
        <v>0</v>
      </c>
    </row>
    <row r="481" spans="1:15" ht="15.75" x14ac:dyDescent="0.2">
      <c r="A481" s="4">
        <f>SUBTOTAL(3,$B$2:B481)</f>
        <v>480</v>
      </c>
      <c r="B481" s="4" t="s">
        <v>72</v>
      </c>
      <c r="C481" s="16">
        <v>26110201600071</v>
      </c>
      <c r="D481" s="4" t="s">
        <v>294</v>
      </c>
      <c r="E481" s="4" t="s">
        <v>12</v>
      </c>
      <c r="F481" s="5">
        <v>290</v>
      </c>
      <c r="G481" s="5">
        <v>0</v>
      </c>
      <c r="H481" s="14" t="s">
        <v>32</v>
      </c>
      <c r="I481" s="17">
        <v>44221</v>
      </c>
      <c r="J481" s="6">
        <f>COUNTIF(C:C,الرئيسى3[[#This Row],[رقم البطاقة]])</f>
        <v>1</v>
      </c>
      <c r="K481" s="6">
        <f ca="1">TODAY()-الرئيسى3[[#This Row],[تاريخ استلام العمل]]</f>
        <v>2038</v>
      </c>
      <c r="L481" s="6">
        <f ca="1">IF(الرئيسى3[[#This Row],[سنة]]&gt;0,INT(الرئيسى3[[#This Row],[يوم]]-الرئيسى3[[#This Row],[سنة]]*365)/30,INT(الرئيسى3[[#This Row],[يوم]])/30)</f>
        <v>7.1</v>
      </c>
      <c r="M481" s="6">
        <f ca="1">IF(الرئيسى3[[#This Row],[يوم]]&gt;365,INT(الرئيسى3[[#This Row],[يوم]]/365),0)</f>
        <v>5</v>
      </c>
      <c r="N481" s="13"/>
      <c r="O481" s="9">
        <v>800</v>
      </c>
    </row>
    <row r="482" spans="1:15" ht="15.75" x14ac:dyDescent="0.2">
      <c r="A482" s="4">
        <f>SUBTOTAL(3,$B$2:B482)</f>
        <v>481</v>
      </c>
      <c r="B482" s="4" t="s">
        <v>398</v>
      </c>
      <c r="C482" s="16">
        <v>27710002270149</v>
      </c>
      <c r="D482" s="4" t="s">
        <v>17</v>
      </c>
      <c r="E482" s="4" t="s">
        <v>12</v>
      </c>
      <c r="F482" s="4">
        <v>290</v>
      </c>
      <c r="G482" s="5">
        <v>0</v>
      </c>
      <c r="H482" s="14" t="s">
        <v>32</v>
      </c>
      <c r="I482" s="17">
        <v>45479</v>
      </c>
      <c r="J482" s="6">
        <f>COUNTIF(C:C,الرئيسى3[[#This Row],[رقم البطاقة]])</f>
        <v>1</v>
      </c>
      <c r="K482" s="6">
        <f ca="1">TODAY()-الرئيسى3[[#This Row],[تاريخ استلام العمل]]</f>
        <v>780</v>
      </c>
      <c r="L482" s="6">
        <f ca="1">IF(الرئيسى3[[#This Row],[سنة]]&gt;0,INT(الرئيسى3[[#This Row],[يوم]]-الرئيسى3[[#This Row],[سنة]]*365)/30,INT(الرئيسى3[[#This Row],[يوم]])/30)</f>
        <v>1.6666666666666667</v>
      </c>
      <c r="M482" s="6">
        <f ca="1">IF(الرئيسى3[[#This Row],[يوم]]&gt;365,INT(الرئيسى3[[#This Row],[يوم]]/365),0)</f>
        <v>2</v>
      </c>
      <c r="N482" s="13"/>
      <c r="O482" s="9">
        <v>300</v>
      </c>
    </row>
    <row r="483" spans="1:15" ht="15.75" x14ac:dyDescent="0.2">
      <c r="A483" s="4">
        <f>SUBTOTAL(3,$B$2:B483)</f>
        <v>482</v>
      </c>
      <c r="B483" s="4" t="s">
        <v>399</v>
      </c>
      <c r="C483" s="16">
        <v>30108012705093</v>
      </c>
      <c r="D483" s="4" t="s">
        <v>17</v>
      </c>
      <c r="E483" s="4" t="s">
        <v>12</v>
      </c>
      <c r="F483" s="5">
        <v>290</v>
      </c>
      <c r="G483" s="5">
        <v>0</v>
      </c>
      <c r="H483" s="14" t="s">
        <v>32</v>
      </c>
      <c r="I483" s="17">
        <v>45479</v>
      </c>
      <c r="J483" s="6">
        <f>COUNTIF(C:C,الرئيسى3[[#This Row],[رقم البطاقة]])</f>
        <v>1</v>
      </c>
      <c r="K483" s="6">
        <f ca="1">TODAY()-الرئيسى3[[#This Row],[تاريخ استلام العمل]]</f>
        <v>780</v>
      </c>
      <c r="L483" s="6">
        <f ca="1">IF(الرئيسى3[[#This Row],[سنة]]&gt;0,INT(الرئيسى3[[#This Row],[يوم]]-الرئيسى3[[#This Row],[سنة]]*365)/30,INT(الرئيسى3[[#This Row],[يوم]])/30)</f>
        <v>1.6666666666666667</v>
      </c>
      <c r="M483" s="6">
        <f ca="1">IF(الرئيسى3[[#This Row],[يوم]]&gt;365,INT(الرئيسى3[[#This Row],[يوم]]/365),0)</f>
        <v>2</v>
      </c>
      <c r="N483" s="13"/>
      <c r="O483" s="9">
        <v>300</v>
      </c>
    </row>
    <row r="484" spans="1:15" ht="15.75" x14ac:dyDescent="0.2">
      <c r="A484" s="4">
        <f>SUBTOTAL(3,$B$2:B484)</f>
        <v>483</v>
      </c>
      <c r="B484" s="4" t="s">
        <v>531</v>
      </c>
      <c r="C484" s="16">
        <v>30303032505055</v>
      </c>
      <c r="D484" s="4" t="s">
        <v>17</v>
      </c>
      <c r="E484" s="4" t="s">
        <v>12</v>
      </c>
      <c r="F484" s="4">
        <v>290</v>
      </c>
      <c r="G484" s="5">
        <v>0</v>
      </c>
      <c r="H484" s="14" t="s">
        <v>32</v>
      </c>
      <c r="I484" s="17">
        <v>45479</v>
      </c>
      <c r="J484" s="6">
        <f>COUNTIF(C:C,الرئيسى3[[#This Row],[رقم البطاقة]])</f>
        <v>1</v>
      </c>
      <c r="K484" s="6">
        <f ca="1">TODAY()-الرئيسى3[[#This Row],[تاريخ استلام العمل]]</f>
        <v>780</v>
      </c>
      <c r="L484" s="6">
        <f ca="1">IF(الرئيسى3[[#This Row],[سنة]]&gt;0,INT(الرئيسى3[[#This Row],[يوم]]-الرئيسى3[[#This Row],[سنة]]*365)/30,INT(الرئيسى3[[#This Row],[يوم]])/30)</f>
        <v>1.6666666666666667</v>
      </c>
      <c r="M484" s="6">
        <f ca="1">IF(الرئيسى3[[#This Row],[يوم]]&gt;365,INT(الرئيسى3[[#This Row],[يوم]]/365),0)</f>
        <v>2</v>
      </c>
      <c r="O484" s="9">
        <v>300</v>
      </c>
    </row>
    <row r="485" spans="1:15" ht="15.75" x14ac:dyDescent="0.2">
      <c r="A485" s="4">
        <f>SUBTOTAL(3,$B$2:B485)</f>
        <v>484</v>
      </c>
      <c r="B485" s="4" t="s">
        <v>280</v>
      </c>
      <c r="C485" s="16">
        <v>26311131602492</v>
      </c>
      <c r="D485" s="4" t="s">
        <v>400</v>
      </c>
      <c r="E485" s="4" t="s">
        <v>12</v>
      </c>
      <c r="F485" s="5">
        <v>290</v>
      </c>
      <c r="G485" s="5">
        <v>0</v>
      </c>
      <c r="H485" s="14" t="s">
        <v>32</v>
      </c>
      <c r="I485" s="17">
        <v>45500</v>
      </c>
      <c r="J485" s="6">
        <f>COUNTIF(C:C,الرئيسى3[[#This Row],[رقم البطاقة]])</f>
        <v>1</v>
      </c>
      <c r="K485" s="6">
        <f ca="1">TODAY()-الرئيسى3[[#This Row],[تاريخ استلام العمل]]</f>
        <v>759</v>
      </c>
      <c r="L485" s="6">
        <f ca="1">IF(الرئيسى3[[#This Row],[سنة]]&gt;0,INT(الرئيسى3[[#This Row],[يوم]]-الرئيسى3[[#This Row],[سنة]]*365)/30,INT(الرئيسى3[[#This Row],[يوم]])/30)</f>
        <v>0.96666666666666667</v>
      </c>
      <c r="M485" s="6">
        <f ca="1">IF(الرئيسى3[[#This Row],[يوم]]&gt;365,INT(الرئيسى3[[#This Row],[يوم]]/365),0)</f>
        <v>2</v>
      </c>
      <c r="N485" s="13"/>
      <c r="O485" s="9">
        <v>300</v>
      </c>
    </row>
    <row r="486" spans="1:15" ht="15.75" x14ac:dyDescent="0.2">
      <c r="A486" s="4">
        <f>SUBTOTAL(3,$B$2:B486)</f>
        <v>485</v>
      </c>
      <c r="B486" s="4" t="s">
        <v>414</v>
      </c>
      <c r="C486" s="16">
        <v>26611161301873</v>
      </c>
      <c r="D486" s="4" t="s">
        <v>400</v>
      </c>
      <c r="E486" s="4" t="s">
        <v>12</v>
      </c>
      <c r="F486" s="5">
        <v>290</v>
      </c>
      <c r="G486" s="5">
        <v>0</v>
      </c>
      <c r="H486" s="14" t="s">
        <v>32</v>
      </c>
      <c r="I486" s="17">
        <v>45579</v>
      </c>
      <c r="J486" s="6">
        <f>COUNTIF(C:C,الرئيسى3[[#This Row],[رقم البطاقة]])</f>
        <v>1</v>
      </c>
      <c r="K486" s="6">
        <f ca="1">TODAY()-الرئيسى3[[#This Row],[تاريخ استلام العمل]]</f>
        <v>680</v>
      </c>
      <c r="L486" s="6">
        <f ca="1">IF(الرئيسى3[[#This Row],[سنة]]&gt;0,INT(الرئيسى3[[#This Row],[يوم]]-الرئيسى3[[#This Row],[سنة]]*365)/30,INT(الرئيسى3[[#This Row],[يوم]])/30)</f>
        <v>10.5</v>
      </c>
      <c r="M486" s="6">
        <f ca="1">IF(الرئيسى3[[#This Row],[يوم]]&gt;365,INT(الرئيسى3[[#This Row],[يوم]]/365),0)</f>
        <v>1</v>
      </c>
      <c r="N486" s="13"/>
      <c r="O486" s="9">
        <v>300</v>
      </c>
    </row>
    <row r="487" spans="1:15" ht="16.5" x14ac:dyDescent="0.2">
      <c r="A487" s="4">
        <f>SUBTOTAL(3,$B$2:B487)</f>
        <v>486</v>
      </c>
      <c r="B487" s="18" t="s">
        <v>468</v>
      </c>
      <c r="C487" s="16">
        <v>29001052301853</v>
      </c>
      <c r="D487" s="4" t="s">
        <v>19</v>
      </c>
      <c r="E487" s="4" t="s">
        <v>12</v>
      </c>
      <c r="F487" s="4">
        <v>260</v>
      </c>
      <c r="G487" s="5">
        <v>0</v>
      </c>
      <c r="H487" s="14" t="s">
        <v>32</v>
      </c>
      <c r="I487" s="17">
        <v>45124</v>
      </c>
      <c r="J487" s="6">
        <f>COUNTIF(C:C,الرئيسى3[[#This Row],[رقم البطاقة]])</f>
        <v>1</v>
      </c>
      <c r="K487" s="6">
        <f ca="1">TODAY()-الرئيسى3[[#This Row],[تاريخ استلام العمل]]</f>
        <v>1135</v>
      </c>
      <c r="L487" s="6">
        <f ca="1">IF(الرئيسى3[[#This Row],[سنة]]&gt;0,INT(الرئيسى3[[#This Row],[يوم]]-الرئيسى3[[#This Row],[سنة]]*365)/30,INT(الرئيسى3[[#This Row],[يوم]])/30)</f>
        <v>1.3333333333333333</v>
      </c>
      <c r="M487" s="6">
        <f ca="1">IF(الرئيسى3[[#This Row],[يوم]]&gt;365,INT(الرئيسى3[[#This Row],[يوم]]/365),0)</f>
        <v>3</v>
      </c>
      <c r="N487" s="13"/>
      <c r="O487" s="9">
        <v>800</v>
      </c>
    </row>
    <row r="488" spans="1:15" ht="16.5" x14ac:dyDescent="0.2">
      <c r="A488" s="4">
        <f>SUBTOTAL(3,$B$2:B488)</f>
        <v>487</v>
      </c>
      <c r="B488" s="18" t="s">
        <v>415</v>
      </c>
      <c r="C488" s="16">
        <v>30402202503654</v>
      </c>
      <c r="D488" s="13" t="s">
        <v>11</v>
      </c>
      <c r="E488" s="4" t="s">
        <v>12</v>
      </c>
      <c r="F488" s="4">
        <v>190</v>
      </c>
      <c r="G488" s="5">
        <v>0</v>
      </c>
      <c r="H488" s="14" t="s">
        <v>32</v>
      </c>
      <c r="I488" s="17">
        <v>45494</v>
      </c>
      <c r="J488" s="6">
        <f>COUNTIF(C:C,الرئيسى3[[#This Row],[رقم البطاقة]])</f>
        <v>1</v>
      </c>
      <c r="K488" s="6">
        <f ca="1">TODAY()-الرئيسى3[[#This Row],[تاريخ استلام العمل]]</f>
        <v>765</v>
      </c>
      <c r="L488" s="6">
        <f ca="1">IF(الرئيسى3[[#This Row],[سنة]]&gt;0,INT(الرئيسى3[[#This Row],[يوم]]-الرئيسى3[[#This Row],[سنة]]*365)/30,INT(الرئيسى3[[#This Row],[يوم]])/30)</f>
        <v>1.1666666666666667</v>
      </c>
      <c r="M488" s="6">
        <f ca="1">IF(الرئيسى3[[#This Row],[يوم]]&gt;365,INT(الرئيسى3[[#This Row],[يوم]]/365),0)</f>
        <v>2</v>
      </c>
      <c r="N488" s="13"/>
      <c r="O488" s="9">
        <v>300</v>
      </c>
    </row>
    <row r="489" spans="1:15" ht="15.75" x14ac:dyDescent="0.2">
      <c r="A489" s="4">
        <f>SUBTOTAL(3,$B$2:B489)</f>
        <v>488</v>
      </c>
      <c r="B489" s="4" t="s">
        <v>556</v>
      </c>
      <c r="C489" s="16">
        <v>28910042301851</v>
      </c>
      <c r="D489" s="13" t="s">
        <v>15</v>
      </c>
      <c r="E489" s="4" t="s">
        <v>12</v>
      </c>
      <c r="F489" s="4">
        <v>270</v>
      </c>
      <c r="G489" s="5">
        <v>0</v>
      </c>
      <c r="H489" s="14" t="s">
        <v>32</v>
      </c>
      <c r="I489" s="17">
        <v>45633</v>
      </c>
      <c r="J489" s="6">
        <f>COUNTIF(C:C,الرئيسى3[[#This Row],[رقم البطاقة]])</f>
        <v>1</v>
      </c>
      <c r="K489" s="6">
        <f ca="1">TODAY()-الرئيسى3[[#This Row],[تاريخ استلام العمل]]</f>
        <v>626</v>
      </c>
      <c r="L489" s="6">
        <f ca="1">IF(الرئيسى3[[#This Row],[سنة]]&gt;0,INT(الرئيسى3[[#This Row],[يوم]]-الرئيسى3[[#This Row],[سنة]]*365)/30,INT(الرئيسى3[[#This Row],[يوم]])/30)</f>
        <v>8.6999999999999993</v>
      </c>
      <c r="M489" s="6">
        <f ca="1">IF(الرئيسى3[[#This Row],[يوم]]&gt;365,INT(الرئيسى3[[#This Row],[يوم]]/365),0)</f>
        <v>1</v>
      </c>
      <c r="O489" s="9">
        <v>0</v>
      </c>
    </row>
    <row r="490" spans="1:15" ht="16.5" x14ac:dyDescent="0.2">
      <c r="A490" s="4">
        <f>SUBTOTAL(3,$B$2:B490)</f>
        <v>489</v>
      </c>
      <c r="B490" s="18" t="s">
        <v>57</v>
      </c>
      <c r="C490" s="16">
        <v>30007030104551</v>
      </c>
      <c r="D490" s="13" t="s">
        <v>440</v>
      </c>
      <c r="E490" s="13" t="s">
        <v>593</v>
      </c>
      <c r="F490" s="4">
        <v>270</v>
      </c>
      <c r="G490" s="13">
        <v>0</v>
      </c>
      <c r="H490" s="14" t="s">
        <v>36</v>
      </c>
      <c r="I490" s="17">
        <v>45188</v>
      </c>
      <c r="J490" s="6">
        <f>COUNTIF(C:C,الرئيسى3[[#This Row],[رقم البطاقة]])</f>
        <v>1</v>
      </c>
      <c r="K490" s="6">
        <f ca="1">TODAY()-الرئيسى3[[#This Row],[تاريخ استلام العمل]]</f>
        <v>1071</v>
      </c>
      <c r="L490" s="6">
        <f ca="1">IF(الرئيسى3[[#This Row],[سنة]]&gt;0,INT(الرئيسى3[[#This Row],[يوم]]-الرئيسى3[[#This Row],[سنة]]*365)/30,INT(الرئيسى3[[#This Row],[يوم]])/30)</f>
        <v>11.366666666666667</v>
      </c>
      <c r="M490" s="6">
        <f ca="1">IF(الرئيسى3[[#This Row],[يوم]]&gt;365,INT(الرئيسى3[[#This Row],[يوم]]/365),0)</f>
        <v>2</v>
      </c>
      <c r="N490" s="13"/>
      <c r="O490" s="9">
        <v>800</v>
      </c>
    </row>
    <row r="491" spans="1:15" ht="16.5" x14ac:dyDescent="0.2">
      <c r="A491" s="4">
        <f>SUBTOTAL(3,$B$2:B491)</f>
        <v>490</v>
      </c>
      <c r="B491" s="18" t="s">
        <v>540</v>
      </c>
      <c r="C491" s="16">
        <v>30608061301677</v>
      </c>
      <c r="D491" s="4" t="s">
        <v>557</v>
      </c>
      <c r="E491" s="4" t="s">
        <v>10</v>
      </c>
      <c r="F491" s="4">
        <v>210</v>
      </c>
      <c r="G491" s="13">
        <v>0</v>
      </c>
      <c r="H491" s="14" t="s">
        <v>36</v>
      </c>
      <c r="I491" s="17">
        <v>45620</v>
      </c>
      <c r="J491" s="6">
        <f>COUNTIF(C:C,الرئيسى3[[#This Row],[رقم البطاقة]])</f>
        <v>1</v>
      </c>
      <c r="K491" s="6">
        <f ca="1">TODAY()-الرئيسى3[[#This Row],[تاريخ استلام العمل]]</f>
        <v>639</v>
      </c>
      <c r="L491" s="6">
        <f ca="1">IF(الرئيسى3[[#This Row],[سنة]]&gt;0,INT(الرئيسى3[[#This Row],[يوم]]-الرئيسى3[[#This Row],[سنة]]*365)/30,INT(الرئيسى3[[#This Row],[يوم]])/30)</f>
        <v>9.1333333333333329</v>
      </c>
      <c r="M491" s="6">
        <f ca="1">IF(الرئيسى3[[#This Row],[يوم]]&gt;365,INT(الرئيسى3[[#This Row],[يوم]]/365),0)</f>
        <v>1</v>
      </c>
      <c r="N491" s="13"/>
      <c r="O491" s="9">
        <v>0</v>
      </c>
    </row>
    <row r="492" spans="1:15" ht="15.75" x14ac:dyDescent="0.2">
      <c r="A492" s="4">
        <f>SUBTOTAL(3,$B$2:B492)</f>
        <v>491</v>
      </c>
      <c r="B492" s="4" t="s">
        <v>137</v>
      </c>
      <c r="C492" s="16">
        <v>28509151604051</v>
      </c>
      <c r="D492" s="4" t="s">
        <v>18</v>
      </c>
      <c r="E492" s="4" t="s">
        <v>469</v>
      </c>
      <c r="F492" s="4">
        <v>320</v>
      </c>
      <c r="G492" s="5">
        <v>0</v>
      </c>
      <c r="H492" s="14" t="s">
        <v>403</v>
      </c>
      <c r="I492" s="17">
        <v>44952</v>
      </c>
      <c r="J492" s="6">
        <f>COUNTIF(C:C,الرئيسى3[[#This Row],[رقم البطاقة]])</f>
        <v>1</v>
      </c>
      <c r="K492" s="6">
        <f ca="1">TODAY()-الرئيسى3[[#This Row],[تاريخ استلام العمل]]</f>
        <v>1307</v>
      </c>
      <c r="L492" s="6">
        <f ca="1">IF(الرئيسى3[[#This Row],[سنة]]&gt;0,INT(الرئيسى3[[#This Row],[يوم]]-الرئيسى3[[#This Row],[سنة]]*365)/30,INT(الرئيسى3[[#This Row],[يوم]])/30)</f>
        <v>7.0666666666666664</v>
      </c>
      <c r="M492" s="6">
        <f ca="1">IF(الرئيسى3[[#This Row],[يوم]]&gt;365,INT(الرئيسى3[[#This Row],[يوم]]/365),0)</f>
        <v>3</v>
      </c>
      <c r="N492" s="13"/>
      <c r="O492" s="9">
        <v>800</v>
      </c>
    </row>
    <row r="493" spans="1:15" ht="16.5" x14ac:dyDescent="0.2">
      <c r="A493" s="4">
        <f>SUBTOTAL(3,$B$2:B493)</f>
        <v>492</v>
      </c>
      <c r="B493" s="18" t="s">
        <v>255</v>
      </c>
      <c r="C493" s="16">
        <v>27007060101015</v>
      </c>
      <c r="D493" s="4" t="s">
        <v>18</v>
      </c>
      <c r="E493" s="4" t="s">
        <v>469</v>
      </c>
      <c r="F493" s="4">
        <v>320</v>
      </c>
      <c r="G493" s="5">
        <v>0</v>
      </c>
      <c r="H493" s="14" t="s">
        <v>403</v>
      </c>
      <c r="I493" s="17">
        <v>45425</v>
      </c>
      <c r="J493" s="6">
        <f>COUNTIF(C:C,الرئيسى3[[#This Row],[رقم البطاقة]])</f>
        <v>1</v>
      </c>
      <c r="K493" s="6">
        <f ca="1">TODAY()-الرئيسى3[[#This Row],[تاريخ استلام العمل]]</f>
        <v>834</v>
      </c>
      <c r="L493" s="6">
        <f ca="1">IF(الرئيسى3[[#This Row],[سنة]]&gt;0,INT(الرئيسى3[[#This Row],[يوم]]-الرئيسى3[[#This Row],[سنة]]*365)/30,INT(الرئيسى3[[#This Row],[يوم]])/30)</f>
        <v>3.4666666666666668</v>
      </c>
      <c r="M493" s="6">
        <f ca="1">IF(الرئيسى3[[#This Row],[يوم]]&gt;365,INT(الرئيسى3[[#This Row],[يوم]]/365),0)</f>
        <v>2</v>
      </c>
      <c r="N493" s="13"/>
      <c r="O493" s="9">
        <v>500</v>
      </c>
    </row>
    <row r="494" spans="1:15" ht="15.75" x14ac:dyDescent="0.2">
      <c r="A494" s="4">
        <f>SUBTOTAL(3,$B$2:B494)</f>
        <v>493</v>
      </c>
      <c r="B494" s="4" t="s">
        <v>256</v>
      </c>
      <c r="C494" s="16">
        <v>27005272100458</v>
      </c>
      <c r="D494" s="4" t="s">
        <v>18</v>
      </c>
      <c r="E494" s="4" t="s">
        <v>469</v>
      </c>
      <c r="F494" s="4">
        <v>320</v>
      </c>
      <c r="G494" s="5">
        <v>0</v>
      </c>
      <c r="H494" s="14" t="s">
        <v>403</v>
      </c>
      <c r="I494" s="17">
        <v>45477</v>
      </c>
      <c r="J494" s="6">
        <f>COUNTIF(C:C,الرئيسى3[[#This Row],[رقم البطاقة]])</f>
        <v>1</v>
      </c>
      <c r="K494" s="6">
        <f ca="1">TODAY()-الرئيسى3[[#This Row],[تاريخ استلام العمل]]</f>
        <v>782</v>
      </c>
      <c r="L494" s="6">
        <f ca="1">IF(الرئيسى3[[#This Row],[سنة]]&gt;0,INT(الرئيسى3[[#This Row],[يوم]]-الرئيسى3[[#This Row],[سنة]]*365)/30,INT(الرئيسى3[[#This Row],[يوم]])/30)</f>
        <v>1.7333333333333334</v>
      </c>
      <c r="M494" s="6">
        <f ca="1">IF(الرئيسى3[[#This Row],[يوم]]&gt;365,INT(الرئيسى3[[#This Row],[يوم]]/365),0)</f>
        <v>2</v>
      </c>
      <c r="N494" s="13"/>
      <c r="O494" s="9">
        <v>300</v>
      </c>
    </row>
    <row r="495" spans="1:15" ht="15.75" x14ac:dyDescent="0.2">
      <c r="A495" s="4">
        <f>SUBTOTAL(3,$B$2:B495)</f>
        <v>494</v>
      </c>
      <c r="B495" s="4" t="s">
        <v>302</v>
      </c>
      <c r="C495" s="16">
        <v>28809251801931</v>
      </c>
      <c r="D495" s="4" t="s">
        <v>18</v>
      </c>
      <c r="E495" s="4" t="s">
        <v>469</v>
      </c>
      <c r="F495" s="5">
        <v>320</v>
      </c>
      <c r="G495" s="5">
        <v>0</v>
      </c>
      <c r="H495" s="14" t="s">
        <v>403</v>
      </c>
      <c r="I495" s="17">
        <v>45514</v>
      </c>
      <c r="J495" s="6">
        <f>COUNTIF(C:C,الرئيسى3[[#This Row],[رقم البطاقة]])</f>
        <v>1</v>
      </c>
      <c r="K495" s="6">
        <f ca="1">TODAY()-الرئيسى3[[#This Row],[تاريخ استلام العمل]]</f>
        <v>745</v>
      </c>
      <c r="L495" s="6">
        <f ca="1">IF(الرئيسى3[[#This Row],[سنة]]&gt;0,INT(الرئيسى3[[#This Row],[يوم]]-الرئيسى3[[#This Row],[سنة]]*365)/30,INT(الرئيسى3[[#This Row],[يوم]])/30)</f>
        <v>0.5</v>
      </c>
      <c r="M495" s="6">
        <f ca="1">IF(الرئيسى3[[#This Row],[يوم]]&gt;365,INT(الرئيسى3[[#This Row],[يوم]]/365),0)</f>
        <v>2</v>
      </c>
      <c r="N495" s="13"/>
      <c r="O495" s="9">
        <v>300</v>
      </c>
    </row>
    <row r="496" spans="1:15" ht="15.75" x14ac:dyDescent="0.2">
      <c r="A496" s="4">
        <f>SUBTOTAL(3,$B$2:B496)</f>
        <v>495</v>
      </c>
      <c r="B496" s="4" t="s">
        <v>303</v>
      </c>
      <c r="C496" s="16">
        <v>28612071802052</v>
      </c>
      <c r="D496" s="4" t="s">
        <v>18</v>
      </c>
      <c r="E496" s="4" t="s">
        <v>469</v>
      </c>
      <c r="F496" s="5">
        <v>320</v>
      </c>
      <c r="G496" s="5">
        <v>0</v>
      </c>
      <c r="H496" s="14" t="s">
        <v>403</v>
      </c>
      <c r="I496" s="17">
        <v>45514</v>
      </c>
      <c r="J496" s="6">
        <f>COUNTIF(C:C,الرئيسى3[[#This Row],[رقم البطاقة]])</f>
        <v>1</v>
      </c>
      <c r="K496" s="6">
        <f ca="1">TODAY()-الرئيسى3[[#This Row],[تاريخ استلام العمل]]</f>
        <v>745</v>
      </c>
      <c r="L496" s="6">
        <f ca="1">IF(الرئيسى3[[#This Row],[سنة]]&gt;0,INT(الرئيسى3[[#This Row],[يوم]]-الرئيسى3[[#This Row],[سنة]]*365)/30,INT(الرئيسى3[[#This Row],[يوم]])/30)</f>
        <v>0.5</v>
      </c>
      <c r="M496" s="6">
        <f ca="1">IF(الرئيسى3[[#This Row],[يوم]]&gt;365,INT(الرئيسى3[[#This Row],[يوم]]/365),0)</f>
        <v>2</v>
      </c>
      <c r="N496" s="13"/>
      <c r="O496" s="9">
        <v>300</v>
      </c>
    </row>
    <row r="497" spans="1:15" ht="15.75" x14ac:dyDescent="0.2">
      <c r="A497" s="4">
        <f>SUBTOTAL(3,$B$2:B497)</f>
        <v>496</v>
      </c>
      <c r="B497" s="4" t="s">
        <v>67</v>
      </c>
      <c r="C497" s="16">
        <v>30106191401279</v>
      </c>
      <c r="D497" s="4" t="s">
        <v>439</v>
      </c>
      <c r="E497" s="4" t="s">
        <v>593</v>
      </c>
      <c r="F497" s="5">
        <v>290</v>
      </c>
      <c r="G497" s="5">
        <v>0</v>
      </c>
      <c r="H497" s="14" t="s">
        <v>403</v>
      </c>
      <c r="I497" s="17">
        <v>45150</v>
      </c>
      <c r="J497" s="6">
        <f>COUNTIF(C:C,الرئيسى3[[#This Row],[رقم البطاقة]])</f>
        <v>1</v>
      </c>
      <c r="K497" s="6">
        <f ca="1">TODAY()-الرئيسى3[[#This Row],[تاريخ استلام العمل]]</f>
        <v>1109</v>
      </c>
      <c r="L497" s="6">
        <f ca="1">IF(الرئيسى3[[#This Row],[سنة]]&gt;0,INT(الرئيسى3[[#This Row],[يوم]]-الرئيسى3[[#This Row],[سنة]]*365)/30,INT(الرئيسى3[[#This Row],[يوم]])/30)</f>
        <v>0.46666666666666667</v>
      </c>
      <c r="M497" s="6">
        <f ca="1">IF(الرئيسى3[[#This Row],[يوم]]&gt;365,INT(الرئيسى3[[#This Row],[يوم]]/365),0)</f>
        <v>3</v>
      </c>
      <c r="N497" s="13"/>
      <c r="O497" s="9">
        <v>800</v>
      </c>
    </row>
    <row r="498" spans="1:15" ht="15.75" x14ac:dyDescent="0.2">
      <c r="A498" s="4">
        <f>SUBTOTAL(3,$B$2:B498)</f>
        <v>497</v>
      </c>
      <c r="B498" s="4" t="s">
        <v>122</v>
      </c>
      <c r="C498" s="16">
        <v>29706051702092</v>
      </c>
      <c r="D498" s="13" t="s">
        <v>440</v>
      </c>
      <c r="E498" s="4" t="s">
        <v>593</v>
      </c>
      <c r="F498" s="5">
        <v>270</v>
      </c>
      <c r="G498" s="5">
        <v>0</v>
      </c>
      <c r="H498" s="14" t="s">
        <v>403</v>
      </c>
      <c r="I498" s="17">
        <v>45326</v>
      </c>
      <c r="J498" s="6">
        <f>COUNTIF(C:C,الرئيسى3[[#This Row],[رقم البطاقة]])</f>
        <v>1</v>
      </c>
      <c r="K498" s="6">
        <f ca="1">TODAY()-الرئيسى3[[#This Row],[تاريخ استلام العمل]]</f>
        <v>933</v>
      </c>
      <c r="L498" s="6">
        <f ca="1">IF(الرئيسى3[[#This Row],[سنة]]&gt;0,INT(الرئيسى3[[#This Row],[يوم]]-الرئيسى3[[#This Row],[سنة]]*365)/30,INT(الرئيسى3[[#This Row],[يوم]])/30)</f>
        <v>6.7666666666666666</v>
      </c>
      <c r="M498" s="6">
        <f ca="1">IF(الرئيسى3[[#This Row],[يوم]]&gt;365,INT(الرئيسى3[[#This Row],[يوم]]/365),0)</f>
        <v>2</v>
      </c>
      <c r="N498" s="13"/>
      <c r="O498" s="9">
        <v>500</v>
      </c>
    </row>
    <row r="499" spans="1:15" ht="15.75" x14ac:dyDescent="0.2">
      <c r="A499" s="4">
        <f>SUBTOTAL(3,$B$2:B499)</f>
        <v>498</v>
      </c>
      <c r="B499" s="4" t="s">
        <v>135</v>
      </c>
      <c r="C499" s="16">
        <v>26207231400658</v>
      </c>
      <c r="D499" s="4" t="s">
        <v>9</v>
      </c>
      <c r="E499" s="4" t="s">
        <v>12</v>
      </c>
      <c r="F499" s="4">
        <v>200</v>
      </c>
      <c r="G499" s="5">
        <v>0</v>
      </c>
      <c r="H499" s="14" t="s">
        <v>403</v>
      </c>
      <c r="I499" s="17">
        <v>44780</v>
      </c>
      <c r="J499" s="6">
        <f>COUNTIF(C:C,الرئيسى3[[#This Row],[رقم البطاقة]])</f>
        <v>1</v>
      </c>
      <c r="K499" s="6">
        <f ca="1">TODAY()-الرئيسى3[[#This Row],[تاريخ استلام العمل]]</f>
        <v>1479</v>
      </c>
      <c r="L499" s="6">
        <f ca="1">IF(الرئيسى3[[#This Row],[سنة]]&gt;0,INT(الرئيسى3[[#This Row],[يوم]]-الرئيسى3[[#This Row],[سنة]]*365)/30,INT(الرئيسى3[[#This Row],[يوم]])/30)</f>
        <v>0.6333333333333333</v>
      </c>
      <c r="M499" s="6">
        <f ca="1">IF(الرئيسى3[[#This Row],[يوم]]&gt;365,INT(الرئيسى3[[#This Row],[يوم]]/365),0)</f>
        <v>4</v>
      </c>
      <c r="N499" s="13"/>
      <c r="O499" s="9">
        <v>800</v>
      </c>
    </row>
    <row r="500" spans="1:15" ht="16.5" x14ac:dyDescent="0.2">
      <c r="A500" s="4">
        <f>SUBTOTAL(3,$B$2:B500)</f>
        <v>499</v>
      </c>
      <c r="B500" s="18" t="s">
        <v>136</v>
      </c>
      <c r="C500" s="16">
        <v>30002111301333</v>
      </c>
      <c r="D500" s="4" t="s">
        <v>19</v>
      </c>
      <c r="E500" s="4" t="s">
        <v>12</v>
      </c>
      <c r="F500" s="4">
        <v>260</v>
      </c>
      <c r="G500" s="5">
        <v>0</v>
      </c>
      <c r="H500" s="14" t="s">
        <v>403</v>
      </c>
      <c r="I500" s="17">
        <v>44782</v>
      </c>
      <c r="J500" s="6">
        <f>COUNTIF(C:C,الرئيسى3[[#This Row],[رقم البطاقة]])</f>
        <v>1</v>
      </c>
      <c r="K500" s="6">
        <f ca="1">TODAY()-الرئيسى3[[#This Row],[تاريخ استلام العمل]]</f>
        <v>1477</v>
      </c>
      <c r="L500" s="6">
        <f ca="1">IF(الرئيسى3[[#This Row],[سنة]]&gt;0,INT(الرئيسى3[[#This Row],[يوم]]-الرئيسى3[[#This Row],[سنة]]*365)/30,INT(الرئيسى3[[#This Row],[يوم]])/30)</f>
        <v>0.56666666666666665</v>
      </c>
      <c r="M500" s="6">
        <f ca="1">IF(الرئيسى3[[#This Row],[يوم]]&gt;365,INT(الرئيسى3[[#This Row],[يوم]]/365),0)</f>
        <v>4</v>
      </c>
      <c r="N500" s="13"/>
      <c r="O500" s="9">
        <v>800</v>
      </c>
    </row>
    <row r="501" spans="1:15" ht="15.75" x14ac:dyDescent="0.2">
      <c r="A501" s="4">
        <f>SUBTOTAL(3,$B$2:B501)</f>
        <v>500</v>
      </c>
      <c r="B501" s="4" t="s">
        <v>96</v>
      </c>
      <c r="C501" s="16">
        <v>28901072403439</v>
      </c>
      <c r="D501" s="4" t="s">
        <v>16</v>
      </c>
      <c r="E501" s="4" t="s">
        <v>12</v>
      </c>
      <c r="F501" s="5">
        <v>280</v>
      </c>
      <c r="G501" s="4">
        <v>0</v>
      </c>
      <c r="H501" s="14" t="s">
        <v>403</v>
      </c>
      <c r="I501" s="17">
        <v>44899</v>
      </c>
      <c r="J501" s="6">
        <f>COUNTIF(C:C,الرئيسى3[[#This Row],[رقم البطاقة]])</f>
        <v>1</v>
      </c>
      <c r="K501" s="6">
        <f ca="1">TODAY()-الرئيسى3[[#This Row],[تاريخ استلام العمل]]</f>
        <v>1360</v>
      </c>
      <c r="L501" s="6">
        <f ca="1">IF(الرئيسى3[[#This Row],[سنة]]&gt;0,INT(الرئيسى3[[#This Row],[يوم]]-الرئيسى3[[#This Row],[سنة]]*365)/30,INT(الرئيسى3[[#This Row],[يوم]])/30)</f>
        <v>8.8333333333333339</v>
      </c>
      <c r="M501" s="6">
        <f ca="1">IF(الرئيسى3[[#This Row],[يوم]]&gt;365,INT(الرئيسى3[[#This Row],[يوم]]/365),0)</f>
        <v>3</v>
      </c>
      <c r="N501" s="13"/>
      <c r="O501" s="9">
        <v>800</v>
      </c>
    </row>
    <row r="502" spans="1:15" ht="16.5" x14ac:dyDescent="0.2">
      <c r="A502" s="4">
        <f>SUBTOTAL(3,$B$2:B502)</f>
        <v>501</v>
      </c>
      <c r="B502" s="18" t="s">
        <v>97</v>
      </c>
      <c r="C502" s="16">
        <v>26601080104938</v>
      </c>
      <c r="D502" s="4" t="s">
        <v>16</v>
      </c>
      <c r="E502" s="4" t="s">
        <v>12</v>
      </c>
      <c r="F502" s="4">
        <v>280</v>
      </c>
      <c r="G502" s="5">
        <v>0</v>
      </c>
      <c r="H502" s="14" t="s">
        <v>403</v>
      </c>
      <c r="I502" s="17">
        <v>44969</v>
      </c>
      <c r="J502" s="6">
        <f>COUNTIF(C:C,الرئيسى3[[#This Row],[رقم البطاقة]])</f>
        <v>1</v>
      </c>
      <c r="K502" s="6">
        <f ca="1">TODAY()-الرئيسى3[[#This Row],[تاريخ استلام العمل]]</f>
        <v>1290</v>
      </c>
      <c r="L502" s="6">
        <f ca="1">IF(الرئيسى3[[#This Row],[سنة]]&gt;0,INT(الرئيسى3[[#This Row],[يوم]]-الرئيسى3[[#This Row],[سنة]]*365)/30,INT(الرئيسى3[[#This Row],[يوم]])/30)</f>
        <v>6.5</v>
      </c>
      <c r="M502" s="6">
        <f ca="1">IF(الرئيسى3[[#This Row],[يوم]]&gt;365,INT(الرئيسى3[[#This Row],[يوم]]/365),0)</f>
        <v>3</v>
      </c>
      <c r="N502" s="13"/>
      <c r="O502" s="9">
        <v>800</v>
      </c>
    </row>
    <row r="503" spans="1:15" ht="15.75" x14ac:dyDescent="0.2">
      <c r="A503" s="4">
        <f>SUBTOTAL(3,$B$2:B503)</f>
        <v>502</v>
      </c>
      <c r="B503" s="4" t="s">
        <v>138</v>
      </c>
      <c r="C503" s="16">
        <v>27607072700817</v>
      </c>
      <c r="D503" s="13" t="s">
        <v>15</v>
      </c>
      <c r="E503" s="4" t="s">
        <v>12</v>
      </c>
      <c r="F503" s="4">
        <v>270</v>
      </c>
      <c r="G503" s="5">
        <v>0</v>
      </c>
      <c r="H503" s="14" t="s">
        <v>403</v>
      </c>
      <c r="I503" s="17">
        <v>45053</v>
      </c>
      <c r="J503" s="6">
        <f>COUNTIF(C:C,الرئيسى3[[#This Row],[رقم البطاقة]])</f>
        <v>1</v>
      </c>
      <c r="K503" s="6">
        <f ca="1">TODAY()-الرئيسى3[[#This Row],[تاريخ استلام العمل]]</f>
        <v>1206</v>
      </c>
      <c r="L503" s="6">
        <f ca="1">IF(الرئيسى3[[#This Row],[سنة]]&gt;0,INT(الرئيسى3[[#This Row],[يوم]]-الرئيسى3[[#This Row],[سنة]]*365)/30,INT(الرئيسى3[[#This Row],[يوم]])/30)</f>
        <v>3.7</v>
      </c>
      <c r="M503" s="6">
        <f ca="1">IF(الرئيسى3[[#This Row],[يوم]]&gt;365,INT(الرئيسى3[[#This Row],[يوم]]/365),0)</f>
        <v>3</v>
      </c>
      <c r="N503" s="13"/>
      <c r="O503" s="9">
        <v>800</v>
      </c>
    </row>
    <row r="504" spans="1:15" ht="15.75" x14ac:dyDescent="0.2">
      <c r="A504" s="4">
        <f>SUBTOTAL(3,$B$2:B504)</f>
        <v>503</v>
      </c>
      <c r="B504" s="4" t="s">
        <v>98</v>
      </c>
      <c r="C504" s="16">
        <v>29812130101619</v>
      </c>
      <c r="D504" s="4" t="s">
        <v>16</v>
      </c>
      <c r="E504" s="4" t="s">
        <v>12</v>
      </c>
      <c r="F504" s="5">
        <v>280</v>
      </c>
      <c r="G504" s="5">
        <v>0</v>
      </c>
      <c r="H504" s="14" t="s">
        <v>403</v>
      </c>
      <c r="I504" s="17">
        <v>45055</v>
      </c>
      <c r="J504" s="6">
        <f>COUNTIF(C:C,الرئيسى3[[#This Row],[رقم البطاقة]])</f>
        <v>1</v>
      </c>
      <c r="K504" s="6">
        <f ca="1">TODAY()-الرئيسى3[[#This Row],[تاريخ استلام العمل]]</f>
        <v>1204</v>
      </c>
      <c r="L504" s="6">
        <f ca="1">IF(الرئيسى3[[#This Row],[سنة]]&gt;0,INT(الرئيسى3[[#This Row],[يوم]]-الرئيسى3[[#This Row],[سنة]]*365)/30,INT(الرئيسى3[[#This Row],[يوم]])/30)</f>
        <v>3.6333333333333333</v>
      </c>
      <c r="M504" s="6">
        <f ca="1">IF(الرئيسى3[[#This Row],[يوم]]&gt;365,INT(الرئيسى3[[#This Row],[يوم]]/365),0)</f>
        <v>3</v>
      </c>
      <c r="N504" s="13"/>
      <c r="O504" s="9">
        <v>800</v>
      </c>
    </row>
    <row r="505" spans="1:15" ht="15.75" x14ac:dyDescent="0.2">
      <c r="A505" s="4">
        <f>SUBTOTAL(3,$B$2:B505)</f>
        <v>504</v>
      </c>
      <c r="B505" s="4" t="s">
        <v>140</v>
      </c>
      <c r="C505" s="16">
        <v>26503022700871</v>
      </c>
      <c r="D505" s="13" t="s">
        <v>15</v>
      </c>
      <c r="E505" s="4" t="s">
        <v>12</v>
      </c>
      <c r="F505" s="4">
        <v>270</v>
      </c>
      <c r="G505" s="5">
        <v>0</v>
      </c>
      <c r="H505" s="14" t="s">
        <v>403</v>
      </c>
      <c r="I505" s="17">
        <v>45213</v>
      </c>
      <c r="J505" s="6">
        <f>COUNTIF(C:C,الرئيسى3[[#This Row],[رقم البطاقة]])</f>
        <v>1</v>
      </c>
      <c r="K505" s="6">
        <f ca="1">TODAY()-الرئيسى3[[#This Row],[تاريخ استلام العمل]]</f>
        <v>1046</v>
      </c>
      <c r="L505" s="6">
        <f ca="1">IF(الرئيسى3[[#This Row],[سنة]]&gt;0,INT(الرئيسى3[[#This Row],[يوم]]-الرئيسى3[[#This Row],[سنة]]*365)/30,INT(الرئيسى3[[#This Row],[يوم]])/30)</f>
        <v>10.533333333333333</v>
      </c>
      <c r="M505" s="6">
        <f ca="1">IF(الرئيسى3[[#This Row],[يوم]]&gt;365,INT(الرئيسى3[[#This Row],[يوم]]/365),0)</f>
        <v>2</v>
      </c>
      <c r="N505" s="13"/>
      <c r="O505" s="9">
        <v>800</v>
      </c>
    </row>
    <row r="506" spans="1:15" ht="15.75" x14ac:dyDescent="0.2">
      <c r="A506" s="4">
        <f>SUBTOTAL(3,$B$2:B506)</f>
        <v>505</v>
      </c>
      <c r="B506" s="4" t="s">
        <v>142</v>
      </c>
      <c r="C506" s="16">
        <v>26305200104572</v>
      </c>
      <c r="D506" s="13" t="s">
        <v>15</v>
      </c>
      <c r="E506" s="13" t="s">
        <v>12</v>
      </c>
      <c r="F506" s="4">
        <v>270</v>
      </c>
      <c r="G506" s="5">
        <v>0</v>
      </c>
      <c r="H506" s="14" t="s">
        <v>403</v>
      </c>
      <c r="I506" s="17">
        <v>45262</v>
      </c>
      <c r="J506" s="6">
        <f>COUNTIF(C:C,الرئيسى3[[#This Row],[رقم البطاقة]])</f>
        <v>1</v>
      </c>
      <c r="K506" s="6">
        <f ca="1">TODAY()-الرئيسى3[[#This Row],[تاريخ استلام العمل]]</f>
        <v>997</v>
      </c>
      <c r="L506" s="6">
        <f ca="1">IF(الرئيسى3[[#This Row],[سنة]]&gt;0,INT(الرئيسى3[[#This Row],[يوم]]-الرئيسى3[[#This Row],[سنة]]*365)/30,INT(الرئيسى3[[#This Row],[يوم]])/30)</f>
        <v>8.9</v>
      </c>
      <c r="M506" s="6">
        <f ca="1">IF(الرئيسى3[[#This Row],[يوم]]&gt;365,INT(الرئيسى3[[#This Row],[يوم]]/365),0)</f>
        <v>2</v>
      </c>
      <c r="N506" s="13"/>
      <c r="O506" s="9">
        <v>800</v>
      </c>
    </row>
    <row r="507" spans="1:15" ht="15.75" x14ac:dyDescent="0.2">
      <c r="A507" s="4">
        <f>SUBTOTAL(3,$B$2:B507)</f>
        <v>506</v>
      </c>
      <c r="B507" s="4" t="s">
        <v>173</v>
      </c>
      <c r="C507" s="16">
        <v>26208010103914</v>
      </c>
      <c r="D507" s="4" t="s">
        <v>16</v>
      </c>
      <c r="E507" s="4" t="s">
        <v>12</v>
      </c>
      <c r="F507" s="5">
        <v>280</v>
      </c>
      <c r="G507" s="5">
        <v>0</v>
      </c>
      <c r="H507" s="14" t="s">
        <v>403</v>
      </c>
      <c r="I507" s="17">
        <v>45362</v>
      </c>
      <c r="J507" s="6">
        <f>COUNTIF(C:C,الرئيسى3[[#This Row],[رقم البطاقة]])</f>
        <v>1</v>
      </c>
      <c r="K507" s="6">
        <f ca="1">TODAY()-الرئيسى3[[#This Row],[تاريخ استلام العمل]]</f>
        <v>897</v>
      </c>
      <c r="L507" s="6">
        <f ca="1">IF(الرئيسى3[[#This Row],[سنة]]&gt;0,INT(الرئيسى3[[#This Row],[يوم]]-الرئيسى3[[#This Row],[سنة]]*365)/30,INT(الرئيسى3[[#This Row],[يوم]])/30)</f>
        <v>5.5666666666666664</v>
      </c>
      <c r="M507" s="6">
        <f ca="1">IF(الرئيسى3[[#This Row],[يوم]]&gt;365,INT(الرئيسى3[[#This Row],[يوم]]/365),0)</f>
        <v>2</v>
      </c>
      <c r="N507" s="13"/>
      <c r="O507" s="9">
        <v>500</v>
      </c>
    </row>
    <row r="508" spans="1:15" ht="15.75" x14ac:dyDescent="0.2">
      <c r="A508" s="4">
        <f>SUBTOTAL(3,$B$2:B508)</f>
        <v>507</v>
      </c>
      <c r="B508" s="4" t="s">
        <v>220</v>
      </c>
      <c r="C508" s="16">
        <v>26608182101831</v>
      </c>
      <c r="D508" s="13" t="s">
        <v>15</v>
      </c>
      <c r="E508" s="4" t="s">
        <v>12</v>
      </c>
      <c r="F508" s="4">
        <v>270</v>
      </c>
      <c r="G508" s="5">
        <v>0</v>
      </c>
      <c r="H508" s="14" t="s">
        <v>403</v>
      </c>
      <c r="I508" s="17">
        <v>45412</v>
      </c>
      <c r="J508" s="6">
        <f>COUNTIF(C:C,الرئيسى3[[#This Row],[رقم البطاقة]])</f>
        <v>1</v>
      </c>
      <c r="K508" s="6">
        <f ca="1">TODAY()-الرئيسى3[[#This Row],[تاريخ استلام العمل]]</f>
        <v>847</v>
      </c>
      <c r="L508" s="6">
        <f ca="1">IF(الرئيسى3[[#This Row],[سنة]]&gt;0,INT(الرئيسى3[[#This Row],[يوم]]-الرئيسى3[[#This Row],[سنة]]*365)/30,INT(الرئيسى3[[#This Row],[يوم]])/30)</f>
        <v>3.9</v>
      </c>
      <c r="M508" s="6">
        <f ca="1">IF(الرئيسى3[[#This Row],[يوم]]&gt;365,INT(الرئيسى3[[#This Row],[يوم]]/365),0)</f>
        <v>2</v>
      </c>
      <c r="N508" s="13"/>
      <c r="O508" s="9">
        <v>500</v>
      </c>
    </row>
    <row r="509" spans="1:15" ht="16.5" x14ac:dyDescent="0.2">
      <c r="A509" s="4">
        <f>SUBTOTAL(3,$B$2:B509)</f>
        <v>508</v>
      </c>
      <c r="B509" s="18" t="s">
        <v>144</v>
      </c>
      <c r="C509" s="16">
        <v>30506151700212</v>
      </c>
      <c r="D509" s="4" t="s">
        <v>9</v>
      </c>
      <c r="E509" s="13" t="s">
        <v>12</v>
      </c>
      <c r="F509" s="4">
        <v>200</v>
      </c>
      <c r="G509" s="13">
        <v>0</v>
      </c>
      <c r="H509" s="14" t="s">
        <v>403</v>
      </c>
      <c r="I509" s="17">
        <v>45419</v>
      </c>
      <c r="J509" s="6">
        <f>COUNTIF(C:C,الرئيسى3[[#This Row],[رقم البطاقة]])</f>
        <v>1</v>
      </c>
      <c r="K509" s="6">
        <f ca="1">TODAY()-الرئيسى3[[#This Row],[تاريخ استلام العمل]]</f>
        <v>840</v>
      </c>
      <c r="L509" s="6">
        <f ca="1">IF(الرئيسى3[[#This Row],[سنة]]&gt;0,INT(الرئيسى3[[#This Row],[يوم]]-الرئيسى3[[#This Row],[سنة]]*365)/30,INT(الرئيسى3[[#This Row],[يوم]])/30)</f>
        <v>3.6666666666666665</v>
      </c>
      <c r="M509" s="6">
        <f ca="1">IF(الرئيسى3[[#This Row],[يوم]]&gt;365,INT(الرئيسى3[[#This Row],[يوم]]/365),0)</f>
        <v>2</v>
      </c>
      <c r="N509" s="13"/>
      <c r="O509" s="9">
        <v>500</v>
      </c>
    </row>
    <row r="510" spans="1:15" ht="15.75" x14ac:dyDescent="0.2">
      <c r="A510" s="4">
        <f>SUBTOTAL(3,$B$2:B510)</f>
        <v>509</v>
      </c>
      <c r="B510" s="4" t="s">
        <v>287</v>
      </c>
      <c r="C510" s="16">
        <v>26602070104332</v>
      </c>
      <c r="D510" s="13" t="s">
        <v>15</v>
      </c>
      <c r="E510" s="4" t="s">
        <v>12</v>
      </c>
      <c r="F510" s="5">
        <v>270</v>
      </c>
      <c r="G510" s="4">
        <v>0</v>
      </c>
      <c r="H510" s="14" t="s">
        <v>403</v>
      </c>
      <c r="I510" s="17">
        <v>45493</v>
      </c>
      <c r="J510" s="6">
        <f>COUNTIF(C:C,الرئيسى3[[#This Row],[رقم البطاقة]])</f>
        <v>1</v>
      </c>
      <c r="K510" s="6">
        <f ca="1">TODAY()-الرئيسى3[[#This Row],[تاريخ استلام العمل]]</f>
        <v>766</v>
      </c>
      <c r="L510" s="6">
        <f ca="1">IF(الرئيسى3[[#This Row],[سنة]]&gt;0,INT(الرئيسى3[[#This Row],[يوم]]-الرئيسى3[[#This Row],[سنة]]*365)/30,INT(الرئيسى3[[#This Row],[يوم]])/30)</f>
        <v>1.2</v>
      </c>
      <c r="M510" s="6">
        <f ca="1">IF(الرئيسى3[[#This Row],[يوم]]&gt;365,INT(الرئيسى3[[#This Row],[يوم]]/365),0)</f>
        <v>2</v>
      </c>
      <c r="N510" s="13"/>
      <c r="O510" s="9">
        <v>300</v>
      </c>
    </row>
    <row r="511" spans="1:15" ht="15.75" x14ac:dyDescent="0.2">
      <c r="A511" s="4">
        <f>SUBTOTAL(3,$B$2:B511)</f>
        <v>510</v>
      </c>
      <c r="B511" s="4" t="s">
        <v>139</v>
      </c>
      <c r="C511" s="16">
        <v>29210032701039</v>
      </c>
      <c r="D511" s="13" t="s">
        <v>15</v>
      </c>
      <c r="E511" s="4" t="s">
        <v>12</v>
      </c>
      <c r="F511" s="5">
        <v>270</v>
      </c>
      <c r="G511" s="5">
        <v>0</v>
      </c>
      <c r="H511" s="14" t="s">
        <v>403</v>
      </c>
      <c r="I511" s="17">
        <v>45497</v>
      </c>
      <c r="J511" s="6">
        <f>COUNTIF(C:C,الرئيسى3[[#This Row],[رقم البطاقة]])</f>
        <v>1</v>
      </c>
      <c r="K511" s="6">
        <f ca="1">TODAY()-الرئيسى3[[#This Row],[تاريخ استلام العمل]]</f>
        <v>762</v>
      </c>
      <c r="L511" s="6">
        <f ca="1">IF(الرئيسى3[[#This Row],[سنة]]&gt;0,INT(الرئيسى3[[#This Row],[يوم]]-الرئيسى3[[#This Row],[سنة]]*365)/30,INT(الرئيسى3[[#This Row],[يوم]])/30)</f>
        <v>1.0666666666666667</v>
      </c>
      <c r="M511" s="6">
        <f ca="1">IF(الرئيسى3[[#This Row],[يوم]]&gt;365,INT(الرئيسى3[[#This Row],[يوم]]/365),0)</f>
        <v>2</v>
      </c>
      <c r="N511" s="13"/>
      <c r="O511" s="9">
        <v>300</v>
      </c>
    </row>
    <row r="512" spans="1:15" ht="15.75" x14ac:dyDescent="0.2">
      <c r="A512" s="4">
        <f>SUBTOTAL(3,$B$2:B512)</f>
        <v>511</v>
      </c>
      <c r="B512" s="5" t="s">
        <v>301</v>
      </c>
      <c r="C512" s="16">
        <v>27601171302256</v>
      </c>
      <c r="D512" s="4" t="s">
        <v>19</v>
      </c>
      <c r="E512" s="4" t="s">
        <v>12</v>
      </c>
      <c r="F512" s="5">
        <v>260</v>
      </c>
      <c r="G512" s="5">
        <v>0</v>
      </c>
      <c r="H512" s="14" t="s">
        <v>403</v>
      </c>
      <c r="I512" s="17">
        <v>45507</v>
      </c>
      <c r="J512" s="6">
        <f>COUNTIF(C:C,الرئيسى3[[#This Row],[رقم البطاقة]])</f>
        <v>1</v>
      </c>
      <c r="K512" s="6">
        <f ca="1">TODAY()-الرئيسى3[[#This Row],[تاريخ استلام العمل]]</f>
        <v>752</v>
      </c>
      <c r="L512" s="6">
        <f ca="1">IF(الرئيسى3[[#This Row],[سنة]]&gt;0,INT(الرئيسى3[[#This Row],[يوم]]-الرئيسى3[[#This Row],[سنة]]*365)/30,INT(الرئيسى3[[#This Row],[يوم]])/30)</f>
        <v>0.73333333333333328</v>
      </c>
      <c r="M512" s="6">
        <f ca="1">IF(الرئيسى3[[#This Row],[يوم]]&gt;365,INT(الرئيسى3[[#This Row],[يوم]]/365),0)</f>
        <v>2</v>
      </c>
      <c r="N512" s="13"/>
      <c r="O512" s="9">
        <v>300</v>
      </c>
    </row>
    <row r="513" spans="1:15" ht="15.75" x14ac:dyDescent="0.2">
      <c r="A513" s="4">
        <f>SUBTOTAL(3,$B$2:B513)</f>
        <v>512</v>
      </c>
      <c r="B513" s="4" t="s">
        <v>335</v>
      </c>
      <c r="C513" s="16">
        <v>27905100100538</v>
      </c>
      <c r="D513" s="13" t="s">
        <v>15</v>
      </c>
      <c r="E513" s="4" t="s">
        <v>12</v>
      </c>
      <c r="F513" s="4">
        <v>270</v>
      </c>
      <c r="G513" s="5">
        <v>0</v>
      </c>
      <c r="H513" s="14" t="s">
        <v>403</v>
      </c>
      <c r="I513" s="17">
        <v>45531</v>
      </c>
      <c r="J513" s="6">
        <f>COUNTIF(C:C,الرئيسى3[[#This Row],[رقم البطاقة]])</f>
        <v>1</v>
      </c>
      <c r="K513" s="6">
        <f ca="1">TODAY()-الرئيسى3[[#This Row],[تاريخ استلام العمل]]</f>
        <v>728</v>
      </c>
      <c r="L513" s="6">
        <f ca="1">IF(الرئيسى3[[#This Row],[سنة]]&gt;0,INT(الرئيسى3[[#This Row],[يوم]]-الرئيسى3[[#This Row],[سنة]]*365)/30,INT(الرئيسى3[[#This Row],[يوم]])/30)</f>
        <v>12.1</v>
      </c>
      <c r="M513" s="6">
        <f ca="1">IF(الرئيسى3[[#This Row],[يوم]]&gt;365,INT(الرئيسى3[[#This Row],[يوم]]/365),0)</f>
        <v>1</v>
      </c>
      <c r="N513" s="13"/>
      <c r="O513" s="9">
        <v>300</v>
      </c>
    </row>
    <row r="514" spans="1:15" ht="15.75" x14ac:dyDescent="0.2">
      <c r="A514" s="4">
        <f>SUBTOTAL(3,$B$2:B514)</f>
        <v>513</v>
      </c>
      <c r="B514" s="4" t="s">
        <v>336</v>
      </c>
      <c r="C514" s="16">
        <v>26102230400216</v>
      </c>
      <c r="D514" s="4" t="s">
        <v>17</v>
      </c>
      <c r="E514" s="4" t="s">
        <v>12</v>
      </c>
      <c r="F514" s="4">
        <v>270</v>
      </c>
      <c r="G514" s="4">
        <v>0</v>
      </c>
      <c r="H514" s="14" t="s">
        <v>403</v>
      </c>
      <c r="I514" s="17">
        <v>45532</v>
      </c>
      <c r="J514" s="6">
        <f>COUNTIF(C:C,الرئيسى3[[#This Row],[رقم البطاقة]])</f>
        <v>1</v>
      </c>
      <c r="K514" s="6">
        <f ca="1">TODAY()-الرئيسى3[[#This Row],[تاريخ استلام العمل]]</f>
        <v>727</v>
      </c>
      <c r="L514" s="6">
        <f ca="1">IF(الرئيسى3[[#This Row],[سنة]]&gt;0,INT(الرئيسى3[[#This Row],[يوم]]-الرئيسى3[[#This Row],[سنة]]*365)/30,INT(الرئيسى3[[#This Row],[يوم]])/30)</f>
        <v>12.066666666666666</v>
      </c>
      <c r="M514" s="6">
        <f ca="1">IF(الرئيسى3[[#This Row],[يوم]]&gt;365,INT(الرئيسى3[[#This Row],[يوم]]/365),0)</f>
        <v>1</v>
      </c>
      <c r="N514" s="13"/>
      <c r="O514" s="9">
        <v>300</v>
      </c>
    </row>
    <row r="515" spans="1:15" ht="15.75" x14ac:dyDescent="0.2">
      <c r="A515" s="4">
        <f>SUBTOTAL(3,$B$2:B515)</f>
        <v>514</v>
      </c>
      <c r="B515" s="4" t="s">
        <v>404</v>
      </c>
      <c r="C515" s="16">
        <v>28104231300291</v>
      </c>
      <c r="D515" s="4" t="s">
        <v>85</v>
      </c>
      <c r="E515" s="4" t="s">
        <v>12</v>
      </c>
      <c r="F515" s="4">
        <v>270</v>
      </c>
      <c r="G515" s="5">
        <v>0</v>
      </c>
      <c r="H515" s="14" t="s">
        <v>403</v>
      </c>
      <c r="I515" s="17">
        <v>45571</v>
      </c>
      <c r="J515" s="6">
        <f>COUNTIF(C:C,الرئيسى3[[#This Row],[رقم البطاقة]])</f>
        <v>1</v>
      </c>
      <c r="K515" s="6">
        <f ca="1">TODAY()-الرئيسى3[[#This Row],[تاريخ استلام العمل]]</f>
        <v>688</v>
      </c>
      <c r="L515" s="6">
        <f ca="1">IF(الرئيسى3[[#This Row],[سنة]]&gt;0,INT(الرئيسى3[[#This Row],[يوم]]-الرئيسى3[[#This Row],[سنة]]*365)/30,INT(الرئيسى3[[#This Row],[يوم]])/30)</f>
        <v>10.766666666666667</v>
      </c>
      <c r="M515" s="6">
        <f ca="1">IF(الرئيسى3[[#This Row],[يوم]]&gt;365,INT(الرئيسى3[[#This Row],[يوم]]/365),0)</f>
        <v>1</v>
      </c>
      <c r="N515" s="13"/>
      <c r="O515" s="9">
        <v>300</v>
      </c>
    </row>
    <row r="516" spans="1:15" ht="15.75" x14ac:dyDescent="0.2">
      <c r="A516" s="4">
        <f>SUBTOTAL(3,$B$2:B516)</f>
        <v>515</v>
      </c>
      <c r="B516" s="4" t="s">
        <v>337</v>
      </c>
      <c r="C516" s="16">
        <v>26109210103856</v>
      </c>
      <c r="D516" s="4" t="s">
        <v>16</v>
      </c>
      <c r="E516" s="4" t="s">
        <v>12</v>
      </c>
      <c r="F516" s="4">
        <v>280</v>
      </c>
      <c r="G516" s="5">
        <v>0</v>
      </c>
      <c r="H516" s="14" t="s">
        <v>403</v>
      </c>
      <c r="I516" s="17">
        <v>45557</v>
      </c>
      <c r="J516" s="6">
        <f>COUNTIF(C:C,الرئيسى3[[#This Row],[رقم البطاقة]])</f>
        <v>1</v>
      </c>
      <c r="K516" s="6">
        <f ca="1">TODAY()-الرئيسى3[[#This Row],[تاريخ استلام العمل]]</f>
        <v>702</v>
      </c>
      <c r="L516" s="6">
        <f ca="1">IF(الرئيسى3[[#This Row],[سنة]]&gt;0,INT(الرئيسى3[[#This Row],[يوم]]-الرئيسى3[[#This Row],[سنة]]*365)/30,INT(الرئيسى3[[#This Row],[يوم]])/30)</f>
        <v>11.233333333333333</v>
      </c>
      <c r="M516" s="6">
        <f ca="1">IF(الرئيسى3[[#This Row],[يوم]]&gt;365,INT(الرئيسى3[[#This Row],[يوم]]/365),0)</f>
        <v>1</v>
      </c>
      <c r="O516" s="9">
        <v>300</v>
      </c>
    </row>
    <row r="517" spans="1:15" ht="15.75" x14ac:dyDescent="0.2">
      <c r="A517" s="4">
        <f>SUBTOTAL(3,$B$2:B517)</f>
        <v>516</v>
      </c>
      <c r="B517" s="5" t="s">
        <v>524</v>
      </c>
      <c r="C517" s="16">
        <v>30312261800515</v>
      </c>
      <c r="D517" s="13" t="s">
        <v>602</v>
      </c>
      <c r="E517" s="4" t="s">
        <v>12</v>
      </c>
      <c r="F517" s="4">
        <v>280</v>
      </c>
      <c r="G517" s="5">
        <v>0</v>
      </c>
      <c r="H517" s="14" t="s">
        <v>403</v>
      </c>
      <c r="I517" s="17">
        <v>45609</v>
      </c>
      <c r="J517" s="6">
        <f>COUNTIF(C:C,الرئيسى3[[#This Row],[رقم البطاقة]])</f>
        <v>1</v>
      </c>
      <c r="K517" s="6">
        <f ca="1">TODAY()-الرئيسى3[[#This Row],[تاريخ استلام العمل]]</f>
        <v>650</v>
      </c>
      <c r="L517" s="6">
        <f ca="1">IF(الرئيسى3[[#This Row],[سنة]]&gt;0,INT(الرئيسى3[[#This Row],[يوم]]-الرئيسى3[[#This Row],[سنة]]*365)/30,INT(الرئيسى3[[#This Row],[يوم]])/30)</f>
        <v>9.5</v>
      </c>
      <c r="M517" s="6">
        <f ca="1">IF(الرئيسى3[[#This Row],[يوم]]&gt;365,INT(الرئيسى3[[#This Row],[يوم]]/365),0)</f>
        <v>1</v>
      </c>
      <c r="N517" s="13"/>
      <c r="O517" s="9">
        <v>0</v>
      </c>
    </row>
    <row r="518" spans="1:15" ht="15.75" x14ac:dyDescent="0.2">
      <c r="A518" s="4">
        <f>SUBTOTAL(3,$B$2:B518)</f>
        <v>517</v>
      </c>
      <c r="B518" s="4" t="s">
        <v>603</v>
      </c>
      <c r="C518" s="16">
        <v>30206061702476</v>
      </c>
      <c r="D518" s="13" t="s">
        <v>602</v>
      </c>
      <c r="E518" s="4" t="s">
        <v>12</v>
      </c>
      <c r="F518" s="4">
        <v>300</v>
      </c>
      <c r="G518" s="5">
        <v>0</v>
      </c>
      <c r="H518" s="14" t="s">
        <v>403</v>
      </c>
      <c r="I518" s="17">
        <v>45654</v>
      </c>
      <c r="J518" s="6">
        <f>COUNTIF(C:C,الرئيسى3[[#This Row],[رقم البطاقة]])</f>
        <v>1</v>
      </c>
      <c r="K518" s="6">
        <f ca="1">TODAY()-الرئيسى3[[#This Row],[تاريخ استلام العمل]]</f>
        <v>605</v>
      </c>
      <c r="L518" s="6">
        <f ca="1">IF(الرئيسى3[[#This Row],[سنة]]&gt;0,INT(الرئيسى3[[#This Row],[يوم]]-الرئيسى3[[#This Row],[سنة]]*365)/30,INT(الرئيسى3[[#This Row],[يوم]])/30)</f>
        <v>8</v>
      </c>
      <c r="M518" s="6">
        <f ca="1">IF(الرئيسى3[[#This Row],[يوم]]&gt;365,INT(الرئيسى3[[#This Row],[يوم]]/365),0)</f>
        <v>1</v>
      </c>
      <c r="N518" s="13"/>
      <c r="O518" s="9">
        <v>0</v>
      </c>
    </row>
    <row r="519" spans="1:15" ht="15.75" x14ac:dyDescent="0.2">
      <c r="A519" s="4">
        <f>SUBTOTAL(3,$B$2:B519)</f>
        <v>518</v>
      </c>
      <c r="B519" s="4" t="s">
        <v>604</v>
      </c>
      <c r="C519" s="16">
        <v>29911061700899</v>
      </c>
      <c r="D519" s="13" t="s">
        <v>602</v>
      </c>
      <c r="E519" s="4" t="s">
        <v>12</v>
      </c>
      <c r="F519" s="5">
        <v>300</v>
      </c>
      <c r="G519" s="5">
        <v>0</v>
      </c>
      <c r="H519" s="14" t="s">
        <v>403</v>
      </c>
      <c r="I519" s="17">
        <v>45654</v>
      </c>
      <c r="J519" s="6">
        <f>COUNTIF(C:C,الرئيسى3[[#This Row],[رقم البطاقة]])</f>
        <v>1</v>
      </c>
      <c r="K519" s="6">
        <f ca="1">TODAY()-الرئيسى3[[#This Row],[تاريخ استلام العمل]]</f>
        <v>605</v>
      </c>
      <c r="L519" s="6">
        <f ca="1">IF(الرئيسى3[[#This Row],[سنة]]&gt;0,INT(الرئيسى3[[#This Row],[يوم]]-الرئيسى3[[#This Row],[سنة]]*365)/30,INT(الرئيسى3[[#This Row],[يوم]])/30)</f>
        <v>8</v>
      </c>
      <c r="M519" s="6">
        <f ca="1">IF(الرئيسى3[[#This Row],[يوم]]&gt;365,INT(الرئيسى3[[#This Row],[يوم]]/365),0)</f>
        <v>1</v>
      </c>
      <c r="N519" s="13"/>
      <c r="O519" s="9">
        <v>0</v>
      </c>
    </row>
    <row r="520" spans="1:15" ht="15.75" x14ac:dyDescent="0.2">
      <c r="A520" s="4">
        <f>SUBTOTAL(3,$B$2:B520)</f>
        <v>519</v>
      </c>
      <c r="B520" s="4" t="s">
        <v>427</v>
      </c>
      <c r="C520" s="16">
        <v>29909062602853</v>
      </c>
      <c r="D520" s="4" t="s">
        <v>428</v>
      </c>
      <c r="E520" s="4" t="s">
        <v>10</v>
      </c>
      <c r="F520" s="4">
        <v>240</v>
      </c>
      <c r="G520" s="5">
        <v>0</v>
      </c>
      <c r="H520" s="14" t="s">
        <v>403</v>
      </c>
      <c r="I520" s="17">
        <v>45147</v>
      </c>
      <c r="J520" s="6">
        <f>COUNTIF(C:C,الرئيسى3[[#This Row],[رقم البطاقة]])</f>
        <v>1</v>
      </c>
      <c r="K520" s="6">
        <f ca="1">TODAY()-الرئيسى3[[#This Row],[تاريخ استلام العمل]]</f>
        <v>1112</v>
      </c>
      <c r="L520" s="6">
        <f ca="1">IF(الرئيسى3[[#This Row],[سنة]]&gt;0,INT(الرئيسى3[[#This Row],[يوم]]-الرئيسى3[[#This Row],[سنة]]*365)/30,INT(الرئيسى3[[#This Row],[يوم]])/30)</f>
        <v>0.56666666666666665</v>
      </c>
      <c r="M520" s="6">
        <f ca="1">IF(الرئيسى3[[#This Row],[يوم]]&gt;365,INT(الرئيسى3[[#This Row],[يوم]]/365),0)</f>
        <v>3</v>
      </c>
      <c r="N520" s="13"/>
      <c r="O520" s="9">
        <v>800</v>
      </c>
    </row>
    <row r="521" spans="1:15" ht="15.75" x14ac:dyDescent="0.2">
      <c r="A521" s="4">
        <f>SUBTOTAL(3,$B$2:B521)</f>
        <v>520</v>
      </c>
      <c r="B521" s="4" t="s">
        <v>286</v>
      </c>
      <c r="C521" s="16">
        <v>29503012102276</v>
      </c>
      <c r="D521" s="4" t="s">
        <v>23</v>
      </c>
      <c r="E521" s="4" t="s">
        <v>10</v>
      </c>
      <c r="F521" s="5">
        <v>290</v>
      </c>
      <c r="G521" s="5">
        <v>0</v>
      </c>
      <c r="H521" s="14" t="s">
        <v>403</v>
      </c>
      <c r="I521" s="17">
        <v>45188</v>
      </c>
      <c r="J521" s="6">
        <f>COUNTIF(C:C,الرئيسى3[[#This Row],[رقم البطاقة]])</f>
        <v>1</v>
      </c>
      <c r="K521" s="6">
        <f ca="1">TODAY()-الرئيسى3[[#This Row],[تاريخ استلام العمل]]</f>
        <v>1071</v>
      </c>
      <c r="L521" s="6">
        <f ca="1">IF(الرئيسى3[[#This Row],[سنة]]&gt;0,INT(الرئيسى3[[#This Row],[يوم]]-الرئيسى3[[#This Row],[سنة]]*365)/30,INT(الرئيسى3[[#This Row],[يوم]])/30)</f>
        <v>11.366666666666667</v>
      </c>
      <c r="M521" s="6">
        <f ca="1">IF(الرئيسى3[[#This Row],[يوم]]&gt;365,INT(الرئيسى3[[#This Row],[يوم]]/365),0)</f>
        <v>2</v>
      </c>
      <c r="N521" s="13"/>
      <c r="O521" s="9">
        <v>800</v>
      </c>
    </row>
    <row r="522" spans="1:15" ht="15.75" x14ac:dyDescent="0.2">
      <c r="A522" s="4">
        <f>SUBTOTAL(3,$B$2:B522)</f>
        <v>521</v>
      </c>
      <c r="B522" s="4" t="s">
        <v>141</v>
      </c>
      <c r="C522" s="16">
        <v>30507212403379</v>
      </c>
      <c r="D522" s="4" t="s">
        <v>78</v>
      </c>
      <c r="E522" s="4" t="s">
        <v>8</v>
      </c>
      <c r="F522" s="4">
        <v>220</v>
      </c>
      <c r="G522" s="4">
        <v>0</v>
      </c>
      <c r="H522" s="14" t="s">
        <v>403</v>
      </c>
      <c r="I522" s="17">
        <v>45213</v>
      </c>
      <c r="J522" s="6">
        <f>COUNTIF(C:C,الرئيسى3[[#This Row],[رقم البطاقة]])</f>
        <v>1</v>
      </c>
      <c r="K522" s="6">
        <f ca="1">TODAY()-الرئيسى3[[#This Row],[تاريخ استلام العمل]]</f>
        <v>1046</v>
      </c>
      <c r="L522" s="6">
        <f ca="1">IF(الرئيسى3[[#This Row],[سنة]]&gt;0,INT(الرئيسى3[[#This Row],[يوم]]-الرئيسى3[[#This Row],[سنة]]*365)/30,INT(الرئيسى3[[#This Row],[يوم]])/30)</f>
        <v>10.533333333333333</v>
      </c>
      <c r="M522" s="6">
        <f ca="1">IF(الرئيسى3[[#This Row],[يوم]]&gt;365,INT(الرئيسى3[[#This Row],[يوم]]/365),0)</f>
        <v>2</v>
      </c>
      <c r="N522" s="13"/>
      <c r="O522" s="9">
        <v>800</v>
      </c>
    </row>
    <row r="523" spans="1:15" ht="15.75" x14ac:dyDescent="0.2">
      <c r="A523" s="4">
        <f>SUBTOTAL(3,$B$2:B523)</f>
        <v>522</v>
      </c>
      <c r="B523" s="4" t="s">
        <v>143</v>
      </c>
      <c r="C523" s="16">
        <v>29111222401394</v>
      </c>
      <c r="D523" s="4" t="s">
        <v>79</v>
      </c>
      <c r="E523" s="4" t="s">
        <v>8</v>
      </c>
      <c r="F523" s="5">
        <v>230</v>
      </c>
      <c r="G523" s="5">
        <v>0</v>
      </c>
      <c r="H523" s="14" t="s">
        <v>403</v>
      </c>
      <c r="I523" s="17">
        <v>44969</v>
      </c>
      <c r="J523" s="6">
        <f>COUNTIF(C:C,الرئيسى3[[#This Row],[رقم البطاقة]])</f>
        <v>1</v>
      </c>
      <c r="K523" s="6">
        <f ca="1">TODAY()-الرئيسى3[[#This Row],[تاريخ استلام العمل]]</f>
        <v>1290</v>
      </c>
      <c r="L523" s="6">
        <f ca="1">IF(الرئيسى3[[#This Row],[سنة]]&gt;0,INT(الرئيسى3[[#This Row],[يوم]]-الرئيسى3[[#This Row],[سنة]]*365)/30,INT(الرئيسى3[[#This Row],[يوم]])/30)</f>
        <v>6.5</v>
      </c>
      <c r="M523" s="6">
        <f ca="1">IF(الرئيسى3[[#This Row],[يوم]]&gt;365,INT(الرئيسى3[[#This Row],[يوم]]/365),0)</f>
        <v>3</v>
      </c>
      <c r="N523" s="13"/>
      <c r="O523" s="9">
        <v>800</v>
      </c>
    </row>
    <row r="524" spans="1:15" ht="15.75" x14ac:dyDescent="0.2">
      <c r="A524" s="4">
        <f>SUBTOTAL(3,$B$2:B524)</f>
        <v>523</v>
      </c>
      <c r="B524" s="4" t="s">
        <v>246</v>
      </c>
      <c r="C524" s="16">
        <v>30405290103155</v>
      </c>
      <c r="D524" s="4" t="s">
        <v>247</v>
      </c>
      <c r="E524" s="4" t="s">
        <v>8</v>
      </c>
      <c r="F524" s="4">
        <v>230</v>
      </c>
      <c r="G524" s="5">
        <v>0</v>
      </c>
      <c r="H524" s="14" t="s">
        <v>403</v>
      </c>
      <c r="I524" s="17">
        <v>45452</v>
      </c>
      <c r="J524" s="6">
        <f>COUNTIF(C:C,الرئيسى3[[#This Row],[رقم البطاقة]])</f>
        <v>1</v>
      </c>
      <c r="K524" s="6">
        <f ca="1">TODAY()-الرئيسى3[[#This Row],[تاريخ استلام العمل]]</f>
        <v>807</v>
      </c>
      <c r="L524" s="6">
        <f ca="1">IF(الرئيسى3[[#This Row],[سنة]]&gt;0,INT(الرئيسى3[[#This Row],[يوم]]-الرئيسى3[[#This Row],[سنة]]*365)/30,INT(الرئيسى3[[#This Row],[يوم]])/30)</f>
        <v>2.5666666666666669</v>
      </c>
      <c r="M524" s="6">
        <f ca="1">IF(الرئيسى3[[#This Row],[يوم]]&gt;365,INT(الرئيسى3[[#This Row],[يوم]]/365),0)</f>
        <v>2</v>
      </c>
      <c r="N524" s="13"/>
      <c r="O524" s="9">
        <v>300</v>
      </c>
    </row>
    <row r="525" spans="1:15" ht="15.75" x14ac:dyDescent="0.2">
      <c r="A525" s="4">
        <f>SUBTOTAL(3,$B$2:B525)</f>
        <v>524</v>
      </c>
      <c r="B525" s="4" t="s">
        <v>239</v>
      </c>
      <c r="C525" s="16">
        <v>29602061601073</v>
      </c>
      <c r="D525" s="4" t="s">
        <v>20</v>
      </c>
      <c r="E525" s="4" t="s">
        <v>13</v>
      </c>
      <c r="F525" s="4">
        <v>240</v>
      </c>
      <c r="G525" s="5">
        <v>0</v>
      </c>
      <c r="H525" s="14" t="s">
        <v>403</v>
      </c>
      <c r="I525" s="17">
        <v>45340</v>
      </c>
      <c r="J525" s="6">
        <f>COUNTIF(C:C,الرئيسى3[[#This Row],[رقم البطاقة]])</f>
        <v>1</v>
      </c>
      <c r="K525" s="6">
        <f ca="1">TODAY()-الرئيسى3[[#This Row],[تاريخ استلام العمل]]</f>
        <v>919</v>
      </c>
      <c r="L525" s="6">
        <f ca="1">IF(الرئيسى3[[#This Row],[سنة]]&gt;0,INT(الرئيسى3[[#This Row],[يوم]]-الرئيسى3[[#This Row],[سنة]]*365)/30,INT(الرئيسى3[[#This Row],[يوم]])/30)</f>
        <v>6.3</v>
      </c>
      <c r="M525" s="6">
        <f ca="1">IF(الرئيسى3[[#This Row],[يوم]]&gt;365,INT(الرئيسى3[[#This Row],[يوم]]/365),0)</f>
        <v>2</v>
      </c>
      <c r="O525" s="9">
        <v>500</v>
      </c>
    </row>
    <row r="526" spans="1:15" ht="15.75" x14ac:dyDescent="0.2">
      <c r="A526" s="4">
        <f>SUBTOTAL(3,$B$2:B526)</f>
        <v>525</v>
      </c>
      <c r="B526" s="4" t="s">
        <v>719</v>
      </c>
      <c r="C526" s="16">
        <v>27208011204017</v>
      </c>
      <c r="D526" s="13" t="s">
        <v>35</v>
      </c>
      <c r="E526" s="4" t="s">
        <v>593</v>
      </c>
      <c r="F526" s="4">
        <v>310</v>
      </c>
      <c r="G526" s="5">
        <v>20</v>
      </c>
      <c r="H526" s="14" t="s">
        <v>720</v>
      </c>
      <c r="I526" s="17">
        <v>45635</v>
      </c>
      <c r="J526" s="6">
        <f>COUNTIF(C:C,الرئيسى3[[#This Row],[رقم البطاقة]])</f>
        <v>1</v>
      </c>
      <c r="K526" s="6">
        <f ca="1">TODAY()-الرئيسى3[[#This Row],[تاريخ استلام العمل]]</f>
        <v>624</v>
      </c>
      <c r="L526" s="6">
        <f ca="1">IF(الرئيسى3[[#This Row],[سنة]]&gt;0,INT(الرئيسى3[[#This Row],[يوم]]-الرئيسى3[[#This Row],[سنة]]*365)/30,INT(الرئيسى3[[#This Row],[يوم]])/30)</f>
        <v>8.6333333333333329</v>
      </c>
      <c r="M526" s="6">
        <f ca="1">IF(الرئيسى3[[#This Row],[يوم]]&gt;365,INT(الرئيسى3[[#This Row],[يوم]]/365),0)</f>
        <v>1</v>
      </c>
      <c r="N526" s="13"/>
      <c r="O526" s="9">
        <v>0</v>
      </c>
    </row>
    <row r="527" spans="1:15" ht="15.75" x14ac:dyDescent="0.2">
      <c r="A527" s="4">
        <f>SUBTOTAL(3,$B$2:B527)</f>
        <v>526</v>
      </c>
      <c r="B527" s="4" t="s">
        <v>681</v>
      </c>
      <c r="C527" s="16">
        <v>29511151201711</v>
      </c>
      <c r="D527" s="13" t="s">
        <v>440</v>
      </c>
      <c r="E527" s="4" t="s">
        <v>593</v>
      </c>
      <c r="F527" s="5">
        <v>270</v>
      </c>
      <c r="G527" s="5">
        <v>20</v>
      </c>
      <c r="H527" s="14" t="s">
        <v>676</v>
      </c>
      <c r="I527" s="17">
        <v>45620</v>
      </c>
      <c r="J527" s="6">
        <f>COUNTIF(C:C,الرئيسى3[[#This Row],[رقم البطاقة]])</f>
        <v>1</v>
      </c>
      <c r="K527" s="6">
        <f ca="1">TODAY()-الرئيسى3[[#This Row],[تاريخ استلام العمل]]</f>
        <v>639</v>
      </c>
      <c r="L527" s="6">
        <f ca="1">IF(الرئيسى3[[#This Row],[سنة]]&gt;0,INT(الرئيسى3[[#This Row],[يوم]]-الرئيسى3[[#This Row],[سنة]]*365)/30,INT(الرئيسى3[[#This Row],[يوم]])/30)</f>
        <v>9.1333333333333329</v>
      </c>
      <c r="M527" s="6">
        <f ca="1">IF(الرئيسى3[[#This Row],[يوم]]&gt;365,INT(الرئيسى3[[#This Row],[يوم]]/365),0)</f>
        <v>1</v>
      </c>
      <c r="O527" s="9">
        <v>0</v>
      </c>
    </row>
    <row r="528" spans="1:15" ht="15.75" x14ac:dyDescent="0.2">
      <c r="A528" s="4">
        <f>SUBTOTAL(3,$B$2:B528)</f>
        <v>527</v>
      </c>
      <c r="B528" s="4" t="s">
        <v>718</v>
      </c>
      <c r="C528" s="16">
        <v>29808032403537</v>
      </c>
      <c r="D528" s="4" t="s">
        <v>9</v>
      </c>
      <c r="E528" s="4" t="s">
        <v>12</v>
      </c>
      <c r="F528" s="5">
        <v>220</v>
      </c>
      <c r="G528" s="5">
        <v>0</v>
      </c>
      <c r="H528" s="14" t="s">
        <v>676</v>
      </c>
      <c r="I528" s="17">
        <v>45656</v>
      </c>
      <c r="J528" s="6">
        <f>COUNTIF(C:C,الرئيسى3[[#This Row],[رقم البطاقة]])</f>
        <v>1</v>
      </c>
      <c r="K528" s="6">
        <f ca="1">TODAY()-الرئيسى3[[#This Row],[تاريخ استلام العمل]]</f>
        <v>603</v>
      </c>
      <c r="L528" s="6">
        <f ca="1">IF(الرئيسى3[[#This Row],[سنة]]&gt;0,INT(الرئيسى3[[#This Row],[يوم]]-الرئيسى3[[#This Row],[سنة]]*365)/30,INT(الرئيسى3[[#This Row],[يوم]])/30)</f>
        <v>7.9333333333333336</v>
      </c>
      <c r="M528" s="6">
        <f ca="1">IF(الرئيسى3[[#This Row],[يوم]]&gt;365,INT(الرئيسى3[[#This Row],[يوم]]/365),0)</f>
        <v>1</v>
      </c>
      <c r="N528" s="13"/>
      <c r="O528" s="9">
        <v>0</v>
      </c>
    </row>
    <row r="529" spans="1:15" ht="16.5" x14ac:dyDescent="0.2">
      <c r="A529" s="4">
        <f>SUBTOTAL(3,$B$2:B529)</f>
        <v>528</v>
      </c>
      <c r="B529" s="18" t="s">
        <v>682</v>
      </c>
      <c r="C529" s="16">
        <v>27406091701217</v>
      </c>
      <c r="D529" s="4" t="s">
        <v>27</v>
      </c>
      <c r="E529" s="4" t="s">
        <v>10</v>
      </c>
      <c r="F529" s="4">
        <v>270</v>
      </c>
      <c r="G529" s="13">
        <v>20</v>
      </c>
      <c r="H529" s="14" t="s">
        <v>676</v>
      </c>
      <c r="I529" s="17">
        <v>45637</v>
      </c>
      <c r="J529" s="6">
        <f>COUNTIF(C:C,الرئيسى3[[#This Row],[رقم البطاقة]])</f>
        <v>1</v>
      </c>
      <c r="K529" s="6">
        <f ca="1">TODAY()-الرئيسى3[[#This Row],[تاريخ استلام العمل]]</f>
        <v>622</v>
      </c>
      <c r="L529" s="6">
        <f ca="1">IF(الرئيسى3[[#This Row],[سنة]]&gt;0,INT(الرئيسى3[[#This Row],[يوم]]-الرئيسى3[[#This Row],[سنة]]*365)/30,INT(الرئيسى3[[#This Row],[يوم]])/30)</f>
        <v>8.5666666666666664</v>
      </c>
      <c r="M529" s="6">
        <f ca="1">IF(الرئيسى3[[#This Row],[يوم]]&gt;365,INT(الرئيسى3[[#This Row],[يوم]]/365),0)</f>
        <v>1</v>
      </c>
      <c r="N529" s="13"/>
      <c r="O529" s="9">
        <v>0</v>
      </c>
    </row>
    <row r="530" spans="1:15" ht="16.5" x14ac:dyDescent="0.2">
      <c r="A530" s="4">
        <f>SUBTOTAL(3,$B$2:B530)</f>
        <v>529</v>
      </c>
      <c r="B530" s="18" t="s">
        <v>675</v>
      </c>
      <c r="C530" s="16">
        <v>29803102100098</v>
      </c>
      <c r="D530" s="4" t="s">
        <v>683</v>
      </c>
      <c r="E530" s="4" t="s">
        <v>10</v>
      </c>
      <c r="F530" s="4">
        <v>220</v>
      </c>
      <c r="G530" s="13">
        <v>20</v>
      </c>
      <c r="H530" s="14" t="s">
        <v>676</v>
      </c>
      <c r="I530" s="17">
        <v>45171</v>
      </c>
      <c r="J530" s="6">
        <f>COUNTIF(C:C,الرئيسى3[[#This Row],[رقم البطاقة]])</f>
        <v>1</v>
      </c>
      <c r="K530" s="6">
        <f ca="1">TODAY()-الرئيسى3[[#This Row],[تاريخ استلام العمل]]</f>
        <v>1088</v>
      </c>
      <c r="L530" s="6">
        <f ca="1">IF(الرئيسى3[[#This Row],[سنة]]&gt;0,INT(الرئيسى3[[#This Row],[يوم]]-الرئيسى3[[#This Row],[سنة]]*365)/30,INT(الرئيسى3[[#This Row],[يوم]])/30)</f>
        <v>11.933333333333334</v>
      </c>
      <c r="M530" s="6">
        <f ca="1">IF(الرئيسى3[[#This Row],[يوم]]&gt;365,INT(الرئيسى3[[#This Row],[يوم]]/365),0)</f>
        <v>2</v>
      </c>
      <c r="N530" s="13"/>
      <c r="O530" s="9">
        <v>800</v>
      </c>
    </row>
    <row r="531" spans="1:15" ht="15.75" x14ac:dyDescent="0.2">
      <c r="A531" s="4">
        <f>SUBTOTAL(3,$B$2:B531)</f>
        <v>530</v>
      </c>
      <c r="B531" s="4" t="s">
        <v>677</v>
      </c>
      <c r="C531" s="16">
        <v>30008282601872</v>
      </c>
      <c r="D531" s="4" t="s">
        <v>79</v>
      </c>
      <c r="E531" s="4" t="s">
        <v>8</v>
      </c>
      <c r="F531" s="5">
        <v>230</v>
      </c>
      <c r="G531" s="5">
        <v>20</v>
      </c>
      <c r="H531" s="14" t="s">
        <v>676</v>
      </c>
      <c r="I531" s="17">
        <v>44072</v>
      </c>
      <c r="J531" s="6">
        <f>COUNTIF(C:C,الرئيسى3[[#This Row],[رقم البطاقة]])</f>
        <v>1</v>
      </c>
      <c r="K531" s="6">
        <f ca="1">TODAY()-الرئيسى3[[#This Row],[تاريخ استلام العمل]]</f>
        <v>2187</v>
      </c>
      <c r="L531" s="6">
        <f ca="1">IF(الرئيسى3[[#This Row],[سنة]]&gt;0,INT(الرئيسى3[[#This Row],[يوم]]-الرئيسى3[[#This Row],[سنة]]*365)/30,INT(الرئيسى3[[#This Row],[يوم]])/30)</f>
        <v>12.066666666666666</v>
      </c>
      <c r="M531" s="6">
        <f ca="1">IF(الرئيسى3[[#This Row],[يوم]]&gt;365,INT(الرئيسى3[[#This Row],[يوم]]/365),0)</f>
        <v>5</v>
      </c>
      <c r="O531" s="9">
        <v>800</v>
      </c>
    </row>
    <row r="532" spans="1:15" ht="15.75" x14ac:dyDescent="0.2">
      <c r="A532" s="4">
        <f>SUBTOTAL(3,$B$2:B532)</f>
        <v>531</v>
      </c>
      <c r="B532" s="4" t="s">
        <v>741</v>
      </c>
      <c r="C532" s="16">
        <v>28108132701432</v>
      </c>
      <c r="D532" s="4" t="s">
        <v>35</v>
      </c>
      <c r="E532" s="4" t="s">
        <v>593</v>
      </c>
      <c r="F532" s="5">
        <v>310</v>
      </c>
      <c r="G532" s="5">
        <v>0</v>
      </c>
      <c r="H532" s="14" t="s">
        <v>752</v>
      </c>
      <c r="I532" s="17">
        <v>44782</v>
      </c>
      <c r="J532" s="6">
        <f>COUNTIF(C:C,الرئيسى3[[#This Row],[رقم البطاقة]])</f>
        <v>1</v>
      </c>
      <c r="K532" s="6">
        <f ca="1">TODAY()-الرئيسى3[[#This Row],[تاريخ استلام العمل]]</f>
        <v>1477</v>
      </c>
      <c r="L532" s="6">
        <f ca="1">IF(الرئيسى3[[#This Row],[سنة]]&gt;0,INT(الرئيسى3[[#This Row],[يوم]]-الرئيسى3[[#This Row],[سنة]]*365)/30,INT(الرئيسى3[[#This Row],[يوم]])/30)</f>
        <v>0.56666666666666665</v>
      </c>
      <c r="M532" s="6">
        <f ca="1">IF(الرئيسى3[[#This Row],[يوم]]&gt;365,INT(الرئيسى3[[#This Row],[يوم]]/365),0)</f>
        <v>4</v>
      </c>
      <c r="N532" s="13"/>
      <c r="O532" s="9">
        <v>800</v>
      </c>
    </row>
    <row r="533" spans="1:15" ht="15.75" x14ac:dyDescent="0.2">
      <c r="A533" s="4">
        <f>SUBTOTAL(3,$B$2:B533)</f>
        <v>532</v>
      </c>
      <c r="B533" s="4" t="s">
        <v>743</v>
      </c>
      <c r="C533" s="16">
        <v>29803070102573</v>
      </c>
      <c r="D533" s="4" t="s">
        <v>161</v>
      </c>
      <c r="E533" s="4" t="s">
        <v>12</v>
      </c>
      <c r="F533" s="5">
        <v>300</v>
      </c>
      <c r="G533" s="5">
        <v>30</v>
      </c>
      <c r="H533" s="14" t="s">
        <v>752</v>
      </c>
      <c r="I533" s="17">
        <v>45328</v>
      </c>
      <c r="J533" s="6">
        <f>COUNTIF(C:C,الرئيسى3[[#This Row],[رقم البطاقة]])</f>
        <v>1</v>
      </c>
      <c r="K533" s="6">
        <f ca="1">TODAY()-الرئيسى3[[#This Row],[تاريخ استلام العمل]]</f>
        <v>931</v>
      </c>
      <c r="L533" s="6">
        <f ca="1">IF(الرئيسى3[[#This Row],[سنة]]&gt;0,INT(الرئيسى3[[#This Row],[يوم]]-الرئيسى3[[#This Row],[سنة]]*365)/30,INT(الرئيسى3[[#This Row],[يوم]])/30)</f>
        <v>6.7</v>
      </c>
      <c r="M533" s="6">
        <f ca="1">IF(الرئيسى3[[#This Row],[يوم]]&gt;365,INT(الرئيسى3[[#This Row],[يوم]]/365),0)</f>
        <v>2</v>
      </c>
      <c r="N533" s="13"/>
      <c r="O533" s="9">
        <v>500</v>
      </c>
    </row>
    <row r="534" spans="1:15" ht="15.75" x14ac:dyDescent="0.2">
      <c r="A534" s="4">
        <f>SUBTOTAL(3,$B$2:B534)</f>
        <v>533</v>
      </c>
      <c r="B534" s="4" t="s">
        <v>746</v>
      </c>
      <c r="C534" s="16">
        <v>30509141603579</v>
      </c>
      <c r="D534" s="4" t="s">
        <v>11</v>
      </c>
      <c r="E534" s="4" t="s">
        <v>12</v>
      </c>
      <c r="F534" s="5">
        <v>195</v>
      </c>
      <c r="G534" s="5">
        <v>0</v>
      </c>
      <c r="H534" s="14" t="s">
        <v>752</v>
      </c>
      <c r="I534" s="17">
        <v>45482</v>
      </c>
      <c r="J534" s="6">
        <f>COUNTIF(C:C,الرئيسى3[[#This Row],[رقم البطاقة]])</f>
        <v>1</v>
      </c>
      <c r="K534" s="6">
        <f ca="1">TODAY()-الرئيسى3[[#This Row],[تاريخ استلام العمل]]</f>
        <v>777</v>
      </c>
      <c r="L534" s="6">
        <f ca="1">IF(الرئيسى3[[#This Row],[سنة]]&gt;0,INT(الرئيسى3[[#This Row],[يوم]]-الرئيسى3[[#This Row],[سنة]]*365)/30,INT(الرئيسى3[[#This Row],[يوم]])/30)</f>
        <v>1.5666666666666667</v>
      </c>
      <c r="M534" s="6">
        <f ca="1">IF(الرئيسى3[[#This Row],[يوم]]&gt;365,INT(الرئيسى3[[#This Row],[يوم]]/365),0)</f>
        <v>2</v>
      </c>
      <c r="N534" s="13"/>
      <c r="O534" s="9">
        <v>300</v>
      </c>
    </row>
    <row r="535" spans="1:15" ht="15.75" x14ac:dyDescent="0.2">
      <c r="A535" s="4">
        <f>SUBTOTAL(3,$B$2:B535)</f>
        <v>534</v>
      </c>
      <c r="B535" s="4" t="s">
        <v>750</v>
      </c>
      <c r="C535" s="16">
        <v>30409260103873</v>
      </c>
      <c r="D535" s="4" t="s">
        <v>333</v>
      </c>
      <c r="E535" s="4" t="s">
        <v>10</v>
      </c>
      <c r="F535" s="5">
        <v>290</v>
      </c>
      <c r="G535" s="5">
        <v>0</v>
      </c>
      <c r="H535" s="14" t="s">
        <v>752</v>
      </c>
      <c r="I535" s="17">
        <v>45623</v>
      </c>
      <c r="J535" s="6">
        <f>COUNTIF(C:C,الرئيسى3[[#This Row],[رقم البطاقة]])</f>
        <v>1</v>
      </c>
      <c r="K535" s="6">
        <f ca="1">TODAY()-الرئيسى3[[#This Row],[تاريخ استلام العمل]]</f>
        <v>636</v>
      </c>
      <c r="L535" s="6">
        <f ca="1">IF(الرئيسى3[[#This Row],[سنة]]&gt;0,INT(الرئيسى3[[#This Row],[يوم]]-الرئيسى3[[#This Row],[سنة]]*365)/30,INT(الرئيسى3[[#This Row],[يوم]])/30)</f>
        <v>9.0333333333333332</v>
      </c>
      <c r="M535" s="6">
        <f ca="1">IF(الرئيسى3[[#This Row],[يوم]]&gt;365,INT(الرئيسى3[[#This Row],[يوم]]/365),0)</f>
        <v>1</v>
      </c>
      <c r="N535" s="13"/>
      <c r="O535" s="9">
        <v>0</v>
      </c>
    </row>
    <row r="536" spans="1:15" ht="15.75" x14ac:dyDescent="0.2">
      <c r="A536" s="4">
        <f>SUBTOTAL(3,$B$2:B536)</f>
        <v>535</v>
      </c>
      <c r="B536" s="4" t="s">
        <v>632</v>
      </c>
      <c r="C536" s="16">
        <v>29205252703271</v>
      </c>
      <c r="D536" s="4" t="s">
        <v>18</v>
      </c>
      <c r="E536" s="4" t="s">
        <v>469</v>
      </c>
      <c r="F536" s="5">
        <v>320</v>
      </c>
      <c r="G536" s="4">
        <v>0</v>
      </c>
      <c r="H536" s="14" t="s">
        <v>330</v>
      </c>
      <c r="I536" s="17">
        <v>45570</v>
      </c>
      <c r="J536" s="6">
        <f>COUNTIF(C:C,الرئيسى3[[#This Row],[رقم البطاقة]])</f>
        <v>1</v>
      </c>
      <c r="K536" s="6">
        <f ca="1">TODAY()-الرئيسى3[[#This Row],[تاريخ استلام العمل]]</f>
        <v>689</v>
      </c>
      <c r="L536" s="6">
        <f ca="1">IF(الرئيسى3[[#This Row],[سنة]]&gt;0,INT(الرئيسى3[[#This Row],[يوم]]-الرئيسى3[[#This Row],[سنة]]*365)/30,INT(الرئيسى3[[#This Row],[يوم]])/30)</f>
        <v>10.8</v>
      </c>
      <c r="M536" s="6">
        <f ca="1">IF(الرئيسى3[[#This Row],[يوم]]&gt;365,INT(الرئيسى3[[#This Row],[يوم]]/365),0)</f>
        <v>1</v>
      </c>
      <c r="N536" s="13"/>
      <c r="O536" s="9">
        <v>300</v>
      </c>
    </row>
    <row r="537" spans="1:15" ht="15.75" x14ac:dyDescent="0.2">
      <c r="A537" s="4">
        <f>SUBTOTAL(3,$B$2:B537)</f>
        <v>536</v>
      </c>
      <c r="B537" s="4" t="s">
        <v>218</v>
      </c>
      <c r="C537" s="16">
        <v>29105272800851</v>
      </c>
      <c r="D537" s="4" t="s">
        <v>438</v>
      </c>
      <c r="E537" s="4" t="s">
        <v>593</v>
      </c>
      <c r="F537" s="5">
        <v>290</v>
      </c>
      <c r="G537" s="5">
        <v>0</v>
      </c>
      <c r="H537" s="14" t="s">
        <v>330</v>
      </c>
      <c r="I537" s="17">
        <v>45409</v>
      </c>
      <c r="J537" s="6">
        <f>COUNTIF(C:C,الرئيسى3[[#This Row],[رقم البطاقة]])</f>
        <v>1</v>
      </c>
      <c r="K537" s="6">
        <f ca="1">TODAY()-الرئيسى3[[#This Row],[تاريخ استلام العمل]]</f>
        <v>850</v>
      </c>
      <c r="L537" s="6">
        <f ca="1">IF(الرئيسى3[[#This Row],[سنة]]&gt;0,INT(الرئيسى3[[#This Row],[يوم]]-الرئيسى3[[#This Row],[سنة]]*365)/30,INT(الرئيسى3[[#This Row],[يوم]])/30)</f>
        <v>4</v>
      </c>
      <c r="M537" s="6">
        <f ca="1">IF(الرئيسى3[[#This Row],[يوم]]&gt;365,INT(الرئيسى3[[#This Row],[يوم]]/365),0)</f>
        <v>2</v>
      </c>
      <c r="N537" s="13"/>
      <c r="O537" s="9">
        <v>500</v>
      </c>
    </row>
    <row r="538" spans="1:15" ht="15.75" x14ac:dyDescent="0.2">
      <c r="A538" s="4">
        <f>SUBTOTAL(3,$B$2:B538)</f>
        <v>537</v>
      </c>
      <c r="B538" s="4" t="s">
        <v>543</v>
      </c>
      <c r="C538" s="16">
        <v>29908261700035</v>
      </c>
      <c r="D538" s="4" t="s">
        <v>172</v>
      </c>
      <c r="E538" s="4" t="s">
        <v>13</v>
      </c>
      <c r="F538" s="5">
        <v>260</v>
      </c>
      <c r="G538" s="4">
        <v>0</v>
      </c>
      <c r="H538" s="14" t="s">
        <v>330</v>
      </c>
      <c r="I538" s="17">
        <v>45150</v>
      </c>
      <c r="J538" s="6">
        <f>COUNTIF(C:C,الرئيسى3[[#This Row],[رقم البطاقة]])</f>
        <v>1</v>
      </c>
      <c r="K538" s="6">
        <f ca="1">TODAY()-الرئيسى3[[#This Row],[تاريخ استلام العمل]]</f>
        <v>1109</v>
      </c>
      <c r="L538" s="6">
        <f ca="1">IF(الرئيسى3[[#This Row],[سنة]]&gt;0,INT(الرئيسى3[[#This Row],[يوم]]-الرئيسى3[[#This Row],[سنة]]*365)/30,INT(الرئيسى3[[#This Row],[يوم]])/30)</f>
        <v>0.46666666666666667</v>
      </c>
      <c r="M538" s="6">
        <f ca="1">IF(الرئيسى3[[#This Row],[يوم]]&gt;365,INT(الرئيسى3[[#This Row],[يوم]]/365),0)</f>
        <v>3</v>
      </c>
      <c r="O538" s="9">
        <v>800</v>
      </c>
    </row>
    <row r="539" spans="1:15" ht="15.75" x14ac:dyDescent="0.2">
      <c r="A539" s="4">
        <f>SUBTOTAL(3,$B$2:B539)</f>
        <v>538</v>
      </c>
      <c r="B539" s="4" t="s">
        <v>268</v>
      </c>
      <c r="C539" s="16">
        <v>27304101701957</v>
      </c>
      <c r="D539" s="4" t="s">
        <v>16</v>
      </c>
      <c r="E539" s="4" t="s">
        <v>12</v>
      </c>
      <c r="F539" s="5">
        <v>240</v>
      </c>
      <c r="G539" s="5">
        <v>0</v>
      </c>
      <c r="H539" s="14" t="s">
        <v>75</v>
      </c>
      <c r="I539" s="17">
        <v>45572</v>
      </c>
      <c r="J539" s="6">
        <f>COUNTIF(C:C,الرئيسى3[[#This Row],[رقم البطاقة]])</f>
        <v>1</v>
      </c>
      <c r="K539" s="6">
        <f ca="1">TODAY()-الرئيسى3[[#This Row],[تاريخ استلام العمل]]</f>
        <v>687</v>
      </c>
      <c r="L539" s="6">
        <f ca="1">IF(الرئيسى3[[#This Row],[سنة]]&gt;0,INT(الرئيسى3[[#This Row],[يوم]]-الرئيسى3[[#This Row],[سنة]]*365)/30,INT(الرئيسى3[[#This Row],[يوم]])/30)</f>
        <v>10.733333333333333</v>
      </c>
      <c r="M539" s="6">
        <f ca="1">IF(الرئيسى3[[#This Row],[يوم]]&gt;365,INT(الرئيسى3[[#This Row],[يوم]]/365),0)</f>
        <v>1</v>
      </c>
      <c r="N539" s="13"/>
      <c r="O539" s="9">
        <v>300</v>
      </c>
    </row>
    <row r="540" spans="1:15" ht="16.5" x14ac:dyDescent="0.2">
      <c r="A540" s="4">
        <f>SUBTOTAL(3,$B$2:B540)</f>
        <v>539</v>
      </c>
      <c r="B540" s="18" t="s">
        <v>285</v>
      </c>
      <c r="C540" s="16">
        <v>30402141304394</v>
      </c>
      <c r="D540" s="4" t="s">
        <v>19</v>
      </c>
      <c r="E540" s="13" t="s">
        <v>12</v>
      </c>
      <c r="F540" s="4">
        <v>230</v>
      </c>
      <c r="G540" s="5">
        <v>0</v>
      </c>
      <c r="H540" s="14" t="s">
        <v>75</v>
      </c>
      <c r="I540" s="17">
        <v>45500</v>
      </c>
      <c r="J540" s="6">
        <f>COUNTIF(C:C,الرئيسى3[[#This Row],[رقم البطاقة]])</f>
        <v>1</v>
      </c>
      <c r="K540" s="6">
        <f ca="1">TODAY()-الرئيسى3[[#This Row],[تاريخ استلام العمل]]</f>
        <v>759</v>
      </c>
      <c r="L540" s="6">
        <f ca="1">IF(الرئيسى3[[#This Row],[سنة]]&gt;0,INT(الرئيسى3[[#This Row],[يوم]]-الرئيسى3[[#This Row],[سنة]]*365)/30,INT(الرئيسى3[[#This Row],[يوم]])/30)</f>
        <v>0.96666666666666667</v>
      </c>
      <c r="M540" s="6">
        <f ca="1">IF(الرئيسى3[[#This Row],[يوم]]&gt;365,INT(الرئيسى3[[#This Row],[يوم]]/365),0)</f>
        <v>2</v>
      </c>
      <c r="N540" s="13"/>
      <c r="O540" s="9">
        <v>300</v>
      </c>
    </row>
    <row r="541" spans="1:15" ht="15.75" x14ac:dyDescent="0.2">
      <c r="A541" s="4">
        <f>SUBTOTAL(3,$B$2:B541)</f>
        <v>540</v>
      </c>
      <c r="B541" s="4" t="s">
        <v>284</v>
      </c>
      <c r="C541" s="16">
        <v>29911201403016</v>
      </c>
      <c r="D541" s="4" t="s">
        <v>439</v>
      </c>
      <c r="E541" s="4" t="s">
        <v>593</v>
      </c>
      <c r="F541" s="4">
        <v>290</v>
      </c>
      <c r="G541" s="5">
        <v>0</v>
      </c>
      <c r="H541" s="14" t="s">
        <v>37</v>
      </c>
      <c r="I541" s="17">
        <v>45496</v>
      </c>
      <c r="J541" s="6">
        <f>COUNTIF(C:C,الرئيسى3[[#This Row],[رقم البطاقة]])</f>
        <v>1</v>
      </c>
      <c r="K541" s="6">
        <f ca="1">TODAY()-الرئيسى3[[#This Row],[تاريخ استلام العمل]]</f>
        <v>763</v>
      </c>
      <c r="L541" s="6">
        <f ca="1">IF(الرئيسى3[[#This Row],[سنة]]&gt;0,INT(الرئيسى3[[#This Row],[يوم]]-الرئيسى3[[#This Row],[سنة]]*365)/30,INT(الرئيسى3[[#This Row],[يوم]])/30)</f>
        <v>1.1000000000000001</v>
      </c>
      <c r="M541" s="6">
        <f ca="1">IF(الرئيسى3[[#This Row],[يوم]]&gt;365,INT(الرئيسى3[[#This Row],[يوم]]/365),0)</f>
        <v>2</v>
      </c>
      <c r="N541" s="13"/>
      <c r="O541" s="9">
        <v>300</v>
      </c>
    </row>
    <row r="542" spans="1:15" ht="15.75" x14ac:dyDescent="0.2">
      <c r="A542" s="4">
        <f>SUBTOTAL(3,$B$2:B542)</f>
        <v>541</v>
      </c>
      <c r="B542" s="4" t="s">
        <v>342</v>
      </c>
      <c r="C542" s="16">
        <v>30408152604533</v>
      </c>
      <c r="D542" s="4" t="s">
        <v>625</v>
      </c>
      <c r="E542" s="4" t="s">
        <v>593</v>
      </c>
      <c r="F542" s="4">
        <v>270</v>
      </c>
      <c r="G542" s="5">
        <v>0</v>
      </c>
      <c r="H542" s="14" t="s">
        <v>37</v>
      </c>
      <c r="I542" s="17">
        <v>45272</v>
      </c>
      <c r="J542" s="6">
        <f>COUNTIF(C:C,الرئيسى3[[#This Row],[رقم البطاقة]])</f>
        <v>1</v>
      </c>
      <c r="K542" s="6">
        <f ca="1">TODAY()-الرئيسى3[[#This Row],[تاريخ استلام العمل]]</f>
        <v>987</v>
      </c>
      <c r="L542" s="6">
        <f ca="1">IF(الرئيسى3[[#This Row],[سنة]]&gt;0,INT(الرئيسى3[[#This Row],[يوم]]-الرئيسى3[[#This Row],[سنة]]*365)/30,INT(الرئيسى3[[#This Row],[يوم]])/30)</f>
        <v>8.5666666666666664</v>
      </c>
      <c r="M542" s="6">
        <f ca="1">IF(الرئيسى3[[#This Row],[يوم]]&gt;365,INT(الرئيسى3[[#This Row],[يوم]]/365),0)</f>
        <v>2</v>
      </c>
      <c r="N542" s="13"/>
      <c r="O542" s="9">
        <v>800</v>
      </c>
    </row>
    <row r="543" spans="1:15" ht="15.75" x14ac:dyDescent="0.2">
      <c r="A543" s="4">
        <f>SUBTOTAL(3,$B$2:B543)</f>
        <v>542</v>
      </c>
      <c r="B543" s="4" t="s">
        <v>700</v>
      </c>
      <c r="C543" s="16">
        <v>30212012615177</v>
      </c>
      <c r="D543" s="4" t="s">
        <v>601</v>
      </c>
      <c r="E543" s="4" t="s">
        <v>593</v>
      </c>
      <c r="F543" s="4">
        <v>320</v>
      </c>
      <c r="G543" s="5">
        <v>0</v>
      </c>
      <c r="H543" s="14" t="s">
        <v>37</v>
      </c>
      <c r="I543" s="17">
        <v>45664</v>
      </c>
      <c r="J543" s="6">
        <f>COUNTIF(C:C,الرئيسى3[[#This Row],[رقم البطاقة]])</f>
        <v>1</v>
      </c>
      <c r="K543" s="6">
        <f ca="1">TODAY()-الرئيسى3[[#This Row],[تاريخ استلام العمل]]</f>
        <v>595</v>
      </c>
      <c r="L543" s="6">
        <f ca="1">IF(الرئيسى3[[#This Row],[سنة]]&gt;0,INT(الرئيسى3[[#This Row],[يوم]]-الرئيسى3[[#This Row],[سنة]]*365)/30,INT(الرئيسى3[[#This Row],[يوم]])/30)</f>
        <v>7.666666666666667</v>
      </c>
      <c r="M543" s="6">
        <f ca="1">IF(الرئيسى3[[#This Row],[يوم]]&gt;365,INT(الرئيسى3[[#This Row],[يوم]]/365),0)</f>
        <v>1</v>
      </c>
      <c r="O543" s="9">
        <v>0</v>
      </c>
    </row>
    <row r="544" spans="1:15" ht="15.75" x14ac:dyDescent="0.2">
      <c r="A544" s="4">
        <f>SUBTOTAL(3,$B$2:B544)</f>
        <v>543</v>
      </c>
      <c r="B544" s="4" t="s">
        <v>574</v>
      </c>
      <c r="C544" s="16">
        <v>30501312401472</v>
      </c>
      <c r="D544" s="4" t="s">
        <v>438</v>
      </c>
      <c r="E544" s="4" t="s">
        <v>593</v>
      </c>
      <c r="F544" s="5">
        <v>290</v>
      </c>
      <c r="G544" s="5">
        <v>0</v>
      </c>
      <c r="H544" s="14" t="s">
        <v>37</v>
      </c>
      <c r="I544" s="17">
        <v>45640</v>
      </c>
      <c r="J544" s="6">
        <f>COUNTIF(C:C,الرئيسى3[[#This Row],[رقم البطاقة]])</f>
        <v>1</v>
      </c>
      <c r="K544" s="6">
        <f ca="1">TODAY()-الرئيسى3[[#This Row],[تاريخ استلام العمل]]</f>
        <v>619</v>
      </c>
      <c r="L544" s="6">
        <f ca="1">IF(الرئيسى3[[#This Row],[سنة]]&gt;0,INT(الرئيسى3[[#This Row],[يوم]]-الرئيسى3[[#This Row],[سنة]]*365)/30,INT(الرئيسى3[[#This Row],[يوم]])/30)</f>
        <v>8.4666666666666668</v>
      </c>
      <c r="M544" s="6">
        <f ca="1">IF(الرئيسى3[[#This Row],[يوم]]&gt;365,INT(الرئيسى3[[#This Row],[يوم]]/365),0)</f>
        <v>1</v>
      </c>
      <c r="N544" s="13"/>
      <c r="O544" s="9">
        <v>0</v>
      </c>
    </row>
    <row r="545" spans="1:15" ht="15.75" x14ac:dyDescent="0.2">
      <c r="A545" s="4">
        <f>SUBTOTAL(3,$B$2:B545)</f>
        <v>544</v>
      </c>
      <c r="B545" s="4" t="s">
        <v>573</v>
      </c>
      <c r="C545" s="16">
        <v>28412011404296</v>
      </c>
      <c r="D545" s="13" t="s">
        <v>436</v>
      </c>
      <c r="E545" s="4" t="s">
        <v>593</v>
      </c>
      <c r="F545" s="4">
        <v>300</v>
      </c>
      <c r="G545" s="5">
        <v>0</v>
      </c>
      <c r="H545" s="14" t="s">
        <v>37</v>
      </c>
      <c r="I545" s="17">
        <v>45635</v>
      </c>
      <c r="J545" s="6">
        <f>COUNTIF(C:C,الرئيسى3[[#This Row],[رقم البطاقة]])</f>
        <v>1</v>
      </c>
      <c r="K545" s="6">
        <f ca="1">TODAY()-الرئيسى3[[#This Row],[تاريخ استلام العمل]]</f>
        <v>624</v>
      </c>
      <c r="L545" s="6">
        <f ca="1">IF(الرئيسى3[[#This Row],[سنة]]&gt;0,INT(الرئيسى3[[#This Row],[يوم]]-الرئيسى3[[#This Row],[سنة]]*365)/30,INT(الرئيسى3[[#This Row],[يوم]])/30)</f>
        <v>8.6333333333333329</v>
      </c>
      <c r="M545" s="6">
        <f ca="1">IF(الرئيسى3[[#This Row],[يوم]]&gt;365,INT(الرئيسى3[[#This Row],[يوم]]/365),0)</f>
        <v>1</v>
      </c>
      <c r="N545" s="13"/>
      <c r="O545" s="9">
        <v>0</v>
      </c>
    </row>
    <row r="546" spans="1:15" ht="15.75" x14ac:dyDescent="0.2">
      <c r="A546" s="4">
        <f>SUBTOTAL(3,$B$2:B546)</f>
        <v>545</v>
      </c>
      <c r="B546" s="4" t="s">
        <v>39</v>
      </c>
      <c r="C546" s="16">
        <v>27511102100539</v>
      </c>
      <c r="D546" s="4" t="s">
        <v>16</v>
      </c>
      <c r="E546" s="4" t="s">
        <v>12</v>
      </c>
      <c r="F546" s="4">
        <v>400</v>
      </c>
      <c r="G546" s="5">
        <v>0</v>
      </c>
      <c r="H546" s="14" t="s">
        <v>37</v>
      </c>
      <c r="I546" s="17">
        <v>44776</v>
      </c>
      <c r="J546" s="6">
        <f>COUNTIF(C:C,الرئيسى3[[#This Row],[رقم البطاقة]])</f>
        <v>1</v>
      </c>
      <c r="K546" s="6">
        <f ca="1">TODAY()-الرئيسى3[[#This Row],[تاريخ استلام العمل]]</f>
        <v>1483</v>
      </c>
      <c r="L546" s="6">
        <f ca="1">IF(الرئيسى3[[#This Row],[سنة]]&gt;0,INT(الرئيسى3[[#This Row],[يوم]]-الرئيسى3[[#This Row],[سنة]]*365)/30,INT(الرئيسى3[[#This Row],[يوم]])/30)</f>
        <v>0.76666666666666672</v>
      </c>
      <c r="M546" s="6">
        <f ca="1">IF(الرئيسى3[[#This Row],[يوم]]&gt;365,INT(الرئيسى3[[#This Row],[يوم]]/365),0)</f>
        <v>4</v>
      </c>
      <c r="N546" s="13"/>
      <c r="O546" s="9">
        <v>800</v>
      </c>
    </row>
    <row r="547" spans="1:15" ht="15.75" x14ac:dyDescent="0.2">
      <c r="A547" s="4">
        <f>SUBTOTAL(3,$B$2:B547)</f>
        <v>546</v>
      </c>
      <c r="B547" s="4" t="s">
        <v>38</v>
      </c>
      <c r="C547" s="16">
        <v>28302012101297</v>
      </c>
      <c r="D547" s="4" t="s">
        <v>16</v>
      </c>
      <c r="E547" s="4" t="s">
        <v>12</v>
      </c>
      <c r="F547" s="5">
        <v>400</v>
      </c>
      <c r="G547" s="5">
        <v>0</v>
      </c>
      <c r="H547" s="14" t="s">
        <v>37</v>
      </c>
      <c r="I547" s="17">
        <v>44695</v>
      </c>
      <c r="J547" s="6">
        <f>COUNTIF(C:C,الرئيسى3[[#This Row],[رقم البطاقة]])</f>
        <v>1</v>
      </c>
      <c r="K547" s="6">
        <f ca="1">TODAY()-الرئيسى3[[#This Row],[تاريخ استلام العمل]]</f>
        <v>1564</v>
      </c>
      <c r="L547" s="6">
        <f ca="1">IF(الرئيسى3[[#This Row],[سنة]]&gt;0,INT(الرئيسى3[[#This Row],[يوم]]-الرئيسى3[[#This Row],[سنة]]*365)/30,INT(الرئيسى3[[#This Row],[يوم]])/30)</f>
        <v>3.4666666666666668</v>
      </c>
      <c r="M547" s="6">
        <f ca="1">IF(الرئيسى3[[#This Row],[يوم]]&gt;365,INT(الرئيسى3[[#This Row],[يوم]]/365),0)</f>
        <v>4</v>
      </c>
      <c r="N547" s="13"/>
      <c r="O547" s="9">
        <v>800</v>
      </c>
    </row>
    <row r="548" spans="1:15" ht="15.75" x14ac:dyDescent="0.2">
      <c r="A548" s="4">
        <f>SUBTOTAL(3,$B$2:B548)</f>
        <v>547</v>
      </c>
      <c r="B548" s="4" t="s">
        <v>40</v>
      </c>
      <c r="C548" s="16">
        <v>27310102100256</v>
      </c>
      <c r="D548" s="4" t="s">
        <v>16</v>
      </c>
      <c r="E548" s="4" t="s">
        <v>12</v>
      </c>
      <c r="F548" s="4">
        <v>400</v>
      </c>
      <c r="G548" s="5">
        <v>0</v>
      </c>
      <c r="H548" s="14" t="s">
        <v>37</v>
      </c>
      <c r="I548" s="17">
        <v>45199</v>
      </c>
      <c r="J548" s="6">
        <f>COUNTIF(C:C,الرئيسى3[[#This Row],[رقم البطاقة]])</f>
        <v>1</v>
      </c>
      <c r="K548" s="6">
        <f ca="1">TODAY()-الرئيسى3[[#This Row],[تاريخ استلام العمل]]</f>
        <v>1060</v>
      </c>
      <c r="L548" s="6">
        <f ca="1">IF(الرئيسى3[[#This Row],[سنة]]&gt;0,INT(الرئيسى3[[#This Row],[يوم]]-الرئيسى3[[#This Row],[سنة]]*365)/30,INT(الرئيسى3[[#This Row],[يوم]])/30)</f>
        <v>11</v>
      </c>
      <c r="M548" s="6">
        <f ca="1">IF(الرئيسى3[[#This Row],[يوم]]&gt;365,INT(الرئيسى3[[#This Row],[يوم]]/365),0)</f>
        <v>2</v>
      </c>
      <c r="N548" s="13"/>
      <c r="O548" s="9">
        <v>800</v>
      </c>
    </row>
    <row r="549" spans="1:15" ht="15.75" x14ac:dyDescent="0.2">
      <c r="A549" s="4">
        <f>SUBTOTAL(3,$B$2:B549)</f>
        <v>548</v>
      </c>
      <c r="B549" s="4" t="s">
        <v>41</v>
      </c>
      <c r="C549" s="16">
        <v>27712122100636</v>
      </c>
      <c r="D549" s="4" t="s">
        <v>16</v>
      </c>
      <c r="E549" s="4" t="s">
        <v>12</v>
      </c>
      <c r="F549" s="4">
        <v>400</v>
      </c>
      <c r="G549" s="5">
        <v>0</v>
      </c>
      <c r="H549" s="14" t="s">
        <v>37</v>
      </c>
      <c r="I549" s="17">
        <v>45256</v>
      </c>
      <c r="J549" s="6">
        <f>COUNTIF(C:C,الرئيسى3[[#This Row],[رقم البطاقة]])</f>
        <v>1</v>
      </c>
      <c r="K549" s="6">
        <f ca="1">TODAY()-الرئيسى3[[#This Row],[تاريخ استلام العمل]]</f>
        <v>1003</v>
      </c>
      <c r="L549" s="6">
        <f ca="1">IF(الرئيسى3[[#This Row],[سنة]]&gt;0,INT(الرئيسى3[[#This Row],[يوم]]-الرئيسى3[[#This Row],[سنة]]*365)/30,INT(الرئيسى3[[#This Row],[يوم]])/30)</f>
        <v>9.1</v>
      </c>
      <c r="M549" s="6">
        <f ca="1">IF(الرئيسى3[[#This Row],[يوم]]&gt;365,INT(الرئيسى3[[#This Row],[يوم]]/365),0)</f>
        <v>2</v>
      </c>
      <c r="N549" s="13"/>
      <c r="O549" s="9">
        <v>800</v>
      </c>
    </row>
    <row r="550" spans="1:15" ht="15.75" x14ac:dyDescent="0.2">
      <c r="A550" s="4">
        <f>SUBTOTAL(3,$B$2:B550)</f>
        <v>549</v>
      </c>
      <c r="B550" s="4" t="s">
        <v>42</v>
      </c>
      <c r="C550" s="16">
        <v>28408112100576</v>
      </c>
      <c r="D550" s="4" t="s">
        <v>16</v>
      </c>
      <c r="E550" s="4" t="s">
        <v>12</v>
      </c>
      <c r="F550" s="4">
        <v>400</v>
      </c>
      <c r="G550" s="5">
        <v>0</v>
      </c>
      <c r="H550" s="14" t="s">
        <v>37</v>
      </c>
      <c r="I550" s="17">
        <v>45276</v>
      </c>
      <c r="J550" s="6">
        <f>COUNTIF(C:C,الرئيسى3[[#This Row],[رقم البطاقة]])</f>
        <v>1</v>
      </c>
      <c r="K550" s="6">
        <f ca="1">TODAY()-الرئيسى3[[#This Row],[تاريخ استلام العمل]]</f>
        <v>983</v>
      </c>
      <c r="L550" s="6">
        <f ca="1">IF(الرئيسى3[[#This Row],[سنة]]&gt;0,INT(الرئيسى3[[#This Row],[يوم]]-الرئيسى3[[#This Row],[سنة]]*365)/30,INT(الرئيسى3[[#This Row],[يوم]])/30)</f>
        <v>8.4333333333333336</v>
      </c>
      <c r="M550" s="6">
        <f ca="1">IF(الرئيسى3[[#This Row],[يوم]]&gt;365,INT(الرئيسى3[[#This Row],[يوم]]/365),0)</f>
        <v>2</v>
      </c>
      <c r="N550" s="13"/>
      <c r="O550" s="9">
        <v>800</v>
      </c>
    </row>
    <row r="551" spans="1:15" ht="15.75" x14ac:dyDescent="0.2">
      <c r="A551" s="4">
        <f>SUBTOTAL(3,$B$2:B551)</f>
        <v>550</v>
      </c>
      <c r="B551" s="4" t="s">
        <v>368</v>
      </c>
      <c r="C551" s="16">
        <v>29107302102251</v>
      </c>
      <c r="D551" s="4" t="s">
        <v>16</v>
      </c>
      <c r="E551" s="4" t="s">
        <v>12</v>
      </c>
      <c r="F551" s="4">
        <v>400</v>
      </c>
      <c r="G551" s="5">
        <v>0</v>
      </c>
      <c r="H551" s="14" t="s">
        <v>37</v>
      </c>
      <c r="I551" s="17">
        <v>45276</v>
      </c>
      <c r="J551" s="6">
        <f>COUNTIF(C:C,الرئيسى3[[#This Row],[رقم البطاقة]])</f>
        <v>1</v>
      </c>
      <c r="K551" s="6">
        <f ca="1">TODAY()-الرئيسى3[[#This Row],[تاريخ استلام العمل]]</f>
        <v>983</v>
      </c>
      <c r="L551" s="6">
        <f ca="1">IF(الرئيسى3[[#This Row],[سنة]]&gt;0,INT(الرئيسى3[[#This Row],[يوم]]-الرئيسى3[[#This Row],[سنة]]*365)/30,INT(الرئيسى3[[#This Row],[يوم]])/30)</f>
        <v>8.4333333333333336</v>
      </c>
      <c r="M551" s="6">
        <f ca="1">IF(الرئيسى3[[#This Row],[يوم]]&gt;365,INT(الرئيسى3[[#This Row],[يوم]]/365),0)</f>
        <v>2</v>
      </c>
      <c r="N551" s="13"/>
      <c r="O551" s="9">
        <v>800</v>
      </c>
    </row>
    <row r="552" spans="1:15" ht="16.5" x14ac:dyDescent="0.2">
      <c r="A552" s="4">
        <f>SUBTOTAL(3,$B$2:B552)</f>
        <v>551</v>
      </c>
      <c r="B552" s="18" t="s">
        <v>174</v>
      </c>
      <c r="C552" s="16">
        <v>28209102101032</v>
      </c>
      <c r="D552" s="4" t="s">
        <v>16</v>
      </c>
      <c r="E552" s="13" t="s">
        <v>12</v>
      </c>
      <c r="F552" s="4">
        <v>400</v>
      </c>
      <c r="G552" s="5">
        <v>0</v>
      </c>
      <c r="H552" s="14" t="s">
        <v>37</v>
      </c>
      <c r="I552" s="17">
        <v>45363</v>
      </c>
      <c r="J552" s="6">
        <f>COUNTIF(C:C,الرئيسى3[[#This Row],[رقم البطاقة]])</f>
        <v>1</v>
      </c>
      <c r="K552" s="6">
        <f ca="1">TODAY()-الرئيسى3[[#This Row],[تاريخ استلام العمل]]</f>
        <v>896</v>
      </c>
      <c r="L552" s="6">
        <f ca="1">IF(الرئيسى3[[#This Row],[سنة]]&gt;0,INT(الرئيسى3[[#This Row],[يوم]]-الرئيسى3[[#This Row],[سنة]]*365)/30,INT(الرئيسى3[[#This Row],[يوم]])/30)</f>
        <v>5.5333333333333332</v>
      </c>
      <c r="M552" s="6">
        <f ca="1">IF(الرئيسى3[[#This Row],[يوم]]&gt;365,INT(الرئيسى3[[#This Row],[يوم]]/365),0)</f>
        <v>2</v>
      </c>
      <c r="N552" s="13"/>
      <c r="O552" s="9">
        <v>500</v>
      </c>
    </row>
    <row r="553" spans="1:15" ht="15.75" x14ac:dyDescent="0.2">
      <c r="A553" s="4">
        <f>SUBTOTAL(3,$B$2:B553)</f>
        <v>552</v>
      </c>
      <c r="B553" s="9" t="s">
        <v>344</v>
      </c>
      <c r="C553" s="16">
        <v>30109132102453</v>
      </c>
      <c r="D553" s="4" t="s">
        <v>672</v>
      </c>
      <c r="E553" s="4" t="s">
        <v>12</v>
      </c>
      <c r="F553" s="9">
        <v>400</v>
      </c>
      <c r="G553" s="4">
        <v>0</v>
      </c>
      <c r="H553" s="21" t="s">
        <v>37</v>
      </c>
      <c r="I553" s="17">
        <v>45292</v>
      </c>
      <c r="J553" s="6">
        <f>COUNTIF(C:C,الرئيسى3[[#This Row],[رقم البطاقة]])</f>
        <v>1</v>
      </c>
      <c r="K553" s="6">
        <f ca="1">TODAY()-الرئيسى3[[#This Row],[تاريخ استلام العمل]]</f>
        <v>967</v>
      </c>
      <c r="L553" s="6">
        <f ca="1">IF(الرئيسى3[[#This Row],[سنة]]&gt;0,INT(الرئيسى3[[#This Row],[يوم]]-الرئيسى3[[#This Row],[سنة]]*365)/30,INT(الرئيسى3[[#This Row],[يوم]])/30)</f>
        <v>7.9</v>
      </c>
      <c r="M553" s="6">
        <f ca="1">IF(الرئيسى3[[#This Row],[يوم]]&gt;365,INT(الرئيسى3[[#This Row],[يوم]]/365),0)</f>
        <v>2</v>
      </c>
      <c r="N553" s="13"/>
      <c r="O553" s="9">
        <v>800</v>
      </c>
    </row>
    <row r="554" spans="1:15" ht="15.75" x14ac:dyDescent="0.2">
      <c r="A554" s="4">
        <f>SUBTOTAL(3,$B$2:B554)</f>
        <v>553</v>
      </c>
      <c r="B554" s="4" t="s">
        <v>345</v>
      </c>
      <c r="C554" s="16">
        <v>27611022100336</v>
      </c>
      <c r="D554" s="4" t="s">
        <v>672</v>
      </c>
      <c r="E554" s="4" t="s">
        <v>12</v>
      </c>
      <c r="F554" s="5">
        <v>400</v>
      </c>
      <c r="G554" s="4">
        <v>0</v>
      </c>
      <c r="H554" s="14" t="s">
        <v>37</v>
      </c>
      <c r="I554" s="17">
        <v>45292</v>
      </c>
      <c r="J554" s="6">
        <f>COUNTIF(C:C,الرئيسى3[[#This Row],[رقم البطاقة]])</f>
        <v>1</v>
      </c>
      <c r="K554" s="6">
        <f ca="1">TODAY()-الرئيسى3[[#This Row],[تاريخ استلام العمل]]</f>
        <v>967</v>
      </c>
      <c r="L554" s="6">
        <f ca="1">IF(الرئيسى3[[#This Row],[سنة]]&gt;0,INT(الرئيسى3[[#This Row],[يوم]]-الرئيسى3[[#This Row],[سنة]]*365)/30,INT(الرئيسى3[[#This Row],[يوم]])/30)</f>
        <v>7.9</v>
      </c>
      <c r="M554" s="6">
        <f ca="1">IF(الرئيسى3[[#This Row],[يوم]]&gt;365,INT(الرئيسى3[[#This Row],[يوم]]/365),0)</f>
        <v>2</v>
      </c>
      <c r="N554" s="13"/>
      <c r="O554" s="9">
        <v>800</v>
      </c>
    </row>
    <row r="555" spans="1:15" ht="16.5" x14ac:dyDescent="0.2">
      <c r="A555" s="4">
        <f>SUBTOTAL(3,$B$2:B555)</f>
        <v>554</v>
      </c>
      <c r="B555" s="18" t="s">
        <v>346</v>
      </c>
      <c r="C555" s="16">
        <v>28109032100314</v>
      </c>
      <c r="D555" s="4" t="s">
        <v>672</v>
      </c>
      <c r="E555" s="13" t="s">
        <v>12</v>
      </c>
      <c r="F555" s="4">
        <v>400</v>
      </c>
      <c r="G555" s="5">
        <v>0</v>
      </c>
      <c r="H555" s="14" t="s">
        <v>37</v>
      </c>
      <c r="I555" s="17">
        <v>45292</v>
      </c>
      <c r="J555" s="6">
        <f>COUNTIF(C:C,الرئيسى3[[#This Row],[رقم البطاقة]])</f>
        <v>1</v>
      </c>
      <c r="K555" s="6">
        <f ca="1">TODAY()-الرئيسى3[[#This Row],[تاريخ استلام العمل]]</f>
        <v>967</v>
      </c>
      <c r="L555" s="6">
        <f ca="1">IF(الرئيسى3[[#This Row],[سنة]]&gt;0,INT(الرئيسى3[[#This Row],[يوم]]-الرئيسى3[[#This Row],[سنة]]*365)/30,INT(الرئيسى3[[#This Row],[يوم]])/30)</f>
        <v>7.9</v>
      </c>
      <c r="M555" s="6">
        <f ca="1">IF(الرئيسى3[[#This Row],[يوم]]&gt;365,INT(الرئيسى3[[#This Row],[يوم]]/365),0)</f>
        <v>2</v>
      </c>
      <c r="N555" s="13"/>
      <c r="O555" s="9">
        <v>800</v>
      </c>
    </row>
    <row r="556" spans="1:15" ht="15.75" x14ac:dyDescent="0.2">
      <c r="A556" s="4">
        <f>SUBTOTAL(3,$B$2:B556)</f>
        <v>555</v>
      </c>
      <c r="B556" s="5" t="s">
        <v>347</v>
      </c>
      <c r="C556" s="16">
        <v>27704242100297</v>
      </c>
      <c r="D556" s="4" t="s">
        <v>672</v>
      </c>
      <c r="E556" s="4" t="s">
        <v>12</v>
      </c>
      <c r="F556" s="5">
        <v>400</v>
      </c>
      <c r="G556" s="4">
        <v>0</v>
      </c>
      <c r="H556" s="14" t="s">
        <v>37</v>
      </c>
      <c r="I556" s="17">
        <v>45327</v>
      </c>
      <c r="J556" s="6">
        <f>COUNTIF(C:C,الرئيسى3[[#This Row],[رقم البطاقة]])</f>
        <v>1</v>
      </c>
      <c r="K556" s="6">
        <f ca="1">TODAY()-الرئيسى3[[#This Row],[تاريخ استلام العمل]]</f>
        <v>932</v>
      </c>
      <c r="L556" s="6">
        <f ca="1">IF(الرئيسى3[[#This Row],[سنة]]&gt;0,INT(الرئيسى3[[#This Row],[يوم]]-الرئيسى3[[#This Row],[سنة]]*365)/30,INT(الرئيسى3[[#This Row],[يوم]])/30)</f>
        <v>6.7333333333333334</v>
      </c>
      <c r="M556" s="6">
        <f ca="1">IF(الرئيسى3[[#This Row],[يوم]]&gt;365,INT(الرئيسى3[[#This Row],[يوم]]/365),0)</f>
        <v>2</v>
      </c>
      <c r="N556" s="13"/>
      <c r="O556" s="9">
        <v>500</v>
      </c>
    </row>
    <row r="557" spans="1:15" ht="15.75" x14ac:dyDescent="0.2">
      <c r="A557" s="4">
        <f>SUBTOTAL(3,$B$2:B557)</f>
        <v>556</v>
      </c>
      <c r="B557" s="4" t="s">
        <v>279</v>
      </c>
      <c r="C557" s="16">
        <v>29511192602118</v>
      </c>
      <c r="D557" s="4" t="s">
        <v>23</v>
      </c>
      <c r="E557" s="4" t="s">
        <v>10</v>
      </c>
      <c r="F557" s="5">
        <v>290</v>
      </c>
      <c r="G557" s="5">
        <v>0</v>
      </c>
      <c r="H557" s="14" t="s">
        <v>37</v>
      </c>
      <c r="I557" s="17">
        <v>44924</v>
      </c>
      <c r="J557" s="6">
        <f>COUNTIF(C:C,الرئيسى3[[#This Row],[رقم البطاقة]])</f>
        <v>1</v>
      </c>
      <c r="K557" s="6">
        <f ca="1">TODAY()-الرئيسى3[[#This Row],[تاريخ استلام العمل]]</f>
        <v>1335</v>
      </c>
      <c r="L557" s="6">
        <f ca="1">IF(الرئيسى3[[#This Row],[سنة]]&gt;0,INT(الرئيسى3[[#This Row],[يوم]]-الرئيسى3[[#This Row],[سنة]]*365)/30,INT(الرئيسى3[[#This Row],[يوم]])/30)</f>
        <v>8</v>
      </c>
      <c r="M557" s="6">
        <f ca="1">IF(الرئيسى3[[#This Row],[يوم]]&gt;365,INT(الرئيسى3[[#This Row],[يوم]]/365),0)</f>
        <v>3</v>
      </c>
      <c r="N557" s="13"/>
      <c r="O557" s="9">
        <v>800</v>
      </c>
    </row>
    <row r="558" spans="1:15" ht="16.5" x14ac:dyDescent="0.2">
      <c r="A558" s="4">
        <f>SUBTOTAL(3,$B$2:B558)</f>
        <v>557</v>
      </c>
      <c r="B558" s="18" t="s">
        <v>701</v>
      </c>
      <c r="C558" s="16">
        <v>28901012419476</v>
      </c>
      <c r="D558" s="13" t="s">
        <v>23</v>
      </c>
      <c r="E558" s="4" t="s">
        <v>10</v>
      </c>
      <c r="F558" s="4">
        <v>290</v>
      </c>
      <c r="G558" s="5">
        <v>0</v>
      </c>
      <c r="H558" s="14" t="s">
        <v>37</v>
      </c>
      <c r="I558" s="17">
        <v>45661</v>
      </c>
      <c r="J558" s="6">
        <f>COUNTIF(C:C,الرئيسى3[[#This Row],[رقم البطاقة]])</f>
        <v>1</v>
      </c>
      <c r="K558" s="6">
        <f ca="1">TODAY()-الرئيسى3[[#This Row],[تاريخ استلام العمل]]</f>
        <v>598</v>
      </c>
      <c r="L558" s="6">
        <f ca="1">IF(الرئيسى3[[#This Row],[سنة]]&gt;0,INT(الرئيسى3[[#This Row],[يوم]]-الرئيسى3[[#This Row],[سنة]]*365)/30,INT(الرئيسى3[[#This Row],[يوم]])/30)</f>
        <v>7.7666666666666666</v>
      </c>
      <c r="M558" s="6">
        <f ca="1">IF(الرئيسى3[[#This Row],[يوم]]&gt;365,INT(الرئيسى3[[#This Row],[يوم]]/365),0)</f>
        <v>1</v>
      </c>
      <c r="N558" s="13"/>
      <c r="O558" s="9">
        <v>0</v>
      </c>
    </row>
    <row r="559" spans="1:15" ht="15.75" x14ac:dyDescent="0.2">
      <c r="A559" s="4">
        <f>SUBTOTAL(3,$B$2:B559)</f>
        <v>558</v>
      </c>
      <c r="B559" s="4" t="s">
        <v>312</v>
      </c>
      <c r="C559" s="16">
        <v>26503072700694</v>
      </c>
      <c r="D559" s="4" t="s">
        <v>25</v>
      </c>
      <c r="E559" s="4" t="s">
        <v>10</v>
      </c>
      <c r="F559" s="5">
        <v>270</v>
      </c>
      <c r="G559" s="4">
        <v>0</v>
      </c>
      <c r="H559" s="14" t="s">
        <v>37</v>
      </c>
      <c r="I559" s="17">
        <v>45516</v>
      </c>
      <c r="J559" s="6">
        <f>COUNTIF(C:C,الرئيسى3[[#This Row],[رقم البطاقة]])</f>
        <v>1</v>
      </c>
      <c r="K559" s="6">
        <f ca="1">TODAY()-الرئيسى3[[#This Row],[تاريخ استلام العمل]]</f>
        <v>743</v>
      </c>
      <c r="L559" s="6">
        <f ca="1">IF(الرئيسى3[[#This Row],[سنة]]&gt;0,INT(الرئيسى3[[#This Row],[يوم]]-الرئيسى3[[#This Row],[سنة]]*365)/30,INT(الرئيسى3[[#This Row],[يوم]])/30)</f>
        <v>0.43333333333333335</v>
      </c>
      <c r="M559" s="6">
        <f ca="1">IF(الرئيسى3[[#This Row],[يوم]]&gt;365,INT(الرئيسى3[[#This Row],[يوم]]/365),0)</f>
        <v>2</v>
      </c>
      <c r="N559" s="13"/>
      <c r="O559" s="9">
        <v>300</v>
      </c>
    </row>
    <row r="560" spans="1:15" ht="15.75" x14ac:dyDescent="0.2">
      <c r="A560" s="4">
        <f>SUBTOTAL(3,$B$2:B560)</f>
        <v>559</v>
      </c>
      <c r="B560" s="4" t="s">
        <v>71</v>
      </c>
      <c r="C560" s="16">
        <v>27006072401417</v>
      </c>
      <c r="D560" s="4" t="s">
        <v>28</v>
      </c>
      <c r="E560" s="4" t="s">
        <v>10</v>
      </c>
      <c r="F560" s="5">
        <v>250</v>
      </c>
      <c r="G560" s="5">
        <v>0</v>
      </c>
      <c r="H560" s="14" t="s">
        <v>37</v>
      </c>
      <c r="I560" s="17">
        <v>44911</v>
      </c>
      <c r="J560" s="6">
        <f>COUNTIF(C:C,الرئيسى3[[#This Row],[رقم البطاقة]])</f>
        <v>1</v>
      </c>
      <c r="K560" s="6">
        <f ca="1">TODAY()-الرئيسى3[[#This Row],[تاريخ استلام العمل]]</f>
        <v>1348</v>
      </c>
      <c r="L560" s="6">
        <f ca="1">IF(الرئيسى3[[#This Row],[سنة]]&gt;0,INT(الرئيسى3[[#This Row],[يوم]]-الرئيسى3[[#This Row],[سنة]]*365)/30,INT(الرئيسى3[[#This Row],[يوم]])/30)</f>
        <v>8.4333333333333336</v>
      </c>
      <c r="M560" s="6">
        <f ca="1">IF(الرئيسى3[[#This Row],[يوم]]&gt;365,INT(الرئيسى3[[#This Row],[يوم]]/365),0)</f>
        <v>3</v>
      </c>
      <c r="N560" s="13"/>
      <c r="O560" s="9">
        <v>800</v>
      </c>
    </row>
    <row r="561" spans="1:15" ht="15.75" x14ac:dyDescent="0.2">
      <c r="A561" s="4">
        <f>SUBTOTAL(3,$B$2:B561)</f>
        <v>560</v>
      </c>
      <c r="B561" s="4" t="s">
        <v>123</v>
      </c>
      <c r="C561" s="16">
        <v>29804081600695</v>
      </c>
      <c r="D561" s="4" t="s">
        <v>172</v>
      </c>
      <c r="E561" s="4" t="s">
        <v>13</v>
      </c>
      <c r="F561" s="4">
        <v>260</v>
      </c>
      <c r="G561" s="5">
        <v>0</v>
      </c>
      <c r="H561" s="14" t="s">
        <v>37</v>
      </c>
      <c r="I561" s="17">
        <v>45314</v>
      </c>
      <c r="J561" s="6">
        <f>COUNTIF(C:C,الرئيسى3[[#This Row],[رقم البطاقة]])</f>
        <v>1</v>
      </c>
      <c r="K561" s="6">
        <f ca="1">TODAY()-الرئيسى3[[#This Row],[تاريخ استلام العمل]]</f>
        <v>945</v>
      </c>
      <c r="L561" s="6">
        <f ca="1">IF(الرئيسى3[[#This Row],[سنة]]&gt;0,INT(الرئيسى3[[#This Row],[يوم]]-الرئيسى3[[#This Row],[سنة]]*365)/30,INT(الرئيسى3[[#This Row],[يوم]])/30)</f>
        <v>7.166666666666667</v>
      </c>
      <c r="M561" s="6">
        <f ca="1">IF(الرئيسى3[[#This Row],[يوم]]&gt;365,INT(الرئيسى3[[#This Row],[يوم]]/365),0)</f>
        <v>2</v>
      </c>
      <c r="N561" s="13"/>
      <c r="O561" s="9">
        <v>800</v>
      </c>
    </row>
    <row r="562" spans="1:15" ht="15.75" x14ac:dyDescent="0.2">
      <c r="A562" s="4">
        <f>SUBTOTAL(3,$B$2:B562)</f>
        <v>561</v>
      </c>
      <c r="B562" s="4" t="s">
        <v>162</v>
      </c>
      <c r="C562" s="16">
        <v>29711012604974</v>
      </c>
      <c r="D562" s="4" t="s">
        <v>20</v>
      </c>
      <c r="E562" s="4" t="s">
        <v>13</v>
      </c>
      <c r="F562" s="4">
        <v>240</v>
      </c>
      <c r="G562" s="5">
        <v>0</v>
      </c>
      <c r="H562" s="14" t="s">
        <v>37</v>
      </c>
      <c r="I562" s="17">
        <v>45350</v>
      </c>
      <c r="J562" s="6">
        <f>COUNTIF(C:C,الرئيسى3[[#This Row],[رقم البطاقة]])</f>
        <v>1</v>
      </c>
      <c r="K562" s="6">
        <f ca="1">TODAY()-الرئيسى3[[#This Row],[تاريخ استلام العمل]]</f>
        <v>909</v>
      </c>
      <c r="L562" s="6">
        <f ca="1">IF(الرئيسى3[[#This Row],[سنة]]&gt;0,INT(الرئيسى3[[#This Row],[يوم]]-الرئيسى3[[#This Row],[سنة]]*365)/30,INT(الرئيسى3[[#This Row],[يوم]])/30)</f>
        <v>5.9666666666666668</v>
      </c>
      <c r="M562" s="6">
        <f ca="1">IF(الرئيسى3[[#This Row],[يوم]]&gt;365,INT(الرئيسى3[[#This Row],[يوم]]/365),0)</f>
        <v>2</v>
      </c>
      <c r="N562" s="13"/>
      <c r="O562" s="9">
        <v>500</v>
      </c>
    </row>
    <row r="563" spans="1:15" ht="16.5" x14ac:dyDescent="0.2">
      <c r="A563" s="4">
        <f>SUBTOTAL(3,$B$2:B563)</f>
        <v>562</v>
      </c>
      <c r="B563" s="18" t="s">
        <v>313</v>
      </c>
      <c r="C563" s="16">
        <v>30304012303495</v>
      </c>
      <c r="D563" s="4" t="s">
        <v>18</v>
      </c>
      <c r="E563" s="4" t="s">
        <v>469</v>
      </c>
      <c r="F563" s="4">
        <v>320</v>
      </c>
      <c r="G563" s="13">
        <v>0</v>
      </c>
      <c r="H563" s="14" t="s">
        <v>33</v>
      </c>
      <c r="I563" s="17">
        <v>44549</v>
      </c>
      <c r="J563" s="6">
        <f>COUNTIF(C:C,الرئيسى3[[#This Row],[رقم البطاقة]])</f>
        <v>1</v>
      </c>
      <c r="K563" s="6">
        <f ca="1">TODAY()-الرئيسى3[[#This Row],[تاريخ استلام العمل]]</f>
        <v>1710</v>
      </c>
      <c r="L563" s="6">
        <f ca="1">IF(الرئيسى3[[#This Row],[سنة]]&gt;0,INT(الرئيسى3[[#This Row],[يوم]]-الرئيسى3[[#This Row],[سنة]]*365)/30,INT(الرئيسى3[[#This Row],[يوم]])/30)</f>
        <v>8.3333333333333339</v>
      </c>
      <c r="M563" s="6">
        <f ca="1">IF(الرئيسى3[[#This Row],[يوم]]&gt;365,INT(الرئيسى3[[#This Row],[يوم]]/365),0)</f>
        <v>4</v>
      </c>
      <c r="N563" s="13"/>
      <c r="O563" s="9">
        <v>800</v>
      </c>
    </row>
    <row r="564" spans="1:15" ht="16.5" x14ac:dyDescent="0.25">
      <c r="A564" s="4">
        <f>SUBTOTAL(3,$B$2:B564)</f>
        <v>563</v>
      </c>
      <c r="B564" s="18" t="s">
        <v>45</v>
      </c>
      <c r="C564" s="16">
        <v>27911242300453</v>
      </c>
      <c r="D564" s="4" t="s">
        <v>18</v>
      </c>
      <c r="E564" s="13" t="s">
        <v>469</v>
      </c>
      <c r="F564" s="4">
        <v>320</v>
      </c>
      <c r="G564" s="13">
        <v>0</v>
      </c>
      <c r="H564" s="14" t="s">
        <v>33</v>
      </c>
      <c r="I564" s="27">
        <v>44556</v>
      </c>
      <c r="J564" s="6">
        <f>COUNTIF(C:C,الرئيسى3[[#This Row],[رقم البطاقة]])</f>
        <v>1</v>
      </c>
      <c r="K564" s="6">
        <f ca="1">TODAY()-الرئيسى3[[#This Row],[تاريخ استلام العمل]]</f>
        <v>1703</v>
      </c>
      <c r="L564" s="6">
        <f ca="1">IF(الرئيسى3[[#This Row],[سنة]]&gt;0,INT(الرئيسى3[[#This Row],[يوم]]-الرئيسى3[[#This Row],[سنة]]*365)/30,INT(الرئيسى3[[#This Row],[يوم]])/30)</f>
        <v>8.1</v>
      </c>
      <c r="M564" s="6">
        <f ca="1">IF(الرئيسى3[[#This Row],[يوم]]&gt;365,INT(الرئيسى3[[#This Row],[يوم]]/365),0)</f>
        <v>4</v>
      </c>
      <c r="N564" s="13"/>
      <c r="O564" s="9">
        <v>800</v>
      </c>
    </row>
    <row r="565" spans="1:15" ht="15.75" x14ac:dyDescent="0.2">
      <c r="A565" s="4">
        <f>SUBTOTAL(3,$B$2:B565)</f>
        <v>564</v>
      </c>
      <c r="B565" s="4" t="s">
        <v>43</v>
      </c>
      <c r="C565" s="16">
        <v>30208021701771</v>
      </c>
      <c r="D565" s="13" t="s">
        <v>436</v>
      </c>
      <c r="E565" s="4" t="s">
        <v>593</v>
      </c>
      <c r="F565" s="4">
        <v>300</v>
      </c>
      <c r="G565" s="5">
        <v>0</v>
      </c>
      <c r="H565" s="14" t="s">
        <v>33</v>
      </c>
      <c r="I565" s="17">
        <v>45123</v>
      </c>
      <c r="J565" s="6">
        <f>COUNTIF(C:C,الرئيسى3[[#This Row],[رقم البطاقة]])</f>
        <v>1</v>
      </c>
      <c r="K565" s="6">
        <f ca="1">TODAY()-الرئيسى3[[#This Row],[تاريخ استلام العمل]]</f>
        <v>1136</v>
      </c>
      <c r="L565" s="6">
        <f ca="1">IF(الرئيسى3[[#This Row],[سنة]]&gt;0,INT(الرئيسى3[[#This Row],[يوم]]-الرئيسى3[[#This Row],[سنة]]*365)/30,INT(الرئيسى3[[#This Row],[يوم]])/30)</f>
        <v>1.3666666666666667</v>
      </c>
      <c r="M565" s="6">
        <f ca="1">IF(الرئيسى3[[#This Row],[يوم]]&gt;365,INT(الرئيسى3[[#This Row],[يوم]]/365),0)</f>
        <v>3</v>
      </c>
      <c r="N565" s="13"/>
      <c r="O565" s="9">
        <v>800</v>
      </c>
    </row>
    <row r="566" spans="1:15" ht="15.75" x14ac:dyDescent="0.2">
      <c r="A566" s="4">
        <f>SUBTOTAL(3,$B$2:B566)</f>
        <v>565</v>
      </c>
      <c r="B566" s="4" t="s">
        <v>735</v>
      </c>
      <c r="C566" s="16">
        <v>29107151703575</v>
      </c>
      <c r="D566" s="13" t="s">
        <v>35</v>
      </c>
      <c r="E566" s="4" t="s">
        <v>593</v>
      </c>
      <c r="F566" s="4">
        <v>310</v>
      </c>
      <c r="G566" s="5">
        <v>0</v>
      </c>
      <c r="H566" s="14" t="s">
        <v>33</v>
      </c>
      <c r="I566" s="17">
        <v>45670</v>
      </c>
      <c r="J566" s="6">
        <f>COUNTIF(C:C,الرئيسى3[[#This Row],[رقم البطاقة]])</f>
        <v>1</v>
      </c>
      <c r="K566" s="6">
        <f ca="1">TODAY()-الرئيسى3[[#This Row],[تاريخ استلام العمل]]</f>
        <v>589</v>
      </c>
      <c r="L566" s="6">
        <f ca="1">IF(الرئيسى3[[#This Row],[سنة]]&gt;0,INT(الرئيسى3[[#This Row],[يوم]]-الرئيسى3[[#This Row],[سنة]]*365)/30,INT(الرئيسى3[[#This Row],[يوم]])/30)</f>
        <v>7.4666666666666668</v>
      </c>
      <c r="M566" s="6">
        <f ca="1">IF(الرئيسى3[[#This Row],[يوم]]&gt;365,INT(الرئيسى3[[#This Row],[يوم]]/365),0)</f>
        <v>1</v>
      </c>
      <c r="N566" s="13"/>
      <c r="O566" s="9">
        <v>0</v>
      </c>
    </row>
    <row r="567" spans="1:15" ht="15.75" x14ac:dyDescent="0.2">
      <c r="A567" s="4">
        <f>SUBTOTAL(3,$B$2:B567)</f>
        <v>566</v>
      </c>
      <c r="B567" s="4" t="s">
        <v>44</v>
      </c>
      <c r="C567" s="16">
        <v>29802011709018</v>
      </c>
      <c r="D567" s="13" t="s">
        <v>436</v>
      </c>
      <c r="E567" s="4" t="s">
        <v>593</v>
      </c>
      <c r="F567" s="4">
        <v>300</v>
      </c>
      <c r="G567" s="5">
        <v>0</v>
      </c>
      <c r="H567" s="14" t="s">
        <v>33</v>
      </c>
      <c r="I567" s="17">
        <v>45123</v>
      </c>
      <c r="J567" s="6">
        <f>COUNTIF(C:C,الرئيسى3[[#This Row],[رقم البطاقة]])</f>
        <v>1</v>
      </c>
      <c r="K567" s="6">
        <f ca="1">TODAY()-الرئيسى3[[#This Row],[تاريخ استلام العمل]]</f>
        <v>1136</v>
      </c>
      <c r="L567" s="6">
        <f ca="1">IF(الرئيسى3[[#This Row],[سنة]]&gt;0,INT(الرئيسى3[[#This Row],[يوم]]-الرئيسى3[[#This Row],[سنة]]*365)/30,INT(الرئيسى3[[#This Row],[يوم]])/30)</f>
        <v>1.3666666666666667</v>
      </c>
      <c r="M567" s="6">
        <f ca="1">IF(الرئيسى3[[#This Row],[يوم]]&gt;365,INT(الرئيسى3[[#This Row],[يوم]]/365),0)</f>
        <v>3</v>
      </c>
      <c r="N567" s="13"/>
      <c r="O567" s="9">
        <v>800</v>
      </c>
    </row>
    <row r="568" spans="1:15" ht="15.75" x14ac:dyDescent="0.2">
      <c r="A568" s="4">
        <f>SUBTOTAL(3,$B$2:B568)</f>
        <v>567</v>
      </c>
      <c r="B568" s="4" t="s">
        <v>512</v>
      </c>
      <c r="C568" s="16">
        <v>30403070100977</v>
      </c>
      <c r="D568" s="13" t="s">
        <v>436</v>
      </c>
      <c r="E568" s="4" t="s">
        <v>593</v>
      </c>
      <c r="F568" s="4">
        <v>300</v>
      </c>
      <c r="G568" s="5">
        <v>0</v>
      </c>
      <c r="H568" s="14" t="s">
        <v>33</v>
      </c>
      <c r="I568" s="17">
        <v>45609</v>
      </c>
      <c r="J568" s="6">
        <f>COUNTIF(C:C,الرئيسى3[[#This Row],[رقم البطاقة]])</f>
        <v>1</v>
      </c>
      <c r="K568" s="6">
        <f ca="1">TODAY()-الرئيسى3[[#This Row],[تاريخ استلام العمل]]</f>
        <v>650</v>
      </c>
      <c r="L568" s="6">
        <f ca="1">IF(الرئيسى3[[#This Row],[سنة]]&gt;0,INT(الرئيسى3[[#This Row],[يوم]]-الرئيسى3[[#This Row],[سنة]]*365)/30,INT(الرئيسى3[[#This Row],[يوم]])/30)</f>
        <v>9.5</v>
      </c>
      <c r="M568" s="6">
        <f ca="1">IF(الرئيسى3[[#This Row],[يوم]]&gt;365,INT(الرئيسى3[[#This Row],[يوم]]/365),0)</f>
        <v>1</v>
      </c>
      <c r="N568" s="13"/>
      <c r="O568" s="9">
        <v>0</v>
      </c>
    </row>
    <row r="569" spans="1:15" ht="15.75" x14ac:dyDescent="0.2">
      <c r="A569" s="4">
        <f>SUBTOTAL(3,$B$2:B569)</f>
        <v>568</v>
      </c>
      <c r="B569" s="4" t="s">
        <v>46</v>
      </c>
      <c r="C569" s="16">
        <v>29707122100079</v>
      </c>
      <c r="D569" s="4" t="s">
        <v>558</v>
      </c>
      <c r="E569" s="4" t="s">
        <v>10</v>
      </c>
      <c r="F569" s="4">
        <v>190</v>
      </c>
      <c r="G569" s="5">
        <v>0</v>
      </c>
      <c r="H569" s="14" t="s">
        <v>33</v>
      </c>
      <c r="I569" s="17">
        <v>45137</v>
      </c>
      <c r="J569" s="6">
        <f>COUNTIF(C:C,الرئيسى3[[#This Row],[رقم البطاقة]])</f>
        <v>1</v>
      </c>
      <c r="K569" s="6">
        <f ca="1">TODAY()-الرئيسى3[[#This Row],[تاريخ استلام العمل]]</f>
        <v>1122</v>
      </c>
      <c r="L569" s="6">
        <f ca="1">IF(الرئيسى3[[#This Row],[سنة]]&gt;0,INT(الرئيسى3[[#This Row],[يوم]]-الرئيسى3[[#This Row],[سنة]]*365)/30,INT(الرئيسى3[[#This Row],[يوم]])/30)</f>
        <v>0.9</v>
      </c>
      <c r="M569" s="6">
        <f ca="1">IF(الرئيسى3[[#This Row],[يوم]]&gt;365,INT(الرئيسى3[[#This Row],[يوم]]/365),0)</f>
        <v>3</v>
      </c>
      <c r="N569" s="13"/>
      <c r="O569" s="9">
        <v>800</v>
      </c>
    </row>
    <row r="570" spans="1:15" ht="15.75" x14ac:dyDescent="0.2">
      <c r="A570" s="4">
        <f>SUBTOTAL(3,$B$2:B570)</f>
        <v>569</v>
      </c>
      <c r="B570" s="4" t="s">
        <v>47</v>
      </c>
      <c r="C570" s="16">
        <v>27008242100754</v>
      </c>
      <c r="D570" s="4" t="s">
        <v>91</v>
      </c>
      <c r="E570" s="4" t="s">
        <v>12</v>
      </c>
      <c r="F570" s="4">
        <v>250</v>
      </c>
      <c r="G570" s="5">
        <v>0</v>
      </c>
      <c r="H570" s="14" t="s">
        <v>34</v>
      </c>
      <c r="I570" s="17">
        <v>44157</v>
      </c>
      <c r="J570" s="6">
        <f>COUNTIF(C:C,الرئيسى3[[#This Row],[رقم البطاقة]])</f>
        <v>1</v>
      </c>
      <c r="K570" s="6">
        <f ca="1">TODAY()-الرئيسى3[[#This Row],[تاريخ استلام العمل]]</f>
        <v>2102</v>
      </c>
      <c r="L570" s="6">
        <f ca="1">IF(الرئيسى3[[#This Row],[سنة]]&gt;0,INT(الرئيسى3[[#This Row],[يوم]]-الرئيسى3[[#This Row],[سنة]]*365)/30,INT(الرئيسى3[[#This Row],[يوم]])/30)</f>
        <v>9.2333333333333325</v>
      </c>
      <c r="M570" s="6">
        <f ca="1">IF(الرئيسى3[[#This Row],[يوم]]&gt;365,INT(الرئيسى3[[#This Row],[يوم]]/365),0)</f>
        <v>5</v>
      </c>
      <c r="N570" s="13"/>
      <c r="O570" s="9">
        <v>800</v>
      </c>
    </row>
    <row r="571" spans="1:15" ht="16.5" x14ac:dyDescent="0.2">
      <c r="A571" s="4">
        <f>SUBTOTAL(3,$B$2:B571)</f>
        <v>570</v>
      </c>
      <c r="B571" s="18" t="s">
        <v>265</v>
      </c>
      <c r="C571" s="16">
        <v>28210242701551</v>
      </c>
      <c r="D571" s="13" t="s">
        <v>15</v>
      </c>
      <c r="E571" s="13" t="s">
        <v>12</v>
      </c>
      <c r="F571" s="4">
        <v>250</v>
      </c>
      <c r="G571" s="5">
        <v>0</v>
      </c>
      <c r="H571" s="14" t="s">
        <v>34</v>
      </c>
      <c r="I571" s="17">
        <v>45004</v>
      </c>
      <c r="J571" s="6">
        <f>COUNTIF(C:C,الرئيسى3[[#This Row],[رقم البطاقة]])</f>
        <v>1</v>
      </c>
      <c r="K571" s="6">
        <f ca="1">TODAY()-الرئيسى3[[#This Row],[تاريخ استلام العمل]]</f>
        <v>1255</v>
      </c>
      <c r="L571" s="6">
        <f ca="1">IF(الرئيسى3[[#This Row],[سنة]]&gt;0,INT(الرئيسى3[[#This Row],[يوم]]-الرئيسى3[[#This Row],[سنة]]*365)/30,INT(الرئيسى3[[#This Row],[يوم]])/30)</f>
        <v>5.333333333333333</v>
      </c>
      <c r="M571" s="6">
        <f ca="1">IF(الرئيسى3[[#This Row],[يوم]]&gt;365,INT(الرئيسى3[[#This Row],[يوم]]/365),0)</f>
        <v>3</v>
      </c>
      <c r="N571" s="13"/>
      <c r="O571" s="9">
        <v>800</v>
      </c>
    </row>
    <row r="572" spans="1:15" ht="16.5" x14ac:dyDescent="0.2">
      <c r="A572" s="4">
        <f>SUBTOTAL(3,$B$2:B572)</f>
        <v>571</v>
      </c>
      <c r="B572" s="18" t="s">
        <v>216</v>
      </c>
      <c r="C572" s="16">
        <v>30402012103951</v>
      </c>
      <c r="D572" s="4" t="s">
        <v>17</v>
      </c>
      <c r="E572" s="4" t="s">
        <v>12</v>
      </c>
      <c r="F572" s="4">
        <v>250</v>
      </c>
      <c r="G572" s="5">
        <v>0</v>
      </c>
      <c r="H572" s="14" t="s">
        <v>34</v>
      </c>
      <c r="I572" s="17">
        <v>45405</v>
      </c>
      <c r="J572" s="6">
        <f>COUNTIF(C:C,الرئيسى3[[#This Row],[رقم البطاقة]])</f>
        <v>1</v>
      </c>
      <c r="K572" s="6">
        <f ca="1">TODAY()-الرئيسى3[[#This Row],[تاريخ استلام العمل]]</f>
        <v>854</v>
      </c>
      <c r="L572" s="6">
        <f ca="1">IF(الرئيسى3[[#This Row],[سنة]]&gt;0,INT(الرئيسى3[[#This Row],[يوم]]-الرئيسى3[[#This Row],[سنة]]*365)/30,INT(الرئيسى3[[#This Row],[يوم]])/30)</f>
        <v>4.1333333333333337</v>
      </c>
      <c r="M572" s="6">
        <f ca="1">IF(الرئيسى3[[#This Row],[يوم]]&gt;365,INT(الرئيسى3[[#This Row],[يوم]]/365),0)</f>
        <v>2</v>
      </c>
      <c r="N572" s="13"/>
      <c r="O572" s="9">
        <v>500</v>
      </c>
    </row>
    <row r="573" spans="1:15" ht="15.75" x14ac:dyDescent="0.2">
      <c r="A573" s="4">
        <f>SUBTOTAL(3,$B$2:B573)</f>
        <v>572</v>
      </c>
      <c r="B573" s="4" t="s">
        <v>581</v>
      </c>
      <c r="C573" s="16">
        <v>30606031601517</v>
      </c>
      <c r="D573" s="4" t="s">
        <v>439</v>
      </c>
      <c r="E573" s="4" t="s">
        <v>593</v>
      </c>
      <c r="F573" s="4">
        <v>290</v>
      </c>
      <c r="G573" s="5">
        <v>20</v>
      </c>
      <c r="H573" s="14" t="s">
        <v>154</v>
      </c>
      <c r="I573" s="17">
        <v>45640</v>
      </c>
      <c r="J573" s="6">
        <f>COUNTIF(C:C,الرئيسى3[[#This Row],[رقم البطاقة]])</f>
        <v>1</v>
      </c>
      <c r="K573" s="6">
        <f ca="1">TODAY()-الرئيسى3[[#This Row],[تاريخ استلام العمل]]</f>
        <v>619</v>
      </c>
      <c r="L573" s="6">
        <f ca="1">IF(الرئيسى3[[#This Row],[سنة]]&gt;0,INT(الرئيسى3[[#This Row],[يوم]]-الرئيسى3[[#This Row],[سنة]]*365)/30,INT(الرئيسى3[[#This Row],[يوم]])/30)</f>
        <v>8.4666666666666668</v>
      </c>
      <c r="M573" s="6">
        <f ca="1">IF(الرئيسى3[[#This Row],[يوم]]&gt;365,INT(الرئيسى3[[#This Row],[يوم]]/365),0)</f>
        <v>1</v>
      </c>
      <c r="N573" s="13"/>
      <c r="O573" s="9">
        <v>0</v>
      </c>
    </row>
    <row r="574" spans="1:15" ht="15.75" x14ac:dyDescent="0.2">
      <c r="A574" s="4">
        <f>SUBTOTAL(3,$B$2:B574)</f>
        <v>573</v>
      </c>
      <c r="B574" s="4" t="s">
        <v>419</v>
      </c>
      <c r="C574" s="16">
        <v>28401011628915</v>
      </c>
      <c r="D574" s="4" t="s">
        <v>625</v>
      </c>
      <c r="E574" s="4" t="s">
        <v>593</v>
      </c>
      <c r="F574" s="4">
        <v>270</v>
      </c>
      <c r="G574" s="5">
        <v>20</v>
      </c>
      <c r="H574" s="14" t="s">
        <v>154</v>
      </c>
      <c r="I574" s="17">
        <v>45575</v>
      </c>
      <c r="J574" s="6">
        <f>COUNTIF(C:C,الرئيسى3[[#This Row],[رقم البطاقة]])</f>
        <v>1</v>
      </c>
      <c r="K574" s="6">
        <f ca="1">TODAY()-الرئيسى3[[#This Row],[تاريخ استلام العمل]]</f>
        <v>684</v>
      </c>
      <c r="L574" s="6">
        <f ca="1">IF(الرئيسى3[[#This Row],[سنة]]&gt;0,INT(الرئيسى3[[#This Row],[يوم]]-الرئيسى3[[#This Row],[سنة]]*365)/30,INT(الرئيسى3[[#This Row],[يوم]])/30)</f>
        <v>10.633333333333333</v>
      </c>
      <c r="M574" s="6">
        <f ca="1">IF(الرئيسى3[[#This Row],[يوم]]&gt;365,INT(الرئيسى3[[#This Row],[يوم]]/365),0)</f>
        <v>1</v>
      </c>
      <c r="N574" s="13"/>
      <c r="O574" s="9">
        <v>300</v>
      </c>
    </row>
    <row r="575" spans="1:15" ht="15.75" x14ac:dyDescent="0.2">
      <c r="A575" s="4">
        <f>SUBTOTAL(3,$B$2:B575)</f>
        <v>574</v>
      </c>
      <c r="B575" s="4" t="s">
        <v>153</v>
      </c>
      <c r="C575" s="16">
        <v>26611301202111</v>
      </c>
      <c r="D575" s="13" t="s">
        <v>15</v>
      </c>
      <c r="E575" s="4" t="s">
        <v>12</v>
      </c>
      <c r="F575" s="4">
        <v>255</v>
      </c>
      <c r="G575" s="5">
        <v>0</v>
      </c>
      <c r="H575" s="14" t="s">
        <v>154</v>
      </c>
      <c r="I575" s="17">
        <v>44571</v>
      </c>
      <c r="J575" s="6">
        <f>COUNTIF(C:C,الرئيسى3[[#This Row],[رقم البطاقة]])</f>
        <v>1</v>
      </c>
      <c r="K575" s="6">
        <f ca="1">TODAY()-الرئيسى3[[#This Row],[تاريخ استلام العمل]]</f>
        <v>1688</v>
      </c>
      <c r="L575" s="6">
        <f ca="1">IF(الرئيسى3[[#This Row],[سنة]]&gt;0,INT(الرئيسى3[[#This Row],[يوم]]-الرئيسى3[[#This Row],[سنة]]*365)/30,INT(الرئيسى3[[#This Row],[يوم]])/30)</f>
        <v>7.6</v>
      </c>
      <c r="M575" s="6">
        <f ca="1">IF(الرئيسى3[[#This Row],[يوم]]&gt;365,INT(الرئيسى3[[#This Row],[يوم]]/365),0)</f>
        <v>4</v>
      </c>
      <c r="N575" s="13"/>
      <c r="O575" s="9">
        <v>800</v>
      </c>
    </row>
    <row r="576" spans="1:15" ht="15.75" x14ac:dyDescent="0.2">
      <c r="A576" s="4">
        <f>SUBTOTAL(3,$B$2:B576)</f>
        <v>575</v>
      </c>
      <c r="B576" s="4" t="s">
        <v>155</v>
      </c>
      <c r="C576" s="16">
        <v>27111271603191</v>
      </c>
      <c r="D576" s="13" t="s">
        <v>11</v>
      </c>
      <c r="E576" s="4" t="s">
        <v>12</v>
      </c>
      <c r="F576" s="4">
        <v>190</v>
      </c>
      <c r="G576" s="5">
        <v>0</v>
      </c>
      <c r="H576" s="14" t="s">
        <v>154</v>
      </c>
      <c r="I576" s="17">
        <v>44926</v>
      </c>
      <c r="J576" s="6">
        <f>COUNTIF(C:C,الرئيسى3[[#This Row],[رقم البطاقة]])</f>
        <v>1</v>
      </c>
      <c r="K576" s="6">
        <f ca="1">TODAY()-الرئيسى3[[#This Row],[تاريخ استلام العمل]]</f>
        <v>1333</v>
      </c>
      <c r="L576" s="6">
        <f ca="1">IF(الرئيسى3[[#This Row],[سنة]]&gt;0,INT(الرئيسى3[[#This Row],[يوم]]-الرئيسى3[[#This Row],[سنة]]*365)/30,INT(الرئيسى3[[#This Row],[يوم]])/30)</f>
        <v>7.9333333333333336</v>
      </c>
      <c r="M576" s="6">
        <f ca="1">IF(الرئيسى3[[#This Row],[يوم]]&gt;365,INT(الرئيسى3[[#This Row],[يوم]]/365),0)</f>
        <v>3</v>
      </c>
      <c r="N576" s="13"/>
      <c r="O576" s="9">
        <v>800</v>
      </c>
    </row>
    <row r="577" spans="1:15" ht="15.75" x14ac:dyDescent="0.2">
      <c r="A577" s="4">
        <f>SUBTOTAL(3,$B$2:B577)</f>
        <v>576</v>
      </c>
      <c r="B577" s="4" t="s">
        <v>156</v>
      </c>
      <c r="C577" s="16">
        <v>30508221603131</v>
      </c>
      <c r="D577" s="13" t="s">
        <v>11</v>
      </c>
      <c r="E577" s="4" t="s">
        <v>12</v>
      </c>
      <c r="F577" s="4">
        <v>190</v>
      </c>
      <c r="G577" s="5">
        <v>0</v>
      </c>
      <c r="H577" s="14" t="s">
        <v>154</v>
      </c>
      <c r="I577" s="17">
        <v>45187</v>
      </c>
      <c r="J577" s="6">
        <f>COUNTIF(C:C,الرئيسى3[[#This Row],[رقم البطاقة]])</f>
        <v>1</v>
      </c>
      <c r="K577" s="6">
        <f ca="1">TODAY()-الرئيسى3[[#This Row],[تاريخ استلام العمل]]</f>
        <v>1072</v>
      </c>
      <c r="L577" s="6">
        <f ca="1">IF(الرئيسى3[[#This Row],[سنة]]&gt;0,INT(الرئيسى3[[#This Row],[يوم]]-الرئيسى3[[#This Row],[سنة]]*365)/30,INT(الرئيسى3[[#This Row],[يوم]])/30)</f>
        <v>11.4</v>
      </c>
      <c r="M577" s="6">
        <f ca="1">IF(الرئيسى3[[#This Row],[يوم]]&gt;365,INT(الرئيسى3[[#This Row],[يوم]]/365),0)</f>
        <v>2</v>
      </c>
      <c r="N577" s="13"/>
      <c r="O577" s="9">
        <v>800</v>
      </c>
    </row>
    <row r="578" spans="1:15" ht="15.75" x14ac:dyDescent="0.2">
      <c r="A578" s="4">
        <f>SUBTOTAL(3,$B$2:B578)</f>
        <v>577</v>
      </c>
      <c r="B578" s="5" t="s">
        <v>175</v>
      </c>
      <c r="C578" s="16">
        <v>27209271201433</v>
      </c>
      <c r="D578" s="13" t="s">
        <v>11</v>
      </c>
      <c r="E578" s="4" t="s">
        <v>12</v>
      </c>
      <c r="F578" s="5">
        <v>190</v>
      </c>
      <c r="G578" s="5">
        <v>0</v>
      </c>
      <c r="H578" s="14" t="s">
        <v>154</v>
      </c>
      <c r="I578" s="17">
        <v>45151</v>
      </c>
      <c r="J578" s="6">
        <f>COUNTIF(C:C,الرئيسى3[[#This Row],[رقم البطاقة]])</f>
        <v>1</v>
      </c>
      <c r="K578" s="6">
        <f ca="1">TODAY()-الرئيسى3[[#This Row],[تاريخ استلام العمل]]</f>
        <v>1108</v>
      </c>
      <c r="L578" s="6">
        <f ca="1">IF(الرئيسى3[[#This Row],[سنة]]&gt;0,INT(الرئيسى3[[#This Row],[يوم]]-الرئيسى3[[#This Row],[سنة]]*365)/30,INT(الرئيسى3[[#This Row],[يوم]])/30)</f>
        <v>0.43333333333333335</v>
      </c>
      <c r="M578" s="6">
        <f ca="1">IF(الرئيسى3[[#This Row],[يوم]]&gt;365,INT(الرئيسى3[[#This Row],[يوم]]/365),0)</f>
        <v>3</v>
      </c>
      <c r="N578" s="13"/>
      <c r="O578" s="9">
        <v>800</v>
      </c>
    </row>
    <row r="579" spans="1:15" ht="15.75" x14ac:dyDescent="0.2">
      <c r="A579" s="4">
        <f>SUBTOTAL(3,$B$2:B579)</f>
        <v>578</v>
      </c>
      <c r="B579" s="4" t="s">
        <v>361</v>
      </c>
      <c r="C579" s="16">
        <v>26811111601336</v>
      </c>
      <c r="D579" s="13" t="s">
        <v>11</v>
      </c>
      <c r="E579" s="4" t="s">
        <v>12</v>
      </c>
      <c r="F579" s="5">
        <v>190</v>
      </c>
      <c r="G579" s="5">
        <v>0</v>
      </c>
      <c r="H579" s="14" t="s">
        <v>154</v>
      </c>
      <c r="I579" s="17">
        <v>45538</v>
      </c>
      <c r="J579" s="6">
        <f>COUNTIF(C:C,الرئيسى3[[#This Row],[رقم البطاقة]])</f>
        <v>1</v>
      </c>
      <c r="K579" s="6">
        <f ca="1">TODAY()-الرئيسى3[[#This Row],[تاريخ استلام العمل]]</f>
        <v>721</v>
      </c>
      <c r="L579" s="6">
        <f ca="1">IF(الرئيسى3[[#This Row],[سنة]]&gt;0,INT(الرئيسى3[[#This Row],[يوم]]-الرئيسى3[[#This Row],[سنة]]*365)/30,INT(الرئيسى3[[#This Row],[يوم]])/30)</f>
        <v>11.866666666666667</v>
      </c>
      <c r="M579" s="6">
        <f ca="1">IF(الرئيسى3[[#This Row],[يوم]]&gt;365,INT(الرئيسى3[[#This Row],[يوم]]/365),0)</f>
        <v>1</v>
      </c>
      <c r="N579" s="13"/>
      <c r="O579" s="9">
        <v>300</v>
      </c>
    </row>
    <row r="580" spans="1:15" ht="15.75" x14ac:dyDescent="0.2">
      <c r="A580" s="4">
        <f>SUBTOTAL(3,$B$2:B580)</f>
        <v>579</v>
      </c>
      <c r="B580" s="4" t="s">
        <v>379</v>
      </c>
      <c r="C580" s="16">
        <v>30503181600957</v>
      </c>
      <c r="D580" s="13" t="s">
        <v>11</v>
      </c>
      <c r="E580" s="4" t="s">
        <v>12</v>
      </c>
      <c r="F580" s="4">
        <v>190</v>
      </c>
      <c r="G580" s="5">
        <v>0</v>
      </c>
      <c r="H580" s="14" t="s">
        <v>154</v>
      </c>
      <c r="I580" s="17">
        <v>45557</v>
      </c>
      <c r="J580" s="6">
        <f>COUNTIF(C:C,الرئيسى3[[#This Row],[رقم البطاقة]])</f>
        <v>1</v>
      </c>
      <c r="K580" s="6">
        <f ca="1">TODAY()-الرئيسى3[[#This Row],[تاريخ استلام العمل]]</f>
        <v>702</v>
      </c>
      <c r="L580" s="6">
        <f ca="1">IF(الرئيسى3[[#This Row],[سنة]]&gt;0,INT(الرئيسى3[[#This Row],[يوم]]-الرئيسى3[[#This Row],[سنة]]*365)/30,INT(الرئيسى3[[#This Row],[يوم]])/30)</f>
        <v>11.233333333333333</v>
      </c>
      <c r="M580" s="6">
        <f ca="1">IF(الرئيسى3[[#This Row],[يوم]]&gt;365,INT(الرئيسى3[[#This Row],[يوم]]/365),0)</f>
        <v>1</v>
      </c>
      <c r="N580" s="13"/>
      <c r="O580" s="9">
        <v>300</v>
      </c>
    </row>
    <row r="581" spans="1:15" ht="15.75" x14ac:dyDescent="0.2">
      <c r="A581" s="4">
        <f>SUBTOTAL(3,$B$2:B581)</f>
        <v>580</v>
      </c>
      <c r="B581" s="4" t="s">
        <v>380</v>
      </c>
      <c r="C581" s="16">
        <v>29007111601937</v>
      </c>
      <c r="D581" s="13" t="s">
        <v>11</v>
      </c>
      <c r="E581" s="4" t="s">
        <v>12</v>
      </c>
      <c r="F581" s="5">
        <v>190</v>
      </c>
      <c r="G581" s="5">
        <v>0</v>
      </c>
      <c r="H581" s="14" t="s">
        <v>154</v>
      </c>
      <c r="I581" s="17">
        <v>45557</v>
      </c>
      <c r="J581" s="6">
        <f>COUNTIF(C:C,الرئيسى3[[#This Row],[رقم البطاقة]])</f>
        <v>1</v>
      </c>
      <c r="K581" s="6">
        <f ca="1">TODAY()-الرئيسى3[[#This Row],[تاريخ استلام العمل]]</f>
        <v>702</v>
      </c>
      <c r="L581" s="6">
        <f ca="1">IF(الرئيسى3[[#This Row],[سنة]]&gt;0,INT(الرئيسى3[[#This Row],[يوم]]-الرئيسى3[[#This Row],[سنة]]*365)/30,INT(الرئيسى3[[#This Row],[يوم]])/30)</f>
        <v>11.233333333333333</v>
      </c>
      <c r="M581" s="6">
        <f ca="1">IF(الرئيسى3[[#This Row],[يوم]]&gt;365,INT(الرئيسى3[[#This Row],[يوم]]/365),0)</f>
        <v>1</v>
      </c>
      <c r="N581" s="13"/>
      <c r="O581" s="9">
        <v>300</v>
      </c>
    </row>
    <row r="582" spans="1:15" ht="15.75" x14ac:dyDescent="0.25">
      <c r="A582" s="4" t="s">
        <v>64</v>
      </c>
      <c r="F582" s="10">
        <f>SUBTOTAL(109,الرئيسى3[الفئة])</f>
        <v>156645</v>
      </c>
      <c r="G582" s="10">
        <f>SUBTOTAL(109,الرئيسى3[البدل])</f>
        <v>3135</v>
      </c>
      <c r="H582" s="14"/>
      <c r="J582" s="6">
        <f>SUBTOTAL(109,الرئيسى3[الاعداد])</f>
        <v>580</v>
      </c>
      <c r="L582" s="4"/>
      <c r="N582" s="13"/>
      <c r="O582" s="26">
        <f>SUBTOTAL(109,الرئيسى3[المنحة])</f>
        <v>261200</v>
      </c>
    </row>
    <row r="585" spans="1:15" x14ac:dyDescent="0.25">
      <c r="E585" s="4" t="s">
        <v>410</v>
      </c>
    </row>
    <row r="591" spans="1:15" x14ac:dyDescent="0.25">
      <c r="G591" s="10"/>
    </row>
  </sheetData>
  <conditionalFormatting sqref="B217:B221 B202:B213">
    <cfRule type="duplicateValues" dxfId="1" priority="1"/>
  </conditionalFormatting>
  <conditionalFormatting sqref="B214:B216">
    <cfRule type="duplicateValues" dxfId="0" priority="2"/>
  </conditionalFormatting>
  <pageMargins left="0.70866141732283472" right="0.70866141732283472" top="0.74803149606299213" bottom="0.74803149606299213" header="0.31496062992125984" footer="0.31496062992125984"/>
  <pageSetup paperSize="9" scale="58" orientation="landscape" r:id="rId1"/>
  <rowBreaks count="1" manualBreakCount="1">
    <brk id="314" max="8" man="1"/>
  </rowBreak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��51AJ'*',E'DI 'D51AJ'*'D',E'DI'DEB'HDJF
</file>

<file path=customXml/item3.xml>��',E'DI 'D51AJ'*E'DE41H90'*IEB'HDJF'D',E'DIE'DE41H90'*IEB'HDJF'D',E'DI
</file>

<file path=customXml/item4.xml>��
</file>

<file path=customXml/item5.xml>��E'D'3E1BE 'D(7'B)'DEGF)'D%/'1)/'DB3E'DA&)'D(/D'DE41H9*'1J. '3*D'E 'D9ED ('DE41H9'D'9/'/JHE4G13F)E'D'3E1BE 'D(7'B)'DEGF)'D%/'1)/'DB3E'DA&)'D(/D'DE41H9*'1J. '3*D'E 'D9ED ('DE41H9'D'9/'/JHE4G13F)
</file>

<file path=customXml/item6.xml>��E'D'3E1BE 'D(7'B)'DEGF)'D%/'1)/'DB3E'DA&)'D(/D'DE41H9*'1J. '3*D'E 'D9ED ('DE41H9'D'9/'/JHE4G13F)E'D'3E1BE 'D(7'B)'DEGF)'D%/'1)/'DB3E'DA&)'D(/D'DE41H9*'1J. '3*D'E 'D9ED ('DE41H9'D'9/'/JHE4G13F)
</file>

<file path=customXml/item7.xml>��
</file>

<file path=customXml/item8.xml>��
</file>

<file path=customXml/item9.xml>��'DEB'HDJFEB'HDJFEB'HDJF
</file>

<file path=customXml/item10.xml>��
</file>

<file path=customXml/item11.xml>��E'D'3E1BE 'D(7'B)'DEGF)'D%/'1)/'DB3E'DA&)'D(/D'DE41H9*'1J. '3*D'E 'D9ED ('DE41H9'D'9/'/JHE4G13F)E'D'3E1BE 'D(7'B)'DEGF)'D%/'1)/'DB3E'DA&)'D(/D'DE41H9*'1J. '3*D'E 'D9ED ('DE41H9'D'9/'/JHE4G13F)
</file>

<file path=customXml/item12.xml>��
</file>

<file path=customXml/item13.xml>��E'D'3E1BE 'D(7'B)'DEGF)'D%/'1)/'DB3E'DA&)'D(/D'DE41H9*'1J. '3*D'E 'D9ED ('DE41H9'D'9/'/JHE4G13F)E'D'3E1BE 'D(7'B)'DEGF)'D%/'1)/'DB3E'DA&)'D(/D'DE41H9*'1J. '3*D'E 'D9ED ('DE41H9'D'9/'/JHE4G13F)E'D'3E1BE 'D(7'B)'DEGF)'D%/'1)/'DB3E'DA&)'D(/D'DE41H9*'1J. '3*D'E 'D9ED ('DE41H9'D'9/'/JHE4G13F)E'D'3E1BE 'D(7'B)'DEGF)'D%/'1)/'DB3E'DA&)'D(/D'DE41H9*'1J. '3*D'E 'D9ED ('DE41H9'D'9/'/JHE4G13F)51AJ'*51AJ'*E'DE41H90'*IEB'HDJF'D',E'DI',E'DI 'D51AJ'*',E'DI 'D51AJ'*E'DE41H90'*IEB'HDJF'D',E'DI'D',E'DI'D',E'DI'D',E'DI'DEB'HDJF'DEB'HDJFEB'HDJF
</file>

<file path=customXml/item14.xml>��
</file>

<file path=customXml/item15.xml>��E'D'3E1BE 'D(7'B)'DEGF)'D%/'1)/'DB3E'DA&)'D(/D'DE41H9*'1J. '3*D'E 'D9ED ('DE41H9'D'9/'/JHE4G13F)E'D'3E1BE 'D(7'B)'DEGF)'D%/'1)/'DB3E'DA&)'D(/D'DE41H9*'1J. '3*D'E 'D9ED ('DE41H9'D'9/'/JHE4G13F)
</file>

<file path=customXml/item16.xml>��'D'9/'/'D'9/'/'D'9/'/E'D'3E1BE 'D(7'B)'DEGF)'D%/'1)/'DB3E'DA&)'D(/D'DE41H9*'1J. '3*D'E 'D9ED ('DE41H9'D'9/'/JHE4G13F)'D'9/'/'D'9/'/'D'9/'/'D'9/'/'D'9/'/'D'9/'/'D'9/'/'D'9/'/'D'9/'/E'D'3E1BE 'D(7'B)'DEGF)'D%/'1)/'DB3E'DA&)'D(/D'DE41H9*'1J. '3*D'E 'D9ED ('DE41H9'D'9/'/JHE4G13F)'D'9/'/'D'9/'/'D'9/'/'D'9/'/'D'9/'/'D'9/'/'D'9/'/'D'9/'/'D'9/'/E'D'3E1BE 'D(7'B)'DEGF)'D%/'1)/'DB3E'DA&)'D(/D'DE41H9*'1J. '3*D'E 'D9ED ('DE41H9'D'9/'/JHE4G13F)'D'9/'/'D'9/'/'D'9/'/'D'9/'/'D'9/'/'D'9/'/'D'9/'/'D'9/'/'D'9/'/E'D'3E1BE 'D(7'B)'DEGF)'D%/'1)/'DB3E'DA&)'D(/D'DE41H9*'1J. '3*D'E 'D9ED ('DE41H9'D'9/'/JHE4G13F)'D'9/'/'D'9/'/'D'9/'/'D'9/'/'D'9/'/'D'9/'/E'D'3E1BE 'D(7'B)'DEGF)'D%/'1)/'DB3E'DA&)'D(/D'DE41H9*'1J. '3*D'E 'D9ED ('DE41H9'D'9/'/JHE4G13F)'D'9/'/'D'9/'/E'D'3E1BE 'D(7'B)'DEGF)'D%/'1)/'DB3E'DA&)'D(/D'DE41H9*'1J. '3*D'E 'D9ED ('DE41H9'D'9/'/JHE4G13F)'D'9/'/'D'9/'/E'D'3E1BE 'D(7'B)'DEGF)'D%/'1)/'DB3E'DA&)'D(/D'DE41H9*'1J. '3*D'E 'D9ED ('DE41H9'D'9/'/JHE4G13F)'D'9/'/'D'9/'/E'D'3E1BE 'D(7'B)'DEGF)'D%/'1)/'DB3E'DA&)'D(/D'DE41H9*'1J. '3*D'E 'D9ED ('DE41H9'D'9/'/JHE4G13F)'D'9/'/'D'9/'/E'D'3E1BE 'D(7'B)'DEGF)'D%/'1)/'DB3E'DA&)'D(/D'DE41H9*'1J. '3*D'E 'D9ED ('DE41H9'D'9/'/JHE4G13F)'D'9/'/'D'9/'/E'D'3E1BE 'D(7'B)'DEGF)'D%/'1)/'DB3E'DA&)'D(/D'DE41H9*'1J. '3*D'E 'D9ED ('DE41H9'D'9/'/JHE4G13F)'D'9/'/'D'9/'/E'D'3E1BE 'D(7'B)'DEGF)'D%/'1)/'DB3E'DA&)'D(/D'DE41H9*'1J. '3*D'E 'D9ED ('DE41H9'D'9/'/JHE4G13F)'D'9/'/'D'9/'/E'D'3E1BE 'D(7'B)'DEGF)'D%/'1)/'DB3E'DA&)'D(/D'DE41H9*'1J. '3*D'E 'D9ED ('DE41H9'D'9/'/JHE4G13F)'D'9/'/'D'9/'/E'D'3E1BE 'D(7'B)'DEGF)'D%/'1)/'DB3E'DA&)'D(/D'DE41H9*'1J. '3*D'E 'D9ED ('DE41H9'D'9/'/JHE4G13F)'D'9/'/'D'9/'/E'D'3E1BE 'D(7'B)'DEGF)'D%/'1)/'DB3E'DA&)'D(/D'DE41H9*'1J. '3*D'E 'D9ED ('DE41H9'D'9/'/JHE4G13F)'D'9/'/'D'9/'/E'D'3E1BE 'D(7'B)'DEGF)'D%/'1)/'DB3E'DA&)'D(/D'DE41H9*'1J. '3*D'E 'D9ED ('DE41H9'D'9/'/JHE4G13F)'D'9/'/'D'9/'/E'D'3E1BE 'D(7'B)'DEGF)'D%/'1)/'DB3E'DA&)'D(/D'DE41H9*'1J. '3*D'E 'D9ED ('DE41H9'D'9/'/JHE4G13F)'D'9/'/'D'9/'/'D'9/'/'D'9/'/'D'9/'/E'D'3E1BE 'D(7'B)'DEGF)'D%/'1)/'DB3E'DA&)'D(/D'DE41H9*'1J. '3*D'E 'D9ED ('DE41H9'D'9/'/JHE4G13F)'D'9/'/'D'9/'/'D'9/'/'D'9/'/'D'9/'/'D'9/'/'D'9/'/'D'9/'/'D'9/'/E'D'3E1BE 'D(7'B)'DEGF)'D%/'1)/'DB3E'DA&)'D(/D'DE41H9*'1J. '3*D'E 'D9ED ('DE41H9'D'9/'/JHE4G13F)'D'9/'/'D'9/'/'D'9/'/'D'9/'/'D'9/'/'D'9/'/'D'9/'/'D'9/'/'D'9/'/E'D'3E1BE 'D(7'B)'DEGF)'D%/'1)/'DB3E'DA&)'D(/D'DE41H9*'1J. '3*D'E 'D9ED ('DE41H9'D'9/'/JHE4G13F)'D'9/'/'D'9/'/'D'9/'/'D'9/'/'D'9/'/'D'9/'/'D'9/'/'D'9/'/'D'9/'/E'D'3E1BE 'D(7'B)'DEGF)'D%/'1)/'DB3E'DA&)'D(/D'DE41H9*'1J. '3*D'E 'D9ED ('DE41H9'D'9/'/JHE4G13F)'D'9/'/'D'9/'/'D'9/'/'D'9/'/'D'9/'/'D'9/'/51AJ'*51AJ'*E'DE41H90'*IEB'HDJF'D',E'DIE'DE41H90'*IEB'HDJF'D',E'DI',E'DI 'D51AJ'*',E'DI 'D51AJ'*E'DE41H90'*IEB'HDJF'D',E'DIE'DE41H90'*IEB'HDJF'D',E'DI'D',E'DI'D',E'DI'D',E'DI'D',E'DI'DEB'HDJF'DEB'HDJFEB'HDJFEB'HDJF
</file>

<file path=customXml/item17.xml>��'D',E'DI'D',E'DI'D',E'DI
</file>

<file path=customXml/item18.xml>��
</file>

<file path=customXml/item19.xml>��
</file>

<file path=customXml/item20.xml>��
</file>

<file path=customXml/item21.xml>��
</file>

<file path=customXml/item22.xml>��51AJ'*E'DE41H90'*IEB'HDJF'D',E'DIE'DE41H90'*IEB'HDJF'D',E'DI
</file>

<file path=customXml/item23.xml>��51AJ'*',E'DI 'D51AJ'*'D',E'DI'DEB'HDJF
</file>

<file path=customXml/item24.xml>��
</file>

<file path=customXml/item25.xml>��'DEB'HDJF
</file>

<file path=customXml/itemProps1.xml><?xml version="1.0" encoding="utf-8"?>
<ds:datastoreItem xmlns:ds="http://schemas.openxmlformats.org/officeDocument/2006/customXml" ds:itemID="{6E6BD0FD-23B8-42E2-AABD-CCBE196D6691}">
  <ds:schemaRefs/>
</ds:datastoreItem>
</file>

<file path=customXml/itemProps2.xml><?xml version="1.0" encoding="utf-8"?>
<ds:datastoreItem xmlns:ds="http://schemas.openxmlformats.org/officeDocument/2006/customXml" ds:itemID="{9DF321AF-163F-4DC6-8A2C-D28E3BF819D3}">
  <ds:schemaRefs/>
</ds:datastoreItem>
</file>

<file path=customXml/itemProps3.xml><?xml version="1.0" encoding="utf-8"?>
<ds:datastoreItem xmlns:ds="http://schemas.openxmlformats.org/officeDocument/2006/customXml" ds:itemID="{9B906057-87D1-41C4-ABFF-848C4AF2A650}">
  <ds:schemaRefs/>
</ds:datastoreItem>
</file>

<file path=customXml/itemProps4.xml><?xml version="1.0" encoding="utf-8"?>
<ds:datastoreItem xmlns:ds="http://schemas.openxmlformats.org/officeDocument/2006/customXml" ds:itemID="{B2A405F4-B3D9-4839-8177-FFA74D5D1FB5}">
  <ds:schemaRefs/>
</ds:datastoreItem>
</file>

<file path=customXml/itemProps5.xml><?xml version="1.0" encoding="utf-8"?>
<ds:datastoreItem xmlns:ds="http://schemas.openxmlformats.org/officeDocument/2006/customXml" ds:itemID="{7B2AF9D3-D4F0-4320-B7FD-70899A1C4AE6}">
  <ds:schemaRefs/>
</ds:datastoreItem>
</file>

<file path=customXml/itemProps6.xml><?xml version="1.0" encoding="utf-8"?>
<ds:datastoreItem xmlns:ds="http://schemas.openxmlformats.org/officeDocument/2006/customXml" ds:itemID="{8265BAAC-7EAB-4EDA-8627-A0B1ACA0FDB8}">
  <ds:schemaRefs/>
</ds:datastoreItem>
</file>

<file path=customXml/itemProps7.xml><?xml version="1.0" encoding="utf-8"?>
<ds:datastoreItem xmlns:ds="http://schemas.openxmlformats.org/officeDocument/2006/customXml" ds:itemID="{6667C83B-7CD8-4DC8-AB23-F886CD83EE9B}">
  <ds:schemaRefs/>
</ds:datastoreItem>
</file>

<file path=customXml/itemProps8.xml><?xml version="1.0" encoding="utf-8"?>
<ds:datastoreItem xmlns:ds="http://schemas.openxmlformats.org/officeDocument/2006/customXml" ds:itemID="{EB37C4CA-5BFE-4BA5-8221-98005A1FAD29}">
  <ds:schemaRefs/>
</ds:datastoreItem>
</file>

<file path=customXml/itemProps9.xml><?xml version="1.0" encoding="utf-8"?>
<ds:datastoreItem xmlns:ds="http://schemas.openxmlformats.org/officeDocument/2006/customXml" ds:itemID="{CDC4B472-3A42-4660-8BFD-9EF369B64BE6}">
  <ds:schemaRefs/>
</ds:datastoreItem>
</file>

<file path=customXml/itemProps10.xml><?xml version="1.0" encoding="utf-8"?>
<ds:datastoreItem xmlns:ds="http://schemas.openxmlformats.org/officeDocument/2006/customXml" ds:itemID="{AB9B8D4D-0A51-4A5D-A453-E6C54BCC3885}">
  <ds:schemaRefs/>
</ds:datastoreItem>
</file>

<file path=customXml/itemProps11.xml><?xml version="1.0" encoding="utf-8"?>
<ds:datastoreItem xmlns:ds="http://schemas.openxmlformats.org/officeDocument/2006/customXml" ds:itemID="{FB0AF499-C0E7-48C5-A24F-BD20DC316DFC}">
  <ds:schemaRefs/>
</ds:datastoreItem>
</file>

<file path=customXml/itemProps12.xml><?xml version="1.0" encoding="utf-8"?>
<ds:datastoreItem xmlns:ds="http://schemas.openxmlformats.org/officeDocument/2006/customXml" ds:itemID="{A12AF90C-F348-4DA0-A342-0C9C9D4CB129}">
  <ds:schemaRefs/>
</ds:datastoreItem>
</file>

<file path=customXml/itemProps13.xml><?xml version="1.0" encoding="utf-8"?>
<ds:datastoreItem xmlns:ds="http://schemas.openxmlformats.org/officeDocument/2006/customXml" ds:itemID="{CAF5DE05-1F91-4E98-8497-27F856544D25}">
  <ds:schemaRefs/>
</ds:datastoreItem>
</file>

<file path=customXml/itemProps14.xml><?xml version="1.0" encoding="utf-8"?>
<ds:datastoreItem xmlns:ds="http://schemas.openxmlformats.org/officeDocument/2006/customXml" ds:itemID="{A5DBEED3-F74E-4949-A5E1-DC953199FAC3}">
  <ds:schemaRefs>
    <ds:schemaRef ds:uri="http://schemas.microsoft.com/DataMashup"/>
  </ds:schemaRefs>
</ds:datastoreItem>
</file>

<file path=customXml/itemProps15.xml><?xml version="1.0" encoding="utf-8"?>
<ds:datastoreItem xmlns:ds="http://schemas.openxmlformats.org/officeDocument/2006/customXml" ds:itemID="{A2DA1445-160C-43B2-9682-4672AA9D2C4B}">
  <ds:schemaRefs/>
</ds:datastoreItem>
</file>

<file path=customXml/itemProps16.xml><?xml version="1.0" encoding="utf-8"?>
<ds:datastoreItem xmlns:ds="http://schemas.openxmlformats.org/officeDocument/2006/customXml" ds:itemID="{159CD4C9-03EC-488D-9774-3081AAE403CD}">
  <ds:schemaRefs/>
</ds:datastoreItem>
</file>

<file path=customXml/itemProps17.xml><?xml version="1.0" encoding="utf-8"?>
<ds:datastoreItem xmlns:ds="http://schemas.openxmlformats.org/officeDocument/2006/customXml" ds:itemID="{C378723D-B05A-4DD0-B947-BF37972EF079}">
  <ds:schemaRefs/>
</ds:datastoreItem>
</file>

<file path=customXml/itemProps18.xml><?xml version="1.0" encoding="utf-8"?>
<ds:datastoreItem xmlns:ds="http://schemas.openxmlformats.org/officeDocument/2006/customXml" ds:itemID="{015E7AF0-B46D-4501-A6A4-39CCF9BD3689}">
  <ds:schemaRefs/>
</ds:datastoreItem>
</file>

<file path=customXml/itemProps19.xml><?xml version="1.0" encoding="utf-8"?>
<ds:datastoreItem xmlns:ds="http://schemas.openxmlformats.org/officeDocument/2006/customXml" ds:itemID="{DE305B35-4070-4B60-BE63-3911E7F164AB}">
  <ds:schemaRefs/>
</ds:datastoreItem>
</file>

<file path=customXml/itemProps20.xml><?xml version="1.0" encoding="utf-8"?>
<ds:datastoreItem xmlns:ds="http://schemas.openxmlformats.org/officeDocument/2006/customXml" ds:itemID="{795D0C3A-4298-458B-874C-AFBDA525FC66}">
  <ds:schemaRefs/>
</ds:datastoreItem>
</file>

<file path=customXml/itemProps21.xml><?xml version="1.0" encoding="utf-8"?>
<ds:datastoreItem xmlns:ds="http://schemas.openxmlformats.org/officeDocument/2006/customXml" ds:itemID="{1D2716DA-9A2C-451E-B173-E506A8061216}">
  <ds:schemaRefs/>
</ds:datastoreItem>
</file>

<file path=customXml/itemProps22.xml><?xml version="1.0" encoding="utf-8"?>
<ds:datastoreItem xmlns:ds="http://schemas.openxmlformats.org/officeDocument/2006/customXml" ds:itemID="{EF1AB8F4-B45A-4293-BE66-D543201EDD96}">
  <ds:schemaRefs/>
</ds:datastoreItem>
</file>

<file path=customXml/itemProps23.xml><?xml version="1.0" encoding="utf-8"?>
<ds:datastoreItem xmlns:ds="http://schemas.openxmlformats.org/officeDocument/2006/customXml" ds:itemID="{A753CF7B-93EA-41AB-87AD-6132270CDDD0}">
  <ds:schemaRefs/>
</ds:datastoreItem>
</file>

<file path=customXml/itemProps24.xml><?xml version="1.0" encoding="utf-8"?>
<ds:datastoreItem xmlns:ds="http://schemas.openxmlformats.org/officeDocument/2006/customXml" ds:itemID="{3E619DB7-F935-46C0-954C-8B18A27F1CF9}">
  <ds:schemaRefs/>
</ds:datastoreItem>
</file>

<file path=customXml/itemProps25.xml><?xml version="1.0" encoding="utf-8"?>
<ds:datastoreItem xmlns:ds="http://schemas.openxmlformats.org/officeDocument/2006/customXml" ds:itemID="{4CF5A055-9BB8-4DFE-9B60-D8BB5CBFF5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Tables</vt:lpstr>
      <vt:lpstr>Sheet2</vt:lpstr>
      <vt:lpstr>Sheet4</vt:lpstr>
      <vt:lpstr>Jobs</vt:lpstr>
      <vt:lpstr>Sheet9</vt:lpstr>
      <vt:lpstr>Main</vt:lpstr>
      <vt:lpstr>Sheet8</vt:lpstr>
      <vt:lpstr>Sheet5</vt:lpstr>
      <vt:lpstr>Sheet7</vt:lpstr>
      <vt:lpstr>المنحة</vt:lpstr>
      <vt:lpstr>Sheet7!Print_Area</vt:lpstr>
      <vt:lpstr>Tables!Print_Area</vt:lpstr>
      <vt:lpstr>المنحة!Print_Area</vt:lpstr>
      <vt:lpstr>Main!Print_Titles</vt:lpstr>
      <vt:lpstr>المنحة!Print_Titles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negm</dc:creator>
  <cp:lastModifiedBy>ahmed negm</cp:lastModifiedBy>
  <cp:lastPrinted>2026-08-04T11:24:49Z</cp:lastPrinted>
  <dcterms:created xsi:type="dcterms:W3CDTF">2015-06-05T18:17:20Z</dcterms:created>
  <dcterms:modified xsi:type="dcterms:W3CDTF">2026-08-25T13:38:54Z</dcterms:modified>
</cp:coreProperties>
</file>