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esearchGroups\Lee\ADL Workspace\Z_FERP\Tasks designs\"/>
    </mc:Choice>
  </mc:AlternateContent>
  <bookViews>
    <workbookView xWindow="0" yWindow="0" windowWidth="28800" windowHeight="14235"/>
  </bookViews>
  <sheets>
    <sheet name="Flanker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AA451" i="1" l="1"/>
  <c r="Z451" i="1"/>
  <c r="Y451" i="1"/>
  <c r="X451" i="1"/>
  <c r="AA450" i="1"/>
  <c r="Z450" i="1"/>
  <c r="Y450" i="1"/>
  <c r="X450" i="1"/>
  <c r="AA449" i="1"/>
  <c r="Z449" i="1"/>
  <c r="Y449" i="1"/>
  <c r="X449" i="1"/>
  <c r="AA448" i="1"/>
  <c r="Z448" i="1"/>
  <c r="Y448" i="1"/>
  <c r="X448" i="1"/>
  <c r="AA447" i="1"/>
  <c r="Z447" i="1"/>
  <c r="Y447" i="1"/>
  <c r="X447" i="1"/>
  <c r="AA446" i="1"/>
  <c r="Z446" i="1"/>
  <c r="Y446" i="1"/>
  <c r="X446" i="1"/>
  <c r="AA445" i="1"/>
  <c r="Z445" i="1"/>
  <c r="Y445" i="1"/>
  <c r="X445" i="1"/>
  <c r="AA444" i="1"/>
  <c r="Z444" i="1"/>
  <c r="Y444" i="1"/>
  <c r="X444" i="1"/>
  <c r="AA443" i="1"/>
  <c r="Z443" i="1"/>
  <c r="Y443" i="1"/>
  <c r="X443" i="1"/>
  <c r="AA442" i="1"/>
  <c r="Z442" i="1"/>
  <c r="Y442" i="1"/>
  <c r="X442" i="1"/>
  <c r="AA441" i="1"/>
  <c r="Z441" i="1"/>
  <c r="Y441" i="1"/>
  <c r="X441" i="1"/>
  <c r="AA440" i="1"/>
  <c r="Z440" i="1"/>
  <c r="Y440" i="1"/>
  <c r="X440" i="1"/>
  <c r="AA439" i="1"/>
  <c r="Z439" i="1"/>
  <c r="Y439" i="1"/>
  <c r="X439" i="1"/>
  <c r="AA438" i="1"/>
  <c r="Z438" i="1"/>
  <c r="Y438" i="1"/>
  <c r="X438" i="1"/>
  <c r="AA437" i="1"/>
  <c r="Z437" i="1"/>
  <c r="Y437" i="1"/>
  <c r="X437" i="1"/>
  <c r="AA436" i="1"/>
  <c r="Z436" i="1"/>
  <c r="Y436" i="1"/>
  <c r="X436" i="1"/>
  <c r="AA435" i="1"/>
  <c r="Z435" i="1"/>
  <c r="Y435" i="1"/>
  <c r="X435" i="1"/>
  <c r="AA434" i="1"/>
  <c r="Z434" i="1"/>
  <c r="Y434" i="1"/>
  <c r="X434" i="1"/>
  <c r="AA433" i="1"/>
  <c r="Z433" i="1"/>
  <c r="Y433" i="1"/>
  <c r="X433" i="1"/>
  <c r="AA432" i="1"/>
  <c r="Z432" i="1"/>
  <c r="Y432" i="1"/>
  <c r="X432" i="1"/>
  <c r="AA431" i="1"/>
  <c r="Z431" i="1"/>
  <c r="Y431" i="1"/>
  <c r="X431" i="1"/>
  <c r="AA430" i="1"/>
  <c r="Z430" i="1"/>
  <c r="Y430" i="1"/>
  <c r="X430" i="1"/>
  <c r="AA429" i="1"/>
  <c r="Z429" i="1"/>
  <c r="Y429" i="1"/>
  <c r="X429" i="1"/>
  <c r="AA428" i="1"/>
  <c r="Z428" i="1"/>
  <c r="Y428" i="1"/>
  <c r="X428" i="1"/>
  <c r="AA427" i="1"/>
  <c r="Z427" i="1"/>
  <c r="Y427" i="1"/>
  <c r="X427" i="1"/>
  <c r="AA426" i="1"/>
  <c r="Z426" i="1"/>
  <c r="Y426" i="1"/>
  <c r="X426" i="1"/>
  <c r="AA425" i="1"/>
  <c r="Z425" i="1"/>
  <c r="Y425" i="1"/>
  <c r="X425" i="1"/>
  <c r="AA424" i="1"/>
  <c r="Z424" i="1"/>
  <c r="Y424" i="1"/>
  <c r="X424" i="1"/>
  <c r="AA423" i="1"/>
  <c r="Z423" i="1"/>
  <c r="Y423" i="1"/>
  <c r="X423" i="1"/>
  <c r="AA422" i="1"/>
  <c r="Z422" i="1"/>
  <c r="Y422" i="1"/>
  <c r="X422" i="1"/>
  <c r="AA421" i="1"/>
  <c r="Z421" i="1"/>
  <c r="Y421" i="1"/>
  <c r="X421" i="1"/>
  <c r="AA420" i="1"/>
  <c r="Z420" i="1"/>
  <c r="Y420" i="1"/>
  <c r="X420" i="1"/>
  <c r="AA419" i="1"/>
  <c r="Z419" i="1"/>
  <c r="Y419" i="1"/>
  <c r="X419" i="1"/>
  <c r="AA418" i="1"/>
  <c r="Z418" i="1"/>
  <c r="Y418" i="1"/>
  <c r="X418" i="1"/>
  <c r="AA417" i="1"/>
  <c r="Z417" i="1"/>
  <c r="Y417" i="1"/>
  <c r="X417" i="1"/>
  <c r="AA416" i="1"/>
  <c r="Z416" i="1"/>
  <c r="Y416" i="1"/>
  <c r="X416" i="1"/>
  <c r="AA415" i="1"/>
  <c r="Z415" i="1"/>
  <c r="Y415" i="1"/>
  <c r="X415" i="1"/>
  <c r="AA414" i="1"/>
  <c r="Z414" i="1"/>
  <c r="Y414" i="1"/>
  <c r="X414" i="1"/>
  <c r="AA413" i="1"/>
  <c r="Z413" i="1"/>
  <c r="Y413" i="1"/>
  <c r="X413" i="1"/>
  <c r="AA412" i="1"/>
  <c r="Z412" i="1"/>
  <c r="Y412" i="1"/>
  <c r="X412" i="1"/>
  <c r="AA411" i="1"/>
  <c r="Z411" i="1"/>
  <c r="Y411" i="1"/>
  <c r="X411" i="1"/>
  <c r="AA410" i="1"/>
  <c r="Z410" i="1"/>
  <c r="Y410" i="1"/>
  <c r="X410" i="1"/>
  <c r="AA409" i="1"/>
  <c r="Z409" i="1"/>
  <c r="Y409" i="1"/>
  <c r="X409" i="1"/>
  <c r="AA408" i="1"/>
  <c r="Z408" i="1"/>
  <c r="Y408" i="1"/>
  <c r="X408" i="1"/>
  <c r="AA407" i="1"/>
  <c r="Z407" i="1"/>
  <c r="Y407" i="1"/>
  <c r="X407" i="1"/>
  <c r="AA406" i="1"/>
  <c r="Z406" i="1"/>
  <c r="Y406" i="1"/>
  <c r="X406" i="1"/>
  <c r="AA405" i="1"/>
  <c r="Z405" i="1"/>
  <c r="Y405" i="1"/>
  <c r="X405" i="1"/>
  <c r="AA404" i="1"/>
  <c r="Z404" i="1"/>
  <c r="Y404" i="1"/>
  <c r="X404" i="1"/>
  <c r="AA403" i="1"/>
  <c r="Z403" i="1"/>
  <c r="Y403" i="1"/>
  <c r="X403" i="1"/>
  <c r="AA402" i="1"/>
  <c r="Z402" i="1"/>
  <c r="Y402" i="1"/>
  <c r="X402" i="1"/>
  <c r="AA401" i="1"/>
  <c r="Z401" i="1"/>
  <c r="Y401" i="1"/>
  <c r="X401" i="1"/>
  <c r="AA400" i="1"/>
  <c r="Z400" i="1"/>
  <c r="Y400" i="1"/>
  <c r="X400" i="1"/>
  <c r="AA399" i="1"/>
  <c r="Z399" i="1"/>
  <c r="Y399" i="1"/>
  <c r="X399" i="1"/>
  <c r="AA398" i="1"/>
  <c r="Z398" i="1"/>
  <c r="Y398" i="1"/>
  <c r="X398" i="1"/>
  <c r="AA397" i="1"/>
  <c r="Z397" i="1"/>
  <c r="Y397" i="1"/>
  <c r="X397" i="1"/>
  <c r="AA396" i="1"/>
  <c r="Z396" i="1"/>
  <c r="Y396" i="1"/>
  <c r="X396" i="1"/>
  <c r="AA395" i="1"/>
  <c r="Z395" i="1"/>
  <c r="Y395" i="1"/>
  <c r="X395" i="1"/>
  <c r="AA394" i="1"/>
  <c r="Z394" i="1"/>
  <c r="Y394" i="1"/>
  <c r="X394" i="1"/>
  <c r="AA393" i="1"/>
  <c r="Z393" i="1"/>
  <c r="Y393" i="1"/>
  <c r="X393" i="1"/>
  <c r="AA392" i="1"/>
  <c r="Z392" i="1"/>
  <c r="Y392" i="1"/>
  <c r="X392" i="1"/>
  <c r="AA391" i="1"/>
  <c r="Z391" i="1"/>
  <c r="Y391" i="1"/>
  <c r="X391" i="1"/>
  <c r="AA390" i="1"/>
  <c r="Z390" i="1"/>
  <c r="Y390" i="1"/>
  <c r="X390" i="1"/>
  <c r="AA389" i="1"/>
  <c r="Z389" i="1"/>
  <c r="Y389" i="1"/>
  <c r="X389" i="1"/>
  <c r="AA388" i="1"/>
  <c r="Z388" i="1"/>
  <c r="Y388" i="1"/>
  <c r="X388" i="1"/>
  <c r="AA387" i="1"/>
  <c r="Z387" i="1"/>
  <c r="Y387" i="1"/>
  <c r="X387" i="1"/>
  <c r="AA386" i="1"/>
  <c r="Z386" i="1"/>
  <c r="Y386" i="1"/>
  <c r="X386" i="1"/>
  <c r="AA385" i="1"/>
  <c r="Z385" i="1"/>
  <c r="Y385" i="1"/>
  <c r="X385" i="1"/>
  <c r="AA384" i="1"/>
  <c r="Z384" i="1"/>
  <c r="Y384" i="1"/>
  <c r="X384" i="1"/>
  <c r="AA383" i="1"/>
  <c r="Z383" i="1"/>
  <c r="Y383" i="1"/>
  <c r="X383" i="1"/>
  <c r="AA382" i="1"/>
  <c r="Z382" i="1"/>
  <c r="Y382" i="1"/>
  <c r="X382" i="1"/>
  <c r="AA381" i="1"/>
  <c r="Z381" i="1"/>
  <c r="Y381" i="1"/>
  <c r="X381" i="1"/>
  <c r="AA380" i="1"/>
  <c r="Z380" i="1"/>
  <c r="Y380" i="1"/>
  <c r="X380" i="1"/>
  <c r="AA379" i="1"/>
  <c r="Z379" i="1"/>
  <c r="Y379" i="1"/>
  <c r="X379" i="1"/>
  <c r="AA378" i="1"/>
  <c r="Z378" i="1"/>
  <c r="Y378" i="1"/>
  <c r="X378" i="1"/>
  <c r="AA377" i="1"/>
  <c r="Z377" i="1"/>
  <c r="Y377" i="1"/>
  <c r="X377" i="1"/>
  <c r="AA376" i="1"/>
  <c r="Z376" i="1"/>
  <c r="Y376" i="1"/>
  <c r="X376" i="1"/>
  <c r="AA375" i="1"/>
  <c r="Z375" i="1"/>
  <c r="Y375" i="1"/>
  <c r="X375" i="1"/>
  <c r="AA374" i="1"/>
  <c r="Z374" i="1"/>
  <c r="Y374" i="1"/>
  <c r="X374" i="1"/>
  <c r="AA373" i="1"/>
  <c r="Z373" i="1"/>
  <c r="Y373" i="1"/>
  <c r="X373" i="1"/>
  <c r="AA372" i="1"/>
  <c r="Z372" i="1"/>
  <c r="Y372" i="1"/>
  <c r="X372" i="1"/>
  <c r="AA371" i="1"/>
  <c r="Z371" i="1"/>
  <c r="Y371" i="1"/>
  <c r="X371" i="1"/>
  <c r="AA370" i="1"/>
  <c r="Z370" i="1"/>
  <c r="Y370" i="1"/>
  <c r="X370" i="1"/>
  <c r="AA369" i="1"/>
  <c r="Z369" i="1"/>
  <c r="Y369" i="1"/>
  <c r="X369" i="1"/>
  <c r="AA368" i="1"/>
  <c r="Z368" i="1"/>
  <c r="Y368" i="1"/>
  <c r="X368" i="1"/>
  <c r="AA367" i="1"/>
  <c r="Z367" i="1"/>
  <c r="Y367" i="1"/>
  <c r="X367" i="1"/>
  <c r="AA366" i="1"/>
  <c r="Z366" i="1"/>
  <c r="Y366" i="1"/>
  <c r="X366" i="1"/>
  <c r="AA365" i="1"/>
  <c r="Z365" i="1"/>
  <c r="Y365" i="1"/>
  <c r="X365" i="1"/>
  <c r="AA364" i="1"/>
  <c r="Z364" i="1"/>
  <c r="Y364" i="1"/>
  <c r="X364" i="1"/>
  <c r="AA363" i="1"/>
  <c r="Z363" i="1"/>
  <c r="Y363" i="1"/>
  <c r="X363" i="1"/>
  <c r="AA362" i="1"/>
  <c r="Z362" i="1"/>
  <c r="Y362" i="1"/>
  <c r="X362" i="1"/>
  <c r="AA361" i="1"/>
  <c r="Z361" i="1"/>
  <c r="Y361" i="1"/>
  <c r="X361" i="1"/>
  <c r="AA360" i="1"/>
  <c r="Z360" i="1"/>
  <c r="Y360" i="1"/>
  <c r="X360" i="1"/>
  <c r="AA359" i="1"/>
  <c r="Z359" i="1"/>
  <c r="Y359" i="1"/>
  <c r="X359" i="1"/>
  <c r="AA358" i="1"/>
  <c r="Z358" i="1"/>
  <c r="Y358" i="1"/>
  <c r="X358" i="1"/>
  <c r="AA357" i="1"/>
  <c r="Z357" i="1"/>
  <c r="Y357" i="1"/>
  <c r="X357" i="1"/>
  <c r="AA356" i="1"/>
  <c r="Z356" i="1"/>
  <c r="Y356" i="1"/>
  <c r="X356" i="1"/>
  <c r="AA355" i="1"/>
  <c r="Z355" i="1"/>
  <c r="Y355" i="1"/>
  <c r="X355" i="1"/>
  <c r="AA354" i="1"/>
  <c r="Z354" i="1"/>
  <c r="Y354" i="1"/>
  <c r="X354" i="1"/>
  <c r="AA353" i="1"/>
  <c r="Z353" i="1"/>
  <c r="Y353" i="1"/>
  <c r="X353" i="1"/>
  <c r="AA352" i="1"/>
  <c r="Z352" i="1"/>
  <c r="Y352" i="1"/>
  <c r="X352" i="1"/>
  <c r="AA351" i="1"/>
  <c r="Z351" i="1"/>
  <c r="Y351" i="1"/>
  <c r="X351" i="1"/>
  <c r="AA350" i="1"/>
  <c r="Z350" i="1"/>
  <c r="Y350" i="1"/>
  <c r="X350" i="1"/>
  <c r="AA349" i="1"/>
  <c r="Z349" i="1"/>
  <c r="Y349" i="1"/>
  <c r="X349" i="1"/>
  <c r="AA348" i="1"/>
  <c r="Z348" i="1"/>
  <c r="Y348" i="1"/>
  <c r="X348" i="1"/>
  <c r="AA347" i="1"/>
  <c r="Z347" i="1"/>
  <c r="Y347" i="1"/>
  <c r="X347" i="1"/>
  <c r="AA346" i="1"/>
  <c r="Z346" i="1"/>
  <c r="Y346" i="1"/>
  <c r="X346" i="1"/>
  <c r="AA345" i="1"/>
  <c r="Z345" i="1"/>
  <c r="Y345" i="1"/>
  <c r="X345" i="1"/>
  <c r="AA344" i="1"/>
  <c r="Z344" i="1"/>
  <c r="Y344" i="1"/>
  <c r="X344" i="1"/>
  <c r="AA343" i="1"/>
  <c r="Z343" i="1"/>
  <c r="Y343" i="1"/>
  <c r="X343" i="1"/>
  <c r="AA342" i="1"/>
  <c r="Z342" i="1"/>
  <c r="Y342" i="1"/>
  <c r="X342" i="1"/>
  <c r="AA341" i="1"/>
  <c r="Z341" i="1"/>
  <c r="Y341" i="1"/>
  <c r="X341" i="1"/>
  <c r="AA340" i="1"/>
  <c r="Z340" i="1"/>
  <c r="Y340" i="1"/>
  <c r="X340" i="1"/>
  <c r="AA339" i="1"/>
  <c r="Z339" i="1"/>
  <c r="Y339" i="1"/>
  <c r="X339" i="1"/>
  <c r="AA338" i="1"/>
  <c r="Z338" i="1"/>
  <c r="Y338" i="1"/>
  <c r="X338" i="1"/>
  <c r="AA337" i="1"/>
  <c r="Z337" i="1"/>
  <c r="Y337" i="1"/>
  <c r="X337" i="1"/>
  <c r="AA336" i="1"/>
  <c r="Z336" i="1"/>
  <c r="Y336" i="1"/>
  <c r="X336" i="1"/>
  <c r="AA335" i="1"/>
  <c r="Z335" i="1"/>
  <c r="Y335" i="1"/>
  <c r="X335" i="1"/>
  <c r="AA334" i="1"/>
  <c r="Z334" i="1"/>
  <c r="Y334" i="1"/>
  <c r="X334" i="1"/>
  <c r="AA333" i="1"/>
  <c r="Z333" i="1"/>
  <c r="Y333" i="1"/>
  <c r="X333" i="1"/>
  <c r="AA332" i="1"/>
  <c r="Z332" i="1"/>
  <c r="Y332" i="1"/>
  <c r="X332" i="1"/>
  <c r="AA331" i="1"/>
  <c r="Z331" i="1"/>
  <c r="Y331" i="1"/>
  <c r="X331" i="1"/>
  <c r="AA330" i="1"/>
  <c r="Z330" i="1"/>
  <c r="Y330" i="1"/>
  <c r="X330" i="1"/>
  <c r="AA329" i="1"/>
  <c r="Z329" i="1"/>
  <c r="Y329" i="1"/>
  <c r="X329" i="1"/>
  <c r="AA328" i="1"/>
  <c r="Z328" i="1"/>
  <c r="Y328" i="1"/>
  <c r="X328" i="1"/>
  <c r="AA327" i="1"/>
  <c r="Z327" i="1"/>
  <c r="Y327" i="1"/>
  <c r="X327" i="1"/>
  <c r="AA326" i="1"/>
  <c r="Z326" i="1"/>
  <c r="Y326" i="1"/>
  <c r="X326" i="1"/>
  <c r="AA325" i="1"/>
  <c r="Z325" i="1"/>
  <c r="Y325" i="1"/>
  <c r="X325" i="1"/>
  <c r="AA324" i="1"/>
  <c r="Z324" i="1"/>
  <c r="Y324" i="1"/>
  <c r="X324" i="1"/>
  <c r="AA323" i="1"/>
  <c r="Z323" i="1"/>
  <c r="Y323" i="1"/>
  <c r="X323" i="1"/>
  <c r="AA322" i="1"/>
  <c r="Z322" i="1"/>
  <c r="Y322" i="1"/>
  <c r="X322" i="1"/>
  <c r="AA321" i="1"/>
  <c r="Z321" i="1"/>
  <c r="Y321" i="1"/>
  <c r="X321" i="1"/>
  <c r="AA320" i="1"/>
  <c r="Z320" i="1"/>
  <c r="Y320" i="1"/>
  <c r="X320" i="1"/>
  <c r="AA319" i="1"/>
  <c r="Z319" i="1"/>
  <c r="Y319" i="1"/>
  <c r="X319" i="1"/>
  <c r="AA318" i="1"/>
  <c r="Z318" i="1"/>
  <c r="Y318" i="1"/>
  <c r="X318" i="1"/>
  <c r="AA317" i="1"/>
  <c r="Z317" i="1"/>
  <c r="Y317" i="1"/>
  <c r="X317" i="1"/>
  <c r="AA316" i="1"/>
  <c r="Z316" i="1"/>
  <c r="Y316" i="1"/>
  <c r="X316" i="1"/>
  <c r="AA315" i="1"/>
  <c r="Z315" i="1"/>
  <c r="Y315" i="1"/>
  <c r="X315" i="1"/>
  <c r="AA314" i="1"/>
  <c r="Z314" i="1"/>
  <c r="Y314" i="1"/>
  <c r="X314" i="1"/>
  <c r="AA313" i="1"/>
  <c r="Z313" i="1"/>
  <c r="Y313" i="1"/>
  <c r="X313" i="1"/>
  <c r="AA312" i="1"/>
  <c r="Z312" i="1"/>
  <c r="Y312" i="1"/>
  <c r="X312" i="1"/>
  <c r="AA311" i="1"/>
  <c r="Z311" i="1"/>
  <c r="Y311" i="1"/>
  <c r="X311" i="1"/>
  <c r="AA310" i="1"/>
  <c r="Z310" i="1"/>
  <c r="Y310" i="1"/>
  <c r="X310" i="1"/>
  <c r="AA309" i="1"/>
  <c r="Z309" i="1"/>
  <c r="Y309" i="1"/>
  <c r="X309" i="1"/>
  <c r="AA308" i="1"/>
  <c r="Z308" i="1"/>
  <c r="Y308" i="1"/>
  <c r="X308" i="1"/>
  <c r="AA307" i="1"/>
  <c r="Z307" i="1"/>
  <c r="Y307" i="1"/>
  <c r="X307" i="1"/>
  <c r="AA306" i="1"/>
  <c r="Z306" i="1"/>
  <c r="Y306" i="1"/>
  <c r="X306" i="1"/>
  <c r="AA305" i="1"/>
  <c r="Z305" i="1"/>
  <c r="Y305" i="1"/>
  <c r="X305" i="1"/>
  <c r="AA304" i="1"/>
  <c r="Z304" i="1"/>
  <c r="Y304" i="1"/>
  <c r="X304" i="1"/>
  <c r="AA303" i="1"/>
  <c r="Z303" i="1"/>
  <c r="Y303" i="1"/>
  <c r="X303" i="1"/>
  <c r="AA302" i="1"/>
  <c r="Z302" i="1"/>
  <c r="Y302" i="1"/>
  <c r="X302" i="1"/>
  <c r="AA301" i="1"/>
  <c r="Z301" i="1"/>
  <c r="Y301" i="1"/>
  <c r="X301" i="1"/>
  <c r="AA300" i="1"/>
  <c r="Z300" i="1"/>
  <c r="Y300" i="1"/>
  <c r="X300" i="1"/>
  <c r="AA299" i="1"/>
  <c r="Z299" i="1"/>
  <c r="Y299" i="1"/>
  <c r="X299" i="1"/>
  <c r="AA298" i="1"/>
  <c r="Z298" i="1"/>
  <c r="Y298" i="1"/>
  <c r="X298" i="1"/>
  <c r="AA297" i="1"/>
  <c r="Z297" i="1"/>
  <c r="Y297" i="1"/>
  <c r="X297" i="1"/>
  <c r="AA296" i="1"/>
  <c r="Z296" i="1"/>
  <c r="Y296" i="1"/>
  <c r="X296" i="1"/>
  <c r="AA295" i="1"/>
  <c r="Z295" i="1"/>
  <c r="Y295" i="1"/>
  <c r="X295" i="1"/>
  <c r="AA294" i="1"/>
  <c r="Z294" i="1"/>
  <c r="Y294" i="1"/>
  <c r="X294" i="1"/>
  <c r="AA293" i="1"/>
  <c r="Z293" i="1"/>
  <c r="Y293" i="1"/>
  <c r="X293" i="1"/>
  <c r="AA292" i="1"/>
  <c r="Z292" i="1"/>
  <c r="Y292" i="1"/>
  <c r="X292" i="1"/>
  <c r="AA291" i="1"/>
  <c r="Z291" i="1"/>
  <c r="Y291" i="1"/>
  <c r="X291" i="1"/>
  <c r="AA290" i="1"/>
  <c r="Z290" i="1"/>
  <c r="Y290" i="1"/>
  <c r="X290" i="1"/>
  <c r="AA289" i="1"/>
  <c r="Z289" i="1"/>
  <c r="Y289" i="1"/>
  <c r="X289" i="1"/>
  <c r="AA288" i="1"/>
  <c r="Z288" i="1"/>
  <c r="Y288" i="1"/>
  <c r="X288" i="1"/>
  <c r="AA287" i="1"/>
  <c r="Z287" i="1"/>
  <c r="Y287" i="1"/>
  <c r="X287" i="1"/>
  <c r="AA286" i="1"/>
  <c r="Z286" i="1"/>
  <c r="Y286" i="1"/>
  <c r="X286" i="1"/>
  <c r="AA285" i="1"/>
  <c r="Z285" i="1"/>
  <c r="Y285" i="1"/>
  <c r="X285" i="1"/>
  <c r="AA284" i="1"/>
  <c r="Z284" i="1"/>
  <c r="Y284" i="1"/>
  <c r="X284" i="1"/>
  <c r="AA283" i="1"/>
  <c r="Z283" i="1"/>
  <c r="Y283" i="1"/>
  <c r="X283" i="1"/>
  <c r="AA282" i="1"/>
  <c r="Z282" i="1"/>
  <c r="Y282" i="1"/>
  <c r="X282" i="1"/>
  <c r="AA281" i="1"/>
  <c r="Z281" i="1"/>
  <c r="Y281" i="1"/>
  <c r="X281" i="1"/>
  <c r="AA280" i="1"/>
  <c r="Z280" i="1"/>
  <c r="Y280" i="1"/>
  <c r="X280" i="1"/>
  <c r="AA279" i="1"/>
  <c r="Z279" i="1"/>
  <c r="Y279" i="1"/>
  <c r="X279" i="1"/>
  <c r="AA278" i="1"/>
  <c r="Z278" i="1"/>
  <c r="Y278" i="1"/>
  <c r="X278" i="1"/>
  <c r="AA277" i="1"/>
  <c r="Z277" i="1"/>
  <c r="Y277" i="1"/>
  <c r="X277" i="1"/>
  <c r="AA276" i="1"/>
  <c r="Z276" i="1"/>
  <c r="Y276" i="1"/>
  <c r="X276" i="1"/>
  <c r="AA275" i="1"/>
  <c r="Z275" i="1"/>
  <c r="Y275" i="1"/>
  <c r="X275" i="1"/>
  <c r="AA274" i="1"/>
  <c r="Z274" i="1"/>
  <c r="Y274" i="1"/>
  <c r="X274" i="1"/>
  <c r="AA273" i="1"/>
  <c r="Z273" i="1"/>
  <c r="Y273" i="1"/>
  <c r="X273" i="1"/>
  <c r="AA272" i="1"/>
  <c r="Z272" i="1"/>
  <c r="Y272" i="1"/>
  <c r="X272" i="1"/>
  <c r="AA271" i="1"/>
  <c r="Z271" i="1"/>
  <c r="Y271" i="1"/>
  <c r="X271" i="1"/>
  <c r="AA270" i="1"/>
  <c r="Z270" i="1"/>
  <c r="Y270" i="1"/>
  <c r="X270" i="1"/>
  <c r="AA269" i="1"/>
  <c r="Z269" i="1"/>
  <c r="Y269" i="1"/>
  <c r="X269" i="1"/>
  <c r="AA268" i="1"/>
  <c r="Z268" i="1"/>
  <c r="Y268" i="1"/>
  <c r="X268" i="1"/>
  <c r="AA267" i="1"/>
  <c r="Z267" i="1"/>
  <c r="Y267" i="1"/>
  <c r="X267" i="1"/>
  <c r="AA266" i="1"/>
  <c r="Z266" i="1"/>
  <c r="Y266" i="1"/>
  <c r="X266" i="1"/>
  <c r="AA265" i="1"/>
  <c r="Z265" i="1"/>
  <c r="Y265" i="1"/>
  <c r="X265" i="1"/>
  <c r="AA264" i="1"/>
  <c r="Z264" i="1"/>
  <c r="Y264" i="1"/>
  <c r="X264" i="1"/>
  <c r="AA263" i="1"/>
  <c r="Z263" i="1"/>
  <c r="Y263" i="1"/>
  <c r="X263" i="1"/>
  <c r="AA262" i="1"/>
  <c r="Z262" i="1"/>
  <c r="Y262" i="1"/>
  <c r="X262" i="1"/>
  <c r="AA261" i="1"/>
  <c r="Z261" i="1"/>
  <c r="Y261" i="1"/>
  <c r="X261" i="1"/>
  <c r="AA260" i="1"/>
  <c r="Z260" i="1"/>
  <c r="Y260" i="1"/>
  <c r="X260" i="1"/>
  <c r="AA259" i="1"/>
  <c r="Z259" i="1"/>
  <c r="Y259" i="1"/>
  <c r="X259" i="1"/>
  <c r="AA258" i="1"/>
  <c r="Z258" i="1"/>
  <c r="Y258" i="1"/>
  <c r="X258" i="1"/>
  <c r="AA257" i="1"/>
  <c r="Z257" i="1"/>
  <c r="Y257" i="1"/>
  <c r="X257" i="1"/>
  <c r="AA256" i="1"/>
  <c r="Z256" i="1"/>
  <c r="Y256" i="1"/>
  <c r="X256" i="1"/>
  <c r="AA255" i="1"/>
  <c r="Z255" i="1"/>
  <c r="Y255" i="1"/>
  <c r="X255" i="1"/>
  <c r="AA254" i="1"/>
  <c r="Z254" i="1"/>
  <c r="Y254" i="1"/>
  <c r="X254" i="1"/>
  <c r="AA253" i="1"/>
  <c r="Z253" i="1"/>
  <c r="Y253" i="1"/>
  <c r="X253" i="1"/>
  <c r="AA252" i="1"/>
  <c r="Z252" i="1"/>
  <c r="Y252" i="1"/>
  <c r="X252" i="1"/>
  <c r="AA251" i="1"/>
  <c r="Z251" i="1"/>
  <c r="Y251" i="1"/>
  <c r="X251" i="1"/>
  <c r="AA250" i="1"/>
  <c r="Z250" i="1"/>
  <c r="Y250" i="1"/>
  <c r="X250" i="1"/>
  <c r="AA249" i="1"/>
  <c r="Z249" i="1"/>
  <c r="Y249" i="1"/>
  <c r="X249" i="1"/>
  <c r="AA248" i="1"/>
  <c r="Z248" i="1"/>
  <c r="Y248" i="1"/>
  <c r="X248" i="1"/>
  <c r="AA247" i="1"/>
  <c r="Z247" i="1"/>
  <c r="Y247" i="1"/>
  <c r="X247" i="1"/>
  <c r="AA246" i="1"/>
  <c r="Z246" i="1"/>
  <c r="Y246" i="1"/>
  <c r="X246" i="1"/>
  <c r="AA245" i="1"/>
  <c r="Z245" i="1"/>
  <c r="Y245" i="1"/>
  <c r="X245" i="1"/>
  <c r="AA244" i="1"/>
  <c r="Z244" i="1"/>
  <c r="Y244" i="1"/>
  <c r="X244" i="1"/>
  <c r="AA243" i="1"/>
  <c r="Z243" i="1"/>
  <c r="Y243" i="1"/>
  <c r="X243" i="1"/>
  <c r="AA242" i="1"/>
  <c r="Z242" i="1"/>
  <c r="Y242" i="1"/>
  <c r="X242" i="1"/>
  <c r="AA241" i="1"/>
  <c r="Z241" i="1"/>
  <c r="Y241" i="1"/>
  <c r="X241" i="1"/>
  <c r="AA240" i="1"/>
  <c r="Z240" i="1"/>
  <c r="Y240" i="1"/>
  <c r="X240" i="1"/>
  <c r="AA239" i="1"/>
  <c r="Z239" i="1"/>
  <c r="Y239" i="1"/>
  <c r="X239" i="1"/>
  <c r="AA238" i="1"/>
  <c r="Z238" i="1"/>
  <c r="Y238" i="1"/>
  <c r="X238" i="1"/>
  <c r="AA237" i="1"/>
  <c r="Z237" i="1"/>
  <c r="Y237" i="1"/>
  <c r="X237" i="1"/>
  <c r="AA236" i="1"/>
  <c r="Z236" i="1"/>
  <c r="Y236" i="1"/>
  <c r="X236" i="1"/>
  <c r="AA235" i="1"/>
  <c r="Z235" i="1"/>
  <c r="Y235" i="1"/>
  <c r="X235" i="1"/>
  <c r="AA234" i="1"/>
  <c r="Z234" i="1"/>
  <c r="Y234" i="1"/>
  <c r="X234" i="1"/>
  <c r="AA233" i="1"/>
  <c r="Z233" i="1"/>
  <c r="Y233" i="1"/>
  <c r="X233" i="1"/>
  <c r="AA232" i="1"/>
  <c r="Z232" i="1"/>
  <c r="Y232" i="1"/>
  <c r="X232" i="1"/>
  <c r="AA231" i="1"/>
  <c r="Z231" i="1"/>
  <c r="Y231" i="1"/>
  <c r="X231" i="1"/>
  <c r="AA230" i="1"/>
  <c r="Z230" i="1"/>
  <c r="Y230" i="1"/>
  <c r="X230" i="1"/>
  <c r="AA229" i="1"/>
  <c r="Z229" i="1"/>
  <c r="Y229" i="1"/>
  <c r="X229" i="1"/>
  <c r="AA228" i="1"/>
  <c r="Z228" i="1"/>
  <c r="Y228" i="1"/>
  <c r="X228" i="1"/>
  <c r="AA227" i="1"/>
  <c r="Z227" i="1"/>
  <c r="Y227" i="1"/>
  <c r="X227" i="1"/>
  <c r="AA226" i="1"/>
  <c r="Z226" i="1"/>
  <c r="Y226" i="1"/>
  <c r="X226" i="1"/>
  <c r="AA225" i="1"/>
  <c r="Z225" i="1"/>
  <c r="Y225" i="1"/>
  <c r="X225" i="1"/>
  <c r="AA224" i="1"/>
  <c r="Z224" i="1"/>
  <c r="Y224" i="1"/>
  <c r="X224" i="1"/>
  <c r="AA223" i="1"/>
  <c r="Z223" i="1"/>
  <c r="Y223" i="1"/>
  <c r="X223" i="1"/>
  <c r="AA222" i="1"/>
  <c r="Z222" i="1"/>
  <c r="Y222" i="1"/>
  <c r="X222" i="1"/>
  <c r="AA221" i="1"/>
  <c r="Z221" i="1"/>
  <c r="Y221" i="1"/>
  <c r="X221" i="1"/>
  <c r="AA220" i="1"/>
  <c r="Z220" i="1"/>
  <c r="Y220" i="1"/>
  <c r="X220" i="1"/>
  <c r="AA219" i="1"/>
  <c r="Z219" i="1"/>
  <c r="Y219" i="1"/>
  <c r="X219" i="1"/>
  <c r="AA218" i="1"/>
  <c r="Z218" i="1"/>
  <c r="Y218" i="1"/>
  <c r="X218" i="1"/>
  <c r="AA217" i="1"/>
  <c r="Z217" i="1"/>
  <c r="Y217" i="1"/>
  <c r="X217" i="1"/>
  <c r="AA216" i="1"/>
  <c r="Z216" i="1"/>
  <c r="Y216" i="1"/>
  <c r="X216" i="1"/>
  <c r="AA215" i="1"/>
  <c r="Z215" i="1"/>
  <c r="Y215" i="1"/>
  <c r="X215" i="1"/>
  <c r="AA214" i="1"/>
  <c r="Z214" i="1"/>
  <c r="Y214" i="1"/>
  <c r="X214" i="1"/>
  <c r="AA213" i="1"/>
  <c r="Z213" i="1"/>
  <c r="Y213" i="1"/>
  <c r="X213" i="1"/>
  <c r="AA212" i="1"/>
  <c r="Z212" i="1"/>
  <c r="Y212" i="1"/>
  <c r="X212" i="1"/>
  <c r="AA211" i="1"/>
  <c r="Z211" i="1"/>
  <c r="Y211" i="1"/>
  <c r="X211" i="1"/>
  <c r="AA210" i="1"/>
  <c r="Z210" i="1"/>
  <c r="Y210" i="1"/>
  <c r="X210" i="1"/>
  <c r="AA209" i="1"/>
  <c r="Z209" i="1"/>
  <c r="Y209" i="1"/>
  <c r="X209" i="1"/>
  <c r="AA208" i="1"/>
  <c r="Z208" i="1"/>
  <c r="Y208" i="1"/>
  <c r="X208" i="1"/>
  <c r="AA207" i="1"/>
  <c r="Z207" i="1"/>
  <c r="Y207" i="1"/>
  <c r="X207" i="1"/>
  <c r="AA206" i="1"/>
  <c r="Z206" i="1"/>
  <c r="Y206" i="1"/>
  <c r="X206" i="1"/>
  <c r="AA205" i="1"/>
  <c r="Z205" i="1"/>
  <c r="Y205" i="1"/>
  <c r="X205" i="1"/>
  <c r="AA204" i="1"/>
  <c r="Z204" i="1"/>
  <c r="Y204" i="1"/>
  <c r="X204" i="1"/>
  <c r="AA203" i="1"/>
  <c r="Z203" i="1"/>
  <c r="Y203" i="1"/>
  <c r="X203" i="1"/>
  <c r="AA202" i="1"/>
  <c r="Z202" i="1"/>
  <c r="Y202" i="1"/>
  <c r="X202" i="1"/>
  <c r="AA201" i="1"/>
  <c r="Z201" i="1"/>
  <c r="Y201" i="1"/>
  <c r="X201" i="1"/>
  <c r="AA200" i="1"/>
  <c r="Z200" i="1"/>
  <c r="Y200" i="1"/>
  <c r="X200" i="1"/>
  <c r="AA199" i="1"/>
  <c r="Z199" i="1"/>
  <c r="Y199" i="1"/>
  <c r="X199" i="1"/>
  <c r="AA198" i="1"/>
  <c r="Z198" i="1"/>
  <c r="Y198" i="1"/>
  <c r="X198" i="1"/>
  <c r="AA197" i="1"/>
  <c r="Z197" i="1"/>
  <c r="Y197" i="1"/>
  <c r="X197" i="1"/>
  <c r="AA196" i="1"/>
  <c r="Z196" i="1"/>
  <c r="Y196" i="1"/>
  <c r="X196" i="1"/>
  <c r="AA195" i="1"/>
  <c r="Z195" i="1"/>
  <c r="Y195" i="1"/>
  <c r="X195" i="1"/>
  <c r="AA194" i="1"/>
  <c r="Z194" i="1"/>
  <c r="Y194" i="1"/>
  <c r="X194" i="1"/>
  <c r="AA193" i="1"/>
  <c r="Z193" i="1"/>
  <c r="Y193" i="1"/>
  <c r="X193" i="1"/>
  <c r="AA192" i="1"/>
  <c r="Z192" i="1"/>
  <c r="Y192" i="1"/>
  <c r="X192" i="1"/>
  <c r="AA191" i="1"/>
  <c r="Z191" i="1"/>
  <c r="Y191" i="1"/>
  <c r="X191" i="1"/>
  <c r="AA190" i="1"/>
  <c r="Z190" i="1"/>
  <c r="Y190" i="1"/>
  <c r="X190" i="1"/>
  <c r="AA189" i="1"/>
  <c r="Z189" i="1"/>
  <c r="Y189" i="1"/>
  <c r="X189" i="1"/>
  <c r="AA188" i="1"/>
  <c r="Z188" i="1"/>
  <c r="Y188" i="1"/>
  <c r="X188" i="1"/>
  <c r="AA187" i="1"/>
  <c r="Z187" i="1"/>
  <c r="Y187" i="1"/>
  <c r="X187" i="1"/>
  <c r="AA186" i="1"/>
  <c r="Z186" i="1"/>
  <c r="Y186" i="1"/>
  <c r="X186" i="1"/>
  <c r="AA185" i="1"/>
  <c r="Z185" i="1"/>
  <c r="Y185" i="1"/>
  <c r="X185" i="1"/>
  <c r="AA184" i="1"/>
  <c r="Z184" i="1"/>
  <c r="Y184" i="1"/>
  <c r="X184" i="1"/>
  <c r="AA183" i="1"/>
  <c r="Z183" i="1"/>
  <c r="Y183" i="1"/>
  <c r="X183" i="1"/>
  <c r="AA182" i="1"/>
  <c r="Z182" i="1"/>
  <c r="Y182" i="1"/>
  <c r="X182" i="1"/>
  <c r="AA181" i="1"/>
  <c r="Z181" i="1"/>
  <c r="Y181" i="1"/>
  <c r="X181" i="1"/>
  <c r="AA180" i="1"/>
  <c r="Z180" i="1"/>
  <c r="Y180" i="1"/>
  <c r="X180" i="1"/>
  <c r="AA179" i="1"/>
  <c r="Z179" i="1"/>
  <c r="Y179" i="1"/>
  <c r="X179" i="1"/>
  <c r="AA178" i="1"/>
  <c r="Z178" i="1"/>
  <c r="Y178" i="1"/>
  <c r="X178" i="1"/>
  <c r="AA177" i="1"/>
  <c r="Z177" i="1"/>
  <c r="Y177" i="1"/>
  <c r="X177" i="1"/>
  <c r="AA176" i="1"/>
  <c r="Z176" i="1"/>
  <c r="Y176" i="1"/>
  <c r="X176" i="1"/>
  <c r="AA175" i="1"/>
  <c r="Z175" i="1"/>
  <c r="Y175" i="1"/>
  <c r="X175" i="1"/>
  <c r="AA174" i="1"/>
  <c r="Z174" i="1"/>
  <c r="Y174" i="1"/>
  <c r="X174" i="1"/>
  <c r="AA173" i="1"/>
  <c r="Z173" i="1"/>
  <c r="Y173" i="1"/>
  <c r="X173" i="1"/>
  <c r="AA172" i="1"/>
  <c r="Z172" i="1"/>
  <c r="Y172" i="1"/>
  <c r="X172" i="1"/>
  <c r="AA171" i="1"/>
  <c r="Z171" i="1"/>
  <c r="Y171" i="1"/>
  <c r="X171" i="1"/>
  <c r="AA170" i="1"/>
  <c r="Z170" i="1"/>
  <c r="Y170" i="1"/>
  <c r="X170" i="1"/>
  <c r="AA169" i="1"/>
  <c r="Z169" i="1"/>
  <c r="Y169" i="1"/>
  <c r="X169" i="1"/>
  <c r="AA168" i="1"/>
  <c r="Z168" i="1"/>
  <c r="Y168" i="1"/>
  <c r="X168" i="1"/>
  <c r="AA167" i="1"/>
  <c r="Z167" i="1"/>
  <c r="Y167" i="1"/>
  <c r="X167" i="1"/>
  <c r="AA166" i="1"/>
  <c r="Z166" i="1"/>
  <c r="Y166" i="1"/>
  <c r="X166" i="1"/>
  <c r="AA165" i="1"/>
  <c r="Z165" i="1"/>
  <c r="Y165" i="1"/>
  <c r="X165" i="1"/>
  <c r="AA164" i="1"/>
  <c r="Z164" i="1"/>
  <c r="Y164" i="1"/>
  <c r="X164" i="1"/>
  <c r="AA163" i="1"/>
  <c r="Z163" i="1"/>
  <c r="Y163" i="1"/>
  <c r="X163" i="1"/>
  <c r="AA162" i="1"/>
  <c r="Z162" i="1"/>
  <c r="Y162" i="1"/>
  <c r="X162" i="1"/>
  <c r="AA161" i="1"/>
  <c r="Z161" i="1"/>
  <c r="Y161" i="1"/>
  <c r="X161" i="1"/>
  <c r="AA160" i="1"/>
  <c r="Z160" i="1"/>
  <c r="Y160" i="1"/>
  <c r="X160" i="1"/>
  <c r="AA159" i="1"/>
  <c r="Z159" i="1"/>
  <c r="Y159" i="1"/>
  <c r="X159" i="1"/>
  <c r="AA158" i="1"/>
  <c r="Z158" i="1"/>
  <c r="Y158" i="1"/>
  <c r="X158" i="1"/>
  <c r="AA157" i="1"/>
  <c r="Z157" i="1"/>
  <c r="Y157" i="1"/>
  <c r="X157" i="1"/>
  <c r="AA156" i="1"/>
  <c r="Z156" i="1"/>
  <c r="Y156" i="1"/>
  <c r="X156" i="1"/>
  <c r="AA155" i="1"/>
  <c r="Z155" i="1"/>
  <c r="Y155" i="1"/>
  <c r="X155" i="1"/>
  <c r="AA154" i="1"/>
  <c r="Z154" i="1"/>
  <c r="Y154" i="1"/>
  <c r="X154" i="1"/>
  <c r="AA153" i="1"/>
  <c r="Z153" i="1"/>
  <c r="Y153" i="1"/>
  <c r="X153" i="1"/>
  <c r="AA152" i="1"/>
  <c r="Z152" i="1"/>
  <c r="Y152" i="1"/>
  <c r="X152" i="1"/>
  <c r="AA151" i="1"/>
  <c r="Z151" i="1"/>
  <c r="Y151" i="1"/>
  <c r="X151" i="1"/>
  <c r="AA150" i="1"/>
  <c r="Z150" i="1"/>
  <c r="Y150" i="1"/>
  <c r="X150" i="1"/>
  <c r="AA149" i="1"/>
  <c r="Z149" i="1"/>
  <c r="Y149" i="1"/>
  <c r="X149" i="1"/>
  <c r="AA148" i="1"/>
  <c r="Z148" i="1"/>
  <c r="Y148" i="1"/>
  <c r="X148" i="1"/>
  <c r="AA147" i="1"/>
  <c r="Z147" i="1"/>
  <c r="Y147" i="1"/>
  <c r="X147" i="1"/>
  <c r="AA146" i="1"/>
  <c r="Z146" i="1"/>
  <c r="Y146" i="1"/>
  <c r="X146" i="1"/>
  <c r="AA145" i="1"/>
  <c r="Z145" i="1"/>
  <c r="Y145" i="1"/>
  <c r="X145" i="1"/>
  <c r="AA144" i="1"/>
  <c r="Z144" i="1"/>
  <c r="Y144" i="1"/>
  <c r="X144" i="1"/>
  <c r="AA143" i="1"/>
  <c r="Z143" i="1"/>
  <c r="Y143" i="1"/>
  <c r="X143" i="1"/>
  <c r="AA142" i="1"/>
  <c r="Z142" i="1"/>
  <c r="Y142" i="1"/>
  <c r="X142" i="1"/>
  <c r="AA141" i="1"/>
  <c r="Z141" i="1"/>
  <c r="Y141" i="1"/>
  <c r="X141" i="1"/>
  <c r="AA140" i="1"/>
  <c r="Z140" i="1"/>
  <c r="Y140" i="1"/>
  <c r="X140" i="1"/>
  <c r="AA139" i="1"/>
  <c r="Z139" i="1"/>
  <c r="Y139" i="1"/>
  <c r="X139" i="1"/>
  <c r="AA138" i="1"/>
  <c r="Z138" i="1"/>
  <c r="Y138" i="1"/>
  <c r="X138" i="1"/>
  <c r="AA137" i="1"/>
  <c r="Z137" i="1"/>
  <c r="Y137" i="1"/>
  <c r="X137" i="1"/>
  <c r="AA136" i="1"/>
  <c r="Z136" i="1"/>
  <c r="Y136" i="1"/>
  <c r="X136" i="1"/>
  <c r="AA135" i="1"/>
  <c r="Z135" i="1"/>
  <c r="Y135" i="1"/>
  <c r="X135" i="1"/>
  <c r="AA134" i="1"/>
  <c r="Z134" i="1"/>
  <c r="Y134" i="1"/>
  <c r="X134" i="1"/>
  <c r="AA133" i="1"/>
  <c r="Z133" i="1"/>
  <c r="Y133" i="1"/>
  <c r="X133" i="1"/>
  <c r="AA132" i="1"/>
  <c r="Z132" i="1"/>
  <c r="Y132" i="1"/>
  <c r="X132" i="1"/>
  <c r="AA131" i="1"/>
  <c r="Z131" i="1"/>
  <c r="Y131" i="1"/>
  <c r="X131" i="1"/>
  <c r="AA130" i="1"/>
  <c r="Z130" i="1"/>
  <c r="Y130" i="1"/>
  <c r="X130" i="1"/>
  <c r="AA129" i="1"/>
  <c r="Z129" i="1"/>
  <c r="Y129" i="1"/>
  <c r="X129" i="1"/>
  <c r="AA128" i="1"/>
  <c r="Z128" i="1"/>
  <c r="Y128" i="1"/>
  <c r="X128" i="1"/>
  <c r="AA127" i="1"/>
  <c r="Z127" i="1"/>
  <c r="Y127" i="1"/>
  <c r="X127" i="1"/>
  <c r="AA126" i="1"/>
  <c r="Z126" i="1"/>
  <c r="Y126" i="1"/>
  <c r="X126" i="1"/>
  <c r="AA125" i="1"/>
  <c r="Z125" i="1"/>
  <c r="Y125" i="1"/>
  <c r="X125" i="1"/>
  <c r="AA124" i="1"/>
  <c r="Z124" i="1"/>
  <c r="Y124" i="1"/>
  <c r="X124" i="1"/>
  <c r="AA123" i="1"/>
  <c r="Z123" i="1"/>
  <c r="Y123" i="1"/>
  <c r="X123" i="1"/>
  <c r="AA122" i="1"/>
  <c r="Z122" i="1"/>
  <c r="Y122" i="1"/>
  <c r="X122" i="1"/>
  <c r="AA121" i="1"/>
  <c r="Z121" i="1"/>
  <c r="Y121" i="1"/>
  <c r="X121" i="1"/>
  <c r="AA120" i="1"/>
  <c r="Z120" i="1"/>
  <c r="Y120" i="1"/>
  <c r="X120" i="1"/>
  <c r="AA119" i="1"/>
  <c r="Z119" i="1"/>
  <c r="Y119" i="1"/>
  <c r="X119" i="1"/>
  <c r="AA118" i="1"/>
  <c r="Z118" i="1"/>
  <c r="Y118" i="1"/>
  <c r="X118" i="1"/>
  <c r="AA117" i="1"/>
  <c r="Z117" i="1"/>
  <c r="Y117" i="1"/>
  <c r="X117" i="1"/>
  <c r="AA116" i="1"/>
  <c r="Z116" i="1"/>
  <c r="Y116" i="1"/>
  <c r="X116" i="1"/>
  <c r="AA115" i="1"/>
  <c r="Z115" i="1"/>
  <c r="Y115" i="1"/>
  <c r="X115" i="1"/>
  <c r="AA114" i="1"/>
  <c r="Z114" i="1"/>
  <c r="Y114" i="1"/>
  <c r="X114" i="1"/>
  <c r="AA113" i="1"/>
  <c r="Z113" i="1"/>
  <c r="Y113" i="1"/>
  <c r="X113" i="1"/>
  <c r="AA112" i="1"/>
  <c r="Z112" i="1"/>
  <c r="Y112" i="1"/>
  <c r="X112" i="1"/>
  <c r="AA111" i="1"/>
  <c r="Z111" i="1"/>
  <c r="Y111" i="1"/>
  <c r="X111" i="1"/>
  <c r="AA110" i="1"/>
  <c r="Z110" i="1"/>
  <c r="Y110" i="1"/>
  <c r="X110" i="1"/>
  <c r="AA109" i="1"/>
  <c r="Z109" i="1"/>
  <c r="Y109" i="1"/>
  <c r="X109" i="1"/>
  <c r="AA108" i="1"/>
  <c r="Z108" i="1"/>
  <c r="Y108" i="1"/>
  <c r="X108" i="1"/>
  <c r="AA107" i="1"/>
  <c r="Z107" i="1"/>
  <c r="Y107" i="1"/>
  <c r="X107" i="1"/>
  <c r="AA106" i="1"/>
  <c r="Z106" i="1"/>
  <c r="Y106" i="1"/>
  <c r="X106" i="1"/>
  <c r="AA105" i="1"/>
  <c r="Z105" i="1"/>
  <c r="Y105" i="1"/>
  <c r="X105" i="1"/>
  <c r="AA104" i="1"/>
  <c r="Z104" i="1"/>
  <c r="Y104" i="1"/>
  <c r="X104" i="1"/>
  <c r="AA103" i="1"/>
  <c r="Z103" i="1"/>
  <c r="Y103" i="1"/>
  <c r="X103" i="1"/>
  <c r="AA102" i="1"/>
  <c r="Z102" i="1"/>
  <c r="Y102" i="1"/>
  <c r="X102" i="1"/>
  <c r="AA101" i="1"/>
  <c r="Z101" i="1"/>
  <c r="Y101" i="1"/>
  <c r="X101" i="1"/>
  <c r="AA100" i="1"/>
  <c r="Z100" i="1"/>
  <c r="Y100" i="1"/>
  <c r="X100" i="1"/>
  <c r="AA99" i="1"/>
  <c r="Z99" i="1"/>
  <c r="Y99" i="1"/>
  <c r="X99" i="1"/>
  <c r="AA98" i="1"/>
  <c r="Z98" i="1"/>
  <c r="Y98" i="1"/>
  <c r="X98" i="1"/>
  <c r="AA97" i="1"/>
  <c r="Z97" i="1"/>
  <c r="Y97" i="1"/>
  <c r="X97" i="1"/>
  <c r="AA96" i="1"/>
  <c r="Z96" i="1"/>
  <c r="Y96" i="1"/>
  <c r="X96" i="1"/>
  <c r="AA95" i="1"/>
  <c r="Z95" i="1"/>
  <c r="Y95" i="1"/>
  <c r="X95" i="1"/>
  <c r="AA94" i="1"/>
  <c r="Z94" i="1"/>
  <c r="Y94" i="1"/>
  <c r="X94" i="1"/>
  <c r="AA93" i="1"/>
  <c r="Z93" i="1"/>
  <c r="Y93" i="1"/>
  <c r="X93" i="1"/>
  <c r="AA92" i="1"/>
  <c r="Z92" i="1"/>
  <c r="Y92" i="1"/>
  <c r="X92" i="1"/>
  <c r="AA91" i="1"/>
  <c r="Z91" i="1"/>
  <c r="Y91" i="1"/>
  <c r="X91" i="1"/>
  <c r="AA90" i="1"/>
  <c r="Z90" i="1"/>
  <c r="Y90" i="1"/>
  <c r="X90" i="1"/>
  <c r="AA89" i="1"/>
  <c r="Z89" i="1"/>
  <c r="Y89" i="1"/>
  <c r="X89" i="1"/>
  <c r="AA88" i="1"/>
  <c r="Z88" i="1"/>
  <c r="Y88" i="1"/>
  <c r="X88" i="1"/>
  <c r="AA87" i="1"/>
  <c r="Z87" i="1"/>
  <c r="Y87" i="1"/>
  <c r="X87" i="1"/>
  <c r="AA86" i="1"/>
  <c r="Z86" i="1"/>
  <c r="Y86" i="1"/>
  <c r="X86" i="1"/>
  <c r="AA85" i="1"/>
  <c r="Z85" i="1"/>
  <c r="Y85" i="1"/>
  <c r="X85" i="1"/>
  <c r="AA84" i="1"/>
  <c r="Z84" i="1"/>
  <c r="Y84" i="1"/>
  <c r="X84" i="1"/>
  <c r="AA83" i="1"/>
  <c r="Z83" i="1"/>
  <c r="Y83" i="1"/>
  <c r="X83" i="1"/>
  <c r="AA82" i="1"/>
  <c r="Z82" i="1"/>
  <c r="Y82" i="1"/>
  <c r="X82" i="1"/>
  <c r="AA81" i="1"/>
  <c r="Z81" i="1"/>
  <c r="Y81" i="1"/>
  <c r="X81" i="1"/>
  <c r="AA80" i="1"/>
  <c r="Z80" i="1"/>
  <c r="Y80" i="1"/>
  <c r="X80" i="1"/>
  <c r="AA79" i="1"/>
  <c r="Z79" i="1"/>
  <c r="Y79" i="1"/>
  <c r="X79" i="1"/>
  <c r="AA78" i="1"/>
  <c r="Z78" i="1"/>
  <c r="Y78" i="1"/>
  <c r="X78" i="1"/>
  <c r="AA77" i="1"/>
  <c r="Z77" i="1"/>
  <c r="Y77" i="1"/>
  <c r="X77" i="1"/>
  <c r="AA76" i="1"/>
  <c r="Z76" i="1"/>
  <c r="Y76" i="1"/>
  <c r="X76" i="1"/>
  <c r="AA75" i="1"/>
  <c r="Z75" i="1"/>
  <c r="Y75" i="1"/>
  <c r="X75" i="1"/>
  <c r="AA74" i="1"/>
  <c r="Z74" i="1"/>
  <c r="Y74" i="1"/>
  <c r="X74" i="1"/>
  <c r="AA73" i="1"/>
  <c r="Z73" i="1"/>
  <c r="Y73" i="1"/>
  <c r="X73" i="1"/>
  <c r="AA72" i="1"/>
  <c r="Z72" i="1"/>
  <c r="Y72" i="1"/>
  <c r="X72" i="1"/>
  <c r="AA71" i="1"/>
  <c r="Z71" i="1"/>
  <c r="Y71" i="1"/>
  <c r="X71" i="1"/>
  <c r="AA70" i="1"/>
  <c r="Z70" i="1"/>
  <c r="Y70" i="1"/>
  <c r="X70" i="1"/>
  <c r="AA69" i="1"/>
  <c r="Z69" i="1"/>
  <c r="Y69" i="1"/>
  <c r="X69" i="1"/>
  <c r="AA68" i="1"/>
  <c r="Z68" i="1"/>
  <c r="Y68" i="1"/>
  <c r="X68" i="1"/>
  <c r="AA67" i="1"/>
  <c r="Z67" i="1"/>
  <c r="Y67" i="1"/>
  <c r="X67" i="1"/>
  <c r="AA66" i="1"/>
  <c r="Z66" i="1"/>
  <c r="Y66" i="1"/>
  <c r="X66" i="1"/>
  <c r="AA65" i="1"/>
  <c r="Z65" i="1"/>
  <c r="Y65" i="1"/>
  <c r="X65" i="1"/>
  <c r="AA64" i="1"/>
  <c r="Z64" i="1"/>
  <c r="Y64" i="1"/>
  <c r="X64" i="1"/>
  <c r="AA63" i="1"/>
  <c r="Z63" i="1"/>
  <c r="Y63" i="1"/>
  <c r="X63" i="1"/>
  <c r="AA62" i="1"/>
  <c r="Z62" i="1"/>
  <c r="Y62" i="1"/>
  <c r="X62" i="1"/>
  <c r="AA61" i="1"/>
  <c r="Z61" i="1"/>
  <c r="Y61" i="1"/>
  <c r="X61" i="1"/>
  <c r="AA60" i="1"/>
  <c r="Z60" i="1"/>
  <c r="Y60" i="1"/>
  <c r="X60" i="1"/>
  <c r="AA59" i="1"/>
  <c r="Z59" i="1"/>
  <c r="Y59" i="1"/>
  <c r="X59" i="1"/>
  <c r="AA58" i="1"/>
  <c r="Z58" i="1"/>
  <c r="Y58" i="1"/>
  <c r="X58" i="1"/>
  <c r="AA57" i="1"/>
  <c r="Z57" i="1"/>
  <c r="Y57" i="1"/>
  <c r="X57" i="1"/>
  <c r="AA56" i="1"/>
  <c r="Z56" i="1"/>
  <c r="Y56" i="1"/>
  <c r="X56" i="1"/>
  <c r="AA55" i="1"/>
  <c r="Z55" i="1"/>
  <c r="Y55" i="1"/>
  <c r="X55" i="1"/>
  <c r="AA54" i="1"/>
  <c r="Z54" i="1"/>
  <c r="Y54" i="1"/>
  <c r="X54" i="1"/>
  <c r="AA53" i="1"/>
  <c r="Z53" i="1"/>
  <c r="Y53" i="1"/>
  <c r="X53" i="1"/>
  <c r="AA52" i="1"/>
  <c r="Z52" i="1"/>
  <c r="Y52" i="1"/>
  <c r="X52" i="1"/>
  <c r="AA51" i="1"/>
  <c r="Z51" i="1"/>
  <c r="Y51" i="1"/>
  <c r="X51" i="1"/>
  <c r="AA50" i="1"/>
  <c r="Z50" i="1"/>
  <c r="Y50" i="1"/>
  <c r="X50" i="1"/>
  <c r="AA49" i="1"/>
  <c r="Z49" i="1"/>
  <c r="Y49" i="1"/>
  <c r="X49" i="1"/>
  <c r="AA48" i="1"/>
  <c r="Z48" i="1"/>
  <c r="Y48" i="1"/>
  <c r="X48" i="1"/>
  <c r="AA47" i="1"/>
  <c r="Z47" i="1"/>
  <c r="Y47" i="1"/>
  <c r="X47" i="1"/>
  <c r="AA46" i="1"/>
  <c r="Z46" i="1"/>
  <c r="Y46" i="1"/>
  <c r="X46" i="1"/>
  <c r="AA45" i="1"/>
  <c r="Z45" i="1"/>
  <c r="Y45" i="1"/>
  <c r="X45" i="1"/>
  <c r="AA44" i="1"/>
  <c r="Z44" i="1"/>
  <c r="Y44" i="1"/>
  <c r="X44" i="1"/>
  <c r="AA43" i="1"/>
  <c r="Z43" i="1"/>
  <c r="Y43" i="1"/>
  <c r="X43" i="1"/>
  <c r="AA42" i="1"/>
  <c r="Z42" i="1"/>
  <c r="Y42" i="1"/>
  <c r="X42" i="1"/>
  <c r="AA41" i="1"/>
  <c r="Z41" i="1"/>
  <c r="Y41" i="1"/>
  <c r="X41" i="1"/>
  <c r="AA40" i="1"/>
  <c r="Z40" i="1"/>
  <c r="Y40" i="1"/>
  <c r="X40" i="1"/>
  <c r="AA39" i="1"/>
  <c r="Z39" i="1"/>
  <c r="Y39" i="1"/>
  <c r="X39" i="1"/>
  <c r="AA38" i="1"/>
  <c r="Z38" i="1"/>
  <c r="Y38" i="1"/>
  <c r="X38" i="1"/>
  <c r="AA37" i="1"/>
  <c r="Z37" i="1"/>
  <c r="Y37" i="1"/>
  <c r="X37" i="1"/>
  <c r="AA36" i="1"/>
  <c r="Z36" i="1"/>
  <c r="Y36" i="1"/>
  <c r="X36" i="1"/>
  <c r="AA35" i="1"/>
  <c r="Z35" i="1"/>
  <c r="Y35" i="1"/>
  <c r="X35" i="1"/>
  <c r="AA34" i="1"/>
  <c r="Z34" i="1"/>
  <c r="Y34" i="1"/>
  <c r="X34" i="1"/>
  <c r="AA33" i="1"/>
  <c r="Z33" i="1"/>
  <c r="Y33" i="1"/>
  <c r="X33" i="1"/>
  <c r="AA32" i="1"/>
  <c r="Z32" i="1"/>
  <c r="Y32" i="1"/>
  <c r="X32" i="1"/>
  <c r="AA31" i="1"/>
  <c r="Z31" i="1"/>
  <c r="Y31" i="1"/>
  <c r="X31" i="1"/>
  <c r="AA30" i="1"/>
  <c r="Z30" i="1"/>
  <c r="Y30" i="1"/>
  <c r="X30" i="1"/>
  <c r="AA29" i="1"/>
  <c r="Z29" i="1"/>
  <c r="Y29" i="1"/>
  <c r="X29" i="1"/>
  <c r="AA28" i="1"/>
  <c r="Z28" i="1"/>
  <c r="Y28" i="1"/>
  <c r="X28" i="1"/>
  <c r="AA27" i="1"/>
  <c r="Z27" i="1"/>
  <c r="Y27" i="1"/>
  <c r="X27" i="1"/>
  <c r="AA26" i="1"/>
  <c r="Z26" i="1"/>
  <c r="Y26" i="1"/>
  <c r="X26" i="1"/>
  <c r="AA25" i="1"/>
  <c r="Z25" i="1"/>
  <c r="Y25" i="1"/>
  <c r="X25" i="1"/>
  <c r="AA24" i="1"/>
  <c r="Z24" i="1"/>
  <c r="Y24" i="1"/>
  <c r="X24" i="1"/>
  <c r="AA23" i="1"/>
  <c r="Z23" i="1"/>
  <c r="Y23" i="1"/>
  <c r="X23" i="1"/>
  <c r="AA22" i="1"/>
  <c r="Z22" i="1"/>
  <c r="Y22" i="1"/>
  <c r="X22" i="1"/>
  <c r="AA21" i="1"/>
  <c r="Z21" i="1"/>
  <c r="Y21" i="1"/>
  <c r="X21" i="1"/>
  <c r="AA20" i="1"/>
  <c r="Z20" i="1"/>
  <c r="Y20" i="1"/>
  <c r="X20" i="1"/>
  <c r="AA19" i="1"/>
  <c r="Z19" i="1"/>
  <c r="Y19" i="1"/>
  <c r="X19" i="1"/>
  <c r="AA18" i="1"/>
  <c r="Z18" i="1"/>
  <c r="Y18" i="1"/>
  <c r="X18" i="1"/>
  <c r="AA17" i="1"/>
  <c r="Z17" i="1"/>
  <c r="Y17" i="1"/>
  <c r="X17" i="1"/>
  <c r="AA16" i="1"/>
  <c r="Z16" i="1"/>
  <c r="Y16" i="1"/>
  <c r="X16" i="1"/>
  <c r="AA15" i="1"/>
  <c r="Z15" i="1"/>
  <c r="Y15" i="1"/>
  <c r="X15" i="1"/>
  <c r="AA14" i="1"/>
  <c r="Z14" i="1"/>
  <c r="Y14" i="1"/>
  <c r="X14" i="1"/>
  <c r="AA13" i="1"/>
  <c r="Z13" i="1"/>
  <c r="Y13" i="1"/>
  <c r="X13" i="1"/>
  <c r="AA12" i="1"/>
  <c r="Z12" i="1"/>
  <c r="Y12" i="1"/>
  <c r="X12" i="1"/>
  <c r="AA11" i="1"/>
  <c r="Z11" i="1"/>
  <c r="Y11" i="1"/>
  <c r="X11" i="1"/>
  <c r="AA10" i="1"/>
  <c r="Z10" i="1"/>
  <c r="Y10" i="1"/>
  <c r="X10" i="1"/>
  <c r="AA9" i="1"/>
  <c r="Z9" i="1"/>
  <c r="Y9" i="1"/>
  <c r="X9" i="1"/>
  <c r="AA8" i="1"/>
  <c r="Z8" i="1"/>
  <c r="Y8" i="1"/>
  <c r="X8" i="1"/>
  <c r="AA7" i="1"/>
  <c r="Z7" i="1"/>
  <c r="Y7" i="1"/>
  <c r="X7" i="1"/>
  <c r="AA6" i="1"/>
  <c r="Z6" i="1"/>
  <c r="Y6" i="1"/>
  <c r="X6" i="1"/>
  <c r="AA5" i="1"/>
  <c r="Z5" i="1"/>
  <c r="Y5" i="1"/>
  <c r="X5" i="1"/>
  <c r="AA4" i="1"/>
  <c r="Z4" i="1"/>
  <c r="Y4" i="1"/>
  <c r="X4" i="1"/>
  <c r="AA3" i="1"/>
  <c r="Z3" i="1"/>
  <c r="Y3" i="1"/>
  <c r="X3" i="1"/>
  <c r="AA2" i="1"/>
  <c r="K50" i="1" s="1"/>
  <c r="Z2" i="1"/>
  <c r="J50" i="1" s="1"/>
  <c r="Y2" i="1"/>
  <c r="I50" i="1" s="1"/>
  <c r="X2" i="1"/>
  <c r="H49" i="1" s="1"/>
  <c r="H50" i="1" l="1"/>
  <c r="I49" i="1"/>
  <c r="J49" i="1"/>
  <c r="K49" i="1"/>
  <c r="G15" i="1" l="1"/>
  <c r="U9" i="1" l="1"/>
  <c r="U8" i="1"/>
  <c r="U7" i="1"/>
  <c r="U6" i="1"/>
  <c r="T9" i="1"/>
  <c r="T8" i="1"/>
  <c r="T7" i="1"/>
  <c r="T6" i="1"/>
  <c r="S9" i="1"/>
  <c r="S8" i="1"/>
  <c r="S7" i="1"/>
  <c r="S6" i="1"/>
  <c r="S5" i="1"/>
  <c r="S4" i="1"/>
  <c r="G29" i="1"/>
  <c r="G32" i="1"/>
  <c r="G31" i="1"/>
  <c r="O9" i="1"/>
  <c r="O8" i="1"/>
  <c r="O7" i="1"/>
  <c r="O6" i="1"/>
  <c r="N9" i="1"/>
  <c r="N8" i="1"/>
  <c r="N7" i="1"/>
  <c r="N6" i="1"/>
  <c r="M9" i="1"/>
  <c r="M8" i="1"/>
  <c r="M7" i="1"/>
  <c r="M6" i="1"/>
  <c r="M5" i="1"/>
  <c r="M4" i="1"/>
  <c r="G30" i="1"/>
  <c r="G26" i="1"/>
  <c r="G25" i="1"/>
  <c r="I9" i="1"/>
  <c r="I8" i="1"/>
  <c r="I19" i="1" s="1"/>
  <c r="I7" i="1"/>
  <c r="I6" i="1"/>
  <c r="H9" i="1"/>
  <c r="H8" i="1"/>
  <c r="H7" i="1"/>
  <c r="H6" i="1"/>
  <c r="G9" i="1"/>
  <c r="G8" i="1"/>
  <c r="G7" i="1"/>
  <c r="G6" i="1"/>
  <c r="G5" i="1"/>
  <c r="J5" i="1" s="1"/>
  <c r="G4" i="1"/>
  <c r="J4" i="1" s="1"/>
  <c r="M17" i="1" l="1"/>
  <c r="H18" i="1"/>
  <c r="G27" i="1"/>
  <c r="I18" i="1"/>
  <c r="H19" i="1"/>
  <c r="H11" i="1"/>
  <c r="J9" i="1"/>
  <c r="J7" i="1"/>
  <c r="J8" i="1"/>
  <c r="G18" i="1"/>
  <c r="I11" i="1"/>
  <c r="G17" i="1"/>
  <c r="G19" i="1"/>
  <c r="J6" i="1"/>
  <c r="G11" i="1"/>
  <c r="I27" i="1" l="1"/>
  <c r="S17" i="1"/>
  <c r="I26" i="1"/>
  <c r="J26" i="1"/>
  <c r="J27" i="1"/>
  <c r="P4" i="1" l="1"/>
  <c r="P5" i="1"/>
  <c r="M18" i="1"/>
  <c r="S18" i="1" s="1"/>
  <c r="M11" i="1"/>
  <c r="M19" i="1"/>
  <c r="P27" i="1" l="1"/>
  <c r="S19" i="1"/>
  <c r="P26" i="1"/>
  <c r="O19" i="1"/>
  <c r="U19" i="1" s="1"/>
  <c r="V5" i="1"/>
  <c r="P9" i="1"/>
  <c r="P7" i="1"/>
  <c r="U11" i="1" l="1"/>
  <c r="V8" i="1"/>
  <c r="V9" i="1"/>
  <c r="S11" i="1"/>
  <c r="V4" i="1"/>
  <c r="V7" i="1"/>
  <c r="T11" i="1"/>
  <c r="O11" i="1"/>
  <c r="O18" i="1"/>
  <c r="U18" i="1" s="1"/>
  <c r="V6" i="1"/>
  <c r="N18" i="1"/>
  <c r="T18" i="1" s="1"/>
  <c r="N11" i="1"/>
  <c r="P6" i="1"/>
  <c r="N19" i="1"/>
  <c r="P8" i="1"/>
  <c r="O27" i="1" l="1"/>
  <c r="T19" i="1"/>
  <c r="V11" i="1"/>
  <c r="O26" i="1"/>
</calcChain>
</file>

<file path=xl/sharedStrings.xml><?xml version="1.0" encoding="utf-8"?>
<sst xmlns="http://schemas.openxmlformats.org/spreadsheetml/2006/main" count="90" uniqueCount="43">
  <si>
    <t>TrialType</t>
  </si>
  <si>
    <t>Spaced</t>
  </si>
  <si>
    <t>300msJitter</t>
  </si>
  <si>
    <t>Reaction Time</t>
  </si>
  <si>
    <t>Accuracy</t>
  </si>
  <si>
    <t>Counts</t>
  </si>
  <si>
    <t>Abs</t>
  </si>
  <si>
    <t>Cong</t>
  </si>
  <si>
    <t>Incon</t>
  </si>
  <si>
    <t>Ave</t>
  </si>
  <si>
    <t>PureL</t>
  </si>
  <si>
    <t>PureR</t>
  </si>
  <si>
    <t>MixConL</t>
  </si>
  <si>
    <t>MixConR</t>
  </si>
  <si>
    <t>MixIncoL</t>
  </si>
  <si>
    <t>MixIncoR</t>
  </si>
  <si>
    <t>Total</t>
  </si>
  <si>
    <t>Trials/Blocks</t>
  </si>
  <si>
    <t>Incong</t>
  </si>
  <si>
    <t>Pure</t>
  </si>
  <si>
    <t>MixCon</t>
  </si>
  <si>
    <t>MixInco</t>
  </si>
  <si>
    <t>RT_Conflict_Cost</t>
  </si>
  <si>
    <t>RT_Filtering_Cost</t>
  </si>
  <si>
    <t>Correct</t>
  </si>
  <si>
    <t>Errors</t>
  </si>
  <si>
    <t>20% Inco</t>
  </si>
  <si>
    <t>60% Inco</t>
  </si>
  <si>
    <t>&gt;700</t>
  </si>
  <si>
    <t>&lt;200</t>
  </si>
  <si>
    <t>Max RT</t>
  </si>
  <si>
    <t>Min RT</t>
  </si>
  <si>
    <t>00ms</t>
  </si>
  <si>
    <t>RESP</t>
  </si>
  <si>
    <t>RT</t>
  </si>
  <si>
    <t>ACC</t>
  </si>
  <si>
    <t>Inverse Efficiency</t>
  </si>
  <si>
    <t>PostIncon_Abs20</t>
  </si>
  <si>
    <t>PostIncon_Abs60</t>
  </si>
  <si>
    <t>PostIncon_Con20</t>
  </si>
  <si>
    <t>PostIncon_Con60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</si>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</sst>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FA7D00"/>
      <name val="Calibri"/>
      <family val="2"/>
      <scheme val="minor"/>
    </font>
    <font>
      <b/>
      <sz val="16"/>
      <color rgb="FFFA7D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3" fillId="7" borderId="7" xfId="13"/>
    <xf numFmtId="0" fontId="18" fillId="6" borderId="4" xfId="11" applyFont="1"/>
    <xf numFmtId="0" fontId="19" fillId="6" borderId="4" xfId="11" applyFont="1"/>
    <xf numFmtId="0" fontId="7" fillId="3" borderId="0" xfId="7"/>
    <xf numFmtId="0" fontId="7" fillId="33" borderId="0" xfId="7" applyFill="1"/>
    <xf numFmtId="0" fontId="7" fillId="34" borderId="0" xfId="7" applyFill="1"/>
    <xf numFmtId="0" fontId="9" fillId="5" borderId="4" xfId="9"/>
    <xf numFmtId="0" fontId="6" fillId="2" borderId="0" xfId="6"/>
    <xf numFmtId="0" fontId="8" fillId="4" borderId="0" xfId="8"/>
    <xf numFmtId="0" fontId="0" fillId="8" borderId="8" xfId="15" applyFont="1"/>
    <xf numFmtId="0" fontId="0" fillId="35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7" fillId="3" borderId="0" xfId="7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</a:t>
            </a:r>
            <a:r>
              <a:rPr lang="en-US" baseline="0"/>
              <a:t> 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Flanker!$G$16</c:f>
              <c:strCache>
                <c:ptCount val="1"/>
                <c:pt idx="0">
                  <c:v>Abs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Flanker!$F$17:$F$19</c:f>
              <c:strCache>
                <c:ptCount val="3"/>
                <c:pt idx="0">
                  <c:v>Pure</c:v>
                </c:pt>
                <c:pt idx="1">
                  <c:v>MixCon</c:v>
                </c:pt>
                <c:pt idx="2">
                  <c:v>MixInco</c:v>
                </c:pt>
              </c:strCache>
            </c:strRef>
          </c:cat>
          <c:val>
            <c:numRef>
              <c:f>Flanker!$G$17:$G$19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8F-48F0-8D3B-60005F5E1D3C}"/>
            </c:ext>
          </c:extLst>
        </c:ser>
        <c:ser>
          <c:idx val="1"/>
          <c:order val="1"/>
          <c:tx>
            <c:strRef>
              <c:f>Flanker!$H$16</c:f>
              <c:strCache>
                <c:ptCount val="1"/>
                <c:pt idx="0">
                  <c:v>Cong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Flanker!$F$17:$F$19</c:f>
              <c:strCache>
                <c:ptCount val="3"/>
                <c:pt idx="0">
                  <c:v>Pure</c:v>
                </c:pt>
                <c:pt idx="1">
                  <c:v>MixCon</c:v>
                </c:pt>
                <c:pt idx="2">
                  <c:v>MixInco</c:v>
                </c:pt>
              </c:strCache>
            </c:strRef>
          </c:cat>
          <c:val>
            <c:numRef>
              <c:f>Flanker!$H$17:$H$19</c:f>
              <c:numCache>
                <c:formatCode>General</c:formatCode>
                <c:ptCount val="3"/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8F-48F0-8D3B-60005F5E1D3C}"/>
            </c:ext>
          </c:extLst>
        </c:ser>
        <c:ser>
          <c:idx val="2"/>
          <c:order val="2"/>
          <c:tx>
            <c:strRef>
              <c:f>Flanker!$I$16</c:f>
              <c:strCache>
                <c:ptCount val="1"/>
                <c:pt idx="0">
                  <c:v>Incong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Flanker!$F$17:$F$19</c:f>
              <c:strCache>
                <c:ptCount val="3"/>
                <c:pt idx="0">
                  <c:v>Pure</c:v>
                </c:pt>
                <c:pt idx="1">
                  <c:v>MixCon</c:v>
                </c:pt>
                <c:pt idx="2">
                  <c:v>MixInco</c:v>
                </c:pt>
              </c:strCache>
            </c:strRef>
          </c:cat>
          <c:val>
            <c:numRef>
              <c:f>Flanker!$I$17:$I$19</c:f>
              <c:numCache>
                <c:formatCode>General</c:formatCode>
                <c:ptCount val="3"/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8F-48F0-8D3B-60005F5E1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954336"/>
        <c:axId val="310548592"/>
      </c:barChart>
      <c:catAx>
        <c:axId val="51195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548592"/>
        <c:crosses val="autoZero"/>
        <c:auto val="1"/>
        <c:lblAlgn val="ctr"/>
        <c:lblOffset val="100"/>
        <c:noMultiLvlLbl val="0"/>
      </c:catAx>
      <c:valAx>
        <c:axId val="3105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5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</a:t>
            </a:r>
            <a:r>
              <a:rPr lang="en-US" baseline="0"/>
              <a:t> Costs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Flanker!$H$25</c:f>
              <c:strCache>
                <c:ptCount val="1"/>
                <c:pt idx="0">
                  <c:v>Pure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Flanker!$I$24:$J$24</c:f>
              <c:strCache>
                <c:ptCount val="2"/>
                <c:pt idx="0">
                  <c:v>RT_Conflict_Cost</c:v>
                </c:pt>
                <c:pt idx="1">
                  <c:v>RT_Filtering_Cost</c:v>
                </c:pt>
              </c:strCache>
            </c:strRef>
          </c:cat>
          <c:val>
            <c:numRef>
              <c:f>Flanker!$I$25:$J$25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A8EF-4BEC-A547-1DF27F1A862B}"/>
            </c:ext>
          </c:extLst>
        </c:ser>
        <c:ser>
          <c:idx val="1"/>
          <c:order val="1"/>
          <c:tx>
            <c:strRef>
              <c:f>Flanker!$H$26</c:f>
              <c:strCache>
                <c:ptCount val="1"/>
                <c:pt idx="0">
                  <c:v>20% Inco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Flanker!$I$24:$J$24</c:f>
              <c:strCache>
                <c:ptCount val="2"/>
                <c:pt idx="0">
                  <c:v>RT_Conflict_Cost</c:v>
                </c:pt>
                <c:pt idx="1">
                  <c:v>RT_Filtering_Cost</c:v>
                </c:pt>
              </c:strCache>
            </c:strRef>
          </c:cat>
          <c:val>
            <c:numRef>
              <c:f>Flanker!$I$26:$J$26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EF-4BEC-A547-1DF27F1A862B}"/>
            </c:ext>
          </c:extLst>
        </c:ser>
        <c:ser>
          <c:idx val="2"/>
          <c:order val="2"/>
          <c:tx>
            <c:strRef>
              <c:f>Flanker!$H$27</c:f>
              <c:strCache>
                <c:ptCount val="1"/>
                <c:pt idx="0">
                  <c:v>60% Inco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Flanker!$I$24:$J$24</c:f>
              <c:strCache>
                <c:ptCount val="2"/>
                <c:pt idx="0">
                  <c:v>RT_Conflict_Cost</c:v>
                </c:pt>
                <c:pt idx="1">
                  <c:v>RT_Filtering_Cost</c:v>
                </c:pt>
              </c:strCache>
            </c:strRef>
          </c:cat>
          <c:val>
            <c:numRef>
              <c:f>Flanker!$I$27:$J$27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EF-4BEC-A547-1DF27F1A8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713880"/>
        <c:axId val="515524944"/>
      </c:barChart>
      <c:catAx>
        <c:axId val="247713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24944"/>
        <c:crosses val="autoZero"/>
        <c:auto val="1"/>
        <c:lblAlgn val="ctr"/>
        <c:lblOffset val="100"/>
        <c:noMultiLvlLbl val="0"/>
      </c:catAx>
      <c:valAx>
        <c:axId val="51552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13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 Incogruent</a:t>
            </a:r>
            <a:r>
              <a:rPr lang="en-US" baseline="0"/>
              <a:t> </a:t>
            </a:r>
            <a:r>
              <a:rPr lang="en-US"/>
              <a:t>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Flanker!$G$49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Flanker!$H$48:$K$48</c:f>
              <c:strCache>
                <c:ptCount val="4"/>
                <c:pt idx="0">
                  <c:v>PostIncon_Abs20</c:v>
                </c:pt>
                <c:pt idx="1">
                  <c:v>PostIncon_Abs60</c:v>
                </c:pt>
                <c:pt idx="2">
                  <c:v>PostIncon_Con20</c:v>
                </c:pt>
                <c:pt idx="3">
                  <c:v>PostIncon_Con60</c:v>
                </c:pt>
              </c:strCache>
            </c:strRef>
          </c:cat>
          <c:val>
            <c:numRef>
              <c:f>Flanker!$H$49:$K$49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0-43B2-A7E8-B3DEB2ED6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952752"/>
        <c:axId val="74395504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Flanker!$G$50</c15:sqref>
                        </c15:formulaRef>
                      </c:ext>
                    </c:extLst>
                    <c:strCache>
                      <c:ptCount val="1"/>
                      <c:pt idx="0">
                        <c:v>Count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Flanker!$H$48:$K$48</c15:sqref>
                        </c15:formulaRef>
                      </c:ext>
                    </c:extLst>
                    <c:strCache>
                      <c:ptCount val="4"/>
                      <c:pt idx="0">
                        <c:v>PostIncon_Abs20</c:v>
                      </c:pt>
                      <c:pt idx="1">
                        <c:v>PostIncon_Abs60</c:v>
                      </c:pt>
                      <c:pt idx="2">
                        <c:v>PostIncon_Con20</c:v>
                      </c:pt>
                      <c:pt idx="3">
                        <c:v>PostIncon_Con60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Flanker!$H$50:$K$50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690-43B2-A7E8-B3DEB2ED6879}"/>
                  </c:ext>
                </c:extLst>
              </c15:ser>
            </c15:filteredBarSeries>
          </c:ext>
        </c:extLst>
      </c:barChart>
      <c:catAx>
        <c:axId val="74395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55048"/>
        <c:crosses val="autoZero"/>
        <c:auto val="1"/>
        <c:lblAlgn val="ctr"/>
        <c:lblOffset val="100"/>
        <c:noMultiLvlLbl val="0"/>
      </c:catAx>
      <c:valAx>
        <c:axId val="74395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5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733425</xdr:colOff>
      <xdr:row>28</xdr:row>
      <xdr:rowOff>133350</xdr:rowOff>
    </xdr:from>
    <xdr:to>
      <xdr:col>16</xdr:col>
      <xdr:colOff>542925</xdr:colOff>
      <xdr:row>43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7E1678-F30C-4B95-B299-0AA9CF8F1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28</xdr:row>
      <xdr:rowOff>57150</xdr:rowOff>
    </xdr:from>
    <xdr:to>
      <xdr:col>9</xdr:col>
      <xdr:colOff>847725</xdr:colOff>
      <xdr:row>44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781050</xdr:colOff>
      <xdr:row>50</xdr:row>
      <xdr:rowOff>95250</xdr:rowOff>
    </xdr:from>
    <xdr:to>
      <xdr:col>11</xdr:col>
      <xdr:colOff>542925</xdr:colOff>
      <xdr:row>64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loting%20results/Sala1_Flanker18.6.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00ms"/>
      <sheetName val="1200ms"/>
      <sheetName val="2nd1200ms"/>
      <sheetName val="200ms"/>
      <sheetName val="2nd_200ms"/>
      <sheetName val="1200ms_450"/>
      <sheetName val="1200ms_450_2"/>
      <sheetName val="1200ms_450_3"/>
      <sheetName val="12_45_spaced"/>
      <sheetName val="12_45_spaced2"/>
      <sheetName val="12_45_spaced3"/>
      <sheetName val="12_45_spac4_Err"/>
      <sheetName val="200_150_spac5"/>
      <sheetName val="200_150_spac6"/>
      <sheetName val="200_45_spac7"/>
      <sheetName val="12_45_Spac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6">
          <cell r="O16" t="str">
            <v>Abs</v>
          </cell>
          <cell r="P16" t="str">
            <v>Cong</v>
          </cell>
          <cell r="Q16" t="str">
            <v>Incong</v>
          </cell>
        </row>
        <row r="17">
          <cell r="N17" t="str">
            <v>Pure</v>
          </cell>
          <cell r="O17">
            <v>311.54225751559841</v>
          </cell>
        </row>
        <row r="18">
          <cell r="N18" t="str">
            <v>MixCon</v>
          </cell>
          <cell r="O18">
            <v>309.55555555555554</v>
          </cell>
          <cell r="P18">
            <v>300.94339622641508</v>
          </cell>
          <cell r="Q18">
            <v>323.35882352941178</v>
          </cell>
        </row>
        <row r="19">
          <cell r="N19" t="str">
            <v>MixInco</v>
          </cell>
          <cell r="O19">
            <v>311.40784313725487</v>
          </cell>
          <cell r="P19">
            <v>309.05555555555554</v>
          </cell>
          <cell r="Q19">
            <v>325.32909090909089</v>
          </cell>
        </row>
        <row r="24">
          <cell r="Q24" t="str">
            <v>RT_Conflict_Cost</v>
          </cell>
          <cell r="R24" t="str">
            <v>RT_Filtering_Cost</v>
          </cell>
        </row>
        <row r="25">
          <cell r="P25" t="str">
            <v>Pure</v>
          </cell>
        </row>
        <row r="26">
          <cell r="P26" t="str">
            <v>20% Inco</v>
          </cell>
          <cell r="Q26">
            <v>22.415427302996704</v>
          </cell>
          <cell r="R26">
            <v>-1.9867019600428648</v>
          </cell>
        </row>
        <row r="27">
          <cell r="P27" t="str">
            <v>60% Inco</v>
          </cell>
          <cell r="Q27">
            <v>16.273535353535351</v>
          </cell>
          <cell r="R27">
            <v>-0.13441437834353565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51"/>
  <sheetViews>
    <sheetView tabSelected="1" workbookViewId="0">
      <selection activeCell="M53" sqref="M53"/>
    </sheetView>
  </sheetViews>
  <sheetFormatPr defaultRowHeight="15" x14ac:dyDescent="0.25"/>
  <cols>
    <col min="6" max="6" width="12.7109375" bestFit="1" customWidth="1"/>
    <col min="7" max="7" width="12.42578125" bestFit="1" customWidth="1"/>
    <col min="8" max="8" width="15.140625" bestFit="1" customWidth="1"/>
    <col min="9" max="9" width="15.42578125" bestFit="1" customWidth="1"/>
    <col min="10" max="10" width="13.42578125" bestFit="1" customWidth="1"/>
    <col min="11" max="11" width="15.7109375" bestFit="1" customWidth="1"/>
    <col min="14" max="14" width="19.140625" bestFit="1" customWidth="1"/>
    <col min="24" max="25" width="16.140625" bestFit="1" customWidth="1"/>
    <col min="26" max="27" width="16.28515625" bestFit="1" customWidth="1"/>
  </cols>
  <sheetData>
    <row r="1" spans="2:27" ht="22.5" thickTop="1" thickBot="1" x14ac:dyDescent="0.4">
      <c r="B1" t="s">
        <v>0</v>
      </c>
      <c r="C1" t="s">
        <v>33</v>
      </c>
      <c r="D1" t="s">
        <v>34</v>
      </c>
      <c r="E1" t="s">
        <v>35</v>
      </c>
      <c r="F1" s="1"/>
      <c r="G1" s="1"/>
      <c r="H1" s="2" t="s">
        <v>32</v>
      </c>
      <c r="I1" s="2"/>
      <c r="J1" s="2" t="s">
        <v>1</v>
      </c>
      <c r="K1" s="3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X1" s="16" t="s">
        <v>37</v>
      </c>
      <c r="Y1" s="16" t="s">
        <v>38</v>
      </c>
      <c r="Z1" s="16" t="s">
        <v>39</v>
      </c>
      <c r="AA1" s="16" t="s">
        <v>40</v>
      </c>
    </row>
    <row r="2" spans="2:27" ht="15.75" thickTop="1" x14ac:dyDescent="0.25">
      <c r="H2" s="4" t="s">
        <v>3</v>
      </c>
      <c r="N2" s="5" t="s">
        <v>4</v>
      </c>
      <c r="S2" s="6" t="s">
        <v>5</v>
      </c>
      <c r="X2" t="str">
        <f t="shared" ref="X2:X40" si="0">IF(AND(OR($B2="Incon20l",$B2="Incon20r"),OR($B3="Abs20r",$B3="Abs20l")),$D3,"")</f>
        <v/>
      </c>
      <c r="Y2" t="str">
        <f>IF(AND(OR($B2="Incon60l",$B2="Incon60r"),OR($B3="Abs60r",$B3="Abs60l")),$D3,"")</f>
        <v/>
      </c>
      <c r="Z2" t="str">
        <f>IF(AND(OR($B2="Incon20l",$B2="Incon20r"),OR($B3="con20r",$B3="con20l")),$D3,"")</f>
        <v/>
      </c>
      <c r="AA2" t="str">
        <f>IF(AND(OR($B2="Incon60l",$B2="Incon60r"),OR($B3="con60r",$B3="con60l")),$D3,"")</f>
        <v/>
      </c>
    </row>
    <row r="3" spans="2:27" x14ac:dyDescent="0.25">
      <c r="G3" s="7" t="s">
        <v>6</v>
      </c>
      <c r="H3" s="7" t="s">
        <v>7</v>
      </c>
      <c r="I3" s="7" t="s">
        <v>8</v>
      </c>
      <c r="J3" s="7" t="s">
        <v>9</v>
      </c>
      <c r="M3" s="7" t="s">
        <v>6</v>
      </c>
      <c r="N3" s="7" t="s">
        <v>7</v>
      </c>
      <c r="O3" s="7" t="s">
        <v>8</v>
      </c>
      <c r="P3" s="7" t="s">
        <v>9</v>
      </c>
      <c r="S3" s="7" t="s">
        <v>6</v>
      </c>
      <c r="T3" s="7" t="s">
        <v>7</v>
      </c>
      <c r="U3" s="7" t="s">
        <v>8</v>
      </c>
      <c r="X3" t="str">
        <f t="shared" si="0"/>
        <v/>
      </c>
      <c r="Y3" t="str">
        <f t="shared" ref="Y3:Y66" si="1">IF(AND(OR($B3="Incon60l",$B3="Incon60r"),OR($B4="Abs60r",$B4="Abs60l")),$D4,"")</f>
        <v/>
      </c>
      <c r="Z3" t="str">
        <f>IF(AND(OR($B3="Incon20l",$B3="Incon20r"),OR($B4="con20r",$B4="con20l")),$D4,"")</f>
        <v/>
      </c>
      <c r="AA3" t="str">
        <f t="shared" ref="AA3:AA66" si="2">IF(AND(OR($B3="Incon60l",$B3="Incon60r"),OR($B4="con60r",$B4="con60l")),$D4,"")</f>
        <v/>
      </c>
    </row>
    <row r="4" spans="2:27" x14ac:dyDescent="0.25">
      <c r="F4" s="8" t="s">
        <v>10</v>
      </c>
      <c r="G4" t="e">
        <f>AVERAGEIFS($D$2:$D$580,$E$2:$E$580,1,$B$2:$B$580,"AbsPureL")</f>
        <v>#DIV/0!</v>
      </c>
      <c r="J4" t="e">
        <f>AVERAGE(G4:I4)</f>
        <v>#DIV/0!</v>
      </c>
      <c r="L4" s="9" t="s">
        <v>10</v>
      </c>
      <c r="M4" t="e">
        <f>AVERAGEIFS($E$2:$E$580,$B$2:$B$580,"AbsPureL")</f>
        <v>#DIV/0!</v>
      </c>
      <c r="P4" t="e">
        <f>AVERAGE(M4:O4)</f>
        <v>#DIV/0!</v>
      </c>
      <c r="R4" s="10" t="s">
        <v>10</v>
      </c>
      <c r="S4">
        <f>COUNTIF($B$2:$B$580,"AbsPureL")</f>
        <v>0</v>
      </c>
      <c r="V4">
        <f t="shared" ref="V4:V5" si="3">SUM(S4:U4)</f>
        <v>0</v>
      </c>
      <c r="X4" t="str">
        <f t="shared" si="0"/>
        <v/>
      </c>
      <c r="Y4" t="str">
        <f t="shared" si="1"/>
        <v/>
      </c>
      <c r="Z4" t="str">
        <f t="shared" ref="Z4:Z67" si="4">IF(AND(OR($B4="Incon20l",$B4="Incon20r"),OR($B5="con20r",$B5="con20l")),$D5,"")</f>
        <v/>
      </c>
      <c r="AA4" t="str">
        <f t="shared" si="2"/>
        <v/>
      </c>
    </row>
    <row r="5" spans="2:27" x14ac:dyDescent="0.25">
      <c r="F5" s="8" t="s">
        <v>11</v>
      </c>
      <c r="G5" t="e">
        <f>AVERAGEIFS($D$2:$D$580,$E$2:$E$580,1,$B$2:$B$580,"AbsPureR")</f>
        <v>#DIV/0!</v>
      </c>
      <c r="J5" t="e">
        <f t="shared" ref="J5:J8" si="5">AVERAGE(G5:I5)</f>
        <v>#DIV/0!</v>
      </c>
      <c r="L5" s="9" t="s">
        <v>11</v>
      </c>
      <c r="M5" t="e">
        <f>AVERAGEIFS($E$2:$E$580,$B$2:$B$580,"AbsPureR")</f>
        <v>#DIV/0!</v>
      </c>
      <c r="P5" t="e">
        <f t="shared" ref="P5:P8" si="6">AVERAGE(M5:O5)</f>
        <v>#DIV/0!</v>
      </c>
      <c r="R5" s="10" t="s">
        <v>11</v>
      </c>
      <c r="S5">
        <f>COUNTIF($B$2:$B$580,"AbsPureR")</f>
        <v>0</v>
      </c>
      <c r="V5">
        <f t="shared" si="3"/>
        <v>0</v>
      </c>
      <c r="X5" t="str">
        <f t="shared" si="0"/>
        <v/>
      </c>
      <c r="Y5" t="str">
        <f t="shared" si="1"/>
        <v/>
      </c>
      <c r="Z5" t="str">
        <f t="shared" si="4"/>
        <v/>
      </c>
      <c r="AA5" t="str">
        <f t="shared" si="2"/>
        <v/>
      </c>
    </row>
    <row r="6" spans="2:27" x14ac:dyDescent="0.25">
      <c r="F6" s="8" t="s">
        <v>12</v>
      </c>
      <c r="G6" t="e">
        <f>AVERAGEIFS($D$2:$D$580,$E$2:$E$580,1,$B$2:$B$580,"Abs20L")</f>
        <v>#DIV/0!</v>
      </c>
      <c r="H6" t="e">
        <f>AVERAGEIFS($D$2:$D$580,$E$2:$E$580,1,$B$2:$B$580,"Con20L")</f>
        <v>#DIV/0!</v>
      </c>
      <c r="I6" t="e">
        <f>AVERAGEIFS($D$2:$D$580,$E$2:$E$580,1,$B$2:$B$580,"InCon20L")</f>
        <v>#DIV/0!</v>
      </c>
      <c r="J6" t="e">
        <f t="shared" si="5"/>
        <v>#DIV/0!</v>
      </c>
      <c r="L6" s="9" t="s">
        <v>12</v>
      </c>
      <c r="M6" t="e">
        <f>AVERAGEIFS($E$2:$E$580,$B$2:$B$580,"Abs20L")</f>
        <v>#DIV/0!</v>
      </c>
      <c r="N6" t="e">
        <f>AVERAGEIFS($E$2:$E$580,$B$2:$B$580,"Con20L")</f>
        <v>#DIV/0!</v>
      </c>
      <c r="O6" t="e">
        <f>AVERAGEIFS($E$2:$E$580,$B$2:$B$580,"InCon20L")</f>
        <v>#DIV/0!</v>
      </c>
      <c r="P6" t="e">
        <f t="shared" si="6"/>
        <v>#DIV/0!</v>
      </c>
      <c r="R6" s="10" t="s">
        <v>12</v>
      </c>
      <c r="S6">
        <f>COUNTIF($B$2:$B$580,"Abs20L")</f>
        <v>0</v>
      </c>
      <c r="T6">
        <f>COUNTIF($B$2:$B$580,"Con20L")</f>
        <v>0</v>
      </c>
      <c r="U6">
        <f>COUNTIF($B$2:$B$580,"InCon20L")</f>
        <v>0</v>
      </c>
      <c r="V6">
        <f>SUM(S6:U6)</f>
        <v>0</v>
      </c>
      <c r="X6" t="str">
        <f t="shared" si="0"/>
        <v/>
      </c>
      <c r="Y6" t="str">
        <f t="shared" si="1"/>
        <v/>
      </c>
      <c r="Z6" t="str">
        <f t="shared" si="4"/>
        <v/>
      </c>
      <c r="AA6" t="str">
        <f t="shared" si="2"/>
        <v/>
      </c>
    </row>
    <row r="7" spans="2:27" x14ac:dyDescent="0.25">
      <c r="F7" s="8" t="s">
        <v>13</v>
      </c>
      <c r="G7" t="e">
        <f>AVERAGEIFS($D$2:$D$580,$E$2:$E$580,1,$B$2:$B$580,"Abs20R")</f>
        <v>#DIV/0!</v>
      </c>
      <c r="H7" t="e">
        <f>AVERAGEIFS($D$2:$D$580,$E$2:$E$580,1,$B$2:$B$580,"Con20R")</f>
        <v>#DIV/0!</v>
      </c>
      <c r="I7" t="e">
        <f>AVERAGEIFS($D$2:$D$580,$E$2:$E$580,1,$B$2:$B$580,"InCon20R")</f>
        <v>#DIV/0!</v>
      </c>
      <c r="J7" t="e">
        <f t="shared" si="5"/>
        <v>#DIV/0!</v>
      </c>
      <c r="L7" s="9" t="s">
        <v>13</v>
      </c>
      <c r="M7" t="e">
        <f>AVERAGEIFS($E$2:$E$580,$B$2:$B$580,"Abs20R")</f>
        <v>#DIV/0!</v>
      </c>
      <c r="N7" t="e">
        <f>AVERAGEIFS($E$2:$E$580,$B$2:$B$580,"Con20R")</f>
        <v>#DIV/0!</v>
      </c>
      <c r="O7" t="e">
        <f>AVERAGEIFS($E$2:$E$580,$B$2:$B$580,"InCon20R")</f>
        <v>#DIV/0!</v>
      </c>
      <c r="P7" t="e">
        <f t="shared" si="6"/>
        <v>#DIV/0!</v>
      </c>
      <c r="R7" s="10" t="s">
        <v>13</v>
      </c>
      <c r="S7">
        <f>COUNTIF($B$2:$B$580,"Abs20R")</f>
        <v>0</v>
      </c>
      <c r="T7">
        <f>COUNTIF($B$2:$B$580,"Con20R")</f>
        <v>0</v>
      </c>
      <c r="U7">
        <f>COUNTIF($B$2:$B$580,"InCon20R")</f>
        <v>0</v>
      </c>
      <c r="V7">
        <f t="shared" ref="V7:V11" si="7">SUM(S7:U7)</f>
        <v>0</v>
      </c>
      <c r="X7" t="str">
        <f t="shared" si="0"/>
        <v/>
      </c>
      <c r="Y7" t="str">
        <f t="shared" si="1"/>
        <v/>
      </c>
      <c r="Z7" t="str">
        <f t="shared" si="4"/>
        <v/>
      </c>
      <c r="AA7" t="str">
        <f t="shared" si="2"/>
        <v/>
      </c>
    </row>
    <row r="8" spans="2:27" x14ac:dyDescent="0.25">
      <c r="F8" s="8" t="s">
        <v>14</v>
      </c>
      <c r="G8" t="e">
        <f>AVERAGEIFS($D$2:$D$580,$E$2:$E$580,1,$B$2:$B$580,"Abs60L")</f>
        <v>#DIV/0!</v>
      </c>
      <c r="H8" t="e">
        <f>AVERAGEIFS($D$2:$D$580,$E$2:$E$580,1,$B$2:$B$580,"Con60L")</f>
        <v>#DIV/0!</v>
      </c>
      <c r="I8" t="e">
        <f>AVERAGEIFS($D$2:$D$580,$E$2:$E$580,1,$B$2:$B$580,"InCon60L")</f>
        <v>#DIV/0!</v>
      </c>
      <c r="J8" t="e">
        <f t="shared" si="5"/>
        <v>#DIV/0!</v>
      </c>
      <c r="L8" s="9" t="s">
        <v>14</v>
      </c>
      <c r="M8" t="e">
        <f>AVERAGEIFS($E$2:$E$580,$B$2:$B$580,"Abs60L")</f>
        <v>#DIV/0!</v>
      </c>
      <c r="N8" t="e">
        <f>AVERAGEIFS($E$2:$E$580,$B$2:$B$580,"Con60L")</f>
        <v>#DIV/0!</v>
      </c>
      <c r="O8" t="e">
        <f>AVERAGEIFS($E$2:$E$580,$B$2:$B$580,"InCon60L")</f>
        <v>#DIV/0!</v>
      </c>
      <c r="P8" t="e">
        <f t="shared" si="6"/>
        <v>#DIV/0!</v>
      </c>
      <c r="R8" s="10" t="s">
        <v>14</v>
      </c>
      <c r="S8">
        <f>COUNTIF($B$2:$B$580,"Abs60L")</f>
        <v>0</v>
      </c>
      <c r="T8">
        <f>COUNTIF($B$2:$B$580,"Con60L")</f>
        <v>0</v>
      </c>
      <c r="U8">
        <f>COUNTIF($B$2:$B$580,"Incon60L")</f>
        <v>0</v>
      </c>
      <c r="V8">
        <f t="shared" si="7"/>
        <v>0</v>
      </c>
      <c r="X8" t="str">
        <f t="shared" si="0"/>
        <v/>
      </c>
      <c r="Y8" t="str">
        <f t="shared" si="1"/>
        <v/>
      </c>
      <c r="Z8" t="str">
        <f t="shared" si="4"/>
        <v/>
      </c>
      <c r="AA8" t="str">
        <f t="shared" si="2"/>
        <v/>
      </c>
    </row>
    <row r="9" spans="2:27" x14ac:dyDescent="0.25">
      <c r="F9" s="8" t="s">
        <v>15</v>
      </c>
      <c r="G9" t="e">
        <f>AVERAGEIFS($D$2:$D$580,$E$2:$E$580,1,$B$2:$B$580,"Abs60R")</f>
        <v>#DIV/0!</v>
      </c>
      <c r="H9" t="e">
        <f>AVERAGEIFS($D$2:$D$580,$E$2:$E$580,1,$B$2:$B$580,"Con60R")</f>
        <v>#DIV/0!</v>
      </c>
      <c r="I9" t="e">
        <f>AVERAGEIFS($D$2:$D$580,$E$2:$E$580,1,$B$2:$B$580,"InCon60R")</f>
        <v>#DIV/0!</v>
      </c>
      <c r="J9" t="e">
        <f>AVERAGE(G9:I9)</f>
        <v>#DIV/0!</v>
      </c>
      <c r="L9" s="9" t="s">
        <v>15</v>
      </c>
      <c r="M9" t="e">
        <f>AVERAGEIFS($E$2:$E$580,$B$2:$B$580,"Abs60R")</f>
        <v>#DIV/0!</v>
      </c>
      <c r="N9" t="e">
        <f>AVERAGEIFS($E$2:$E$580,$B$2:$B$580,"Con60R")</f>
        <v>#DIV/0!</v>
      </c>
      <c r="O9" t="e">
        <f>AVERAGEIFS($E$2:$E$580,$B$2:$B$580,"InCon60R")</f>
        <v>#DIV/0!</v>
      </c>
      <c r="P9" t="e">
        <f>AVERAGE(M9:O9)</f>
        <v>#DIV/0!</v>
      </c>
      <c r="R9" s="10" t="s">
        <v>15</v>
      </c>
      <c r="S9">
        <f>COUNTIF($B$2:$B$580,"Abs60R")</f>
        <v>0</v>
      </c>
      <c r="T9">
        <f>COUNTIF($B$2:$B$580,"Con60R")</f>
        <v>0</v>
      </c>
      <c r="U9">
        <f>COUNTIF($B$2:$B$580,"InCon60R")</f>
        <v>0</v>
      </c>
      <c r="V9">
        <f t="shared" si="7"/>
        <v>0</v>
      </c>
      <c r="X9" t="str">
        <f t="shared" si="0"/>
        <v/>
      </c>
      <c r="Y9" t="str">
        <f t="shared" si="1"/>
        <v/>
      </c>
      <c r="Z9" t="str">
        <f t="shared" si="4"/>
        <v/>
      </c>
      <c r="AA9" t="str">
        <f t="shared" si="2"/>
        <v/>
      </c>
    </row>
    <row r="10" spans="2:27" x14ac:dyDescent="0.25">
      <c r="F10" s="8"/>
      <c r="L10" s="9"/>
      <c r="R10" s="10"/>
      <c r="X10" t="str">
        <f t="shared" si="0"/>
        <v/>
      </c>
      <c r="Y10" t="str">
        <f t="shared" si="1"/>
        <v/>
      </c>
      <c r="Z10" t="str">
        <f t="shared" si="4"/>
        <v/>
      </c>
      <c r="AA10" t="str">
        <f t="shared" si="2"/>
        <v/>
      </c>
    </row>
    <row r="11" spans="2:27" x14ac:dyDescent="0.25">
      <c r="F11" s="8" t="s">
        <v>9</v>
      </c>
      <c r="G11" t="e">
        <f>AVERAGE(G4:G9)</f>
        <v>#DIV/0!</v>
      </c>
      <c r="H11" t="e">
        <f>AVERAGE(H4:H9)</f>
        <v>#DIV/0!</v>
      </c>
      <c r="I11" t="e">
        <f>AVERAGE(I4:I9)</f>
        <v>#DIV/0!</v>
      </c>
      <c r="L11" s="9" t="s">
        <v>9</v>
      </c>
      <c r="M11" t="e">
        <f>AVERAGE(M4:M9)</f>
        <v>#DIV/0!</v>
      </c>
      <c r="N11" t="e">
        <f>AVERAGE(N4:N9)</f>
        <v>#DIV/0!</v>
      </c>
      <c r="O11" t="e">
        <f>AVERAGE(O4:O9)</f>
        <v>#DIV/0!</v>
      </c>
      <c r="R11" s="10" t="s">
        <v>16</v>
      </c>
      <c r="S11">
        <f>SUM(S4:S9)</f>
        <v>0</v>
      </c>
      <c r="T11">
        <f t="shared" ref="T11:U11" si="8">SUM(T4:T9)</f>
        <v>0</v>
      </c>
      <c r="U11">
        <f t="shared" si="8"/>
        <v>0</v>
      </c>
      <c r="V11">
        <f t="shared" si="7"/>
        <v>0</v>
      </c>
      <c r="X11" t="str">
        <f t="shared" si="0"/>
        <v/>
      </c>
      <c r="Y11" t="str">
        <f t="shared" si="1"/>
        <v/>
      </c>
      <c r="Z11" t="str">
        <f t="shared" si="4"/>
        <v/>
      </c>
      <c r="AA11" t="str">
        <f t="shared" si="2"/>
        <v/>
      </c>
    </row>
    <row r="12" spans="2:27" x14ac:dyDescent="0.25">
      <c r="X12" t="str">
        <f t="shared" si="0"/>
        <v/>
      </c>
      <c r="Y12" t="str">
        <f t="shared" si="1"/>
        <v/>
      </c>
      <c r="Z12" t="str">
        <f t="shared" si="4"/>
        <v/>
      </c>
      <c r="AA12" t="str">
        <f t="shared" si="2"/>
        <v/>
      </c>
    </row>
    <row r="13" spans="2:27" x14ac:dyDescent="0.25">
      <c r="X13" t="str">
        <f t="shared" si="0"/>
        <v/>
      </c>
      <c r="Y13" t="str">
        <f t="shared" si="1"/>
        <v/>
      </c>
      <c r="Z13" t="str">
        <f t="shared" si="4"/>
        <v/>
      </c>
      <c r="AA13" t="str">
        <f t="shared" si="2"/>
        <v/>
      </c>
    </row>
    <row r="14" spans="2:27" x14ac:dyDescent="0.25">
      <c r="X14" t="str">
        <f t="shared" si="0"/>
        <v/>
      </c>
      <c r="Y14" t="str">
        <f t="shared" si="1"/>
        <v/>
      </c>
      <c r="Z14" t="str">
        <f t="shared" si="4"/>
        <v/>
      </c>
      <c r="AA14" t="str">
        <f t="shared" si="2"/>
        <v/>
      </c>
    </row>
    <row r="15" spans="2:27" x14ac:dyDescent="0.25">
      <c r="G15" s="14" t="str">
        <f>H2</f>
        <v>Reaction Time</v>
      </c>
      <c r="H15" s="14"/>
      <c r="M15" s="15" t="s">
        <v>4</v>
      </c>
      <c r="N15" s="15"/>
      <c r="S15" s="13" t="s">
        <v>36</v>
      </c>
      <c r="T15" s="13"/>
      <c r="U15" s="13"/>
      <c r="X15" t="str">
        <f t="shared" si="0"/>
        <v/>
      </c>
      <c r="Y15" t="str">
        <f t="shared" si="1"/>
        <v/>
      </c>
      <c r="Z15" t="str">
        <f t="shared" si="4"/>
        <v/>
      </c>
      <c r="AA15" t="str">
        <f t="shared" si="2"/>
        <v/>
      </c>
    </row>
    <row r="16" spans="2:27" x14ac:dyDescent="0.25">
      <c r="F16" t="s">
        <v>17</v>
      </c>
      <c r="G16" t="s">
        <v>6</v>
      </c>
      <c r="H16" t="s">
        <v>7</v>
      </c>
      <c r="I16" t="s">
        <v>18</v>
      </c>
      <c r="M16" t="s">
        <v>6</v>
      </c>
      <c r="N16" t="s">
        <v>7</v>
      </c>
      <c r="O16" t="s">
        <v>18</v>
      </c>
      <c r="S16" t="s">
        <v>6</v>
      </c>
      <c r="T16" t="s">
        <v>7</v>
      </c>
      <c r="U16" t="s">
        <v>18</v>
      </c>
      <c r="X16" t="str">
        <f t="shared" si="0"/>
        <v/>
      </c>
      <c r="Y16" t="str">
        <f t="shared" si="1"/>
        <v/>
      </c>
      <c r="Z16" t="str">
        <f t="shared" si="4"/>
        <v/>
      </c>
      <c r="AA16" t="str">
        <f t="shared" si="2"/>
        <v/>
      </c>
    </row>
    <row r="17" spans="6:27" x14ac:dyDescent="0.25">
      <c r="F17" t="s">
        <v>19</v>
      </c>
      <c r="G17" t="e">
        <f>AVERAGE(G4:G5)</f>
        <v>#DIV/0!</v>
      </c>
      <c r="L17" t="s">
        <v>19</v>
      </c>
      <c r="M17" t="e">
        <f>AVERAGE(M4:M5)</f>
        <v>#DIV/0!</v>
      </c>
      <c r="R17" t="s">
        <v>19</v>
      </c>
      <c r="S17" t="e">
        <f>G17/M17</f>
        <v>#DIV/0!</v>
      </c>
      <c r="X17" t="str">
        <f t="shared" si="0"/>
        <v/>
      </c>
      <c r="Y17" t="str">
        <f t="shared" si="1"/>
        <v/>
      </c>
      <c r="Z17" t="str">
        <f t="shared" si="4"/>
        <v/>
      </c>
      <c r="AA17" t="str">
        <f t="shared" si="2"/>
        <v/>
      </c>
    </row>
    <row r="18" spans="6:27" x14ac:dyDescent="0.25">
      <c r="F18" t="s">
        <v>20</v>
      </c>
      <c r="G18" t="e">
        <f>AVERAGE(G6:G7)</f>
        <v>#DIV/0!</v>
      </c>
      <c r="H18" t="e">
        <f>AVERAGE(H6:H7)</f>
        <v>#DIV/0!</v>
      </c>
      <c r="I18" t="e">
        <f>AVERAGE(I6:I7)</f>
        <v>#DIV/0!</v>
      </c>
      <c r="L18" t="s">
        <v>20</v>
      </c>
      <c r="M18" t="e">
        <f>AVERAGE(M6:M7)</f>
        <v>#DIV/0!</v>
      </c>
      <c r="N18" t="e">
        <f>AVERAGE(N6:N7)</f>
        <v>#DIV/0!</v>
      </c>
      <c r="O18" t="e">
        <f>AVERAGE(O6:O7)</f>
        <v>#DIV/0!</v>
      </c>
      <c r="R18" t="s">
        <v>20</v>
      </c>
      <c r="S18" t="e">
        <f t="shared" ref="S18:S19" si="9">G18/M18</f>
        <v>#DIV/0!</v>
      </c>
      <c r="T18" t="e">
        <f t="shared" ref="T18:U19" si="10">H18/N18</f>
        <v>#DIV/0!</v>
      </c>
      <c r="U18" t="e">
        <f t="shared" si="10"/>
        <v>#DIV/0!</v>
      </c>
      <c r="X18" t="str">
        <f t="shared" si="0"/>
        <v/>
      </c>
      <c r="Y18" t="str">
        <f t="shared" si="1"/>
        <v/>
      </c>
      <c r="Z18" t="str">
        <f t="shared" si="4"/>
        <v/>
      </c>
      <c r="AA18" t="str">
        <f t="shared" si="2"/>
        <v/>
      </c>
    </row>
    <row r="19" spans="6:27" x14ac:dyDescent="0.25">
      <c r="F19" t="s">
        <v>21</v>
      </c>
      <c r="G19" t="e">
        <f>AVERAGE(G8:G9)</f>
        <v>#DIV/0!</v>
      </c>
      <c r="H19" t="e">
        <f>AVERAGE(H8:H9)</f>
        <v>#DIV/0!</v>
      </c>
      <c r="I19" t="e">
        <f>AVERAGE(I8:I9)</f>
        <v>#DIV/0!</v>
      </c>
      <c r="L19" t="s">
        <v>21</v>
      </c>
      <c r="M19" t="e">
        <f>AVERAGE(M8:M9)</f>
        <v>#DIV/0!</v>
      </c>
      <c r="N19" t="e">
        <f>AVERAGE(N8:N9)</f>
        <v>#DIV/0!</v>
      </c>
      <c r="O19" t="e">
        <f>AVERAGE(O8:O9)</f>
        <v>#DIV/0!</v>
      </c>
      <c r="R19" t="s">
        <v>21</v>
      </c>
      <c r="S19" t="e">
        <f t="shared" si="9"/>
        <v>#DIV/0!</v>
      </c>
      <c r="T19" t="e">
        <f t="shared" si="10"/>
        <v>#DIV/0!</v>
      </c>
      <c r="U19" t="e">
        <f>I19/O19</f>
        <v>#DIV/0!</v>
      </c>
      <c r="X19" t="str">
        <f t="shared" si="0"/>
        <v/>
      </c>
      <c r="Y19" t="str">
        <f t="shared" si="1"/>
        <v/>
      </c>
      <c r="Z19" t="str">
        <f t="shared" si="4"/>
        <v/>
      </c>
      <c r="AA19" t="str">
        <f t="shared" si="2"/>
        <v/>
      </c>
    </row>
    <row r="20" spans="6:27" x14ac:dyDescent="0.25">
      <c r="X20" t="str">
        <f t="shared" si="0"/>
        <v/>
      </c>
      <c r="Y20" t="str">
        <f t="shared" si="1"/>
        <v/>
      </c>
      <c r="Z20" t="str">
        <f t="shared" si="4"/>
        <v/>
      </c>
      <c r="AA20" t="str">
        <f t="shared" si="2"/>
        <v/>
      </c>
    </row>
    <row r="21" spans="6:27" x14ac:dyDescent="0.25">
      <c r="X21" t="str">
        <f t="shared" si="0"/>
        <v/>
      </c>
      <c r="Y21" t="str">
        <f t="shared" si="1"/>
        <v/>
      </c>
      <c r="Z21" t="str">
        <f t="shared" si="4"/>
        <v/>
      </c>
      <c r="AA21" t="str">
        <f t="shared" si="2"/>
        <v/>
      </c>
    </row>
    <row r="22" spans="6:27" x14ac:dyDescent="0.25">
      <c r="X22" t="str">
        <f t="shared" si="0"/>
        <v/>
      </c>
      <c r="Y22" t="str">
        <f t="shared" si="1"/>
        <v/>
      </c>
      <c r="Z22" t="str">
        <f t="shared" si="4"/>
        <v/>
      </c>
      <c r="AA22" t="str">
        <f t="shared" si="2"/>
        <v/>
      </c>
    </row>
    <row r="23" spans="6:27" x14ac:dyDescent="0.25">
      <c r="X23" t="str">
        <f t="shared" si="0"/>
        <v/>
      </c>
      <c r="Y23" t="str">
        <f t="shared" si="1"/>
        <v/>
      </c>
      <c r="Z23" t="str">
        <f t="shared" si="4"/>
        <v/>
      </c>
      <c r="AA23" t="str">
        <f t="shared" si="2"/>
        <v/>
      </c>
    </row>
    <row r="24" spans="6:27" x14ac:dyDescent="0.25">
      <c r="F24" t="s">
        <v>5</v>
      </c>
      <c r="I24" s="11" t="s">
        <v>22</v>
      </c>
      <c r="J24" s="11" t="s">
        <v>23</v>
      </c>
      <c r="O24" s="11" t="s">
        <v>22</v>
      </c>
      <c r="P24" s="11" t="s">
        <v>23</v>
      </c>
      <c r="X24" t="str">
        <f t="shared" si="0"/>
        <v/>
      </c>
      <c r="Y24" t="str">
        <f t="shared" si="1"/>
        <v/>
      </c>
      <c r="Z24" t="str">
        <f t="shared" si="4"/>
        <v/>
      </c>
      <c r="AA24" t="str">
        <f t="shared" si="2"/>
        <v/>
      </c>
    </row>
    <row r="25" spans="6:27" x14ac:dyDescent="0.25">
      <c r="F25" t="s">
        <v>24</v>
      </c>
      <c r="G25">
        <f>COUNTIF(E2:E580,1)</f>
        <v>0</v>
      </c>
      <c r="H25" s="12" t="s">
        <v>19</v>
      </c>
      <c r="N25" s="12" t="s">
        <v>19</v>
      </c>
      <c r="X25" t="str">
        <f t="shared" si="0"/>
        <v/>
      </c>
      <c r="Y25" t="str">
        <f t="shared" si="1"/>
        <v/>
      </c>
      <c r="Z25" t="str">
        <f t="shared" si="4"/>
        <v/>
      </c>
      <c r="AA25" t="str">
        <f t="shared" si="2"/>
        <v/>
      </c>
    </row>
    <row r="26" spans="6:27" x14ac:dyDescent="0.25">
      <c r="F26" t="s">
        <v>25</v>
      </c>
      <c r="G26">
        <f>COUNTIF(E2:E580,0)</f>
        <v>0</v>
      </c>
      <c r="H26" s="12" t="s">
        <v>26</v>
      </c>
      <c r="I26" t="e">
        <f>I18-H18</f>
        <v>#DIV/0!</v>
      </c>
      <c r="J26" t="e">
        <f>G18-G17</f>
        <v>#DIV/0!</v>
      </c>
      <c r="N26" s="12" t="s">
        <v>26</v>
      </c>
      <c r="O26" t="e">
        <f>O18-N18</f>
        <v>#DIV/0!</v>
      </c>
      <c r="P26" t="e">
        <f>M18-M17</f>
        <v>#DIV/0!</v>
      </c>
      <c r="X26" t="str">
        <f t="shared" si="0"/>
        <v/>
      </c>
      <c r="Y26" t="str">
        <f t="shared" si="1"/>
        <v/>
      </c>
      <c r="Z26" t="str">
        <f t="shared" si="4"/>
        <v/>
      </c>
      <c r="AA26" t="str">
        <f t="shared" si="2"/>
        <v/>
      </c>
    </row>
    <row r="27" spans="6:27" x14ac:dyDescent="0.25">
      <c r="G27">
        <f>SUM(G25:G26)</f>
        <v>0</v>
      </c>
      <c r="H27" s="12" t="s">
        <v>27</v>
      </c>
      <c r="I27" t="e">
        <f>I19-H19</f>
        <v>#DIV/0!</v>
      </c>
      <c r="J27" t="e">
        <f>G19-G17</f>
        <v>#DIV/0!</v>
      </c>
      <c r="N27" s="12" t="s">
        <v>27</v>
      </c>
      <c r="O27" t="e">
        <f>O19-N19</f>
        <v>#DIV/0!</v>
      </c>
      <c r="P27" t="e">
        <f>M19-M17</f>
        <v>#DIV/0!</v>
      </c>
      <c r="X27" t="str">
        <f t="shared" si="0"/>
        <v/>
      </c>
      <c r="Y27" t="str">
        <f t="shared" si="1"/>
        <v/>
      </c>
      <c r="Z27" t="str">
        <f t="shared" si="4"/>
        <v/>
      </c>
      <c r="AA27" t="str">
        <f t="shared" si="2"/>
        <v/>
      </c>
    </row>
    <row r="28" spans="6:27" x14ac:dyDescent="0.25">
      <c r="X28" t="str">
        <f t="shared" si="0"/>
        <v/>
      </c>
      <c r="Y28" t="str">
        <f t="shared" si="1"/>
        <v/>
      </c>
      <c r="Z28" t="str">
        <f t="shared" si="4"/>
        <v/>
      </c>
      <c r="AA28" t="str">
        <f t="shared" si="2"/>
        <v/>
      </c>
    </row>
    <row r="29" spans="6:27" x14ac:dyDescent="0.25">
      <c r="F29" t="s">
        <v>30</v>
      </c>
      <c r="G29">
        <f>MAX(D2:D500)</f>
        <v>0</v>
      </c>
      <c r="X29" t="str">
        <f t="shared" si="0"/>
        <v/>
      </c>
      <c r="Y29" t="str">
        <f t="shared" si="1"/>
        <v/>
      </c>
      <c r="Z29" t="str">
        <f t="shared" si="4"/>
        <v/>
      </c>
      <c r="AA29" t="str">
        <f t="shared" si="2"/>
        <v/>
      </c>
    </row>
    <row r="30" spans="6:27" x14ac:dyDescent="0.25">
      <c r="F30" t="s">
        <v>31</v>
      </c>
      <c r="G30">
        <f>MIN(D2:D500)</f>
        <v>0</v>
      </c>
      <c r="X30" t="str">
        <f t="shared" si="0"/>
        <v/>
      </c>
      <c r="Y30" t="str">
        <f t="shared" si="1"/>
        <v/>
      </c>
      <c r="Z30" t="str">
        <f t="shared" si="4"/>
        <v/>
      </c>
      <c r="AA30" t="str">
        <f t="shared" si="2"/>
        <v/>
      </c>
    </row>
    <row r="31" spans="6:27" x14ac:dyDescent="0.25">
      <c r="F31" t="s">
        <v>28</v>
      </c>
      <c r="G31">
        <f>COUNTIF(D:D,"&gt;700")</f>
        <v>0</v>
      </c>
      <c r="X31" t="str">
        <f t="shared" si="0"/>
        <v/>
      </c>
      <c r="Y31" t="str">
        <f t="shared" si="1"/>
        <v/>
      </c>
      <c r="Z31" t="str">
        <f t="shared" si="4"/>
        <v/>
      </c>
      <c r="AA31" t="str">
        <f t="shared" si="2"/>
        <v/>
      </c>
    </row>
    <row r="32" spans="6:27" x14ac:dyDescent="0.25">
      <c r="F32" t="s">
        <v>29</v>
      </c>
      <c r="G32">
        <f>COUNTIF(D:D,"&lt;200")</f>
        <v>0</v>
      </c>
      <c r="X32" t="str">
        <f t="shared" si="0"/>
        <v/>
      </c>
      <c r="Y32" t="str">
        <f t="shared" si="1"/>
        <v/>
      </c>
      <c r="Z32" t="str">
        <f t="shared" si="4"/>
        <v/>
      </c>
      <c r="AA32" t="str">
        <f t="shared" si="2"/>
        <v/>
      </c>
    </row>
    <row r="33" spans="8:27" x14ac:dyDescent="0.25">
      <c r="X33" t="str">
        <f t="shared" si="0"/>
        <v/>
      </c>
      <c r="Y33" t="str">
        <f t="shared" si="1"/>
        <v/>
      </c>
      <c r="Z33" t="str">
        <f t="shared" si="4"/>
        <v/>
      </c>
      <c r="AA33" t="str">
        <f t="shared" si="2"/>
        <v/>
      </c>
    </row>
    <row r="34" spans="8:27" x14ac:dyDescent="0.25">
      <c r="X34" t="str">
        <f t="shared" si="0"/>
        <v/>
      </c>
      <c r="Y34" t="str">
        <f t="shared" si="1"/>
        <v/>
      </c>
      <c r="Z34" t="str">
        <f t="shared" si="4"/>
        <v/>
      </c>
      <c r="AA34" t="str">
        <f t="shared" si="2"/>
        <v/>
      </c>
    </row>
    <row r="35" spans="8:27" x14ac:dyDescent="0.25">
      <c r="X35" t="str">
        <f t="shared" si="0"/>
        <v/>
      </c>
      <c r="Y35" t="str">
        <f t="shared" si="1"/>
        <v/>
      </c>
      <c r="Z35" t="str">
        <f t="shared" si="4"/>
        <v/>
      </c>
      <c r="AA35" t="str">
        <f t="shared" si="2"/>
        <v/>
      </c>
    </row>
    <row r="36" spans="8:27" x14ac:dyDescent="0.25">
      <c r="X36" t="str">
        <f t="shared" si="0"/>
        <v/>
      </c>
      <c r="Y36" t="str">
        <f t="shared" si="1"/>
        <v/>
      </c>
      <c r="Z36" t="str">
        <f t="shared" si="4"/>
        <v/>
      </c>
      <c r="AA36" t="str">
        <f t="shared" si="2"/>
        <v/>
      </c>
    </row>
    <row r="37" spans="8:27" x14ac:dyDescent="0.25">
      <c r="X37" t="str">
        <f t="shared" si="0"/>
        <v/>
      </c>
      <c r="Y37" t="str">
        <f t="shared" si="1"/>
        <v/>
      </c>
      <c r="Z37" t="str">
        <f t="shared" si="4"/>
        <v/>
      </c>
      <c r="AA37" t="str">
        <f t="shared" si="2"/>
        <v/>
      </c>
    </row>
    <row r="38" spans="8:27" x14ac:dyDescent="0.25">
      <c r="X38" t="str">
        <f t="shared" si="0"/>
        <v/>
      </c>
      <c r="Y38" t="str">
        <f t="shared" si="1"/>
        <v/>
      </c>
      <c r="Z38" t="str">
        <f t="shared" si="4"/>
        <v/>
      </c>
      <c r="AA38" t="str">
        <f t="shared" si="2"/>
        <v/>
      </c>
    </row>
    <row r="39" spans="8:27" x14ac:dyDescent="0.25">
      <c r="X39" t="str">
        <f t="shared" si="0"/>
        <v/>
      </c>
      <c r="Y39" t="str">
        <f t="shared" si="1"/>
        <v/>
      </c>
      <c r="Z39" t="str">
        <f t="shared" si="4"/>
        <v/>
      </c>
      <c r="AA39" t="str">
        <f t="shared" si="2"/>
        <v/>
      </c>
    </row>
    <row r="40" spans="8:27" x14ac:dyDescent="0.25">
      <c r="X40" t="str">
        <f t="shared" si="0"/>
        <v/>
      </c>
      <c r="Y40" t="str">
        <f t="shared" si="1"/>
        <v/>
      </c>
      <c r="Z40" t="str">
        <f t="shared" si="4"/>
        <v/>
      </c>
      <c r="AA40" t="str">
        <f t="shared" si="2"/>
        <v/>
      </c>
    </row>
    <row r="41" spans="8:27" x14ac:dyDescent="0.25">
      <c r="X41" t="str">
        <f>IF(AND(OR($B41="Incon20l",$B41="Incon20r"),OR($B42="Abs20r",$B42="Abs20l")),$D42,"")</f>
        <v/>
      </c>
      <c r="Y41" t="str">
        <f t="shared" si="1"/>
        <v/>
      </c>
      <c r="Z41" t="str">
        <f t="shared" si="4"/>
        <v/>
      </c>
      <c r="AA41" t="str">
        <f t="shared" si="2"/>
        <v/>
      </c>
    </row>
    <row r="42" spans="8:27" x14ac:dyDescent="0.25">
      <c r="X42" t="str">
        <f t="shared" ref="X42:X105" si="11">IF(AND(OR($B42="Incon20l",$B42="Incon20r"),OR($B43="Abs20r",$B43="Abs20l")),$D43,"")</f>
        <v/>
      </c>
      <c r="Y42" t="str">
        <f t="shared" si="1"/>
        <v/>
      </c>
      <c r="Z42" t="str">
        <f t="shared" si="4"/>
        <v/>
      </c>
      <c r="AA42" t="str">
        <f t="shared" si="2"/>
        <v/>
      </c>
    </row>
    <row r="43" spans="8:27" x14ac:dyDescent="0.25">
      <c r="X43" t="str">
        <f t="shared" si="11"/>
        <v/>
      </c>
      <c r="Y43" t="str">
        <f t="shared" si="1"/>
        <v/>
      </c>
      <c r="Z43" t="str">
        <f t="shared" si="4"/>
        <v/>
      </c>
      <c r="AA43" t="str">
        <f t="shared" si="2"/>
        <v/>
      </c>
    </row>
    <row r="44" spans="8:27" x14ac:dyDescent="0.25">
      <c r="X44" t="str">
        <f t="shared" si="11"/>
        <v/>
      </c>
      <c r="Y44" t="str">
        <f t="shared" si="1"/>
        <v/>
      </c>
      <c r="Z44" t="str">
        <f t="shared" si="4"/>
        <v/>
      </c>
      <c r="AA44" t="str">
        <f t="shared" si="2"/>
        <v/>
      </c>
    </row>
    <row r="45" spans="8:27" x14ac:dyDescent="0.25">
      <c r="X45" t="str">
        <f t="shared" si="11"/>
        <v/>
      </c>
      <c r="Y45" t="str">
        <f t="shared" si="1"/>
        <v/>
      </c>
      <c r="Z45" t="str">
        <f t="shared" si="4"/>
        <v/>
      </c>
      <c r="AA45" t="str">
        <f t="shared" si="2"/>
        <v/>
      </c>
    </row>
    <row r="46" spans="8:27" x14ac:dyDescent="0.25">
      <c r="X46" t="str">
        <f t="shared" si="11"/>
        <v/>
      </c>
      <c r="Y46" t="str">
        <f t="shared" si="1"/>
        <v/>
      </c>
      <c r="Z46" t="str">
        <f t="shared" si="4"/>
        <v/>
      </c>
      <c r="AA46" t="str">
        <f t="shared" si="2"/>
        <v/>
      </c>
    </row>
    <row r="47" spans="8:27" x14ac:dyDescent="0.25">
      <c r="X47" t="str">
        <f t="shared" si="11"/>
        <v/>
      </c>
      <c r="Y47" t="str">
        <f t="shared" si="1"/>
        <v/>
      </c>
      <c r="Z47" t="str">
        <f t="shared" si="4"/>
        <v/>
      </c>
      <c r="AA47" t="str">
        <f t="shared" si="2"/>
        <v/>
      </c>
    </row>
    <row r="48" spans="8:27" x14ac:dyDescent="0.25">
      <c r="H48" s="16" t="s">
        <v>37</v>
      </c>
      <c r="I48" s="16" t="s">
        <v>38</v>
      </c>
      <c r="J48" s="16" t="s">
        <v>39</v>
      </c>
      <c r="K48" s="16" t="s">
        <v>40</v>
      </c>
      <c r="X48" t="str">
        <f t="shared" si="11"/>
        <v/>
      </c>
      <c r="Y48" t="str">
        <f t="shared" si="1"/>
        <v/>
      </c>
      <c r="Z48" t="str">
        <f t="shared" si="4"/>
        <v/>
      </c>
      <c r="AA48" t="str">
        <f t="shared" si="2"/>
        <v/>
      </c>
    </row>
    <row r="49" spans="7:27" x14ac:dyDescent="0.25">
      <c r="G49" t="s">
        <v>41</v>
      </c>
      <c r="H49" t="e">
        <f>AVERAGE(X:X)</f>
        <v>#DIV/0!</v>
      </c>
      <c r="I49" t="e">
        <f t="shared" ref="I49:K49" si="12">AVERAGE(Y:Y)</f>
        <v>#DIV/0!</v>
      </c>
      <c r="J49" t="e">
        <f t="shared" si="12"/>
        <v>#DIV/0!</v>
      </c>
      <c r="K49" t="e">
        <f t="shared" si="12"/>
        <v>#DIV/0!</v>
      </c>
      <c r="X49" t="str">
        <f t="shared" si="11"/>
        <v/>
      </c>
      <c r="Y49" t="str">
        <f t="shared" si="1"/>
        <v/>
      </c>
      <c r="Z49" t="str">
        <f t="shared" si="4"/>
        <v/>
      </c>
      <c r="AA49" t="str">
        <f t="shared" si="2"/>
        <v/>
      </c>
    </row>
    <row r="50" spans="7:27" x14ac:dyDescent="0.25">
      <c r="G50" t="s">
        <v>42</v>
      </c>
      <c r="H50">
        <f>COUNT(X:X)</f>
        <v>0</v>
      </c>
      <c r="I50">
        <f t="shared" ref="I50:K50" si="13">COUNT(Y:Y)</f>
        <v>0</v>
      </c>
      <c r="J50">
        <f t="shared" si="13"/>
        <v>0</v>
      </c>
      <c r="K50">
        <f t="shared" si="13"/>
        <v>0</v>
      </c>
      <c r="X50" t="str">
        <f t="shared" si="11"/>
        <v/>
      </c>
      <c r="Y50" t="str">
        <f t="shared" si="1"/>
        <v/>
      </c>
      <c r="Z50" t="str">
        <f t="shared" si="4"/>
        <v/>
      </c>
      <c r="AA50" t="str">
        <f t="shared" si="2"/>
        <v/>
      </c>
    </row>
    <row r="51" spans="7:27" x14ac:dyDescent="0.25">
      <c r="X51" t="str">
        <f t="shared" si="11"/>
        <v/>
      </c>
      <c r="Y51" t="str">
        <f t="shared" si="1"/>
        <v/>
      </c>
      <c r="Z51" t="str">
        <f t="shared" si="4"/>
        <v/>
      </c>
      <c r="AA51" t="str">
        <f t="shared" si="2"/>
        <v/>
      </c>
    </row>
    <row r="52" spans="7:27" x14ac:dyDescent="0.25">
      <c r="X52" t="str">
        <f t="shared" si="11"/>
        <v/>
      </c>
      <c r="Y52" t="str">
        <f t="shared" si="1"/>
        <v/>
      </c>
      <c r="Z52" t="str">
        <f t="shared" si="4"/>
        <v/>
      </c>
      <c r="AA52" t="str">
        <f t="shared" si="2"/>
        <v/>
      </c>
    </row>
    <row r="53" spans="7:27" x14ac:dyDescent="0.25">
      <c r="X53" t="str">
        <f t="shared" si="11"/>
        <v/>
      </c>
      <c r="Y53" t="str">
        <f t="shared" si="1"/>
        <v/>
      </c>
      <c r="Z53" t="str">
        <f t="shared" si="4"/>
        <v/>
      </c>
      <c r="AA53" t="str">
        <f t="shared" si="2"/>
        <v/>
      </c>
    </row>
    <row r="54" spans="7:27" x14ac:dyDescent="0.25">
      <c r="X54" t="str">
        <f t="shared" si="11"/>
        <v/>
      </c>
      <c r="Y54" t="str">
        <f t="shared" si="1"/>
        <v/>
      </c>
      <c r="Z54" t="str">
        <f t="shared" si="4"/>
        <v/>
      </c>
      <c r="AA54" t="str">
        <f t="shared" si="2"/>
        <v/>
      </c>
    </row>
    <row r="55" spans="7:27" x14ac:dyDescent="0.25">
      <c r="X55" t="str">
        <f t="shared" si="11"/>
        <v/>
      </c>
      <c r="Y55" t="str">
        <f t="shared" si="1"/>
        <v/>
      </c>
      <c r="Z55" t="str">
        <f t="shared" si="4"/>
        <v/>
      </c>
      <c r="AA55" t="str">
        <f t="shared" si="2"/>
        <v/>
      </c>
    </row>
    <row r="56" spans="7:27" x14ac:dyDescent="0.25">
      <c r="X56" t="str">
        <f t="shared" si="11"/>
        <v/>
      </c>
      <c r="Y56" t="str">
        <f t="shared" si="1"/>
        <v/>
      </c>
      <c r="Z56" t="str">
        <f t="shared" si="4"/>
        <v/>
      </c>
      <c r="AA56" t="str">
        <f t="shared" si="2"/>
        <v/>
      </c>
    </row>
    <row r="57" spans="7:27" x14ac:dyDescent="0.25">
      <c r="X57" t="str">
        <f t="shared" si="11"/>
        <v/>
      </c>
      <c r="Y57" t="str">
        <f t="shared" si="1"/>
        <v/>
      </c>
      <c r="Z57" t="str">
        <f t="shared" si="4"/>
        <v/>
      </c>
      <c r="AA57" t="str">
        <f t="shared" si="2"/>
        <v/>
      </c>
    </row>
    <row r="58" spans="7:27" x14ac:dyDescent="0.25">
      <c r="X58" t="str">
        <f t="shared" si="11"/>
        <v/>
      </c>
      <c r="Y58" t="str">
        <f t="shared" si="1"/>
        <v/>
      </c>
      <c r="Z58" t="str">
        <f t="shared" si="4"/>
        <v/>
      </c>
      <c r="AA58" t="str">
        <f t="shared" si="2"/>
        <v/>
      </c>
    </row>
    <row r="59" spans="7:27" x14ac:dyDescent="0.25">
      <c r="X59" t="str">
        <f t="shared" si="11"/>
        <v/>
      </c>
      <c r="Y59" t="str">
        <f t="shared" si="1"/>
        <v/>
      </c>
      <c r="Z59" t="str">
        <f t="shared" si="4"/>
        <v/>
      </c>
      <c r="AA59" t="str">
        <f t="shared" si="2"/>
        <v/>
      </c>
    </row>
    <row r="60" spans="7:27" x14ac:dyDescent="0.25">
      <c r="X60" t="str">
        <f t="shared" si="11"/>
        <v/>
      </c>
      <c r="Y60" t="str">
        <f t="shared" si="1"/>
        <v/>
      </c>
      <c r="Z60" t="str">
        <f t="shared" si="4"/>
        <v/>
      </c>
      <c r="AA60" t="str">
        <f t="shared" si="2"/>
        <v/>
      </c>
    </row>
    <row r="61" spans="7:27" x14ac:dyDescent="0.25">
      <c r="X61" t="str">
        <f t="shared" si="11"/>
        <v/>
      </c>
      <c r="Y61" t="str">
        <f t="shared" si="1"/>
        <v/>
      </c>
      <c r="Z61" t="str">
        <f t="shared" si="4"/>
        <v/>
      </c>
      <c r="AA61" t="str">
        <f t="shared" si="2"/>
        <v/>
      </c>
    </row>
    <row r="62" spans="7:27" x14ac:dyDescent="0.25">
      <c r="X62" t="str">
        <f t="shared" si="11"/>
        <v/>
      </c>
      <c r="Y62" t="str">
        <f t="shared" si="1"/>
        <v/>
      </c>
      <c r="Z62" t="str">
        <f t="shared" si="4"/>
        <v/>
      </c>
      <c r="AA62" t="str">
        <f t="shared" si="2"/>
        <v/>
      </c>
    </row>
    <row r="63" spans="7:27" x14ac:dyDescent="0.25">
      <c r="X63" t="str">
        <f t="shared" si="11"/>
        <v/>
      </c>
      <c r="Y63" t="str">
        <f t="shared" si="1"/>
        <v/>
      </c>
      <c r="Z63" t="str">
        <f t="shared" si="4"/>
        <v/>
      </c>
      <c r="AA63" t="str">
        <f t="shared" si="2"/>
        <v/>
      </c>
    </row>
    <row r="64" spans="7:27" x14ac:dyDescent="0.25">
      <c r="X64" t="str">
        <f t="shared" si="11"/>
        <v/>
      </c>
      <c r="Y64" t="str">
        <f t="shared" si="1"/>
        <v/>
      </c>
      <c r="Z64" t="str">
        <f t="shared" si="4"/>
        <v/>
      </c>
      <c r="AA64" t="str">
        <f t="shared" si="2"/>
        <v/>
      </c>
    </row>
    <row r="65" spans="24:27" x14ac:dyDescent="0.25">
      <c r="X65" t="str">
        <f t="shared" si="11"/>
        <v/>
      </c>
      <c r="Y65" t="str">
        <f t="shared" si="1"/>
        <v/>
      </c>
      <c r="Z65" t="str">
        <f t="shared" si="4"/>
        <v/>
      </c>
      <c r="AA65" t="str">
        <f t="shared" si="2"/>
        <v/>
      </c>
    </row>
    <row r="66" spans="24:27" x14ac:dyDescent="0.25">
      <c r="X66" t="str">
        <f t="shared" si="11"/>
        <v/>
      </c>
      <c r="Y66" t="str">
        <f t="shared" si="1"/>
        <v/>
      </c>
      <c r="Z66" t="str">
        <f t="shared" si="4"/>
        <v/>
      </c>
      <c r="AA66" t="str">
        <f t="shared" si="2"/>
        <v/>
      </c>
    </row>
    <row r="67" spans="24:27" x14ac:dyDescent="0.25">
      <c r="X67" t="str">
        <f t="shared" si="11"/>
        <v/>
      </c>
      <c r="Y67" t="str">
        <f t="shared" ref="Y67:Y130" si="14">IF(AND(OR($B67="Incon60l",$B67="Incon60r"),OR($B68="Abs60r",$B68="Abs60l")),$D68,"")</f>
        <v/>
      </c>
      <c r="Z67" t="str">
        <f t="shared" si="4"/>
        <v/>
      </c>
      <c r="AA67" t="str">
        <f t="shared" ref="AA67:AA130" si="15">IF(AND(OR($B67="Incon60l",$B67="Incon60r"),OR($B68="con60r",$B68="con60l")),$D68,"")</f>
        <v/>
      </c>
    </row>
    <row r="68" spans="24:27" x14ac:dyDescent="0.25">
      <c r="X68" t="str">
        <f t="shared" si="11"/>
        <v/>
      </c>
      <c r="Y68" t="str">
        <f t="shared" si="14"/>
        <v/>
      </c>
      <c r="Z68" t="str">
        <f t="shared" ref="Z68:Z131" si="16">IF(AND(OR($B68="Incon20l",$B68="Incon20r"),OR($B69="con20r",$B69="con20l")),$D69,"")</f>
        <v/>
      </c>
      <c r="AA68" t="str">
        <f t="shared" si="15"/>
        <v/>
      </c>
    </row>
    <row r="69" spans="24:27" x14ac:dyDescent="0.25">
      <c r="X69" t="str">
        <f t="shared" si="11"/>
        <v/>
      </c>
      <c r="Y69" t="str">
        <f t="shared" si="14"/>
        <v/>
      </c>
      <c r="Z69" t="str">
        <f t="shared" si="16"/>
        <v/>
      </c>
      <c r="AA69" t="str">
        <f t="shared" si="15"/>
        <v/>
      </c>
    </row>
    <row r="70" spans="24:27" x14ac:dyDescent="0.25">
      <c r="X70" t="str">
        <f t="shared" si="11"/>
        <v/>
      </c>
      <c r="Y70" t="str">
        <f t="shared" si="14"/>
        <v/>
      </c>
      <c r="Z70" t="str">
        <f t="shared" si="16"/>
        <v/>
      </c>
      <c r="AA70" t="str">
        <f t="shared" si="15"/>
        <v/>
      </c>
    </row>
    <row r="71" spans="24:27" x14ac:dyDescent="0.25">
      <c r="X71" t="str">
        <f t="shared" si="11"/>
        <v/>
      </c>
      <c r="Y71" t="str">
        <f t="shared" si="14"/>
        <v/>
      </c>
      <c r="Z71" t="str">
        <f t="shared" si="16"/>
        <v/>
      </c>
      <c r="AA71" t="str">
        <f t="shared" si="15"/>
        <v/>
      </c>
    </row>
    <row r="72" spans="24:27" x14ac:dyDescent="0.25">
      <c r="X72" t="str">
        <f t="shared" si="11"/>
        <v/>
      </c>
      <c r="Y72" t="str">
        <f t="shared" si="14"/>
        <v/>
      </c>
      <c r="Z72" t="str">
        <f t="shared" si="16"/>
        <v/>
      </c>
      <c r="AA72" t="str">
        <f t="shared" si="15"/>
        <v/>
      </c>
    </row>
    <row r="73" spans="24:27" x14ac:dyDescent="0.25">
      <c r="X73" t="str">
        <f t="shared" si="11"/>
        <v/>
      </c>
      <c r="Y73" t="str">
        <f t="shared" si="14"/>
        <v/>
      </c>
      <c r="Z73" t="str">
        <f t="shared" si="16"/>
        <v/>
      </c>
      <c r="AA73" t="str">
        <f t="shared" si="15"/>
        <v/>
      </c>
    </row>
    <row r="74" spans="24:27" x14ac:dyDescent="0.25">
      <c r="X74" t="str">
        <f t="shared" si="11"/>
        <v/>
      </c>
      <c r="Y74" t="str">
        <f t="shared" si="14"/>
        <v/>
      </c>
      <c r="Z74" t="str">
        <f t="shared" si="16"/>
        <v/>
      </c>
      <c r="AA74" t="str">
        <f t="shared" si="15"/>
        <v/>
      </c>
    </row>
    <row r="75" spans="24:27" x14ac:dyDescent="0.25">
      <c r="X75" t="str">
        <f t="shared" si="11"/>
        <v/>
      </c>
      <c r="Y75" t="str">
        <f t="shared" si="14"/>
        <v/>
      </c>
      <c r="Z75" t="str">
        <f t="shared" si="16"/>
        <v/>
      </c>
      <c r="AA75" t="str">
        <f t="shared" si="15"/>
        <v/>
      </c>
    </row>
    <row r="76" spans="24:27" x14ac:dyDescent="0.25">
      <c r="X76" t="str">
        <f t="shared" si="11"/>
        <v/>
      </c>
      <c r="Y76" t="str">
        <f t="shared" si="14"/>
        <v/>
      </c>
      <c r="Z76" t="str">
        <f t="shared" si="16"/>
        <v/>
      </c>
      <c r="AA76" t="str">
        <f t="shared" si="15"/>
        <v/>
      </c>
    </row>
    <row r="77" spans="24:27" x14ac:dyDescent="0.25">
      <c r="X77" t="str">
        <f t="shared" si="11"/>
        <v/>
      </c>
      <c r="Y77" t="str">
        <f t="shared" si="14"/>
        <v/>
      </c>
      <c r="Z77" t="str">
        <f t="shared" si="16"/>
        <v/>
      </c>
      <c r="AA77" t="str">
        <f t="shared" si="15"/>
        <v/>
      </c>
    </row>
    <row r="78" spans="24:27" x14ac:dyDescent="0.25">
      <c r="X78" t="str">
        <f t="shared" si="11"/>
        <v/>
      </c>
      <c r="Y78" t="str">
        <f t="shared" si="14"/>
        <v/>
      </c>
      <c r="Z78" t="str">
        <f t="shared" si="16"/>
        <v/>
      </c>
      <c r="AA78" t="str">
        <f t="shared" si="15"/>
        <v/>
      </c>
    </row>
    <row r="79" spans="24:27" x14ac:dyDescent="0.25">
      <c r="X79" t="str">
        <f t="shared" si="11"/>
        <v/>
      </c>
      <c r="Y79" t="str">
        <f t="shared" si="14"/>
        <v/>
      </c>
      <c r="Z79" t="str">
        <f t="shared" si="16"/>
        <v/>
      </c>
      <c r="AA79" t="str">
        <f t="shared" si="15"/>
        <v/>
      </c>
    </row>
    <row r="80" spans="24:27" x14ac:dyDescent="0.25">
      <c r="X80" t="str">
        <f t="shared" si="11"/>
        <v/>
      </c>
      <c r="Y80" t="str">
        <f t="shared" si="14"/>
        <v/>
      </c>
      <c r="Z80" t="str">
        <f t="shared" si="16"/>
        <v/>
      </c>
      <c r="AA80" t="str">
        <f t="shared" si="15"/>
        <v/>
      </c>
    </row>
    <row r="81" spans="24:27" x14ac:dyDescent="0.25">
      <c r="X81" t="str">
        <f t="shared" si="11"/>
        <v/>
      </c>
      <c r="Y81" t="str">
        <f t="shared" si="14"/>
        <v/>
      </c>
      <c r="Z81" t="str">
        <f t="shared" si="16"/>
        <v/>
      </c>
      <c r="AA81" t="str">
        <f t="shared" si="15"/>
        <v/>
      </c>
    </row>
    <row r="82" spans="24:27" x14ac:dyDescent="0.25">
      <c r="X82" t="str">
        <f t="shared" si="11"/>
        <v/>
      </c>
      <c r="Y82" t="str">
        <f t="shared" si="14"/>
        <v/>
      </c>
      <c r="Z82" t="str">
        <f t="shared" si="16"/>
        <v/>
      </c>
      <c r="AA82" t="str">
        <f t="shared" si="15"/>
        <v/>
      </c>
    </row>
    <row r="83" spans="24:27" x14ac:dyDescent="0.25">
      <c r="X83" t="str">
        <f t="shared" si="11"/>
        <v/>
      </c>
      <c r="Y83" t="str">
        <f t="shared" si="14"/>
        <v/>
      </c>
      <c r="Z83" t="str">
        <f t="shared" si="16"/>
        <v/>
      </c>
      <c r="AA83" t="str">
        <f t="shared" si="15"/>
        <v/>
      </c>
    </row>
    <row r="84" spans="24:27" x14ac:dyDescent="0.25">
      <c r="X84" t="str">
        <f t="shared" si="11"/>
        <v/>
      </c>
      <c r="Y84" t="str">
        <f t="shared" si="14"/>
        <v/>
      </c>
      <c r="Z84" t="str">
        <f t="shared" si="16"/>
        <v/>
      </c>
      <c r="AA84" t="str">
        <f t="shared" si="15"/>
        <v/>
      </c>
    </row>
    <row r="85" spans="24:27" x14ac:dyDescent="0.25">
      <c r="X85" t="str">
        <f t="shared" si="11"/>
        <v/>
      </c>
      <c r="Y85" t="str">
        <f t="shared" si="14"/>
        <v/>
      </c>
      <c r="Z85" t="str">
        <f t="shared" si="16"/>
        <v/>
      </c>
      <c r="AA85" t="str">
        <f t="shared" si="15"/>
        <v/>
      </c>
    </row>
    <row r="86" spans="24:27" x14ac:dyDescent="0.25">
      <c r="X86" t="str">
        <f t="shared" si="11"/>
        <v/>
      </c>
      <c r="Y86" t="str">
        <f t="shared" si="14"/>
        <v/>
      </c>
      <c r="Z86" t="str">
        <f t="shared" si="16"/>
        <v/>
      </c>
      <c r="AA86" t="str">
        <f t="shared" si="15"/>
        <v/>
      </c>
    </row>
    <row r="87" spans="24:27" x14ac:dyDescent="0.25">
      <c r="X87" t="str">
        <f t="shared" si="11"/>
        <v/>
      </c>
      <c r="Y87" t="str">
        <f t="shared" si="14"/>
        <v/>
      </c>
      <c r="Z87" t="str">
        <f t="shared" si="16"/>
        <v/>
      </c>
      <c r="AA87" t="str">
        <f t="shared" si="15"/>
        <v/>
      </c>
    </row>
    <row r="88" spans="24:27" x14ac:dyDescent="0.25">
      <c r="X88" t="str">
        <f t="shared" si="11"/>
        <v/>
      </c>
      <c r="Y88" t="str">
        <f t="shared" si="14"/>
        <v/>
      </c>
      <c r="Z88" t="str">
        <f t="shared" si="16"/>
        <v/>
      </c>
      <c r="AA88" t="str">
        <f t="shared" si="15"/>
        <v/>
      </c>
    </row>
    <row r="89" spans="24:27" x14ac:dyDescent="0.25">
      <c r="X89" t="str">
        <f t="shared" si="11"/>
        <v/>
      </c>
      <c r="Y89" t="str">
        <f t="shared" si="14"/>
        <v/>
      </c>
      <c r="Z89" t="str">
        <f t="shared" si="16"/>
        <v/>
      </c>
      <c r="AA89" t="str">
        <f t="shared" si="15"/>
        <v/>
      </c>
    </row>
    <row r="90" spans="24:27" x14ac:dyDescent="0.25">
      <c r="X90" t="str">
        <f t="shared" si="11"/>
        <v/>
      </c>
      <c r="Y90" t="str">
        <f t="shared" si="14"/>
        <v/>
      </c>
      <c r="Z90" t="str">
        <f t="shared" si="16"/>
        <v/>
      </c>
      <c r="AA90" t="str">
        <f t="shared" si="15"/>
        <v/>
      </c>
    </row>
    <row r="91" spans="24:27" x14ac:dyDescent="0.25">
      <c r="X91" t="str">
        <f t="shared" si="11"/>
        <v/>
      </c>
      <c r="Y91" t="str">
        <f t="shared" si="14"/>
        <v/>
      </c>
      <c r="Z91" t="str">
        <f t="shared" si="16"/>
        <v/>
      </c>
      <c r="AA91" t="str">
        <f t="shared" si="15"/>
        <v/>
      </c>
    </row>
    <row r="92" spans="24:27" x14ac:dyDescent="0.25">
      <c r="X92" t="str">
        <f t="shared" si="11"/>
        <v/>
      </c>
      <c r="Y92" t="str">
        <f t="shared" si="14"/>
        <v/>
      </c>
      <c r="Z92" t="str">
        <f t="shared" si="16"/>
        <v/>
      </c>
      <c r="AA92" t="str">
        <f t="shared" si="15"/>
        <v/>
      </c>
    </row>
    <row r="93" spans="24:27" x14ac:dyDescent="0.25">
      <c r="X93" t="str">
        <f t="shared" si="11"/>
        <v/>
      </c>
      <c r="Y93" t="str">
        <f t="shared" si="14"/>
        <v/>
      </c>
      <c r="Z93" t="str">
        <f t="shared" si="16"/>
        <v/>
      </c>
      <c r="AA93" t="str">
        <f t="shared" si="15"/>
        <v/>
      </c>
    </row>
    <row r="94" spans="24:27" x14ac:dyDescent="0.25">
      <c r="X94" t="str">
        <f t="shared" si="11"/>
        <v/>
      </c>
      <c r="Y94" t="str">
        <f>IF(AND(OR($B94="Incon60l",$B94="Incon60r"),OR($B95="Abs60r",$B95="Abs60l")),$D95,"")</f>
        <v/>
      </c>
      <c r="Z94" t="str">
        <f t="shared" si="16"/>
        <v/>
      </c>
      <c r="AA94" t="str">
        <f t="shared" si="15"/>
        <v/>
      </c>
    </row>
    <row r="95" spans="24:27" x14ac:dyDescent="0.25">
      <c r="X95" t="str">
        <f t="shared" si="11"/>
        <v/>
      </c>
      <c r="Y95" t="str">
        <f t="shared" si="14"/>
        <v/>
      </c>
      <c r="Z95" t="str">
        <f t="shared" si="16"/>
        <v/>
      </c>
      <c r="AA95" t="str">
        <f t="shared" si="15"/>
        <v/>
      </c>
    </row>
    <row r="96" spans="24:27" x14ac:dyDescent="0.25">
      <c r="X96" t="str">
        <f t="shared" si="11"/>
        <v/>
      </c>
      <c r="Y96" t="str">
        <f t="shared" si="14"/>
        <v/>
      </c>
      <c r="Z96" t="str">
        <f t="shared" si="16"/>
        <v/>
      </c>
      <c r="AA96" t="str">
        <f t="shared" si="15"/>
        <v/>
      </c>
    </row>
    <row r="97" spans="24:27" x14ac:dyDescent="0.25">
      <c r="X97" t="str">
        <f t="shared" si="11"/>
        <v/>
      </c>
      <c r="Y97" t="str">
        <f t="shared" si="14"/>
        <v/>
      </c>
      <c r="Z97" t="str">
        <f t="shared" si="16"/>
        <v/>
      </c>
      <c r="AA97" t="str">
        <f t="shared" si="15"/>
        <v/>
      </c>
    </row>
    <row r="98" spans="24:27" x14ac:dyDescent="0.25">
      <c r="X98" t="str">
        <f t="shared" si="11"/>
        <v/>
      </c>
      <c r="Y98" t="str">
        <f t="shared" si="14"/>
        <v/>
      </c>
      <c r="Z98" t="str">
        <f t="shared" si="16"/>
        <v/>
      </c>
      <c r="AA98" t="str">
        <f t="shared" si="15"/>
        <v/>
      </c>
    </row>
    <row r="99" spans="24:27" x14ac:dyDescent="0.25">
      <c r="X99" t="str">
        <f t="shared" si="11"/>
        <v/>
      </c>
      <c r="Y99" t="str">
        <f t="shared" si="14"/>
        <v/>
      </c>
      <c r="Z99" t="str">
        <f t="shared" si="16"/>
        <v/>
      </c>
      <c r="AA99" t="str">
        <f t="shared" si="15"/>
        <v/>
      </c>
    </row>
    <row r="100" spans="24:27" x14ac:dyDescent="0.25">
      <c r="X100" t="str">
        <f t="shared" si="11"/>
        <v/>
      </c>
      <c r="Y100" t="str">
        <f t="shared" si="14"/>
        <v/>
      </c>
      <c r="Z100" t="str">
        <f t="shared" si="16"/>
        <v/>
      </c>
      <c r="AA100" t="str">
        <f t="shared" si="15"/>
        <v/>
      </c>
    </row>
    <row r="101" spans="24:27" x14ac:dyDescent="0.25">
      <c r="X101" t="str">
        <f t="shared" si="11"/>
        <v/>
      </c>
      <c r="Y101" t="str">
        <f t="shared" si="14"/>
        <v/>
      </c>
      <c r="Z101" t="str">
        <f t="shared" si="16"/>
        <v/>
      </c>
      <c r="AA101" t="str">
        <f t="shared" si="15"/>
        <v/>
      </c>
    </row>
    <row r="102" spans="24:27" x14ac:dyDescent="0.25">
      <c r="X102" t="str">
        <f t="shared" si="11"/>
        <v/>
      </c>
      <c r="Y102" t="str">
        <f t="shared" si="14"/>
        <v/>
      </c>
      <c r="Z102" t="str">
        <f t="shared" si="16"/>
        <v/>
      </c>
      <c r="AA102" t="str">
        <f t="shared" si="15"/>
        <v/>
      </c>
    </row>
    <row r="103" spans="24:27" x14ac:dyDescent="0.25">
      <c r="X103" t="str">
        <f t="shared" si="11"/>
        <v/>
      </c>
      <c r="Y103" t="str">
        <f t="shared" si="14"/>
        <v/>
      </c>
      <c r="Z103" t="str">
        <f t="shared" si="16"/>
        <v/>
      </c>
      <c r="AA103" t="str">
        <f t="shared" si="15"/>
        <v/>
      </c>
    </row>
    <row r="104" spans="24:27" x14ac:dyDescent="0.25">
      <c r="X104" t="str">
        <f t="shared" si="11"/>
        <v/>
      </c>
      <c r="Y104" t="str">
        <f t="shared" si="14"/>
        <v/>
      </c>
      <c r="Z104" t="str">
        <f t="shared" si="16"/>
        <v/>
      </c>
      <c r="AA104" t="str">
        <f t="shared" si="15"/>
        <v/>
      </c>
    </row>
    <row r="105" spans="24:27" x14ac:dyDescent="0.25">
      <c r="X105" t="str">
        <f t="shared" si="11"/>
        <v/>
      </c>
      <c r="Y105" t="str">
        <f t="shared" si="14"/>
        <v/>
      </c>
      <c r="Z105" t="str">
        <f t="shared" si="16"/>
        <v/>
      </c>
      <c r="AA105" t="str">
        <f t="shared" si="15"/>
        <v/>
      </c>
    </row>
    <row r="106" spans="24:27" x14ac:dyDescent="0.25">
      <c r="X106" t="str">
        <f t="shared" ref="X106:X169" si="17">IF(AND(OR($B106="Incon20l",$B106="Incon20r"),OR($B107="Abs20r",$B107="Abs20l")),$D107,"")</f>
        <v/>
      </c>
      <c r="Y106" t="str">
        <f t="shared" si="14"/>
        <v/>
      </c>
      <c r="Z106" t="str">
        <f t="shared" si="16"/>
        <v/>
      </c>
      <c r="AA106" t="str">
        <f t="shared" si="15"/>
        <v/>
      </c>
    </row>
    <row r="107" spans="24:27" x14ac:dyDescent="0.25">
      <c r="X107" t="str">
        <f t="shared" si="17"/>
        <v/>
      </c>
      <c r="Y107" t="str">
        <f t="shared" si="14"/>
        <v/>
      </c>
      <c r="Z107" t="str">
        <f t="shared" si="16"/>
        <v/>
      </c>
      <c r="AA107" t="str">
        <f t="shared" si="15"/>
        <v/>
      </c>
    </row>
    <row r="108" spans="24:27" x14ac:dyDescent="0.25">
      <c r="X108" t="str">
        <f t="shared" si="17"/>
        <v/>
      </c>
      <c r="Y108" t="str">
        <f t="shared" si="14"/>
        <v/>
      </c>
      <c r="Z108" t="str">
        <f t="shared" si="16"/>
        <v/>
      </c>
      <c r="AA108" t="str">
        <f t="shared" si="15"/>
        <v/>
      </c>
    </row>
    <row r="109" spans="24:27" x14ac:dyDescent="0.25">
      <c r="X109" t="str">
        <f t="shared" si="17"/>
        <v/>
      </c>
      <c r="Y109" t="str">
        <f t="shared" si="14"/>
        <v/>
      </c>
      <c r="Z109" t="str">
        <f t="shared" si="16"/>
        <v/>
      </c>
      <c r="AA109" t="str">
        <f t="shared" si="15"/>
        <v/>
      </c>
    </row>
    <row r="110" spans="24:27" x14ac:dyDescent="0.25">
      <c r="X110" t="str">
        <f t="shared" si="17"/>
        <v/>
      </c>
      <c r="Y110" t="str">
        <f t="shared" si="14"/>
        <v/>
      </c>
      <c r="Z110" t="str">
        <f t="shared" si="16"/>
        <v/>
      </c>
      <c r="AA110" t="str">
        <f t="shared" si="15"/>
        <v/>
      </c>
    </row>
    <row r="111" spans="24:27" x14ac:dyDescent="0.25">
      <c r="X111" t="str">
        <f t="shared" si="17"/>
        <v/>
      </c>
      <c r="Y111" t="str">
        <f t="shared" si="14"/>
        <v/>
      </c>
      <c r="Z111" t="str">
        <f t="shared" si="16"/>
        <v/>
      </c>
      <c r="AA111" t="str">
        <f t="shared" si="15"/>
        <v/>
      </c>
    </row>
    <row r="112" spans="24:27" x14ac:dyDescent="0.25">
      <c r="X112" t="str">
        <f t="shared" si="17"/>
        <v/>
      </c>
      <c r="Y112" t="str">
        <f t="shared" si="14"/>
        <v/>
      </c>
      <c r="Z112" t="str">
        <f t="shared" si="16"/>
        <v/>
      </c>
      <c r="AA112" t="str">
        <f t="shared" si="15"/>
        <v/>
      </c>
    </row>
    <row r="113" spans="24:27" x14ac:dyDescent="0.25">
      <c r="X113" t="str">
        <f t="shared" si="17"/>
        <v/>
      </c>
      <c r="Y113" t="str">
        <f t="shared" si="14"/>
        <v/>
      </c>
      <c r="Z113" t="str">
        <f t="shared" si="16"/>
        <v/>
      </c>
      <c r="AA113" t="str">
        <f t="shared" si="15"/>
        <v/>
      </c>
    </row>
    <row r="114" spans="24:27" x14ac:dyDescent="0.25">
      <c r="X114" t="str">
        <f t="shared" si="17"/>
        <v/>
      </c>
      <c r="Y114" t="str">
        <f t="shared" si="14"/>
        <v/>
      </c>
      <c r="Z114" t="str">
        <f t="shared" si="16"/>
        <v/>
      </c>
      <c r="AA114" t="str">
        <f t="shared" si="15"/>
        <v/>
      </c>
    </row>
    <row r="115" spans="24:27" x14ac:dyDescent="0.25">
      <c r="X115" t="str">
        <f t="shared" si="17"/>
        <v/>
      </c>
      <c r="Y115" t="str">
        <f t="shared" si="14"/>
        <v/>
      </c>
      <c r="Z115" t="str">
        <f t="shared" si="16"/>
        <v/>
      </c>
      <c r="AA115" t="str">
        <f t="shared" si="15"/>
        <v/>
      </c>
    </row>
    <row r="116" spans="24:27" x14ac:dyDescent="0.25">
      <c r="X116" t="str">
        <f t="shared" si="17"/>
        <v/>
      </c>
      <c r="Y116" t="str">
        <f t="shared" si="14"/>
        <v/>
      </c>
      <c r="Z116" t="str">
        <f t="shared" si="16"/>
        <v/>
      </c>
      <c r="AA116" t="str">
        <f t="shared" si="15"/>
        <v/>
      </c>
    </row>
    <row r="117" spans="24:27" x14ac:dyDescent="0.25">
      <c r="X117" t="str">
        <f t="shared" si="17"/>
        <v/>
      </c>
      <c r="Y117" t="str">
        <f t="shared" si="14"/>
        <v/>
      </c>
      <c r="Z117" t="str">
        <f t="shared" si="16"/>
        <v/>
      </c>
      <c r="AA117" t="str">
        <f t="shared" si="15"/>
        <v/>
      </c>
    </row>
    <row r="118" spans="24:27" x14ac:dyDescent="0.25">
      <c r="X118" t="str">
        <f t="shared" si="17"/>
        <v/>
      </c>
      <c r="Y118" t="str">
        <f t="shared" si="14"/>
        <v/>
      </c>
      <c r="Z118" t="str">
        <f t="shared" si="16"/>
        <v/>
      </c>
      <c r="AA118" t="str">
        <f t="shared" si="15"/>
        <v/>
      </c>
    </row>
    <row r="119" spans="24:27" x14ac:dyDescent="0.25">
      <c r="X119" t="str">
        <f t="shared" si="17"/>
        <v/>
      </c>
      <c r="Y119" t="str">
        <f t="shared" si="14"/>
        <v/>
      </c>
      <c r="Z119" t="str">
        <f t="shared" si="16"/>
        <v/>
      </c>
      <c r="AA119" t="str">
        <f t="shared" si="15"/>
        <v/>
      </c>
    </row>
    <row r="120" spans="24:27" x14ac:dyDescent="0.25">
      <c r="X120" t="str">
        <f t="shared" si="17"/>
        <v/>
      </c>
      <c r="Y120" t="str">
        <f t="shared" si="14"/>
        <v/>
      </c>
      <c r="Z120" t="str">
        <f t="shared" si="16"/>
        <v/>
      </c>
      <c r="AA120" t="str">
        <f t="shared" si="15"/>
        <v/>
      </c>
    </row>
    <row r="121" spans="24:27" x14ac:dyDescent="0.25">
      <c r="X121" t="str">
        <f t="shared" si="17"/>
        <v/>
      </c>
      <c r="Y121" t="str">
        <f t="shared" si="14"/>
        <v/>
      </c>
      <c r="Z121" t="str">
        <f t="shared" si="16"/>
        <v/>
      </c>
      <c r="AA121" t="str">
        <f t="shared" si="15"/>
        <v/>
      </c>
    </row>
    <row r="122" spans="24:27" x14ac:dyDescent="0.25">
      <c r="X122" t="str">
        <f t="shared" si="17"/>
        <v/>
      </c>
      <c r="Y122" t="str">
        <f t="shared" si="14"/>
        <v/>
      </c>
      <c r="Z122" t="str">
        <f t="shared" si="16"/>
        <v/>
      </c>
      <c r="AA122" t="str">
        <f t="shared" si="15"/>
        <v/>
      </c>
    </row>
    <row r="123" spans="24:27" x14ac:dyDescent="0.25">
      <c r="X123" t="str">
        <f t="shared" si="17"/>
        <v/>
      </c>
      <c r="Y123" t="str">
        <f t="shared" si="14"/>
        <v/>
      </c>
      <c r="Z123" t="str">
        <f t="shared" si="16"/>
        <v/>
      </c>
      <c r="AA123" t="str">
        <f t="shared" si="15"/>
        <v/>
      </c>
    </row>
    <row r="124" spans="24:27" x14ac:dyDescent="0.25">
      <c r="X124" t="str">
        <f t="shared" si="17"/>
        <v/>
      </c>
      <c r="Y124" t="str">
        <f t="shared" si="14"/>
        <v/>
      </c>
      <c r="Z124" t="str">
        <f t="shared" si="16"/>
        <v/>
      </c>
      <c r="AA124" t="str">
        <f t="shared" si="15"/>
        <v/>
      </c>
    </row>
    <row r="125" spans="24:27" x14ac:dyDescent="0.25">
      <c r="X125" t="str">
        <f t="shared" si="17"/>
        <v/>
      </c>
      <c r="Y125" t="str">
        <f t="shared" si="14"/>
        <v/>
      </c>
      <c r="Z125" t="str">
        <f t="shared" si="16"/>
        <v/>
      </c>
      <c r="AA125" t="str">
        <f t="shared" si="15"/>
        <v/>
      </c>
    </row>
    <row r="126" spans="24:27" x14ac:dyDescent="0.25">
      <c r="X126" t="str">
        <f t="shared" si="17"/>
        <v/>
      </c>
      <c r="Y126" t="str">
        <f t="shared" si="14"/>
        <v/>
      </c>
      <c r="Z126" t="str">
        <f t="shared" si="16"/>
        <v/>
      </c>
      <c r="AA126" t="str">
        <f t="shared" si="15"/>
        <v/>
      </c>
    </row>
    <row r="127" spans="24:27" x14ac:dyDescent="0.25">
      <c r="X127" t="str">
        <f t="shared" si="17"/>
        <v/>
      </c>
      <c r="Y127" t="str">
        <f t="shared" si="14"/>
        <v/>
      </c>
      <c r="Z127" t="str">
        <f t="shared" si="16"/>
        <v/>
      </c>
      <c r="AA127" t="str">
        <f t="shared" si="15"/>
        <v/>
      </c>
    </row>
    <row r="128" spans="24:27" x14ac:dyDescent="0.25">
      <c r="X128" t="str">
        <f t="shared" si="17"/>
        <v/>
      </c>
      <c r="Y128" t="str">
        <f t="shared" si="14"/>
        <v/>
      </c>
      <c r="Z128" t="str">
        <f t="shared" si="16"/>
        <v/>
      </c>
      <c r="AA128" t="str">
        <f t="shared" si="15"/>
        <v/>
      </c>
    </row>
    <row r="129" spans="24:27" x14ac:dyDescent="0.25">
      <c r="X129" t="str">
        <f t="shared" si="17"/>
        <v/>
      </c>
      <c r="Y129" t="str">
        <f t="shared" si="14"/>
        <v/>
      </c>
      <c r="Z129" t="str">
        <f t="shared" si="16"/>
        <v/>
      </c>
      <c r="AA129" t="str">
        <f t="shared" si="15"/>
        <v/>
      </c>
    </row>
    <row r="130" spans="24:27" x14ac:dyDescent="0.25">
      <c r="X130" t="str">
        <f t="shared" si="17"/>
        <v/>
      </c>
      <c r="Y130" t="str">
        <f t="shared" si="14"/>
        <v/>
      </c>
      <c r="Z130" t="str">
        <f t="shared" si="16"/>
        <v/>
      </c>
      <c r="AA130" t="str">
        <f t="shared" si="15"/>
        <v/>
      </c>
    </row>
    <row r="131" spans="24:27" x14ac:dyDescent="0.25">
      <c r="X131" t="str">
        <f t="shared" si="17"/>
        <v/>
      </c>
      <c r="Y131" t="str">
        <f t="shared" ref="Y131:Y194" si="18">IF(AND(OR($B131="Incon60l",$B131="Incon60r"),OR($B132="Abs60r",$B132="Abs60l")),$D132,"")</f>
        <v/>
      </c>
      <c r="Z131" t="str">
        <f t="shared" si="16"/>
        <v/>
      </c>
      <c r="AA131" t="str">
        <f t="shared" ref="AA131:AA194" si="19">IF(AND(OR($B131="Incon60l",$B131="Incon60r"),OR($B132="con60r",$B132="con60l")),$D132,"")</f>
        <v/>
      </c>
    </row>
    <row r="132" spans="24:27" x14ac:dyDescent="0.25">
      <c r="X132" t="str">
        <f t="shared" si="17"/>
        <v/>
      </c>
      <c r="Y132" t="str">
        <f t="shared" si="18"/>
        <v/>
      </c>
      <c r="Z132" t="str">
        <f t="shared" ref="Z132:Z195" si="20">IF(AND(OR($B132="Incon20l",$B132="Incon20r"),OR($B133="con20r",$B133="con20l")),$D133,"")</f>
        <v/>
      </c>
      <c r="AA132" t="str">
        <f t="shared" si="19"/>
        <v/>
      </c>
    </row>
    <row r="133" spans="24:27" x14ac:dyDescent="0.25">
      <c r="X133" t="str">
        <f t="shared" si="17"/>
        <v/>
      </c>
      <c r="Y133" t="str">
        <f t="shared" si="18"/>
        <v/>
      </c>
      <c r="Z133" t="str">
        <f t="shared" si="20"/>
        <v/>
      </c>
      <c r="AA133" t="str">
        <f t="shared" si="19"/>
        <v/>
      </c>
    </row>
    <row r="134" spans="24:27" x14ac:dyDescent="0.25">
      <c r="X134" t="str">
        <f t="shared" si="17"/>
        <v/>
      </c>
      <c r="Y134" t="str">
        <f t="shared" si="18"/>
        <v/>
      </c>
      <c r="Z134" t="str">
        <f t="shared" si="20"/>
        <v/>
      </c>
      <c r="AA134" t="str">
        <f t="shared" si="19"/>
        <v/>
      </c>
    </row>
    <row r="135" spans="24:27" x14ac:dyDescent="0.25">
      <c r="X135" t="str">
        <f t="shared" si="17"/>
        <v/>
      </c>
      <c r="Y135" t="str">
        <f t="shared" si="18"/>
        <v/>
      </c>
      <c r="Z135" t="str">
        <f t="shared" si="20"/>
        <v/>
      </c>
      <c r="AA135" t="str">
        <f t="shared" si="19"/>
        <v/>
      </c>
    </row>
    <row r="136" spans="24:27" x14ac:dyDescent="0.25">
      <c r="X136" t="str">
        <f t="shared" si="17"/>
        <v/>
      </c>
      <c r="Y136" t="str">
        <f t="shared" si="18"/>
        <v/>
      </c>
      <c r="Z136" t="str">
        <f t="shared" si="20"/>
        <v/>
      </c>
      <c r="AA136" t="str">
        <f t="shared" si="19"/>
        <v/>
      </c>
    </row>
    <row r="137" spans="24:27" x14ac:dyDescent="0.25">
      <c r="X137" t="str">
        <f t="shared" si="17"/>
        <v/>
      </c>
      <c r="Y137" t="str">
        <f t="shared" si="18"/>
        <v/>
      </c>
      <c r="Z137" t="str">
        <f t="shared" si="20"/>
        <v/>
      </c>
      <c r="AA137" t="str">
        <f t="shared" si="19"/>
        <v/>
      </c>
    </row>
    <row r="138" spans="24:27" x14ac:dyDescent="0.25">
      <c r="X138" t="str">
        <f t="shared" si="17"/>
        <v/>
      </c>
      <c r="Y138" t="str">
        <f t="shared" si="18"/>
        <v/>
      </c>
      <c r="Z138" t="str">
        <f t="shared" si="20"/>
        <v/>
      </c>
      <c r="AA138" t="str">
        <f t="shared" si="19"/>
        <v/>
      </c>
    </row>
    <row r="139" spans="24:27" x14ac:dyDescent="0.25">
      <c r="X139" t="str">
        <f t="shared" si="17"/>
        <v/>
      </c>
      <c r="Y139" t="str">
        <f t="shared" si="18"/>
        <v/>
      </c>
      <c r="Z139" t="str">
        <f t="shared" si="20"/>
        <v/>
      </c>
      <c r="AA139" t="str">
        <f t="shared" si="19"/>
        <v/>
      </c>
    </row>
    <row r="140" spans="24:27" x14ac:dyDescent="0.25">
      <c r="X140" t="str">
        <f t="shared" si="17"/>
        <v/>
      </c>
      <c r="Y140" t="str">
        <f t="shared" si="18"/>
        <v/>
      </c>
      <c r="Z140" t="str">
        <f t="shared" si="20"/>
        <v/>
      </c>
      <c r="AA140" t="str">
        <f t="shared" si="19"/>
        <v/>
      </c>
    </row>
    <row r="141" spans="24:27" x14ac:dyDescent="0.25">
      <c r="X141" t="str">
        <f t="shared" si="17"/>
        <v/>
      </c>
      <c r="Y141" t="str">
        <f t="shared" si="18"/>
        <v/>
      </c>
      <c r="Z141" t="str">
        <f t="shared" si="20"/>
        <v/>
      </c>
      <c r="AA141" t="str">
        <f t="shared" si="19"/>
        <v/>
      </c>
    </row>
    <row r="142" spans="24:27" x14ac:dyDescent="0.25">
      <c r="X142" t="str">
        <f t="shared" si="17"/>
        <v/>
      </c>
      <c r="Y142" t="str">
        <f t="shared" si="18"/>
        <v/>
      </c>
      <c r="Z142" t="str">
        <f t="shared" si="20"/>
        <v/>
      </c>
      <c r="AA142" t="str">
        <f t="shared" si="19"/>
        <v/>
      </c>
    </row>
    <row r="143" spans="24:27" x14ac:dyDescent="0.25">
      <c r="X143" t="str">
        <f t="shared" si="17"/>
        <v/>
      </c>
      <c r="Y143" t="str">
        <f t="shared" si="18"/>
        <v/>
      </c>
      <c r="Z143" t="str">
        <f t="shared" si="20"/>
        <v/>
      </c>
      <c r="AA143" t="str">
        <f t="shared" si="19"/>
        <v/>
      </c>
    </row>
    <row r="144" spans="24:27" x14ac:dyDescent="0.25">
      <c r="X144" t="str">
        <f t="shared" si="17"/>
        <v/>
      </c>
      <c r="Y144" t="str">
        <f t="shared" si="18"/>
        <v/>
      </c>
      <c r="Z144" t="str">
        <f t="shared" si="20"/>
        <v/>
      </c>
      <c r="AA144" t="str">
        <f t="shared" si="19"/>
        <v/>
      </c>
    </row>
    <row r="145" spans="24:27" x14ac:dyDescent="0.25">
      <c r="X145" t="str">
        <f t="shared" si="17"/>
        <v/>
      </c>
      <c r="Y145" t="str">
        <f t="shared" si="18"/>
        <v/>
      </c>
      <c r="Z145" t="str">
        <f t="shared" si="20"/>
        <v/>
      </c>
      <c r="AA145" t="str">
        <f t="shared" si="19"/>
        <v/>
      </c>
    </row>
    <row r="146" spans="24:27" x14ac:dyDescent="0.25">
      <c r="X146" t="str">
        <f t="shared" si="17"/>
        <v/>
      </c>
      <c r="Y146" t="str">
        <f t="shared" si="18"/>
        <v/>
      </c>
      <c r="Z146" t="str">
        <f t="shared" si="20"/>
        <v/>
      </c>
      <c r="AA146" t="str">
        <f t="shared" si="19"/>
        <v/>
      </c>
    </row>
    <row r="147" spans="24:27" x14ac:dyDescent="0.25">
      <c r="X147" t="str">
        <f t="shared" si="17"/>
        <v/>
      </c>
      <c r="Y147" t="str">
        <f t="shared" si="18"/>
        <v/>
      </c>
      <c r="Z147" t="str">
        <f t="shared" si="20"/>
        <v/>
      </c>
      <c r="AA147" t="str">
        <f t="shared" si="19"/>
        <v/>
      </c>
    </row>
    <row r="148" spans="24:27" x14ac:dyDescent="0.25">
      <c r="X148" t="str">
        <f t="shared" si="17"/>
        <v/>
      </c>
      <c r="Y148" t="str">
        <f t="shared" si="18"/>
        <v/>
      </c>
      <c r="Z148" t="str">
        <f t="shared" si="20"/>
        <v/>
      </c>
      <c r="AA148" t="str">
        <f t="shared" si="19"/>
        <v/>
      </c>
    </row>
    <row r="149" spans="24:27" x14ac:dyDescent="0.25">
      <c r="X149" t="str">
        <f t="shared" si="17"/>
        <v/>
      </c>
      <c r="Y149" t="str">
        <f t="shared" si="18"/>
        <v/>
      </c>
      <c r="Z149" t="str">
        <f t="shared" si="20"/>
        <v/>
      </c>
      <c r="AA149" t="str">
        <f t="shared" si="19"/>
        <v/>
      </c>
    </row>
    <row r="150" spans="24:27" x14ac:dyDescent="0.25">
      <c r="X150" t="str">
        <f t="shared" si="17"/>
        <v/>
      </c>
      <c r="Y150" t="str">
        <f t="shared" si="18"/>
        <v/>
      </c>
      <c r="Z150" t="str">
        <f t="shared" si="20"/>
        <v/>
      </c>
      <c r="AA150" t="str">
        <f t="shared" si="19"/>
        <v/>
      </c>
    </row>
    <row r="151" spans="24:27" x14ac:dyDescent="0.25">
      <c r="X151" t="str">
        <f t="shared" si="17"/>
        <v/>
      </c>
      <c r="Y151" t="str">
        <f t="shared" si="18"/>
        <v/>
      </c>
      <c r="Z151" t="str">
        <f t="shared" si="20"/>
        <v/>
      </c>
      <c r="AA151" t="str">
        <f t="shared" si="19"/>
        <v/>
      </c>
    </row>
    <row r="152" spans="24:27" x14ac:dyDescent="0.25">
      <c r="X152" t="str">
        <f t="shared" si="17"/>
        <v/>
      </c>
      <c r="Y152" t="str">
        <f t="shared" si="18"/>
        <v/>
      </c>
      <c r="Z152" t="str">
        <f t="shared" si="20"/>
        <v/>
      </c>
      <c r="AA152" t="str">
        <f t="shared" si="19"/>
        <v/>
      </c>
    </row>
    <row r="153" spans="24:27" x14ac:dyDescent="0.25">
      <c r="X153" t="str">
        <f t="shared" si="17"/>
        <v/>
      </c>
      <c r="Y153" t="str">
        <f t="shared" si="18"/>
        <v/>
      </c>
      <c r="Z153" t="str">
        <f t="shared" si="20"/>
        <v/>
      </c>
      <c r="AA153" t="str">
        <f t="shared" si="19"/>
        <v/>
      </c>
    </row>
    <row r="154" spans="24:27" x14ac:dyDescent="0.25">
      <c r="X154" t="str">
        <f t="shared" si="17"/>
        <v/>
      </c>
      <c r="Y154" t="str">
        <f t="shared" si="18"/>
        <v/>
      </c>
      <c r="Z154" t="str">
        <f t="shared" si="20"/>
        <v/>
      </c>
      <c r="AA154" t="str">
        <f t="shared" si="19"/>
        <v/>
      </c>
    </row>
    <row r="155" spans="24:27" x14ac:dyDescent="0.25">
      <c r="X155" t="str">
        <f t="shared" si="17"/>
        <v/>
      </c>
      <c r="Y155" t="str">
        <f t="shared" si="18"/>
        <v/>
      </c>
      <c r="Z155" t="str">
        <f t="shared" si="20"/>
        <v/>
      </c>
      <c r="AA155" t="str">
        <f t="shared" si="19"/>
        <v/>
      </c>
    </row>
    <row r="156" spans="24:27" x14ac:dyDescent="0.25">
      <c r="X156" t="str">
        <f t="shared" si="17"/>
        <v/>
      </c>
      <c r="Y156" t="str">
        <f t="shared" si="18"/>
        <v/>
      </c>
      <c r="Z156" t="str">
        <f t="shared" si="20"/>
        <v/>
      </c>
      <c r="AA156" t="str">
        <f t="shared" si="19"/>
        <v/>
      </c>
    </row>
    <row r="157" spans="24:27" x14ac:dyDescent="0.25">
      <c r="X157" t="str">
        <f t="shared" si="17"/>
        <v/>
      </c>
      <c r="Y157" t="str">
        <f t="shared" si="18"/>
        <v/>
      </c>
      <c r="Z157" t="str">
        <f t="shared" si="20"/>
        <v/>
      </c>
      <c r="AA157" t="str">
        <f t="shared" si="19"/>
        <v/>
      </c>
    </row>
    <row r="158" spans="24:27" x14ac:dyDescent="0.25">
      <c r="X158" t="str">
        <f t="shared" si="17"/>
        <v/>
      </c>
      <c r="Y158" t="str">
        <f t="shared" si="18"/>
        <v/>
      </c>
      <c r="Z158" t="str">
        <f t="shared" si="20"/>
        <v/>
      </c>
      <c r="AA158" t="str">
        <f t="shared" si="19"/>
        <v/>
      </c>
    </row>
    <row r="159" spans="24:27" x14ac:dyDescent="0.25">
      <c r="X159" t="str">
        <f t="shared" si="17"/>
        <v/>
      </c>
      <c r="Y159" t="str">
        <f t="shared" si="18"/>
        <v/>
      </c>
      <c r="Z159" t="str">
        <f t="shared" si="20"/>
        <v/>
      </c>
      <c r="AA159" t="str">
        <f t="shared" si="19"/>
        <v/>
      </c>
    </row>
    <row r="160" spans="24:27" x14ac:dyDescent="0.25">
      <c r="X160" t="str">
        <f t="shared" si="17"/>
        <v/>
      </c>
      <c r="Y160" t="str">
        <f t="shared" si="18"/>
        <v/>
      </c>
      <c r="Z160" t="str">
        <f t="shared" si="20"/>
        <v/>
      </c>
      <c r="AA160" t="str">
        <f t="shared" si="19"/>
        <v/>
      </c>
    </row>
    <row r="161" spans="24:27" x14ac:dyDescent="0.25">
      <c r="X161" t="str">
        <f t="shared" si="17"/>
        <v/>
      </c>
      <c r="Y161" t="str">
        <f t="shared" si="18"/>
        <v/>
      </c>
      <c r="Z161" t="str">
        <f t="shared" si="20"/>
        <v/>
      </c>
      <c r="AA161" t="str">
        <f t="shared" si="19"/>
        <v/>
      </c>
    </row>
    <row r="162" spans="24:27" x14ac:dyDescent="0.25">
      <c r="X162" t="str">
        <f t="shared" si="17"/>
        <v/>
      </c>
      <c r="Y162" t="str">
        <f t="shared" si="18"/>
        <v/>
      </c>
      <c r="Z162" t="str">
        <f t="shared" si="20"/>
        <v/>
      </c>
      <c r="AA162" t="str">
        <f t="shared" si="19"/>
        <v/>
      </c>
    </row>
    <row r="163" spans="24:27" x14ac:dyDescent="0.25">
      <c r="X163" t="str">
        <f t="shared" si="17"/>
        <v/>
      </c>
      <c r="Y163" t="str">
        <f t="shared" si="18"/>
        <v/>
      </c>
      <c r="Z163" t="str">
        <f t="shared" si="20"/>
        <v/>
      </c>
      <c r="AA163" t="str">
        <f t="shared" si="19"/>
        <v/>
      </c>
    </row>
    <row r="164" spans="24:27" x14ac:dyDescent="0.25">
      <c r="X164" t="str">
        <f t="shared" si="17"/>
        <v/>
      </c>
      <c r="Y164" t="str">
        <f t="shared" si="18"/>
        <v/>
      </c>
      <c r="Z164" t="str">
        <f t="shared" si="20"/>
        <v/>
      </c>
      <c r="AA164" t="str">
        <f t="shared" si="19"/>
        <v/>
      </c>
    </row>
    <row r="165" spans="24:27" x14ac:dyDescent="0.25">
      <c r="X165" t="str">
        <f t="shared" si="17"/>
        <v/>
      </c>
      <c r="Y165" t="str">
        <f t="shared" si="18"/>
        <v/>
      </c>
      <c r="Z165" t="str">
        <f t="shared" si="20"/>
        <v/>
      </c>
      <c r="AA165" t="str">
        <f t="shared" si="19"/>
        <v/>
      </c>
    </row>
    <row r="166" spans="24:27" x14ac:dyDescent="0.25">
      <c r="X166" t="str">
        <f t="shared" si="17"/>
        <v/>
      </c>
      <c r="Y166" t="str">
        <f t="shared" si="18"/>
        <v/>
      </c>
      <c r="Z166" t="str">
        <f t="shared" si="20"/>
        <v/>
      </c>
      <c r="AA166" t="str">
        <f t="shared" si="19"/>
        <v/>
      </c>
    </row>
    <row r="167" spans="24:27" x14ac:dyDescent="0.25">
      <c r="X167" t="str">
        <f t="shared" si="17"/>
        <v/>
      </c>
      <c r="Y167" t="str">
        <f t="shared" si="18"/>
        <v/>
      </c>
      <c r="Z167" t="str">
        <f t="shared" si="20"/>
        <v/>
      </c>
      <c r="AA167" t="str">
        <f t="shared" si="19"/>
        <v/>
      </c>
    </row>
    <row r="168" spans="24:27" x14ac:dyDescent="0.25">
      <c r="X168" t="str">
        <f t="shared" si="17"/>
        <v/>
      </c>
      <c r="Y168" t="str">
        <f t="shared" si="18"/>
        <v/>
      </c>
      <c r="Z168" t="str">
        <f t="shared" si="20"/>
        <v/>
      </c>
      <c r="AA168" t="str">
        <f t="shared" si="19"/>
        <v/>
      </c>
    </row>
    <row r="169" spans="24:27" x14ac:dyDescent="0.25">
      <c r="X169" t="str">
        <f t="shared" si="17"/>
        <v/>
      </c>
      <c r="Y169" t="str">
        <f t="shared" si="18"/>
        <v/>
      </c>
      <c r="Z169" t="str">
        <f t="shared" si="20"/>
        <v/>
      </c>
      <c r="AA169" t="str">
        <f t="shared" si="19"/>
        <v/>
      </c>
    </row>
    <row r="170" spans="24:27" x14ac:dyDescent="0.25">
      <c r="X170" t="str">
        <f t="shared" ref="X170:X233" si="21">IF(AND(OR($B170="Incon20l",$B170="Incon20r"),OR($B171="Abs20r",$B171="Abs20l")),$D171,"")</f>
        <v/>
      </c>
      <c r="Y170" t="str">
        <f t="shared" si="18"/>
        <v/>
      </c>
      <c r="Z170" t="str">
        <f t="shared" si="20"/>
        <v/>
      </c>
      <c r="AA170" t="str">
        <f t="shared" si="19"/>
        <v/>
      </c>
    </row>
    <row r="171" spans="24:27" x14ac:dyDescent="0.25">
      <c r="X171" t="str">
        <f t="shared" si="21"/>
        <v/>
      </c>
      <c r="Y171" t="str">
        <f t="shared" si="18"/>
        <v/>
      </c>
      <c r="Z171" t="str">
        <f t="shared" si="20"/>
        <v/>
      </c>
      <c r="AA171" t="str">
        <f t="shared" si="19"/>
        <v/>
      </c>
    </row>
    <row r="172" spans="24:27" x14ac:dyDescent="0.25">
      <c r="X172" t="str">
        <f t="shared" si="21"/>
        <v/>
      </c>
      <c r="Y172" t="str">
        <f t="shared" si="18"/>
        <v/>
      </c>
      <c r="Z172" t="str">
        <f t="shared" si="20"/>
        <v/>
      </c>
      <c r="AA172" t="str">
        <f t="shared" si="19"/>
        <v/>
      </c>
    </row>
    <row r="173" spans="24:27" x14ac:dyDescent="0.25">
      <c r="X173" t="str">
        <f t="shared" si="21"/>
        <v/>
      </c>
      <c r="Y173" t="str">
        <f t="shared" si="18"/>
        <v/>
      </c>
      <c r="Z173" t="str">
        <f t="shared" si="20"/>
        <v/>
      </c>
      <c r="AA173" t="str">
        <f t="shared" si="19"/>
        <v/>
      </c>
    </row>
    <row r="174" spans="24:27" x14ac:dyDescent="0.25">
      <c r="X174" t="str">
        <f t="shared" si="21"/>
        <v/>
      </c>
      <c r="Y174" t="str">
        <f t="shared" si="18"/>
        <v/>
      </c>
      <c r="Z174" t="str">
        <f t="shared" si="20"/>
        <v/>
      </c>
      <c r="AA174" t="str">
        <f t="shared" si="19"/>
        <v/>
      </c>
    </row>
    <row r="175" spans="24:27" x14ac:dyDescent="0.25">
      <c r="X175" t="str">
        <f t="shared" si="21"/>
        <v/>
      </c>
      <c r="Y175" t="str">
        <f t="shared" si="18"/>
        <v/>
      </c>
      <c r="Z175" t="str">
        <f t="shared" si="20"/>
        <v/>
      </c>
      <c r="AA175" t="str">
        <f t="shared" si="19"/>
        <v/>
      </c>
    </row>
    <row r="176" spans="24:27" x14ac:dyDescent="0.25">
      <c r="X176" t="str">
        <f t="shared" si="21"/>
        <v/>
      </c>
      <c r="Y176" t="str">
        <f t="shared" si="18"/>
        <v/>
      </c>
      <c r="Z176" t="str">
        <f t="shared" si="20"/>
        <v/>
      </c>
      <c r="AA176" t="str">
        <f t="shared" si="19"/>
        <v/>
      </c>
    </row>
    <row r="177" spans="24:27" x14ac:dyDescent="0.25">
      <c r="X177" t="str">
        <f t="shared" si="21"/>
        <v/>
      </c>
      <c r="Y177" t="str">
        <f t="shared" si="18"/>
        <v/>
      </c>
      <c r="Z177" t="str">
        <f t="shared" si="20"/>
        <v/>
      </c>
      <c r="AA177" t="str">
        <f t="shared" si="19"/>
        <v/>
      </c>
    </row>
    <row r="178" spans="24:27" x14ac:dyDescent="0.25">
      <c r="X178" t="str">
        <f t="shared" si="21"/>
        <v/>
      </c>
      <c r="Y178" t="str">
        <f t="shared" si="18"/>
        <v/>
      </c>
      <c r="Z178" t="str">
        <f t="shared" si="20"/>
        <v/>
      </c>
      <c r="AA178" t="str">
        <f t="shared" si="19"/>
        <v/>
      </c>
    </row>
    <row r="179" spans="24:27" x14ac:dyDescent="0.25">
      <c r="X179" t="str">
        <f t="shared" si="21"/>
        <v/>
      </c>
      <c r="Y179" t="str">
        <f t="shared" si="18"/>
        <v/>
      </c>
      <c r="Z179" t="str">
        <f t="shared" si="20"/>
        <v/>
      </c>
      <c r="AA179" t="str">
        <f t="shared" si="19"/>
        <v/>
      </c>
    </row>
    <row r="180" spans="24:27" x14ac:dyDescent="0.25">
      <c r="X180" t="str">
        <f t="shared" si="21"/>
        <v/>
      </c>
      <c r="Y180" t="str">
        <f t="shared" si="18"/>
        <v/>
      </c>
      <c r="Z180" t="str">
        <f t="shared" si="20"/>
        <v/>
      </c>
      <c r="AA180" t="str">
        <f t="shared" si="19"/>
        <v/>
      </c>
    </row>
    <row r="181" spans="24:27" x14ac:dyDescent="0.25">
      <c r="X181" t="str">
        <f t="shared" si="21"/>
        <v/>
      </c>
      <c r="Y181" t="str">
        <f t="shared" si="18"/>
        <v/>
      </c>
      <c r="Z181" t="str">
        <f t="shared" si="20"/>
        <v/>
      </c>
      <c r="AA181" t="str">
        <f t="shared" si="19"/>
        <v/>
      </c>
    </row>
    <row r="182" spans="24:27" x14ac:dyDescent="0.25">
      <c r="X182" t="str">
        <f t="shared" si="21"/>
        <v/>
      </c>
      <c r="Y182" t="str">
        <f t="shared" si="18"/>
        <v/>
      </c>
      <c r="Z182" t="str">
        <f t="shared" si="20"/>
        <v/>
      </c>
      <c r="AA182" t="str">
        <f t="shared" si="19"/>
        <v/>
      </c>
    </row>
    <row r="183" spans="24:27" x14ac:dyDescent="0.25">
      <c r="X183" t="str">
        <f t="shared" si="21"/>
        <v/>
      </c>
      <c r="Y183" t="str">
        <f t="shared" si="18"/>
        <v/>
      </c>
      <c r="Z183" t="str">
        <f t="shared" si="20"/>
        <v/>
      </c>
      <c r="AA183" t="str">
        <f t="shared" si="19"/>
        <v/>
      </c>
    </row>
    <row r="184" spans="24:27" x14ac:dyDescent="0.25">
      <c r="X184" t="str">
        <f t="shared" si="21"/>
        <v/>
      </c>
      <c r="Y184" t="str">
        <f t="shared" si="18"/>
        <v/>
      </c>
      <c r="Z184" t="str">
        <f t="shared" si="20"/>
        <v/>
      </c>
      <c r="AA184" t="str">
        <f t="shared" si="19"/>
        <v/>
      </c>
    </row>
    <row r="185" spans="24:27" x14ac:dyDescent="0.25">
      <c r="X185" t="str">
        <f t="shared" si="21"/>
        <v/>
      </c>
      <c r="Y185" t="str">
        <f t="shared" si="18"/>
        <v/>
      </c>
      <c r="Z185" t="str">
        <f t="shared" si="20"/>
        <v/>
      </c>
      <c r="AA185" t="str">
        <f t="shared" si="19"/>
        <v/>
      </c>
    </row>
    <row r="186" spans="24:27" x14ac:dyDescent="0.25">
      <c r="X186" t="str">
        <f t="shared" si="21"/>
        <v/>
      </c>
      <c r="Y186" t="str">
        <f t="shared" si="18"/>
        <v/>
      </c>
      <c r="Z186" t="str">
        <f t="shared" si="20"/>
        <v/>
      </c>
      <c r="AA186" t="str">
        <f t="shared" si="19"/>
        <v/>
      </c>
    </row>
    <row r="187" spans="24:27" x14ac:dyDescent="0.25">
      <c r="X187" t="str">
        <f t="shared" si="21"/>
        <v/>
      </c>
      <c r="Y187" t="str">
        <f t="shared" si="18"/>
        <v/>
      </c>
      <c r="Z187" t="str">
        <f t="shared" si="20"/>
        <v/>
      </c>
      <c r="AA187" t="str">
        <f t="shared" si="19"/>
        <v/>
      </c>
    </row>
    <row r="188" spans="24:27" x14ac:dyDescent="0.25">
      <c r="X188" t="str">
        <f t="shared" si="21"/>
        <v/>
      </c>
      <c r="Y188" t="str">
        <f t="shared" si="18"/>
        <v/>
      </c>
      <c r="Z188" t="str">
        <f t="shared" si="20"/>
        <v/>
      </c>
      <c r="AA188" t="str">
        <f t="shared" si="19"/>
        <v/>
      </c>
    </row>
    <row r="189" spans="24:27" x14ac:dyDescent="0.25">
      <c r="X189" t="str">
        <f t="shared" si="21"/>
        <v/>
      </c>
      <c r="Y189" t="str">
        <f t="shared" si="18"/>
        <v/>
      </c>
      <c r="Z189" t="str">
        <f t="shared" si="20"/>
        <v/>
      </c>
      <c r="AA189" t="str">
        <f t="shared" si="19"/>
        <v/>
      </c>
    </row>
    <row r="190" spans="24:27" x14ac:dyDescent="0.25">
      <c r="X190" t="str">
        <f t="shared" si="21"/>
        <v/>
      </c>
      <c r="Y190" t="str">
        <f t="shared" si="18"/>
        <v/>
      </c>
      <c r="Z190" t="str">
        <f t="shared" si="20"/>
        <v/>
      </c>
      <c r="AA190" t="str">
        <f t="shared" si="19"/>
        <v/>
      </c>
    </row>
    <row r="191" spans="24:27" x14ac:dyDescent="0.25">
      <c r="X191" t="str">
        <f t="shared" si="21"/>
        <v/>
      </c>
      <c r="Y191" t="str">
        <f t="shared" si="18"/>
        <v/>
      </c>
      <c r="Z191" t="str">
        <f t="shared" si="20"/>
        <v/>
      </c>
      <c r="AA191" t="str">
        <f t="shared" si="19"/>
        <v/>
      </c>
    </row>
    <row r="192" spans="24:27" x14ac:dyDescent="0.25">
      <c r="X192" t="str">
        <f t="shared" si="21"/>
        <v/>
      </c>
      <c r="Y192" t="str">
        <f t="shared" si="18"/>
        <v/>
      </c>
      <c r="Z192" t="str">
        <f t="shared" si="20"/>
        <v/>
      </c>
      <c r="AA192" t="str">
        <f t="shared" si="19"/>
        <v/>
      </c>
    </row>
    <row r="193" spans="24:27" x14ac:dyDescent="0.25">
      <c r="X193" t="str">
        <f t="shared" si="21"/>
        <v/>
      </c>
      <c r="Y193" t="str">
        <f t="shared" si="18"/>
        <v/>
      </c>
      <c r="Z193" t="str">
        <f t="shared" si="20"/>
        <v/>
      </c>
      <c r="AA193" t="str">
        <f t="shared" si="19"/>
        <v/>
      </c>
    </row>
    <row r="194" spans="24:27" x14ac:dyDescent="0.25">
      <c r="X194" t="str">
        <f t="shared" si="21"/>
        <v/>
      </c>
      <c r="Y194" t="str">
        <f t="shared" si="18"/>
        <v/>
      </c>
      <c r="Z194" t="str">
        <f t="shared" si="20"/>
        <v/>
      </c>
      <c r="AA194" t="str">
        <f t="shared" si="19"/>
        <v/>
      </c>
    </row>
    <row r="195" spans="24:27" x14ac:dyDescent="0.25">
      <c r="X195" t="str">
        <f t="shared" si="21"/>
        <v/>
      </c>
      <c r="Y195" t="str">
        <f t="shared" ref="Y195:Y258" si="22">IF(AND(OR($B195="Incon60l",$B195="Incon60r"),OR($B196="Abs60r",$B196="Abs60l")),$D196,"")</f>
        <v/>
      </c>
      <c r="Z195" t="str">
        <f t="shared" si="20"/>
        <v/>
      </c>
      <c r="AA195" t="str">
        <f t="shared" ref="AA195:AA258" si="23">IF(AND(OR($B195="Incon60l",$B195="Incon60r"),OR($B196="con60r",$B196="con60l")),$D196,"")</f>
        <v/>
      </c>
    </row>
    <row r="196" spans="24:27" x14ac:dyDescent="0.25">
      <c r="X196" t="str">
        <f t="shared" si="21"/>
        <v/>
      </c>
      <c r="Y196" t="str">
        <f t="shared" si="22"/>
        <v/>
      </c>
      <c r="Z196" t="str">
        <f t="shared" ref="Z196:Z259" si="24">IF(AND(OR($B196="Incon20l",$B196="Incon20r"),OR($B197="con20r",$B197="con20l")),$D197,"")</f>
        <v/>
      </c>
      <c r="AA196" t="str">
        <f t="shared" si="23"/>
        <v/>
      </c>
    </row>
    <row r="197" spans="24:27" x14ac:dyDescent="0.25">
      <c r="X197" t="str">
        <f t="shared" si="21"/>
        <v/>
      </c>
      <c r="Y197" t="str">
        <f t="shared" si="22"/>
        <v/>
      </c>
      <c r="Z197" t="str">
        <f t="shared" si="24"/>
        <v/>
      </c>
      <c r="AA197" t="str">
        <f t="shared" si="23"/>
        <v/>
      </c>
    </row>
    <row r="198" spans="24:27" x14ac:dyDescent="0.25">
      <c r="X198" t="str">
        <f t="shared" si="21"/>
        <v/>
      </c>
      <c r="Y198" t="str">
        <f t="shared" si="22"/>
        <v/>
      </c>
      <c r="Z198" t="str">
        <f t="shared" si="24"/>
        <v/>
      </c>
      <c r="AA198" t="str">
        <f t="shared" si="23"/>
        <v/>
      </c>
    </row>
    <row r="199" spans="24:27" x14ac:dyDescent="0.25">
      <c r="X199" t="str">
        <f t="shared" si="21"/>
        <v/>
      </c>
      <c r="Y199" t="str">
        <f t="shared" si="22"/>
        <v/>
      </c>
      <c r="Z199" t="str">
        <f t="shared" si="24"/>
        <v/>
      </c>
      <c r="AA199" t="str">
        <f t="shared" si="23"/>
        <v/>
      </c>
    </row>
    <row r="200" spans="24:27" x14ac:dyDescent="0.25">
      <c r="X200" t="str">
        <f t="shared" si="21"/>
        <v/>
      </c>
      <c r="Y200" t="str">
        <f t="shared" si="22"/>
        <v/>
      </c>
      <c r="Z200" t="str">
        <f t="shared" si="24"/>
        <v/>
      </c>
      <c r="AA200" t="str">
        <f t="shared" si="23"/>
        <v/>
      </c>
    </row>
    <row r="201" spans="24:27" x14ac:dyDescent="0.25">
      <c r="X201" t="str">
        <f t="shared" si="21"/>
        <v/>
      </c>
      <c r="Y201" t="str">
        <f t="shared" si="22"/>
        <v/>
      </c>
      <c r="Z201" t="str">
        <f t="shared" si="24"/>
        <v/>
      </c>
      <c r="AA201" t="str">
        <f t="shared" si="23"/>
        <v/>
      </c>
    </row>
    <row r="202" spans="24:27" x14ac:dyDescent="0.25">
      <c r="X202" t="str">
        <f t="shared" si="21"/>
        <v/>
      </c>
      <c r="Y202" t="str">
        <f t="shared" si="22"/>
        <v/>
      </c>
      <c r="Z202" t="str">
        <f t="shared" si="24"/>
        <v/>
      </c>
      <c r="AA202" t="str">
        <f t="shared" si="23"/>
        <v/>
      </c>
    </row>
    <row r="203" spans="24:27" x14ac:dyDescent="0.25">
      <c r="X203" t="str">
        <f t="shared" si="21"/>
        <v/>
      </c>
      <c r="Y203" t="str">
        <f t="shared" si="22"/>
        <v/>
      </c>
      <c r="Z203" t="str">
        <f t="shared" si="24"/>
        <v/>
      </c>
      <c r="AA203" t="str">
        <f t="shared" si="23"/>
        <v/>
      </c>
    </row>
    <row r="204" spans="24:27" x14ac:dyDescent="0.25">
      <c r="X204" t="str">
        <f t="shared" si="21"/>
        <v/>
      </c>
      <c r="Y204" t="str">
        <f t="shared" si="22"/>
        <v/>
      </c>
      <c r="Z204" t="str">
        <f t="shared" si="24"/>
        <v/>
      </c>
      <c r="AA204" t="str">
        <f t="shared" si="23"/>
        <v/>
      </c>
    </row>
    <row r="205" spans="24:27" x14ac:dyDescent="0.25">
      <c r="X205" t="str">
        <f t="shared" si="21"/>
        <v/>
      </c>
      <c r="Y205" t="str">
        <f t="shared" si="22"/>
        <v/>
      </c>
      <c r="Z205" t="str">
        <f t="shared" si="24"/>
        <v/>
      </c>
      <c r="AA205" t="str">
        <f t="shared" si="23"/>
        <v/>
      </c>
    </row>
    <row r="206" spans="24:27" x14ac:dyDescent="0.25">
      <c r="X206" t="str">
        <f t="shared" si="21"/>
        <v/>
      </c>
      <c r="Y206" t="str">
        <f t="shared" si="22"/>
        <v/>
      </c>
      <c r="Z206" t="str">
        <f t="shared" si="24"/>
        <v/>
      </c>
      <c r="AA206" t="str">
        <f t="shared" si="23"/>
        <v/>
      </c>
    </row>
    <row r="207" spans="24:27" x14ac:dyDescent="0.25">
      <c r="X207" t="str">
        <f t="shared" si="21"/>
        <v/>
      </c>
      <c r="Y207" t="str">
        <f t="shared" si="22"/>
        <v/>
      </c>
      <c r="Z207" t="str">
        <f t="shared" si="24"/>
        <v/>
      </c>
      <c r="AA207" t="str">
        <f t="shared" si="23"/>
        <v/>
      </c>
    </row>
    <row r="208" spans="24:27" x14ac:dyDescent="0.25">
      <c r="X208" t="str">
        <f t="shared" si="21"/>
        <v/>
      </c>
      <c r="Y208" t="str">
        <f t="shared" si="22"/>
        <v/>
      </c>
      <c r="Z208" t="str">
        <f t="shared" si="24"/>
        <v/>
      </c>
      <c r="AA208" t="str">
        <f t="shared" si="23"/>
        <v/>
      </c>
    </row>
    <row r="209" spans="24:27" x14ac:dyDescent="0.25">
      <c r="X209" t="str">
        <f t="shared" si="21"/>
        <v/>
      </c>
      <c r="Y209" t="str">
        <f t="shared" si="22"/>
        <v/>
      </c>
      <c r="Z209" t="str">
        <f t="shared" si="24"/>
        <v/>
      </c>
      <c r="AA209" t="str">
        <f t="shared" si="23"/>
        <v/>
      </c>
    </row>
    <row r="210" spans="24:27" x14ac:dyDescent="0.25">
      <c r="X210" t="str">
        <f t="shared" si="21"/>
        <v/>
      </c>
      <c r="Y210" t="str">
        <f t="shared" si="22"/>
        <v/>
      </c>
      <c r="Z210" t="str">
        <f t="shared" si="24"/>
        <v/>
      </c>
      <c r="AA210" t="str">
        <f t="shared" si="23"/>
        <v/>
      </c>
    </row>
    <row r="211" spans="24:27" x14ac:dyDescent="0.25">
      <c r="X211" t="str">
        <f t="shared" si="21"/>
        <v/>
      </c>
      <c r="Y211" t="str">
        <f t="shared" si="22"/>
        <v/>
      </c>
      <c r="Z211" t="str">
        <f t="shared" si="24"/>
        <v/>
      </c>
      <c r="AA211" t="str">
        <f t="shared" si="23"/>
        <v/>
      </c>
    </row>
    <row r="212" spans="24:27" x14ac:dyDescent="0.25">
      <c r="X212" t="str">
        <f t="shared" si="21"/>
        <v/>
      </c>
      <c r="Y212" t="str">
        <f t="shared" si="22"/>
        <v/>
      </c>
      <c r="Z212" t="str">
        <f t="shared" si="24"/>
        <v/>
      </c>
      <c r="AA212" t="str">
        <f t="shared" si="23"/>
        <v/>
      </c>
    </row>
    <row r="213" spans="24:27" x14ac:dyDescent="0.25">
      <c r="X213" t="str">
        <f t="shared" si="21"/>
        <v/>
      </c>
      <c r="Y213" t="str">
        <f t="shared" si="22"/>
        <v/>
      </c>
      <c r="Z213" t="str">
        <f t="shared" si="24"/>
        <v/>
      </c>
      <c r="AA213" t="str">
        <f t="shared" si="23"/>
        <v/>
      </c>
    </row>
    <row r="214" spans="24:27" x14ac:dyDescent="0.25">
      <c r="X214" t="str">
        <f t="shared" si="21"/>
        <v/>
      </c>
      <c r="Y214" t="str">
        <f t="shared" si="22"/>
        <v/>
      </c>
      <c r="Z214" t="str">
        <f t="shared" si="24"/>
        <v/>
      </c>
      <c r="AA214" t="str">
        <f t="shared" si="23"/>
        <v/>
      </c>
    </row>
    <row r="215" spans="24:27" x14ac:dyDescent="0.25">
      <c r="X215" t="str">
        <f t="shared" si="21"/>
        <v/>
      </c>
      <c r="Y215" t="str">
        <f t="shared" si="22"/>
        <v/>
      </c>
      <c r="Z215" t="str">
        <f t="shared" si="24"/>
        <v/>
      </c>
      <c r="AA215" t="str">
        <f t="shared" si="23"/>
        <v/>
      </c>
    </row>
    <row r="216" spans="24:27" x14ac:dyDescent="0.25">
      <c r="X216" t="str">
        <f t="shared" si="21"/>
        <v/>
      </c>
      <c r="Y216" t="str">
        <f t="shared" si="22"/>
        <v/>
      </c>
      <c r="Z216" t="str">
        <f t="shared" si="24"/>
        <v/>
      </c>
      <c r="AA216" t="str">
        <f t="shared" si="23"/>
        <v/>
      </c>
    </row>
    <row r="217" spans="24:27" x14ac:dyDescent="0.25">
      <c r="X217" t="str">
        <f t="shared" si="21"/>
        <v/>
      </c>
      <c r="Y217" t="str">
        <f t="shared" si="22"/>
        <v/>
      </c>
      <c r="Z217" t="str">
        <f t="shared" si="24"/>
        <v/>
      </c>
      <c r="AA217" t="str">
        <f t="shared" si="23"/>
        <v/>
      </c>
    </row>
    <row r="218" spans="24:27" x14ac:dyDescent="0.25">
      <c r="X218" t="str">
        <f t="shared" si="21"/>
        <v/>
      </c>
      <c r="Y218" t="str">
        <f t="shared" si="22"/>
        <v/>
      </c>
      <c r="Z218" t="str">
        <f t="shared" si="24"/>
        <v/>
      </c>
      <c r="AA218" t="str">
        <f t="shared" si="23"/>
        <v/>
      </c>
    </row>
    <row r="219" spans="24:27" x14ac:dyDescent="0.25">
      <c r="X219" t="str">
        <f t="shared" si="21"/>
        <v/>
      </c>
      <c r="Y219" t="str">
        <f t="shared" si="22"/>
        <v/>
      </c>
      <c r="Z219" t="str">
        <f t="shared" si="24"/>
        <v/>
      </c>
      <c r="AA219" t="str">
        <f t="shared" si="23"/>
        <v/>
      </c>
    </row>
    <row r="220" spans="24:27" x14ac:dyDescent="0.25">
      <c r="X220" t="str">
        <f t="shared" si="21"/>
        <v/>
      </c>
      <c r="Y220" t="str">
        <f t="shared" si="22"/>
        <v/>
      </c>
      <c r="Z220" t="str">
        <f t="shared" si="24"/>
        <v/>
      </c>
      <c r="AA220" t="str">
        <f t="shared" si="23"/>
        <v/>
      </c>
    </row>
    <row r="221" spans="24:27" x14ac:dyDescent="0.25">
      <c r="X221" t="str">
        <f t="shared" si="21"/>
        <v/>
      </c>
      <c r="Y221" t="str">
        <f t="shared" si="22"/>
        <v/>
      </c>
      <c r="Z221" t="str">
        <f t="shared" si="24"/>
        <v/>
      </c>
      <c r="AA221" t="str">
        <f t="shared" si="23"/>
        <v/>
      </c>
    </row>
    <row r="222" spans="24:27" x14ac:dyDescent="0.25">
      <c r="X222" t="str">
        <f t="shared" si="21"/>
        <v/>
      </c>
      <c r="Y222" t="str">
        <f t="shared" si="22"/>
        <v/>
      </c>
      <c r="Z222" t="str">
        <f t="shared" si="24"/>
        <v/>
      </c>
      <c r="AA222" t="str">
        <f t="shared" si="23"/>
        <v/>
      </c>
    </row>
    <row r="223" spans="24:27" x14ac:dyDescent="0.25">
      <c r="X223" t="str">
        <f t="shared" si="21"/>
        <v/>
      </c>
      <c r="Y223" t="str">
        <f t="shared" si="22"/>
        <v/>
      </c>
      <c r="Z223" t="str">
        <f t="shared" si="24"/>
        <v/>
      </c>
      <c r="AA223" t="str">
        <f t="shared" si="23"/>
        <v/>
      </c>
    </row>
    <row r="224" spans="24:27" x14ac:dyDescent="0.25">
      <c r="X224" t="str">
        <f t="shared" si="21"/>
        <v/>
      </c>
      <c r="Y224" t="str">
        <f t="shared" si="22"/>
        <v/>
      </c>
      <c r="Z224" t="str">
        <f t="shared" si="24"/>
        <v/>
      </c>
      <c r="AA224" t="str">
        <f t="shared" si="23"/>
        <v/>
      </c>
    </row>
    <row r="225" spans="24:27" x14ac:dyDescent="0.25">
      <c r="X225" t="str">
        <f t="shared" si="21"/>
        <v/>
      </c>
      <c r="Y225" t="str">
        <f t="shared" si="22"/>
        <v/>
      </c>
      <c r="Z225" t="str">
        <f t="shared" si="24"/>
        <v/>
      </c>
      <c r="AA225" t="str">
        <f t="shared" si="23"/>
        <v/>
      </c>
    </row>
    <row r="226" spans="24:27" x14ac:dyDescent="0.25">
      <c r="X226" t="str">
        <f t="shared" si="21"/>
        <v/>
      </c>
      <c r="Y226" t="str">
        <f t="shared" si="22"/>
        <v/>
      </c>
      <c r="Z226" t="str">
        <f t="shared" si="24"/>
        <v/>
      </c>
      <c r="AA226" t="str">
        <f t="shared" si="23"/>
        <v/>
      </c>
    </row>
    <row r="227" spans="24:27" x14ac:dyDescent="0.25">
      <c r="X227" t="str">
        <f t="shared" si="21"/>
        <v/>
      </c>
      <c r="Y227" t="str">
        <f t="shared" si="22"/>
        <v/>
      </c>
      <c r="Z227" t="str">
        <f t="shared" si="24"/>
        <v/>
      </c>
      <c r="AA227" t="str">
        <f t="shared" si="23"/>
        <v/>
      </c>
    </row>
    <row r="228" spans="24:27" x14ac:dyDescent="0.25">
      <c r="X228" t="str">
        <f t="shared" si="21"/>
        <v/>
      </c>
      <c r="Y228" t="str">
        <f t="shared" si="22"/>
        <v/>
      </c>
      <c r="Z228" t="str">
        <f t="shared" si="24"/>
        <v/>
      </c>
      <c r="AA228" t="str">
        <f t="shared" si="23"/>
        <v/>
      </c>
    </row>
    <row r="229" spans="24:27" x14ac:dyDescent="0.25">
      <c r="X229" t="str">
        <f t="shared" si="21"/>
        <v/>
      </c>
      <c r="Y229" t="str">
        <f t="shared" si="22"/>
        <v/>
      </c>
      <c r="Z229" t="str">
        <f t="shared" si="24"/>
        <v/>
      </c>
      <c r="AA229" t="str">
        <f t="shared" si="23"/>
        <v/>
      </c>
    </row>
    <row r="230" spans="24:27" x14ac:dyDescent="0.25">
      <c r="X230" t="str">
        <f t="shared" si="21"/>
        <v/>
      </c>
      <c r="Y230" t="str">
        <f t="shared" si="22"/>
        <v/>
      </c>
      <c r="Z230" t="str">
        <f t="shared" si="24"/>
        <v/>
      </c>
      <c r="AA230" t="str">
        <f t="shared" si="23"/>
        <v/>
      </c>
    </row>
    <row r="231" spans="24:27" x14ac:dyDescent="0.25">
      <c r="X231" t="str">
        <f t="shared" si="21"/>
        <v/>
      </c>
      <c r="Y231" t="str">
        <f t="shared" si="22"/>
        <v/>
      </c>
      <c r="Z231" t="str">
        <f t="shared" si="24"/>
        <v/>
      </c>
      <c r="AA231" t="str">
        <f t="shared" si="23"/>
        <v/>
      </c>
    </row>
    <row r="232" spans="24:27" x14ac:dyDescent="0.25">
      <c r="X232" t="str">
        <f t="shared" si="21"/>
        <v/>
      </c>
      <c r="Y232" t="str">
        <f t="shared" si="22"/>
        <v/>
      </c>
      <c r="Z232" t="str">
        <f t="shared" si="24"/>
        <v/>
      </c>
      <c r="AA232" t="str">
        <f t="shared" si="23"/>
        <v/>
      </c>
    </row>
    <row r="233" spans="24:27" x14ac:dyDescent="0.25">
      <c r="X233" t="str">
        <f t="shared" si="21"/>
        <v/>
      </c>
      <c r="Y233" t="str">
        <f t="shared" si="22"/>
        <v/>
      </c>
      <c r="Z233" t="str">
        <f t="shared" si="24"/>
        <v/>
      </c>
      <c r="AA233" t="str">
        <f t="shared" si="23"/>
        <v/>
      </c>
    </row>
    <row r="234" spans="24:27" x14ac:dyDescent="0.25">
      <c r="X234" t="str">
        <f t="shared" ref="X234:X297" si="25">IF(AND(OR($B234="Incon20l",$B234="Incon20r"),OR($B235="Abs20r",$B235="Abs20l")),$D235,"")</f>
        <v/>
      </c>
      <c r="Y234" t="str">
        <f t="shared" si="22"/>
        <v/>
      </c>
      <c r="Z234" t="str">
        <f t="shared" si="24"/>
        <v/>
      </c>
      <c r="AA234" t="str">
        <f t="shared" si="23"/>
        <v/>
      </c>
    </row>
    <row r="235" spans="24:27" x14ac:dyDescent="0.25">
      <c r="X235" t="str">
        <f t="shared" si="25"/>
        <v/>
      </c>
      <c r="Y235" t="str">
        <f t="shared" si="22"/>
        <v/>
      </c>
      <c r="Z235" t="str">
        <f t="shared" si="24"/>
        <v/>
      </c>
      <c r="AA235" t="str">
        <f t="shared" si="23"/>
        <v/>
      </c>
    </row>
    <row r="236" spans="24:27" x14ac:dyDescent="0.25">
      <c r="X236" t="str">
        <f t="shared" si="25"/>
        <v/>
      </c>
      <c r="Y236" t="str">
        <f t="shared" si="22"/>
        <v/>
      </c>
      <c r="Z236" t="str">
        <f t="shared" si="24"/>
        <v/>
      </c>
      <c r="AA236" t="str">
        <f t="shared" si="23"/>
        <v/>
      </c>
    </row>
    <row r="237" spans="24:27" x14ac:dyDescent="0.25">
      <c r="X237" t="str">
        <f t="shared" si="25"/>
        <v/>
      </c>
      <c r="Y237" t="str">
        <f t="shared" si="22"/>
        <v/>
      </c>
      <c r="Z237" t="str">
        <f t="shared" si="24"/>
        <v/>
      </c>
      <c r="AA237" t="str">
        <f t="shared" si="23"/>
        <v/>
      </c>
    </row>
    <row r="238" spans="24:27" x14ac:dyDescent="0.25">
      <c r="X238" t="str">
        <f t="shared" si="25"/>
        <v/>
      </c>
      <c r="Y238" t="str">
        <f t="shared" si="22"/>
        <v/>
      </c>
      <c r="Z238" t="str">
        <f t="shared" si="24"/>
        <v/>
      </c>
      <c r="AA238" t="str">
        <f t="shared" si="23"/>
        <v/>
      </c>
    </row>
    <row r="239" spans="24:27" x14ac:dyDescent="0.25">
      <c r="X239" t="str">
        <f t="shared" si="25"/>
        <v/>
      </c>
      <c r="Y239" t="str">
        <f t="shared" si="22"/>
        <v/>
      </c>
      <c r="Z239" t="str">
        <f t="shared" si="24"/>
        <v/>
      </c>
      <c r="AA239" t="str">
        <f t="shared" si="23"/>
        <v/>
      </c>
    </row>
    <row r="240" spans="24:27" x14ac:dyDescent="0.25">
      <c r="X240" t="str">
        <f t="shared" si="25"/>
        <v/>
      </c>
      <c r="Y240" t="str">
        <f t="shared" si="22"/>
        <v/>
      </c>
      <c r="Z240" t="str">
        <f t="shared" si="24"/>
        <v/>
      </c>
      <c r="AA240" t="str">
        <f t="shared" si="23"/>
        <v/>
      </c>
    </row>
    <row r="241" spans="24:27" x14ac:dyDescent="0.25">
      <c r="X241" t="str">
        <f t="shared" si="25"/>
        <v/>
      </c>
      <c r="Y241" t="str">
        <f t="shared" si="22"/>
        <v/>
      </c>
      <c r="Z241" t="str">
        <f t="shared" si="24"/>
        <v/>
      </c>
      <c r="AA241" t="str">
        <f t="shared" si="23"/>
        <v/>
      </c>
    </row>
    <row r="242" spans="24:27" x14ac:dyDescent="0.25">
      <c r="X242" t="str">
        <f t="shared" si="25"/>
        <v/>
      </c>
      <c r="Y242" t="str">
        <f t="shared" si="22"/>
        <v/>
      </c>
      <c r="Z242" t="str">
        <f t="shared" si="24"/>
        <v/>
      </c>
      <c r="AA242" t="str">
        <f t="shared" si="23"/>
        <v/>
      </c>
    </row>
    <row r="243" spans="24:27" x14ac:dyDescent="0.25">
      <c r="X243" t="str">
        <f t="shared" si="25"/>
        <v/>
      </c>
      <c r="Y243" t="str">
        <f t="shared" si="22"/>
        <v/>
      </c>
      <c r="Z243" t="str">
        <f t="shared" si="24"/>
        <v/>
      </c>
      <c r="AA243" t="str">
        <f t="shared" si="23"/>
        <v/>
      </c>
    </row>
    <row r="244" spans="24:27" x14ac:dyDescent="0.25">
      <c r="X244" t="str">
        <f t="shared" si="25"/>
        <v/>
      </c>
      <c r="Y244" t="str">
        <f t="shared" si="22"/>
        <v/>
      </c>
      <c r="Z244" t="str">
        <f t="shared" si="24"/>
        <v/>
      </c>
      <c r="AA244" t="str">
        <f t="shared" si="23"/>
        <v/>
      </c>
    </row>
    <row r="245" spans="24:27" x14ac:dyDescent="0.25">
      <c r="X245" t="str">
        <f t="shared" si="25"/>
        <v/>
      </c>
      <c r="Y245" t="str">
        <f t="shared" si="22"/>
        <v/>
      </c>
      <c r="Z245" t="str">
        <f t="shared" si="24"/>
        <v/>
      </c>
      <c r="AA245" t="str">
        <f t="shared" si="23"/>
        <v/>
      </c>
    </row>
    <row r="246" spans="24:27" x14ac:dyDescent="0.25">
      <c r="X246" t="str">
        <f t="shared" si="25"/>
        <v/>
      </c>
      <c r="Y246" t="str">
        <f t="shared" si="22"/>
        <v/>
      </c>
      <c r="Z246" t="str">
        <f t="shared" si="24"/>
        <v/>
      </c>
      <c r="AA246" t="str">
        <f t="shared" si="23"/>
        <v/>
      </c>
    </row>
    <row r="247" spans="24:27" x14ac:dyDescent="0.25">
      <c r="X247" t="str">
        <f t="shared" si="25"/>
        <v/>
      </c>
      <c r="Y247" t="str">
        <f t="shared" si="22"/>
        <v/>
      </c>
      <c r="Z247" t="str">
        <f t="shared" si="24"/>
        <v/>
      </c>
      <c r="AA247" t="str">
        <f t="shared" si="23"/>
        <v/>
      </c>
    </row>
    <row r="248" spans="24:27" x14ac:dyDescent="0.25">
      <c r="X248" t="str">
        <f t="shared" si="25"/>
        <v/>
      </c>
      <c r="Y248" t="str">
        <f t="shared" si="22"/>
        <v/>
      </c>
      <c r="Z248" t="str">
        <f t="shared" si="24"/>
        <v/>
      </c>
      <c r="AA248" t="str">
        <f t="shared" si="23"/>
        <v/>
      </c>
    </row>
    <row r="249" spans="24:27" x14ac:dyDescent="0.25">
      <c r="X249" t="str">
        <f t="shared" si="25"/>
        <v/>
      </c>
      <c r="Y249" t="str">
        <f t="shared" si="22"/>
        <v/>
      </c>
      <c r="Z249" t="str">
        <f t="shared" si="24"/>
        <v/>
      </c>
      <c r="AA249" t="str">
        <f t="shared" si="23"/>
        <v/>
      </c>
    </row>
    <row r="250" spans="24:27" x14ac:dyDescent="0.25">
      <c r="X250" t="str">
        <f t="shared" si="25"/>
        <v/>
      </c>
      <c r="Y250" t="str">
        <f t="shared" si="22"/>
        <v/>
      </c>
      <c r="Z250" t="str">
        <f t="shared" si="24"/>
        <v/>
      </c>
      <c r="AA250" t="str">
        <f t="shared" si="23"/>
        <v/>
      </c>
    </row>
    <row r="251" spans="24:27" x14ac:dyDescent="0.25">
      <c r="X251" t="str">
        <f t="shared" si="25"/>
        <v/>
      </c>
      <c r="Y251" t="str">
        <f t="shared" si="22"/>
        <v/>
      </c>
      <c r="Z251" t="str">
        <f t="shared" si="24"/>
        <v/>
      </c>
      <c r="AA251" t="str">
        <f t="shared" si="23"/>
        <v/>
      </c>
    </row>
    <row r="252" spans="24:27" x14ac:dyDescent="0.25">
      <c r="X252" t="str">
        <f t="shared" si="25"/>
        <v/>
      </c>
      <c r="Y252" t="str">
        <f t="shared" si="22"/>
        <v/>
      </c>
      <c r="Z252" t="str">
        <f t="shared" si="24"/>
        <v/>
      </c>
      <c r="AA252" t="str">
        <f t="shared" si="23"/>
        <v/>
      </c>
    </row>
    <row r="253" spans="24:27" x14ac:dyDescent="0.25">
      <c r="X253" t="str">
        <f t="shared" si="25"/>
        <v/>
      </c>
      <c r="Y253" t="str">
        <f t="shared" si="22"/>
        <v/>
      </c>
      <c r="Z253" t="str">
        <f t="shared" si="24"/>
        <v/>
      </c>
      <c r="AA253" t="str">
        <f t="shared" si="23"/>
        <v/>
      </c>
    </row>
    <row r="254" spans="24:27" x14ac:dyDescent="0.25">
      <c r="X254" t="str">
        <f t="shared" si="25"/>
        <v/>
      </c>
      <c r="Y254" t="str">
        <f t="shared" si="22"/>
        <v/>
      </c>
      <c r="Z254" t="str">
        <f t="shared" si="24"/>
        <v/>
      </c>
      <c r="AA254" t="str">
        <f t="shared" si="23"/>
        <v/>
      </c>
    </row>
    <row r="255" spans="24:27" x14ac:dyDescent="0.25">
      <c r="X255" t="str">
        <f t="shared" si="25"/>
        <v/>
      </c>
      <c r="Y255" t="str">
        <f t="shared" si="22"/>
        <v/>
      </c>
      <c r="Z255" t="str">
        <f t="shared" si="24"/>
        <v/>
      </c>
      <c r="AA255" t="str">
        <f t="shared" si="23"/>
        <v/>
      </c>
    </row>
    <row r="256" spans="24:27" x14ac:dyDescent="0.25">
      <c r="X256" t="str">
        <f t="shared" si="25"/>
        <v/>
      </c>
      <c r="Y256" t="str">
        <f t="shared" si="22"/>
        <v/>
      </c>
      <c r="Z256" t="str">
        <f t="shared" si="24"/>
        <v/>
      </c>
      <c r="AA256" t="str">
        <f t="shared" si="23"/>
        <v/>
      </c>
    </row>
    <row r="257" spans="24:27" x14ac:dyDescent="0.25">
      <c r="X257" t="str">
        <f t="shared" si="25"/>
        <v/>
      </c>
      <c r="Y257" t="str">
        <f t="shared" si="22"/>
        <v/>
      </c>
      <c r="Z257" t="str">
        <f t="shared" si="24"/>
        <v/>
      </c>
      <c r="AA257" t="str">
        <f t="shared" si="23"/>
        <v/>
      </c>
    </row>
    <row r="258" spans="24:27" x14ac:dyDescent="0.25">
      <c r="X258" t="str">
        <f t="shared" si="25"/>
        <v/>
      </c>
      <c r="Y258" t="str">
        <f t="shared" si="22"/>
        <v/>
      </c>
      <c r="Z258" t="str">
        <f t="shared" si="24"/>
        <v/>
      </c>
      <c r="AA258" t="str">
        <f t="shared" si="23"/>
        <v/>
      </c>
    </row>
    <row r="259" spans="24:27" x14ac:dyDescent="0.25">
      <c r="X259" t="str">
        <f t="shared" si="25"/>
        <v/>
      </c>
      <c r="Y259" t="str">
        <f t="shared" ref="Y259:Y322" si="26">IF(AND(OR($B259="Incon60l",$B259="Incon60r"),OR($B260="Abs60r",$B260="Abs60l")),$D260,"")</f>
        <v/>
      </c>
      <c r="Z259" t="str">
        <f t="shared" si="24"/>
        <v/>
      </c>
      <c r="AA259" t="str">
        <f t="shared" ref="AA259:AA322" si="27">IF(AND(OR($B259="Incon60l",$B259="Incon60r"),OR($B260="con60r",$B260="con60l")),$D260,"")</f>
        <v/>
      </c>
    </row>
    <row r="260" spans="24:27" x14ac:dyDescent="0.25">
      <c r="X260" t="str">
        <f t="shared" si="25"/>
        <v/>
      </c>
      <c r="Y260" t="str">
        <f t="shared" si="26"/>
        <v/>
      </c>
      <c r="Z260" t="str">
        <f t="shared" ref="Z260:Z323" si="28">IF(AND(OR($B260="Incon20l",$B260="Incon20r"),OR($B261="con20r",$B261="con20l")),$D261,"")</f>
        <v/>
      </c>
      <c r="AA260" t="str">
        <f t="shared" si="27"/>
        <v/>
      </c>
    </row>
    <row r="261" spans="24:27" x14ac:dyDescent="0.25">
      <c r="X261" t="str">
        <f t="shared" si="25"/>
        <v/>
      </c>
      <c r="Y261" t="str">
        <f t="shared" si="26"/>
        <v/>
      </c>
      <c r="Z261" t="str">
        <f t="shared" si="28"/>
        <v/>
      </c>
      <c r="AA261" t="str">
        <f t="shared" si="27"/>
        <v/>
      </c>
    </row>
    <row r="262" spans="24:27" x14ac:dyDescent="0.25">
      <c r="X262" t="str">
        <f t="shared" si="25"/>
        <v/>
      </c>
      <c r="Y262" t="str">
        <f t="shared" si="26"/>
        <v/>
      </c>
      <c r="Z262" t="str">
        <f t="shared" si="28"/>
        <v/>
      </c>
      <c r="AA262" t="str">
        <f t="shared" si="27"/>
        <v/>
      </c>
    </row>
    <row r="263" spans="24:27" x14ac:dyDescent="0.25">
      <c r="X263" t="str">
        <f t="shared" si="25"/>
        <v/>
      </c>
      <c r="Y263" t="str">
        <f t="shared" si="26"/>
        <v/>
      </c>
      <c r="Z263" t="str">
        <f t="shared" si="28"/>
        <v/>
      </c>
      <c r="AA263" t="str">
        <f t="shared" si="27"/>
        <v/>
      </c>
    </row>
    <row r="264" spans="24:27" x14ac:dyDescent="0.25">
      <c r="X264" t="str">
        <f t="shared" si="25"/>
        <v/>
      </c>
      <c r="Y264" t="str">
        <f t="shared" si="26"/>
        <v/>
      </c>
      <c r="Z264" t="str">
        <f t="shared" si="28"/>
        <v/>
      </c>
      <c r="AA264" t="str">
        <f t="shared" si="27"/>
        <v/>
      </c>
    </row>
    <row r="265" spans="24:27" x14ac:dyDescent="0.25">
      <c r="X265" t="str">
        <f t="shared" si="25"/>
        <v/>
      </c>
      <c r="Y265" t="str">
        <f t="shared" si="26"/>
        <v/>
      </c>
      <c r="Z265" t="str">
        <f t="shared" si="28"/>
        <v/>
      </c>
      <c r="AA265" t="str">
        <f t="shared" si="27"/>
        <v/>
      </c>
    </row>
    <row r="266" spans="24:27" x14ac:dyDescent="0.25">
      <c r="X266" t="str">
        <f t="shared" si="25"/>
        <v/>
      </c>
      <c r="Y266" t="str">
        <f t="shared" si="26"/>
        <v/>
      </c>
      <c r="Z266" t="str">
        <f t="shared" si="28"/>
        <v/>
      </c>
      <c r="AA266" t="str">
        <f t="shared" si="27"/>
        <v/>
      </c>
    </row>
    <row r="267" spans="24:27" x14ac:dyDescent="0.25">
      <c r="X267" t="str">
        <f t="shared" si="25"/>
        <v/>
      </c>
      <c r="Y267" t="str">
        <f t="shared" si="26"/>
        <v/>
      </c>
      <c r="Z267" t="str">
        <f t="shared" si="28"/>
        <v/>
      </c>
      <c r="AA267" t="str">
        <f t="shared" si="27"/>
        <v/>
      </c>
    </row>
    <row r="268" spans="24:27" x14ac:dyDescent="0.25">
      <c r="X268" t="str">
        <f t="shared" si="25"/>
        <v/>
      </c>
      <c r="Y268" t="str">
        <f t="shared" si="26"/>
        <v/>
      </c>
      <c r="Z268" t="str">
        <f t="shared" si="28"/>
        <v/>
      </c>
      <c r="AA268" t="str">
        <f t="shared" si="27"/>
        <v/>
      </c>
    </row>
    <row r="269" spans="24:27" x14ac:dyDescent="0.25">
      <c r="X269" t="str">
        <f t="shared" si="25"/>
        <v/>
      </c>
      <c r="Y269" t="str">
        <f t="shared" si="26"/>
        <v/>
      </c>
      <c r="Z269" t="str">
        <f t="shared" si="28"/>
        <v/>
      </c>
      <c r="AA269" t="str">
        <f t="shared" si="27"/>
        <v/>
      </c>
    </row>
    <row r="270" spans="24:27" x14ac:dyDescent="0.25">
      <c r="X270" t="str">
        <f t="shared" si="25"/>
        <v/>
      </c>
      <c r="Y270" t="str">
        <f t="shared" si="26"/>
        <v/>
      </c>
      <c r="Z270" t="str">
        <f t="shared" si="28"/>
        <v/>
      </c>
      <c r="AA270" t="str">
        <f t="shared" si="27"/>
        <v/>
      </c>
    </row>
    <row r="271" spans="24:27" x14ac:dyDescent="0.25">
      <c r="X271" t="str">
        <f t="shared" si="25"/>
        <v/>
      </c>
      <c r="Y271" t="str">
        <f t="shared" si="26"/>
        <v/>
      </c>
      <c r="Z271" t="str">
        <f t="shared" si="28"/>
        <v/>
      </c>
      <c r="AA271" t="str">
        <f t="shared" si="27"/>
        <v/>
      </c>
    </row>
    <row r="272" spans="24:27" x14ac:dyDescent="0.25">
      <c r="X272" t="str">
        <f t="shared" si="25"/>
        <v/>
      </c>
      <c r="Y272" t="str">
        <f t="shared" si="26"/>
        <v/>
      </c>
      <c r="Z272" t="str">
        <f t="shared" si="28"/>
        <v/>
      </c>
      <c r="AA272" t="str">
        <f t="shared" si="27"/>
        <v/>
      </c>
    </row>
    <row r="273" spans="24:27" x14ac:dyDescent="0.25">
      <c r="X273" t="str">
        <f t="shared" si="25"/>
        <v/>
      </c>
      <c r="Y273" t="str">
        <f t="shared" si="26"/>
        <v/>
      </c>
      <c r="Z273" t="str">
        <f t="shared" si="28"/>
        <v/>
      </c>
      <c r="AA273" t="str">
        <f t="shared" si="27"/>
        <v/>
      </c>
    </row>
    <row r="274" spans="24:27" x14ac:dyDescent="0.25">
      <c r="X274" t="str">
        <f t="shared" si="25"/>
        <v/>
      </c>
      <c r="Y274" t="str">
        <f t="shared" si="26"/>
        <v/>
      </c>
      <c r="Z274" t="str">
        <f t="shared" si="28"/>
        <v/>
      </c>
      <c r="AA274" t="str">
        <f t="shared" si="27"/>
        <v/>
      </c>
    </row>
    <row r="275" spans="24:27" x14ac:dyDescent="0.25">
      <c r="X275" t="str">
        <f t="shared" si="25"/>
        <v/>
      </c>
      <c r="Y275" t="str">
        <f t="shared" si="26"/>
        <v/>
      </c>
      <c r="Z275" t="str">
        <f t="shared" si="28"/>
        <v/>
      </c>
      <c r="AA275" t="str">
        <f t="shared" si="27"/>
        <v/>
      </c>
    </row>
    <row r="276" spans="24:27" x14ac:dyDescent="0.25">
      <c r="X276" t="str">
        <f t="shared" si="25"/>
        <v/>
      </c>
      <c r="Y276" t="str">
        <f t="shared" si="26"/>
        <v/>
      </c>
      <c r="Z276" t="str">
        <f t="shared" si="28"/>
        <v/>
      </c>
      <c r="AA276" t="str">
        <f t="shared" si="27"/>
        <v/>
      </c>
    </row>
    <row r="277" spans="24:27" x14ac:dyDescent="0.25">
      <c r="X277" t="str">
        <f t="shared" si="25"/>
        <v/>
      </c>
      <c r="Y277" t="str">
        <f t="shared" si="26"/>
        <v/>
      </c>
      <c r="Z277" t="str">
        <f t="shared" si="28"/>
        <v/>
      </c>
      <c r="AA277" t="str">
        <f t="shared" si="27"/>
        <v/>
      </c>
    </row>
    <row r="278" spans="24:27" x14ac:dyDescent="0.25">
      <c r="X278" t="str">
        <f t="shared" si="25"/>
        <v/>
      </c>
      <c r="Y278" t="str">
        <f t="shared" si="26"/>
        <v/>
      </c>
      <c r="Z278" t="str">
        <f t="shared" si="28"/>
        <v/>
      </c>
      <c r="AA278" t="str">
        <f t="shared" si="27"/>
        <v/>
      </c>
    </row>
    <row r="279" spans="24:27" x14ac:dyDescent="0.25">
      <c r="X279" t="str">
        <f t="shared" si="25"/>
        <v/>
      </c>
      <c r="Y279" t="str">
        <f t="shared" si="26"/>
        <v/>
      </c>
      <c r="Z279" t="str">
        <f t="shared" si="28"/>
        <v/>
      </c>
      <c r="AA279" t="str">
        <f t="shared" si="27"/>
        <v/>
      </c>
    </row>
    <row r="280" spans="24:27" x14ac:dyDescent="0.25">
      <c r="X280" t="str">
        <f t="shared" si="25"/>
        <v/>
      </c>
      <c r="Y280" t="str">
        <f t="shared" si="26"/>
        <v/>
      </c>
      <c r="Z280" t="str">
        <f t="shared" si="28"/>
        <v/>
      </c>
      <c r="AA280" t="str">
        <f t="shared" si="27"/>
        <v/>
      </c>
    </row>
    <row r="281" spans="24:27" x14ac:dyDescent="0.25">
      <c r="X281" t="str">
        <f t="shared" si="25"/>
        <v/>
      </c>
      <c r="Y281" t="str">
        <f t="shared" si="26"/>
        <v/>
      </c>
      <c r="Z281" t="str">
        <f t="shared" si="28"/>
        <v/>
      </c>
      <c r="AA281" t="str">
        <f t="shared" si="27"/>
        <v/>
      </c>
    </row>
    <row r="282" spans="24:27" x14ac:dyDescent="0.25">
      <c r="X282" t="str">
        <f t="shared" si="25"/>
        <v/>
      </c>
      <c r="Y282" t="str">
        <f t="shared" si="26"/>
        <v/>
      </c>
      <c r="Z282" t="str">
        <f t="shared" si="28"/>
        <v/>
      </c>
      <c r="AA282" t="str">
        <f t="shared" si="27"/>
        <v/>
      </c>
    </row>
    <row r="283" spans="24:27" x14ac:dyDescent="0.25">
      <c r="X283" t="str">
        <f t="shared" si="25"/>
        <v/>
      </c>
      <c r="Y283" t="str">
        <f t="shared" si="26"/>
        <v/>
      </c>
      <c r="Z283" t="str">
        <f t="shared" si="28"/>
        <v/>
      </c>
      <c r="AA283" t="str">
        <f t="shared" si="27"/>
        <v/>
      </c>
    </row>
    <row r="284" spans="24:27" x14ac:dyDescent="0.25">
      <c r="X284" t="str">
        <f t="shared" si="25"/>
        <v/>
      </c>
      <c r="Y284" t="str">
        <f t="shared" si="26"/>
        <v/>
      </c>
      <c r="Z284" t="str">
        <f t="shared" si="28"/>
        <v/>
      </c>
      <c r="AA284" t="str">
        <f t="shared" si="27"/>
        <v/>
      </c>
    </row>
    <row r="285" spans="24:27" x14ac:dyDescent="0.25">
      <c r="X285" t="str">
        <f t="shared" si="25"/>
        <v/>
      </c>
      <c r="Y285" t="str">
        <f t="shared" si="26"/>
        <v/>
      </c>
      <c r="Z285" t="str">
        <f t="shared" si="28"/>
        <v/>
      </c>
      <c r="AA285" t="str">
        <f t="shared" si="27"/>
        <v/>
      </c>
    </row>
    <row r="286" spans="24:27" x14ac:dyDescent="0.25">
      <c r="X286" t="str">
        <f t="shared" si="25"/>
        <v/>
      </c>
      <c r="Y286" t="str">
        <f t="shared" si="26"/>
        <v/>
      </c>
      <c r="Z286" t="str">
        <f t="shared" si="28"/>
        <v/>
      </c>
      <c r="AA286" t="str">
        <f t="shared" si="27"/>
        <v/>
      </c>
    </row>
    <row r="287" spans="24:27" x14ac:dyDescent="0.25">
      <c r="X287" t="str">
        <f t="shared" si="25"/>
        <v/>
      </c>
      <c r="Y287" t="str">
        <f t="shared" si="26"/>
        <v/>
      </c>
      <c r="Z287" t="str">
        <f t="shared" si="28"/>
        <v/>
      </c>
      <c r="AA287" t="str">
        <f t="shared" si="27"/>
        <v/>
      </c>
    </row>
    <row r="288" spans="24:27" x14ac:dyDescent="0.25">
      <c r="X288" t="str">
        <f t="shared" si="25"/>
        <v/>
      </c>
      <c r="Y288" t="str">
        <f t="shared" si="26"/>
        <v/>
      </c>
      <c r="Z288" t="str">
        <f t="shared" si="28"/>
        <v/>
      </c>
      <c r="AA288" t="str">
        <f t="shared" si="27"/>
        <v/>
      </c>
    </row>
    <row r="289" spans="24:27" x14ac:dyDescent="0.25">
      <c r="X289" t="str">
        <f t="shared" si="25"/>
        <v/>
      </c>
      <c r="Y289" t="str">
        <f t="shared" si="26"/>
        <v/>
      </c>
      <c r="Z289" t="str">
        <f t="shared" si="28"/>
        <v/>
      </c>
      <c r="AA289" t="str">
        <f t="shared" si="27"/>
        <v/>
      </c>
    </row>
    <row r="290" spans="24:27" x14ac:dyDescent="0.25">
      <c r="X290" t="str">
        <f t="shared" si="25"/>
        <v/>
      </c>
      <c r="Y290" t="str">
        <f t="shared" si="26"/>
        <v/>
      </c>
      <c r="Z290" t="str">
        <f t="shared" si="28"/>
        <v/>
      </c>
      <c r="AA290" t="str">
        <f t="shared" si="27"/>
        <v/>
      </c>
    </row>
    <row r="291" spans="24:27" x14ac:dyDescent="0.25">
      <c r="X291" t="str">
        <f t="shared" si="25"/>
        <v/>
      </c>
      <c r="Y291" t="str">
        <f t="shared" si="26"/>
        <v/>
      </c>
      <c r="Z291" t="str">
        <f t="shared" si="28"/>
        <v/>
      </c>
      <c r="AA291" t="str">
        <f t="shared" si="27"/>
        <v/>
      </c>
    </row>
    <row r="292" spans="24:27" x14ac:dyDescent="0.25">
      <c r="X292" t="str">
        <f t="shared" si="25"/>
        <v/>
      </c>
      <c r="Y292" t="str">
        <f t="shared" si="26"/>
        <v/>
      </c>
      <c r="Z292" t="str">
        <f t="shared" si="28"/>
        <v/>
      </c>
      <c r="AA292" t="str">
        <f t="shared" si="27"/>
        <v/>
      </c>
    </row>
    <row r="293" spans="24:27" x14ac:dyDescent="0.25">
      <c r="X293" t="str">
        <f t="shared" si="25"/>
        <v/>
      </c>
      <c r="Y293" t="str">
        <f t="shared" si="26"/>
        <v/>
      </c>
      <c r="Z293" t="str">
        <f t="shared" si="28"/>
        <v/>
      </c>
      <c r="AA293" t="str">
        <f t="shared" si="27"/>
        <v/>
      </c>
    </row>
    <row r="294" spans="24:27" x14ac:dyDescent="0.25">
      <c r="X294" t="str">
        <f t="shared" si="25"/>
        <v/>
      </c>
      <c r="Y294" t="str">
        <f t="shared" si="26"/>
        <v/>
      </c>
      <c r="Z294" t="str">
        <f t="shared" si="28"/>
        <v/>
      </c>
      <c r="AA294" t="str">
        <f t="shared" si="27"/>
        <v/>
      </c>
    </row>
    <row r="295" spans="24:27" x14ac:dyDescent="0.25">
      <c r="X295" t="str">
        <f t="shared" si="25"/>
        <v/>
      </c>
      <c r="Y295" t="str">
        <f t="shared" si="26"/>
        <v/>
      </c>
      <c r="Z295" t="str">
        <f t="shared" si="28"/>
        <v/>
      </c>
      <c r="AA295" t="str">
        <f t="shared" si="27"/>
        <v/>
      </c>
    </row>
    <row r="296" spans="24:27" x14ac:dyDescent="0.25">
      <c r="X296" t="str">
        <f t="shared" si="25"/>
        <v/>
      </c>
      <c r="Y296" t="str">
        <f t="shared" si="26"/>
        <v/>
      </c>
      <c r="Z296" t="str">
        <f t="shared" si="28"/>
        <v/>
      </c>
      <c r="AA296" t="str">
        <f t="shared" si="27"/>
        <v/>
      </c>
    </row>
    <row r="297" spans="24:27" x14ac:dyDescent="0.25">
      <c r="X297" t="str">
        <f t="shared" si="25"/>
        <v/>
      </c>
      <c r="Y297" t="str">
        <f t="shared" si="26"/>
        <v/>
      </c>
      <c r="Z297" t="str">
        <f t="shared" si="28"/>
        <v/>
      </c>
      <c r="AA297" t="str">
        <f t="shared" si="27"/>
        <v/>
      </c>
    </row>
    <row r="298" spans="24:27" x14ac:dyDescent="0.25">
      <c r="X298" t="str">
        <f t="shared" ref="X298:X361" si="29">IF(AND(OR($B298="Incon20l",$B298="Incon20r"),OR($B299="Abs20r",$B299="Abs20l")),$D299,"")</f>
        <v/>
      </c>
      <c r="Y298" t="str">
        <f t="shared" si="26"/>
        <v/>
      </c>
      <c r="Z298" t="str">
        <f t="shared" si="28"/>
        <v/>
      </c>
      <c r="AA298" t="str">
        <f t="shared" si="27"/>
        <v/>
      </c>
    </row>
    <row r="299" spans="24:27" x14ac:dyDescent="0.25">
      <c r="X299" t="str">
        <f t="shared" si="29"/>
        <v/>
      </c>
      <c r="Y299" t="str">
        <f t="shared" si="26"/>
        <v/>
      </c>
      <c r="Z299" t="str">
        <f t="shared" si="28"/>
        <v/>
      </c>
      <c r="AA299" t="str">
        <f t="shared" si="27"/>
        <v/>
      </c>
    </row>
    <row r="300" spans="24:27" x14ac:dyDescent="0.25">
      <c r="X300" t="str">
        <f t="shared" si="29"/>
        <v/>
      </c>
      <c r="Y300" t="str">
        <f t="shared" si="26"/>
        <v/>
      </c>
      <c r="Z300" t="str">
        <f t="shared" si="28"/>
        <v/>
      </c>
      <c r="AA300" t="str">
        <f t="shared" si="27"/>
        <v/>
      </c>
    </row>
    <row r="301" spans="24:27" x14ac:dyDescent="0.25">
      <c r="X301" t="str">
        <f t="shared" si="29"/>
        <v/>
      </c>
      <c r="Y301" t="str">
        <f t="shared" si="26"/>
        <v/>
      </c>
      <c r="Z301" t="str">
        <f t="shared" si="28"/>
        <v/>
      </c>
      <c r="AA301" t="str">
        <f t="shared" si="27"/>
        <v/>
      </c>
    </row>
    <row r="302" spans="24:27" x14ac:dyDescent="0.25">
      <c r="X302" t="str">
        <f t="shared" si="29"/>
        <v/>
      </c>
      <c r="Y302" t="str">
        <f t="shared" si="26"/>
        <v/>
      </c>
      <c r="Z302" t="str">
        <f t="shared" si="28"/>
        <v/>
      </c>
      <c r="AA302" t="str">
        <f t="shared" si="27"/>
        <v/>
      </c>
    </row>
    <row r="303" spans="24:27" x14ac:dyDescent="0.25">
      <c r="X303" t="str">
        <f t="shared" si="29"/>
        <v/>
      </c>
      <c r="Y303" t="str">
        <f t="shared" si="26"/>
        <v/>
      </c>
      <c r="Z303" t="str">
        <f t="shared" si="28"/>
        <v/>
      </c>
      <c r="AA303" t="str">
        <f t="shared" si="27"/>
        <v/>
      </c>
    </row>
    <row r="304" spans="24:27" x14ac:dyDescent="0.25">
      <c r="X304" t="str">
        <f t="shared" si="29"/>
        <v/>
      </c>
      <c r="Y304" t="str">
        <f t="shared" si="26"/>
        <v/>
      </c>
      <c r="Z304" t="str">
        <f t="shared" si="28"/>
        <v/>
      </c>
      <c r="AA304" t="str">
        <f t="shared" si="27"/>
        <v/>
      </c>
    </row>
    <row r="305" spans="24:27" x14ac:dyDescent="0.25">
      <c r="X305" t="str">
        <f t="shared" si="29"/>
        <v/>
      </c>
      <c r="Y305" t="str">
        <f t="shared" si="26"/>
        <v/>
      </c>
      <c r="Z305" t="str">
        <f t="shared" si="28"/>
        <v/>
      </c>
      <c r="AA305" t="str">
        <f t="shared" si="27"/>
        <v/>
      </c>
    </row>
    <row r="306" spans="24:27" x14ac:dyDescent="0.25">
      <c r="X306" t="str">
        <f t="shared" si="29"/>
        <v/>
      </c>
      <c r="Y306" t="str">
        <f t="shared" si="26"/>
        <v/>
      </c>
      <c r="Z306" t="str">
        <f t="shared" si="28"/>
        <v/>
      </c>
      <c r="AA306" t="str">
        <f t="shared" si="27"/>
        <v/>
      </c>
    </row>
    <row r="307" spans="24:27" x14ac:dyDescent="0.25">
      <c r="X307" t="str">
        <f t="shared" si="29"/>
        <v/>
      </c>
      <c r="Y307" t="str">
        <f t="shared" si="26"/>
        <v/>
      </c>
      <c r="Z307" t="str">
        <f t="shared" si="28"/>
        <v/>
      </c>
      <c r="AA307" t="str">
        <f t="shared" si="27"/>
        <v/>
      </c>
    </row>
    <row r="308" spans="24:27" x14ac:dyDescent="0.25">
      <c r="X308" t="str">
        <f t="shared" si="29"/>
        <v/>
      </c>
      <c r="Y308" t="str">
        <f t="shared" si="26"/>
        <v/>
      </c>
      <c r="Z308" t="str">
        <f t="shared" si="28"/>
        <v/>
      </c>
      <c r="AA308" t="str">
        <f t="shared" si="27"/>
        <v/>
      </c>
    </row>
    <row r="309" spans="24:27" x14ac:dyDescent="0.25">
      <c r="X309" t="str">
        <f t="shared" si="29"/>
        <v/>
      </c>
      <c r="Y309" t="str">
        <f t="shared" si="26"/>
        <v/>
      </c>
      <c r="Z309" t="str">
        <f t="shared" si="28"/>
        <v/>
      </c>
      <c r="AA309" t="str">
        <f t="shared" si="27"/>
        <v/>
      </c>
    </row>
    <row r="310" spans="24:27" x14ac:dyDescent="0.25">
      <c r="X310" t="str">
        <f t="shared" si="29"/>
        <v/>
      </c>
      <c r="Y310" t="str">
        <f t="shared" si="26"/>
        <v/>
      </c>
      <c r="Z310" t="str">
        <f t="shared" si="28"/>
        <v/>
      </c>
      <c r="AA310" t="str">
        <f t="shared" si="27"/>
        <v/>
      </c>
    </row>
    <row r="311" spans="24:27" x14ac:dyDescent="0.25">
      <c r="X311" t="str">
        <f t="shared" si="29"/>
        <v/>
      </c>
      <c r="Y311" t="str">
        <f t="shared" si="26"/>
        <v/>
      </c>
      <c r="Z311" t="str">
        <f t="shared" si="28"/>
        <v/>
      </c>
      <c r="AA311" t="str">
        <f t="shared" si="27"/>
        <v/>
      </c>
    </row>
    <row r="312" spans="24:27" x14ac:dyDescent="0.25">
      <c r="X312" t="str">
        <f t="shared" si="29"/>
        <v/>
      </c>
      <c r="Y312" t="str">
        <f t="shared" si="26"/>
        <v/>
      </c>
      <c r="Z312" t="str">
        <f t="shared" si="28"/>
        <v/>
      </c>
      <c r="AA312" t="str">
        <f t="shared" si="27"/>
        <v/>
      </c>
    </row>
    <row r="313" spans="24:27" x14ac:dyDescent="0.25">
      <c r="X313" t="str">
        <f t="shared" si="29"/>
        <v/>
      </c>
      <c r="Y313" t="str">
        <f t="shared" si="26"/>
        <v/>
      </c>
      <c r="Z313" t="str">
        <f t="shared" si="28"/>
        <v/>
      </c>
      <c r="AA313" t="str">
        <f t="shared" si="27"/>
        <v/>
      </c>
    </row>
    <row r="314" spans="24:27" x14ac:dyDescent="0.25">
      <c r="X314" t="str">
        <f t="shared" si="29"/>
        <v/>
      </c>
      <c r="Y314" t="str">
        <f t="shared" si="26"/>
        <v/>
      </c>
      <c r="Z314" t="str">
        <f t="shared" si="28"/>
        <v/>
      </c>
      <c r="AA314" t="str">
        <f t="shared" si="27"/>
        <v/>
      </c>
    </row>
    <row r="315" spans="24:27" x14ac:dyDescent="0.25">
      <c r="X315" t="str">
        <f t="shared" si="29"/>
        <v/>
      </c>
      <c r="Y315" t="str">
        <f t="shared" si="26"/>
        <v/>
      </c>
      <c r="Z315" t="str">
        <f t="shared" si="28"/>
        <v/>
      </c>
      <c r="AA315" t="str">
        <f t="shared" si="27"/>
        <v/>
      </c>
    </row>
    <row r="316" spans="24:27" x14ac:dyDescent="0.25">
      <c r="X316" t="str">
        <f t="shared" si="29"/>
        <v/>
      </c>
      <c r="Y316" t="str">
        <f t="shared" si="26"/>
        <v/>
      </c>
      <c r="Z316" t="str">
        <f t="shared" si="28"/>
        <v/>
      </c>
      <c r="AA316" t="str">
        <f t="shared" si="27"/>
        <v/>
      </c>
    </row>
    <row r="317" spans="24:27" x14ac:dyDescent="0.25">
      <c r="X317" t="str">
        <f t="shared" si="29"/>
        <v/>
      </c>
      <c r="Y317" t="str">
        <f t="shared" si="26"/>
        <v/>
      </c>
      <c r="Z317" t="str">
        <f t="shared" si="28"/>
        <v/>
      </c>
      <c r="AA317" t="str">
        <f t="shared" si="27"/>
        <v/>
      </c>
    </row>
    <row r="318" spans="24:27" x14ac:dyDescent="0.25">
      <c r="X318" t="str">
        <f t="shared" si="29"/>
        <v/>
      </c>
      <c r="Y318" t="str">
        <f t="shared" si="26"/>
        <v/>
      </c>
      <c r="Z318" t="str">
        <f t="shared" si="28"/>
        <v/>
      </c>
      <c r="AA318" t="str">
        <f t="shared" si="27"/>
        <v/>
      </c>
    </row>
    <row r="319" spans="24:27" x14ac:dyDescent="0.25">
      <c r="X319" t="str">
        <f t="shared" si="29"/>
        <v/>
      </c>
      <c r="Y319" t="str">
        <f t="shared" si="26"/>
        <v/>
      </c>
      <c r="Z319" t="str">
        <f t="shared" si="28"/>
        <v/>
      </c>
      <c r="AA319" t="str">
        <f t="shared" si="27"/>
        <v/>
      </c>
    </row>
    <row r="320" spans="24:27" x14ac:dyDescent="0.25">
      <c r="X320" t="str">
        <f t="shared" si="29"/>
        <v/>
      </c>
      <c r="Y320" t="str">
        <f t="shared" si="26"/>
        <v/>
      </c>
      <c r="Z320" t="str">
        <f t="shared" si="28"/>
        <v/>
      </c>
      <c r="AA320" t="str">
        <f t="shared" si="27"/>
        <v/>
      </c>
    </row>
    <row r="321" spans="24:27" x14ac:dyDescent="0.25">
      <c r="X321" t="str">
        <f t="shared" si="29"/>
        <v/>
      </c>
      <c r="Y321" t="str">
        <f t="shared" si="26"/>
        <v/>
      </c>
      <c r="Z321" t="str">
        <f t="shared" si="28"/>
        <v/>
      </c>
      <c r="AA321" t="str">
        <f t="shared" si="27"/>
        <v/>
      </c>
    </row>
    <row r="322" spans="24:27" x14ac:dyDescent="0.25">
      <c r="X322" t="str">
        <f t="shared" si="29"/>
        <v/>
      </c>
      <c r="Y322" t="str">
        <f t="shared" si="26"/>
        <v/>
      </c>
      <c r="Z322" t="str">
        <f t="shared" si="28"/>
        <v/>
      </c>
      <c r="AA322" t="str">
        <f t="shared" si="27"/>
        <v/>
      </c>
    </row>
    <row r="323" spans="24:27" x14ac:dyDescent="0.25">
      <c r="X323" t="str">
        <f t="shared" si="29"/>
        <v/>
      </c>
      <c r="Y323" t="str">
        <f t="shared" ref="Y323:Y386" si="30">IF(AND(OR($B323="Incon60l",$B323="Incon60r"),OR($B324="Abs60r",$B324="Abs60l")),$D324,"")</f>
        <v/>
      </c>
      <c r="Z323" t="str">
        <f t="shared" si="28"/>
        <v/>
      </c>
      <c r="AA323" t="str">
        <f t="shared" ref="AA323:AA386" si="31">IF(AND(OR($B323="Incon60l",$B323="Incon60r"),OR($B324="con60r",$B324="con60l")),$D324,"")</f>
        <v/>
      </c>
    </row>
    <row r="324" spans="24:27" x14ac:dyDescent="0.25">
      <c r="X324" t="str">
        <f t="shared" si="29"/>
        <v/>
      </c>
      <c r="Y324" t="str">
        <f t="shared" si="30"/>
        <v/>
      </c>
      <c r="Z324" t="str">
        <f t="shared" ref="Z324:Z387" si="32">IF(AND(OR($B324="Incon20l",$B324="Incon20r"),OR($B325="con20r",$B325="con20l")),$D325,"")</f>
        <v/>
      </c>
      <c r="AA324" t="str">
        <f t="shared" si="31"/>
        <v/>
      </c>
    </row>
    <row r="325" spans="24:27" x14ac:dyDescent="0.25">
      <c r="X325" t="str">
        <f t="shared" si="29"/>
        <v/>
      </c>
      <c r="Y325" t="str">
        <f t="shared" si="30"/>
        <v/>
      </c>
      <c r="Z325" t="str">
        <f t="shared" si="32"/>
        <v/>
      </c>
      <c r="AA325" t="str">
        <f t="shared" si="31"/>
        <v/>
      </c>
    </row>
    <row r="326" spans="24:27" x14ac:dyDescent="0.25">
      <c r="X326" t="str">
        <f t="shared" si="29"/>
        <v/>
      </c>
      <c r="Y326" t="str">
        <f t="shared" si="30"/>
        <v/>
      </c>
      <c r="Z326" t="str">
        <f t="shared" si="32"/>
        <v/>
      </c>
      <c r="AA326" t="str">
        <f t="shared" si="31"/>
        <v/>
      </c>
    </row>
    <row r="327" spans="24:27" x14ac:dyDescent="0.25">
      <c r="X327" t="str">
        <f t="shared" si="29"/>
        <v/>
      </c>
      <c r="Y327" t="str">
        <f t="shared" si="30"/>
        <v/>
      </c>
      <c r="Z327" t="str">
        <f t="shared" si="32"/>
        <v/>
      </c>
      <c r="AA327" t="str">
        <f t="shared" si="31"/>
        <v/>
      </c>
    </row>
    <row r="328" spans="24:27" x14ac:dyDescent="0.25">
      <c r="X328" t="str">
        <f t="shared" si="29"/>
        <v/>
      </c>
      <c r="Y328" t="str">
        <f t="shared" si="30"/>
        <v/>
      </c>
      <c r="Z328" t="str">
        <f t="shared" si="32"/>
        <v/>
      </c>
      <c r="AA328" t="str">
        <f t="shared" si="31"/>
        <v/>
      </c>
    </row>
    <row r="329" spans="24:27" x14ac:dyDescent="0.25">
      <c r="X329" t="str">
        <f t="shared" si="29"/>
        <v/>
      </c>
      <c r="Y329" t="str">
        <f t="shared" si="30"/>
        <v/>
      </c>
      <c r="Z329" t="str">
        <f t="shared" si="32"/>
        <v/>
      </c>
      <c r="AA329" t="str">
        <f t="shared" si="31"/>
        <v/>
      </c>
    </row>
    <row r="330" spans="24:27" x14ac:dyDescent="0.25">
      <c r="X330" t="str">
        <f t="shared" si="29"/>
        <v/>
      </c>
      <c r="Y330" t="str">
        <f t="shared" si="30"/>
        <v/>
      </c>
      <c r="Z330" t="str">
        <f t="shared" si="32"/>
        <v/>
      </c>
      <c r="AA330" t="str">
        <f t="shared" si="31"/>
        <v/>
      </c>
    </row>
    <row r="331" spans="24:27" x14ac:dyDescent="0.25">
      <c r="X331" t="str">
        <f t="shared" si="29"/>
        <v/>
      </c>
      <c r="Y331" t="str">
        <f t="shared" si="30"/>
        <v/>
      </c>
      <c r="Z331" t="str">
        <f t="shared" si="32"/>
        <v/>
      </c>
      <c r="AA331" t="str">
        <f t="shared" si="31"/>
        <v/>
      </c>
    </row>
    <row r="332" spans="24:27" x14ac:dyDescent="0.25">
      <c r="X332" t="str">
        <f t="shared" si="29"/>
        <v/>
      </c>
      <c r="Y332" t="str">
        <f t="shared" si="30"/>
        <v/>
      </c>
      <c r="Z332" t="str">
        <f t="shared" si="32"/>
        <v/>
      </c>
      <c r="AA332" t="str">
        <f t="shared" si="31"/>
        <v/>
      </c>
    </row>
    <row r="333" spans="24:27" x14ac:dyDescent="0.25">
      <c r="X333" t="str">
        <f t="shared" si="29"/>
        <v/>
      </c>
      <c r="Y333" t="str">
        <f t="shared" si="30"/>
        <v/>
      </c>
      <c r="Z333" t="str">
        <f t="shared" si="32"/>
        <v/>
      </c>
      <c r="AA333" t="str">
        <f t="shared" si="31"/>
        <v/>
      </c>
    </row>
    <row r="334" spans="24:27" x14ac:dyDescent="0.25">
      <c r="X334" t="str">
        <f t="shared" si="29"/>
        <v/>
      </c>
      <c r="Y334" t="str">
        <f t="shared" si="30"/>
        <v/>
      </c>
      <c r="Z334" t="str">
        <f t="shared" si="32"/>
        <v/>
      </c>
      <c r="AA334" t="str">
        <f t="shared" si="31"/>
        <v/>
      </c>
    </row>
    <row r="335" spans="24:27" x14ac:dyDescent="0.25">
      <c r="X335" t="str">
        <f t="shared" si="29"/>
        <v/>
      </c>
      <c r="Y335" t="str">
        <f t="shared" si="30"/>
        <v/>
      </c>
      <c r="Z335" t="str">
        <f t="shared" si="32"/>
        <v/>
      </c>
      <c r="AA335" t="str">
        <f t="shared" si="31"/>
        <v/>
      </c>
    </row>
    <row r="336" spans="24:27" x14ac:dyDescent="0.25">
      <c r="X336" t="str">
        <f t="shared" si="29"/>
        <v/>
      </c>
      <c r="Y336" t="str">
        <f t="shared" si="30"/>
        <v/>
      </c>
      <c r="Z336" t="str">
        <f t="shared" si="32"/>
        <v/>
      </c>
      <c r="AA336" t="str">
        <f t="shared" si="31"/>
        <v/>
      </c>
    </row>
    <row r="337" spans="24:27" x14ac:dyDescent="0.25">
      <c r="X337" t="str">
        <f t="shared" si="29"/>
        <v/>
      </c>
      <c r="Y337" t="str">
        <f t="shared" si="30"/>
        <v/>
      </c>
      <c r="Z337" t="str">
        <f t="shared" si="32"/>
        <v/>
      </c>
      <c r="AA337" t="str">
        <f t="shared" si="31"/>
        <v/>
      </c>
    </row>
    <row r="338" spans="24:27" x14ac:dyDescent="0.25">
      <c r="X338" t="str">
        <f t="shared" si="29"/>
        <v/>
      </c>
      <c r="Y338" t="str">
        <f t="shared" si="30"/>
        <v/>
      </c>
      <c r="Z338" t="str">
        <f t="shared" si="32"/>
        <v/>
      </c>
      <c r="AA338" t="str">
        <f t="shared" si="31"/>
        <v/>
      </c>
    </row>
    <row r="339" spans="24:27" x14ac:dyDescent="0.25">
      <c r="X339" t="str">
        <f t="shared" si="29"/>
        <v/>
      </c>
      <c r="Y339" t="str">
        <f t="shared" si="30"/>
        <v/>
      </c>
      <c r="Z339" t="str">
        <f t="shared" si="32"/>
        <v/>
      </c>
      <c r="AA339" t="str">
        <f t="shared" si="31"/>
        <v/>
      </c>
    </row>
    <row r="340" spans="24:27" x14ac:dyDescent="0.25">
      <c r="X340" t="str">
        <f t="shared" si="29"/>
        <v/>
      </c>
      <c r="Y340" t="str">
        <f t="shared" si="30"/>
        <v/>
      </c>
      <c r="Z340" t="str">
        <f t="shared" si="32"/>
        <v/>
      </c>
      <c r="AA340" t="str">
        <f t="shared" si="31"/>
        <v/>
      </c>
    </row>
    <row r="341" spans="24:27" x14ac:dyDescent="0.25">
      <c r="X341" t="str">
        <f t="shared" si="29"/>
        <v/>
      </c>
      <c r="Y341" t="str">
        <f t="shared" si="30"/>
        <v/>
      </c>
      <c r="Z341" t="str">
        <f t="shared" si="32"/>
        <v/>
      </c>
      <c r="AA341" t="str">
        <f t="shared" si="31"/>
        <v/>
      </c>
    </row>
    <row r="342" spans="24:27" x14ac:dyDescent="0.25">
      <c r="X342" t="str">
        <f t="shared" si="29"/>
        <v/>
      </c>
      <c r="Y342" t="str">
        <f t="shared" si="30"/>
        <v/>
      </c>
      <c r="Z342" t="str">
        <f t="shared" si="32"/>
        <v/>
      </c>
      <c r="AA342" t="str">
        <f t="shared" si="31"/>
        <v/>
      </c>
    </row>
    <row r="343" spans="24:27" x14ac:dyDescent="0.25">
      <c r="X343" t="str">
        <f t="shared" si="29"/>
        <v/>
      </c>
      <c r="Y343" t="str">
        <f t="shared" si="30"/>
        <v/>
      </c>
      <c r="Z343" t="str">
        <f t="shared" si="32"/>
        <v/>
      </c>
      <c r="AA343" t="str">
        <f t="shared" si="31"/>
        <v/>
      </c>
    </row>
    <row r="344" spans="24:27" x14ac:dyDescent="0.25">
      <c r="X344" t="str">
        <f t="shared" si="29"/>
        <v/>
      </c>
      <c r="Y344" t="str">
        <f t="shared" si="30"/>
        <v/>
      </c>
      <c r="Z344" t="str">
        <f t="shared" si="32"/>
        <v/>
      </c>
      <c r="AA344" t="str">
        <f t="shared" si="31"/>
        <v/>
      </c>
    </row>
    <row r="345" spans="24:27" x14ac:dyDescent="0.25">
      <c r="X345" t="str">
        <f t="shared" si="29"/>
        <v/>
      </c>
      <c r="Y345" t="str">
        <f t="shared" si="30"/>
        <v/>
      </c>
      <c r="Z345" t="str">
        <f t="shared" si="32"/>
        <v/>
      </c>
      <c r="AA345" t="str">
        <f t="shared" si="31"/>
        <v/>
      </c>
    </row>
    <row r="346" spans="24:27" x14ac:dyDescent="0.25">
      <c r="X346" t="str">
        <f t="shared" si="29"/>
        <v/>
      </c>
      <c r="Y346" t="str">
        <f t="shared" si="30"/>
        <v/>
      </c>
      <c r="Z346" t="str">
        <f t="shared" si="32"/>
        <v/>
      </c>
      <c r="AA346" t="str">
        <f t="shared" si="31"/>
        <v/>
      </c>
    </row>
    <row r="347" spans="24:27" x14ac:dyDescent="0.25">
      <c r="X347" t="str">
        <f t="shared" si="29"/>
        <v/>
      </c>
      <c r="Y347" t="str">
        <f t="shared" si="30"/>
        <v/>
      </c>
      <c r="Z347" t="str">
        <f t="shared" si="32"/>
        <v/>
      </c>
      <c r="AA347" t="str">
        <f t="shared" si="31"/>
        <v/>
      </c>
    </row>
    <row r="348" spans="24:27" x14ac:dyDescent="0.25">
      <c r="X348" t="str">
        <f t="shared" si="29"/>
        <v/>
      </c>
      <c r="Y348" t="str">
        <f t="shared" si="30"/>
        <v/>
      </c>
      <c r="Z348" t="str">
        <f t="shared" si="32"/>
        <v/>
      </c>
      <c r="AA348" t="str">
        <f t="shared" si="31"/>
        <v/>
      </c>
    </row>
    <row r="349" spans="24:27" x14ac:dyDescent="0.25">
      <c r="X349" t="str">
        <f t="shared" si="29"/>
        <v/>
      </c>
      <c r="Y349" t="str">
        <f t="shared" si="30"/>
        <v/>
      </c>
      <c r="Z349" t="str">
        <f t="shared" si="32"/>
        <v/>
      </c>
      <c r="AA349" t="str">
        <f t="shared" si="31"/>
        <v/>
      </c>
    </row>
    <row r="350" spans="24:27" x14ac:dyDescent="0.25">
      <c r="X350" t="str">
        <f t="shared" si="29"/>
        <v/>
      </c>
      <c r="Y350" t="str">
        <f t="shared" si="30"/>
        <v/>
      </c>
      <c r="Z350" t="str">
        <f t="shared" si="32"/>
        <v/>
      </c>
      <c r="AA350" t="str">
        <f t="shared" si="31"/>
        <v/>
      </c>
    </row>
    <row r="351" spans="24:27" x14ac:dyDescent="0.25">
      <c r="X351" t="str">
        <f t="shared" si="29"/>
        <v/>
      </c>
      <c r="Y351" t="str">
        <f t="shared" si="30"/>
        <v/>
      </c>
      <c r="Z351" t="str">
        <f t="shared" si="32"/>
        <v/>
      </c>
      <c r="AA351" t="str">
        <f t="shared" si="31"/>
        <v/>
      </c>
    </row>
    <row r="352" spans="24:27" x14ac:dyDescent="0.25">
      <c r="X352" t="str">
        <f t="shared" si="29"/>
        <v/>
      </c>
      <c r="Y352" t="str">
        <f t="shared" si="30"/>
        <v/>
      </c>
      <c r="Z352" t="str">
        <f t="shared" si="32"/>
        <v/>
      </c>
      <c r="AA352" t="str">
        <f t="shared" si="31"/>
        <v/>
      </c>
    </row>
    <row r="353" spans="24:27" x14ac:dyDescent="0.25">
      <c r="X353" t="str">
        <f t="shared" si="29"/>
        <v/>
      </c>
      <c r="Y353" t="str">
        <f t="shared" si="30"/>
        <v/>
      </c>
      <c r="Z353" t="str">
        <f t="shared" si="32"/>
        <v/>
      </c>
      <c r="AA353" t="str">
        <f t="shared" si="31"/>
        <v/>
      </c>
    </row>
    <row r="354" spans="24:27" x14ac:dyDescent="0.25">
      <c r="X354" t="str">
        <f t="shared" si="29"/>
        <v/>
      </c>
      <c r="Y354" t="str">
        <f t="shared" si="30"/>
        <v/>
      </c>
      <c r="Z354" t="str">
        <f t="shared" si="32"/>
        <v/>
      </c>
      <c r="AA354" t="str">
        <f t="shared" si="31"/>
        <v/>
      </c>
    </row>
    <row r="355" spans="24:27" x14ac:dyDescent="0.25">
      <c r="X355" t="str">
        <f t="shared" si="29"/>
        <v/>
      </c>
      <c r="Y355" t="str">
        <f t="shared" si="30"/>
        <v/>
      </c>
      <c r="Z355" t="str">
        <f t="shared" si="32"/>
        <v/>
      </c>
      <c r="AA355" t="str">
        <f t="shared" si="31"/>
        <v/>
      </c>
    </row>
    <row r="356" spans="24:27" x14ac:dyDescent="0.25">
      <c r="X356" t="str">
        <f t="shared" si="29"/>
        <v/>
      </c>
      <c r="Y356" t="str">
        <f t="shared" si="30"/>
        <v/>
      </c>
      <c r="Z356" t="str">
        <f t="shared" si="32"/>
        <v/>
      </c>
      <c r="AA356" t="str">
        <f t="shared" si="31"/>
        <v/>
      </c>
    </row>
    <row r="357" spans="24:27" x14ac:dyDescent="0.25">
      <c r="X357" t="str">
        <f t="shared" si="29"/>
        <v/>
      </c>
      <c r="Y357" t="str">
        <f t="shared" si="30"/>
        <v/>
      </c>
      <c r="Z357" t="str">
        <f t="shared" si="32"/>
        <v/>
      </c>
      <c r="AA357" t="str">
        <f t="shared" si="31"/>
        <v/>
      </c>
    </row>
    <row r="358" spans="24:27" x14ac:dyDescent="0.25">
      <c r="X358" t="str">
        <f t="shared" si="29"/>
        <v/>
      </c>
      <c r="Y358" t="str">
        <f t="shared" si="30"/>
        <v/>
      </c>
      <c r="Z358" t="str">
        <f t="shared" si="32"/>
        <v/>
      </c>
      <c r="AA358" t="str">
        <f t="shared" si="31"/>
        <v/>
      </c>
    </row>
    <row r="359" spans="24:27" x14ac:dyDescent="0.25">
      <c r="X359" t="str">
        <f t="shared" si="29"/>
        <v/>
      </c>
      <c r="Y359" t="str">
        <f t="shared" si="30"/>
        <v/>
      </c>
      <c r="Z359" t="str">
        <f t="shared" si="32"/>
        <v/>
      </c>
      <c r="AA359" t="str">
        <f t="shared" si="31"/>
        <v/>
      </c>
    </row>
    <row r="360" spans="24:27" x14ac:dyDescent="0.25">
      <c r="X360" t="str">
        <f t="shared" si="29"/>
        <v/>
      </c>
      <c r="Y360" t="str">
        <f t="shared" si="30"/>
        <v/>
      </c>
      <c r="Z360" t="str">
        <f t="shared" si="32"/>
        <v/>
      </c>
      <c r="AA360" t="str">
        <f t="shared" si="31"/>
        <v/>
      </c>
    </row>
    <row r="361" spans="24:27" x14ac:dyDescent="0.25">
      <c r="X361" t="str">
        <f t="shared" si="29"/>
        <v/>
      </c>
      <c r="Y361" t="str">
        <f t="shared" si="30"/>
        <v/>
      </c>
      <c r="Z361" t="str">
        <f t="shared" si="32"/>
        <v/>
      </c>
      <c r="AA361" t="str">
        <f t="shared" si="31"/>
        <v/>
      </c>
    </row>
    <row r="362" spans="24:27" x14ac:dyDescent="0.25">
      <c r="X362" t="str">
        <f t="shared" ref="X362:X425" si="33">IF(AND(OR($B362="Incon20l",$B362="Incon20r"),OR($B363="Abs20r",$B363="Abs20l")),$D363,"")</f>
        <v/>
      </c>
      <c r="Y362" t="str">
        <f t="shared" si="30"/>
        <v/>
      </c>
      <c r="Z362" t="str">
        <f t="shared" si="32"/>
        <v/>
      </c>
      <c r="AA362" t="str">
        <f t="shared" si="31"/>
        <v/>
      </c>
    </row>
    <row r="363" spans="24:27" x14ac:dyDescent="0.25">
      <c r="X363" t="str">
        <f t="shared" si="33"/>
        <v/>
      </c>
      <c r="Y363" t="str">
        <f t="shared" si="30"/>
        <v/>
      </c>
      <c r="Z363" t="str">
        <f t="shared" si="32"/>
        <v/>
      </c>
      <c r="AA363" t="str">
        <f t="shared" si="31"/>
        <v/>
      </c>
    </row>
    <row r="364" spans="24:27" x14ac:dyDescent="0.25">
      <c r="X364" t="str">
        <f t="shared" si="33"/>
        <v/>
      </c>
      <c r="Y364" t="str">
        <f t="shared" si="30"/>
        <v/>
      </c>
      <c r="Z364" t="str">
        <f t="shared" si="32"/>
        <v/>
      </c>
      <c r="AA364" t="str">
        <f t="shared" si="31"/>
        <v/>
      </c>
    </row>
    <row r="365" spans="24:27" x14ac:dyDescent="0.25">
      <c r="X365" t="str">
        <f t="shared" si="33"/>
        <v/>
      </c>
      <c r="Y365" t="str">
        <f t="shared" si="30"/>
        <v/>
      </c>
      <c r="Z365" t="str">
        <f t="shared" si="32"/>
        <v/>
      </c>
      <c r="AA365" t="str">
        <f t="shared" si="31"/>
        <v/>
      </c>
    </row>
    <row r="366" spans="24:27" x14ac:dyDescent="0.25">
      <c r="X366" t="str">
        <f t="shared" si="33"/>
        <v/>
      </c>
      <c r="Y366" t="str">
        <f t="shared" si="30"/>
        <v/>
      </c>
      <c r="Z366" t="str">
        <f t="shared" si="32"/>
        <v/>
      </c>
      <c r="AA366" t="str">
        <f t="shared" si="31"/>
        <v/>
      </c>
    </row>
    <row r="367" spans="24:27" x14ac:dyDescent="0.25">
      <c r="X367" t="str">
        <f t="shared" si="33"/>
        <v/>
      </c>
      <c r="Y367" t="str">
        <f t="shared" si="30"/>
        <v/>
      </c>
      <c r="Z367" t="str">
        <f t="shared" si="32"/>
        <v/>
      </c>
      <c r="AA367" t="str">
        <f t="shared" si="31"/>
        <v/>
      </c>
    </row>
    <row r="368" spans="24:27" x14ac:dyDescent="0.25">
      <c r="X368" t="str">
        <f t="shared" si="33"/>
        <v/>
      </c>
      <c r="Y368" t="str">
        <f t="shared" si="30"/>
        <v/>
      </c>
      <c r="Z368" t="str">
        <f t="shared" si="32"/>
        <v/>
      </c>
      <c r="AA368" t="str">
        <f t="shared" si="31"/>
        <v/>
      </c>
    </row>
    <row r="369" spans="24:27" x14ac:dyDescent="0.25">
      <c r="X369" t="str">
        <f t="shared" si="33"/>
        <v/>
      </c>
      <c r="Y369" t="str">
        <f t="shared" si="30"/>
        <v/>
      </c>
      <c r="Z369" t="str">
        <f t="shared" si="32"/>
        <v/>
      </c>
      <c r="AA369" t="str">
        <f t="shared" si="31"/>
        <v/>
      </c>
    </row>
    <row r="370" spans="24:27" x14ac:dyDescent="0.25">
      <c r="X370" t="str">
        <f t="shared" si="33"/>
        <v/>
      </c>
      <c r="Y370" t="str">
        <f t="shared" si="30"/>
        <v/>
      </c>
      <c r="Z370" t="str">
        <f t="shared" si="32"/>
        <v/>
      </c>
      <c r="AA370" t="str">
        <f t="shared" si="31"/>
        <v/>
      </c>
    </row>
    <row r="371" spans="24:27" x14ac:dyDescent="0.25">
      <c r="X371" t="str">
        <f t="shared" si="33"/>
        <v/>
      </c>
      <c r="Y371" t="str">
        <f t="shared" si="30"/>
        <v/>
      </c>
      <c r="Z371" t="str">
        <f t="shared" si="32"/>
        <v/>
      </c>
      <c r="AA371" t="str">
        <f t="shared" si="31"/>
        <v/>
      </c>
    </row>
    <row r="372" spans="24:27" x14ac:dyDescent="0.25">
      <c r="X372" t="str">
        <f t="shared" si="33"/>
        <v/>
      </c>
      <c r="Y372" t="str">
        <f t="shared" si="30"/>
        <v/>
      </c>
      <c r="Z372" t="str">
        <f t="shared" si="32"/>
        <v/>
      </c>
      <c r="AA372" t="str">
        <f t="shared" si="31"/>
        <v/>
      </c>
    </row>
    <row r="373" spans="24:27" x14ac:dyDescent="0.25">
      <c r="X373" t="str">
        <f t="shared" si="33"/>
        <v/>
      </c>
      <c r="Y373" t="str">
        <f t="shared" si="30"/>
        <v/>
      </c>
      <c r="Z373" t="str">
        <f t="shared" si="32"/>
        <v/>
      </c>
      <c r="AA373" t="str">
        <f t="shared" si="31"/>
        <v/>
      </c>
    </row>
    <row r="374" spans="24:27" x14ac:dyDescent="0.25">
      <c r="X374" t="str">
        <f t="shared" si="33"/>
        <v/>
      </c>
      <c r="Y374" t="str">
        <f t="shared" si="30"/>
        <v/>
      </c>
      <c r="Z374" t="str">
        <f t="shared" si="32"/>
        <v/>
      </c>
      <c r="AA374" t="str">
        <f t="shared" si="31"/>
        <v/>
      </c>
    </row>
    <row r="375" spans="24:27" x14ac:dyDescent="0.25">
      <c r="X375" t="str">
        <f t="shared" si="33"/>
        <v/>
      </c>
      <c r="Y375" t="str">
        <f t="shared" si="30"/>
        <v/>
      </c>
      <c r="Z375" t="str">
        <f t="shared" si="32"/>
        <v/>
      </c>
      <c r="AA375" t="str">
        <f t="shared" si="31"/>
        <v/>
      </c>
    </row>
    <row r="376" spans="24:27" x14ac:dyDescent="0.25">
      <c r="X376" t="str">
        <f t="shared" si="33"/>
        <v/>
      </c>
      <c r="Y376" t="str">
        <f t="shared" si="30"/>
        <v/>
      </c>
      <c r="Z376" t="str">
        <f t="shared" si="32"/>
        <v/>
      </c>
      <c r="AA376" t="str">
        <f t="shared" si="31"/>
        <v/>
      </c>
    </row>
    <row r="377" spans="24:27" x14ac:dyDescent="0.25">
      <c r="X377" t="str">
        <f t="shared" si="33"/>
        <v/>
      </c>
      <c r="Y377" t="str">
        <f t="shared" si="30"/>
        <v/>
      </c>
      <c r="Z377" t="str">
        <f t="shared" si="32"/>
        <v/>
      </c>
      <c r="AA377" t="str">
        <f t="shared" si="31"/>
        <v/>
      </c>
    </row>
    <row r="378" spans="24:27" x14ac:dyDescent="0.25">
      <c r="X378" t="str">
        <f t="shared" si="33"/>
        <v/>
      </c>
      <c r="Y378" t="str">
        <f t="shared" si="30"/>
        <v/>
      </c>
      <c r="Z378" t="str">
        <f t="shared" si="32"/>
        <v/>
      </c>
      <c r="AA378" t="str">
        <f t="shared" si="31"/>
        <v/>
      </c>
    </row>
    <row r="379" spans="24:27" x14ac:dyDescent="0.25">
      <c r="X379" t="str">
        <f t="shared" si="33"/>
        <v/>
      </c>
      <c r="Y379" t="str">
        <f t="shared" si="30"/>
        <v/>
      </c>
      <c r="Z379" t="str">
        <f t="shared" si="32"/>
        <v/>
      </c>
      <c r="AA379" t="str">
        <f t="shared" si="31"/>
        <v/>
      </c>
    </row>
    <row r="380" spans="24:27" x14ac:dyDescent="0.25">
      <c r="X380" t="str">
        <f t="shared" si="33"/>
        <v/>
      </c>
      <c r="Y380" t="str">
        <f t="shared" si="30"/>
        <v/>
      </c>
      <c r="Z380" t="str">
        <f t="shared" si="32"/>
        <v/>
      </c>
      <c r="AA380" t="str">
        <f t="shared" si="31"/>
        <v/>
      </c>
    </row>
    <row r="381" spans="24:27" x14ac:dyDescent="0.25">
      <c r="X381" t="str">
        <f t="shared" si="33"/>
        <v/>
      </c>
      <c r="Y381" t="str">
        <f t="shared" si="30"/>
        <v/>
      </c>
      <c r="Z381" t="str">
        <f t="shared" si="32"/>
        <v/>
      </c>
      <c r="AA381" t="str">
        <f t="shared" si="31"/>
        <v/>
      </c>
    </row>
    <row r="382" spans="24:27" x14ac:dyDescent="0.25">
      <c r="X382" t="str">
        <f t="shared" si="33"/>
        <v/>
      </c>
      <c r="Y382" t="str">
        <f t="shared" si="30"/>
        <v/>
      </c>
      <c r="Z382" t="str">
        <f t="shared" si="32"/>
        <v/>
      </c>
      <c r="AA382" t="str">
        <f t="shared" si="31"/>
        <v/>
      </c>
    </row>
    <row r="383" spans="24:27" x14ac:dyDescent="0.25">
      <c r="X383" t="str">
        <f t="shared" si="33"/>
        <v/>
      </c>
      <c r="Y383" t="str">
        <f t="shared" si="30"/>
        <v/>
      </c>
      <c r="Z383" t="str">
        <f t="shared" si="32"/>
        <v/>
      </c>
      <c r="AA383" t="str">
        <f t="shared" si="31"/>
        <v/>
      </c>
    </row>
    <row r="384" spans="24:27" x14ac:dyDescent="0.25">
      <c r="X384" t="str">
        <f t="shared" si="33"/>
        <v/>
      </c>
      <c r="Y384" t="str">
        <f t="shared" si="30"/>
        <v/>
      </c>
      <c r="Z384" t="str">
        <f t="shared" si="32"/>
        <v/>
      </c>
      <c r="AA384" t="str">
        <f t="shared" si="31"/>
        <v/>
      </c>
    </row>
    <row r="385" spans="24:27" x14ac:dyDescent="0.25">
      <c r="X385" t="str">
        <f t="shared" si="33"/>
        <v/>
      </c>
      <c r="Y385" t="str">
        <f t="shared" si="30"/>
        <v/>
      </c>
      <c r="Z385" t="str">
        <f t="shared" si="32"/>
        <v/>
      </c>
      <c r="AA385" t="str">
        <f t="shared" si="31"/>
        <v/>
      </c>
    </row>
    <row r="386" spans="24:27" x14ac:dyDescent="0.25">
      <c r="X386" t="str">
        <f t="shared" si="33"/>
        <v/>
      </c>
      <c r="Y386" t="str">
        <f t="shared" si="30"/>
        <v/>
      </c>
      <c r="Z386" t="str">
        <f t="shared" si="32"/>
        <v/>
      </c>
      <c r="AA386" t="str">
        <f t="shared" si="31"/>
        <v/>
      </c>
    </row>
    <row r="387" spans="24:27" x14ac:dyDescent="0.25">
      <c r="X387" t="str">
        <f t="shared" si="33"/>
        <v/>
      </c>
      <c r="Y387" t="str">
        <f t="shared" ref="Y387:Y450" si="34">IF(AND(OR($B387="Incon60l",$B387="Incon60r"),OR($B388="Abs60r",$B388="Abs60l")),$D388,"")</f>
        <v/>
      </c>
      <c r="Z387" t="str">
        <f t="shared" si="32"/>
        <v/>
      </c>
      <c r="AA387" t="str">
        <f t="shared" ref="AA387:AA450" si="35">IF(AND(OR($B387="Incon60l",$B387="Incon60r"),OR($B388="con60r",$B388="con60l")),$D388,"")</f>
        <v/>
      </c>
    </row>
    <row r="388" spans="24:27" x14ac:dyDescent="0.25">
      <c r="X388" t="str">
        <f t="shared" si="33"/>
        <v/>
      </c>
      <c r="Y388" t="str">
        <f t="shared" si="34"/>
        <v/>
      </c>
      <c r="Z388" t="str">
        <f t="shared" ref="Z388:Z451" si="36">IF(AND(OR($B388="Incon20l",$B388="Incon20r"),OR($B389="con20r",$B389="con20l")),$D389,"")</f>
        <v/>
      </c>
      <c r="AA388" t="str">
        <f t="shared" si="35"/>
        <v/>
      </c>
    </row>
    <row r="389" spans="24:27" x14ac:dyDescent="0.25">
      <c r="X389" t="str">
        <f t="shared" si="33"/>
        <v/>
      </c>
      <c r="Y389" t="str">
        <f t="shared" si="34"/>
        <v/>
      </c>
      <c r="Z389" t="str">
        <f t="shared" si="36"/>
        <v/>
      </c>
      <c r="AA389" t="str">
        <f t="shared" si="35"/>
        <v/>
      </c>
    </row>
    <row r="390" spans="24:27" x14ac:dyDescent="0.25">
      <c r="X390" t="str">
        <f t="shared" si="33"/>
        <v/>
      </c>
      <c r="Y390" t="str">
        <f t="shared" si="34"/>
        <v/>
      </c>
      <c r="Z390" t="str">
        <f t="shared" si="36"/>
        <v/>
      </c>
      <c r="AA390" t="str">
        <f t="shared" si="35"/>
        <v/>
      </c>
    </row>
    <row r="391" spans="24:27" x14ac:dyDescent="0.25">
      <c r="X391" t="str">
        <f t="shared" si="33"/>
        <v/>
      </c>
      <c r="Y391" t="str">
        <f t="shared" si="34"/>
        <v/>
      </c>
      <c r="Z391" t="str">
        <f t="shared" si="36"/>
        <v/>
      </c>
      <c r="AA391" t="str">
        <f t="shared" si="35"/>
        <v/>
      </c>
    </row>
    <row r="392" spans="24:27" x14ac:dyDescent="0.25">
      <c r="X392" t="str">
        <f t="shared" si="33"/>
        <v/>
      </c>
      <c r="Y392" t="str">
        <f t="shared" si="34"/>
        <v/>
      </c>
      <c r="Z392" t="str">
        <f t="shared" si="36"/>
        <v/>
      </c>
      <c r="AA392" t="str">
        <f t="shared" si="35"/>
        <v/>
      </c>
    </row>
    <row r="393" spans="24:27" x14ac:dyDescent="0.25">
      <c r="X393" t="str">
        <f t="shared" si="33"/>
        <v/>
      </c>
      <c r="Y393" t="str">
        <f t="shared" si="34"/>
        <v/>
      </c>
      <c r="Z393" t="str">
        <f t="shared" si="36"/>
        <v/>
      </c>
      <c r="AA393" t="str">
        <f t="shared" si="35"/>
        <v/>
      </c>
    </row>
    <row r="394" spans="24:27" x14ac:dyDescent="0.25">
      <c r="X394" t="str">
        <f t="shared" si="33"/>
        <v/>
      </c>
      <c r="Y394" t="str">
        <f t="shared" si="34"/>
        <v/>
      </c>
      <c r="Z394" t="str">
        <f t="shared" si="36"/>
        <v/>
      </c>
      <c r="AA394" t="str">
        <f t="shared" si="35"/>
        <v/>
      </c>
    </row>
    <row r="395" spans="24:27" x14ac:dyDescent="0.25">
      <c r="X395" t="str">
        <f t="shared" si="33"/>
        <v/>
      </c>
      <c r="Y395" t="str">
        <f t="shared" si="34"/>
        <v/>
      </c>
      <c r="Z395" t="str">
        <f t="shared" si="36"/>
        <v/>
      </c>
      <c r="AA395" t="str">
        <f t="shared" si="35"/>
        <v/>
      </c>
    </row>
    <row r="396" spans="24:27" x14ac:dyDescent="0.25">
      <c r="X396" t="str">
        <f t="shared" si="33"/>
        <v/>
      </c>
      <c r="Y396" t="str">
        <f t="shared" si="34"/>
        <v/>
      </c>
      <c r="Z396" t="str">
        <f t="shared" si="36"/>
        <v/>
      </c>
      <c r="AA396" t="str">
        <f t="shared" si="35"/>
        <v/>
      </c>
    </row>
    <row r="397" spans="24:27" x14ac:dyDescent="0.25">
      <c r="X397" t="str">
        <f t="shared" si="33"/>
        <v/>
      </c>
      <c r="Y397" t="str">
        <f t="shared" si="34"/>
        <v/>
      </c>
      <c r="Z397" t="str">
        <f t="shared" si="36"/>
        <v/>
      </c>
      <c r="AA397" t="str">
        <f t="shared" si="35"/>
        <v/>
      </c>
    </row>
    <row r="398" spans="24:27" x14ac:dyDescent="0.25">
      <c r="X398" t="str">
        <f t="shared" si="33"/>
        <v/>
      </c>
      <c r="Y398" t="str">
        <f t="shared" si="34"/>
        <v/>
      </c>
      <c r="Z398" t="str">
        <f t="shared" si="36"/>
        <v/>
      </c>
      <c r="AA398" t="str">
        <f t="shared" si="35"/>
        <v/>
      </c>
    </row>
    <row r="399" spans="24:27" x14ac:dyDescent="0.25">
      <c r="X399" t="str">
        <f t="shared" si="33"/>
        <v/>
      </c>
      <c r="Y399" t="str">
        <f t="shared" si="34"/>
        <v/>
      </c>
      <c r="Z399" t="str">
        <f t="shared" si="36"/>
        <v/>
      </c>
      <c r="AA399" t="str">
        <f t="shared" si="35"/>
        <v/>
      </c>
    </row>
    <row r="400" spans="24:27" x14ac:dyDescent="0.25">
      <c r="X400" t="str">
        <f t="shared" si="33"/>
        <v/>
      </c>
      <c r="Y400" t="str">
        <f t="shared" si="34"/>
        <v/>
      </c>
      <c r="Z400" t="str">
        <f t="shared" si="36"/>
        <v/>
      </c>
      <c r="AA400" t="str">
        <f t="shared" si="35"/>
        <v/>
      </c>
    </row>
    <row r="401" spans="24:27" x14ac:dyDescent="0.25">
      <c r="X401" t="str">
        <f t="shared" si="33"/>
        <v/>
      </c>
      <c r="Y401" t="str">
        <f t="shared" si="34"/>
        <v/>
      </c>
      <c r="Z401" t="str">
        <f t="shared" si="36"/>
        <v/>
      </c>
      <c r="AA401" t="str">
        <f t="shared" si="35"/>
        <v/>
      </c>
    </row>
    <row r="402" spans="24:27" x14ac:dyDescent="0.25">
      <c r="X402" t="str">
        <f t="shared" si="33"/>
        <v/>
      </c>
      <c r="Y402" t="str">
        <f t="shared" si="34"/>
        <v/>
      </c>
      <c r="Z402" t="str">
        <f t="shared" si="36"/>
        <v/>
      </c>
      <c r="AA402" t="str">
        <f t="shared" si="35"/>
        <v/>
      </c>
    </row>
    <row r="403" spans="24:27" x14ac:dyDescent="0.25">
      <c r="X403" t="str">
        <f t="shared" si="33"/>
        <v/>
      </c>
      <c r="Y403" t="str">
        <f t="shared" si="34"/>
        <v/>
      </c>
      <c r="Z403" t="str">
        <f t="shared" si="36"/>
        <v/>
      </c>
      <c r="AA403" t="str">
        <f t="shared" si="35"/>
        <v/>
      </c>
    </row>
    <row r="404" spans="24:27" x14ac:dyDescent="0.25">
      <c r="X404" t="str">
        <f t="shared" si="33"/>
        <v/>
      </c>
      <c r="Y404" t="str">
        <f t="shared" si="34"/>
        <v/>
      </c>
      <c r="Z404" t="str">
        <f t="shared" si="36"/>
        <v/>
      </c>
      <c r="AA404" t="str">
        <f t="shared" si="35"/>
        <v/>
      </c>
    </row>
    <row r="405" spans="24:27" x14ac:dyDescent="0.25">
      <c r="X405" t="str">
        <f t="shared" si="33"/>
        <v/>
      </c>
      <c r="Y405" t="str">
        <f t="shared" si="34"/>
        <v/>
      </c>
      <c r="Z405" t="str">
        <f t="shared" si="36"/>
        <v/>
      </c>
      <c r="AA405" t="str">
        <f t="shared" si="35"/>
        <v/>
      </c>
    </row>
    <row r="406" spans="24:27" x14ac:dyDescent="0.25">
      <c r="X406" t="str">
        <f t="shared" si="33"/>
        <v/>
      </c>
      <c r="Y406" t="str">
        <f t="shared" si="34"/>
        <v/>
      </c>
      <c r="Z406" t="str">
        <f t="shared" si="36"/>
        <v/>
      </c>
      <c r="AA406" t="str">
        <f t="shared" si="35"/>
        <v/>
      </c>
    </row>
    <row r="407" spans="24:27" x14ac:dyDescent="0.25">
      <c r="X407" t="str">
        <f t="shared" si="33"/>
        <v/>
      </c>
      <c r="Y407" t="str">
        <f t="shared" si="34"/>
        <v/>
      </c>
      <c r="Z407" t="str">
        <f t="shared" si="36"/>
        <v/>
      </c>
      <c r="AA407" t="str">
        <f t="shared" si="35"/>
        <v/>
      </c>
    </row>
    <row r="408" spans="24:27" x14ac:dyDescent="0.25">
      <c r="X408" t="str">
        <f t="shared" si="33"/>
        <v/>
      </c>
      <c r="Y408" t="str">
        <f t="shared" si="34"/>
        <v/>
      </c>
      <c r="Z408" t="str">
        <f t="shared" si="36"/>
        <v/>
      </c>
      <c r="AA408" t="str">
        <f t="shared" si="35"/>
        <v/>
      </c>
    </row>
    <row r="409" spans="24:27" x14ac:dyDescent="0.25">
      <c r="X409" t="str">
        <f t="shared" si="33"/>
        <v/>
      </c>
      <c r="Y409" t="str">
        <f t="shared" si="34"/>
        <v/>
      </c>
      <c r="Z409" t="str">
        <f t="shared" si="36"/>
        <v/>
      </c>
      <c r="AA409" t="str">
        <f t="shared" si="35"/>
        <v/>
      </c>
    </row>
    <row r="410" spans="24:27" x14ac:dyDescent="0.25">
      <c r="X410" t="str">
        <f t="shared" si="33"/>
        <v/>
      </c>
      <c r="Y410" t="str">
        <f t="shared" si="34"/>
        <v/>
      </c>
      <c r="Z410" t="str">
        <f t="shared" si="36"/>
        <v/>
      </c>
      <c r="AA410" t="str">
        <f t="shared" si="35"/>
        <v/>
      </c>
    </row>
    <row r="411" spans="24:27" x14ac:dyDescent="0.25">
      <c r="X411" t="str">
        <f t="shared" si="33"/>
        <v/>
      </c>
      <c r="Y411" t="str">
        <f t="shared" si="34"/>
        <v/>
      </c>
      <c r="Z411" t="str">
        <f t="shared" si="36"/>
        <v/>
      </c>
      <c r="AA411" t="str">
        <f t="shared" si="35"/>
        <v/>
      </c>
    </row>
    <row r="412" spans="24:27" x14ac:dyDescent="0.25">
      <c r="X412" t="str">
        <f t="shared" si="33"/>
        <v/>
      </c>
      <c r="Y412" t="str">
        <f t="shared" si="34"/>
        <v/>
      </c>
      <c r="Z412" t="str">
        <f t="shared" si="36"/>
        <v/>
      </c>
      <c r="AA412" t="str">
        <f t="shared" si="35"/>
        <v/>
      </c>
    </row>
    <row r="413" spans="24:27" x14ac:dyDescent="0.25">
      <c r="X413" t="str">
        <f t="shared" si="33"/>
        <v/>
      </c>
      <c r="Y413" t="str">
        <f t="shared" si="34"/>
        <v/>
      </c>
      <c r="Z413" t="str">
        <f t="shared" si="36"/>
        <v/>
      </c>
      <c r="AA413" t="str">
        <f t="shared" si="35"/>
        <v/>
      </c>
    </row>
    <row r="414" spans="24:27" x14ac:dyDescent="0.25">
      <c r="X414" t="str">
        <f t="shared" si="33"/>
        <v/>
      </c>
      <c r="Y414" t="str">
        <f t="shared" si="34"/>
        <v/>
      </c>
      <c r="Z414" t="str">
        <f t="shared" si="36"/>
        <v/>
      </c>
      <c r="AA414" t="str">
        <f t="shared" si="35"/>
        <v/>
      </c>
    </row>
    <row r="415" spans="24:27" x14ac:dyDescent="0.25">
      <c r="X415" t="str">
        <f t="shared" si="33"/>
        <v/>
      </c>
      <c r="Y415" t="str">
        <f t="shared" si="34"/>
        <v/>
      </c>
      <c r="Z415" t="str">
        <f t="shared" si="36"/>
        <v/>
      </c>
      <c r="AA415" t="str">
        <f t="shared" si="35"/>
        <v/>
      </c>
    </row>
    <row r="416" spans="24:27" x14ac:dyDescent="0.25">
      <c r="X416" t="str">
        <f t="shared" si="33"/>
        <v/>
      </c>
      <c r="Y416" t="str">
        <f t="shared" si="34"/>
        <v/>
      </c>
      <c r="Z416" t="str">
        <f t="shared" si="36"/>
        <v/>
      </c>
      <c r="AA416" t="str">
        <f t="shared" si="35"/>
        <v/>
      </c>
    </row>
    <row r="417" spans="24:27" x14ac:dyDescent="0.25">
      <c r="X417" t="str">
        <f t="shared" si="33"/>
        <v/>
      </c>
      <c r="Y417" t="str">
        <f t="shared" si="34"/>
        <v/>
      </c>
      <c r="Z417" t="str">
        <f t="shared" si="36"/>
        <v/>
      </c>
      <c r="AA417" t="str">
        <f t="shared" si="35"/>
        <v/>
      </c>
    </row>
    <row r="418" spans="24:27" x14ac:dyDescent="0.25">
      <c r="X418" t="str">
        <f t="shared" si="33"/>
        <v/>
      </c>
      <c r="Y418" t="str">
        <f t="shared" si="34"/>
        <v/>
      </c>
      <c r="Z418" t="str">
        <f t="shared" si="36"/>
        <v/>
      </c>
      <c r="AA418" t="str">
        <f t="shared" si="35"/>
        <v/>
      </c>
    </row>
    <row r="419" spans="24:27" x14ac:dyDescent="0.25">
      <c r="X419" t="str">
        <f t="shared" si="33"/>
        <v/>
      </c>
      <c r="Y419" t="str">
        <f t="shared" si="34"/>
        <v/>
      </c>
      <c r="Z419" t="str">
        <f t="shared" si="36"/>
        <v/>
      </c>
      <c r="AA419" t="str">
        <f t="shared" si="35"/>
        <v/>
      </c>
    </row>
    <row r="420" spans="24:27" x14ac:dyDescent="0.25">
      <c r="X420" t="str">
        <f t="shared" si="33"/>
        <v/>
      </c>
      <c r="Y420" t="str">
        <f t="shared" si="34"/>
        <v/>
      </c>
      <c r="Z420" t="str">
        <f t="shared" si="36"/>
        <v/>
      </c>
      <c r="AA420" t="str">
        <f t="shared" si="35"/>
        <v/>
      </c>
    </row>
    <row r="421" spans="24:27" x14ac:dyDescent="0.25">
      <c r="X421" t="str">
        <f t="shared" si="33"/>
        <v/>
      </c>
      <c r="Y421" t="str">
        <f t="shared" si="34"/>
        <v/>
      </c>
      <c r="Z421" t="str">
        <f t="shared" si="36"/>
        <v/>
      </c>
      <c r="AA421" t="str">
        <f t="shared" si="35"/>
        <v/>
      </c>
    </row>
    <row r="422" spans="24:27" x14ac:dyDescent="0.25">
      <c r="X422" t="str">
        <f t="shared" si="33"/>
        <v/>
      </c>
      <c r="Y422" t="str">
        <f t="shared" si="34"/>
        <v/>
      </c>
      <c r="Z422" t="str">
        <f t="shared" si="36"/>
        <v/>
      </c>
      <c r="AA422" t="str">
        <f t="shared" si="35"/>
        <v/>
      </c>
    </row>
    <row r="423" spans="24:27" x14ac:dyDescent="0.25">
      <c r="X423" t="str">
        <f t="shared" si="33"/>
        <v/>
      </c>
      <c r="Y423" t="str">
        <f t="shared" si="34"/>
        <v/>
      </c>
      <c r="Z423" t="str">
        <f t="shared" si="36"/>
        <v/>
      </c>
      <c r="AA423" t="str">
        <f t="shared" si="35"/>
        <v/>
      </c>
    </row>
    <row r="424" spans="24:27" x14ac:dyDescent="0.25">
      <c r="X424" t="str">
        <f t="shared" si="33"/>
        <v/>
      </c>
      <c r="Y424" t="str">
        <f t="shared" si="34"/>
        <v/>
      </c>
      <c r="Z424" t="str">
        <f t="shared" si="36"/>
        <v/>
      </c>
      <c r="AA424" t="str">
        <f t="shared" si="35"/>
        <v/>
      </c>
    </row>
    <row r="425" spans="24:27" x14ac:dyDescent="0.25">
      <c r="X425" t="str">
        <f t="shared" si="33"/>
        <v/>
      </c>
      <c r="Y425" t="str">
        <f t="shared" si="34"/>
        <v/>
      </c>
      <c r="Z425" t="str">
        <f t="shared" si="36"/>
        <v/>
      </c>
      <c r="AA425" t="str">
        <f t="shared" si="35"/>
        <v/>
      </c>
    </row>
    <row r="426" spans="24:27" x14ac:dyDescent="0.25">
      <c r="X426" t="str">
        <f t="shared" ref="X426:X451" si="37">IF(AND(OR($B426="Incon20l",$B426="Incon20r"),OR($B427="Abs20r",$B427="Abs20l")),$D427,"")</f>
        <v/>
      </c>
      <c r="Y426" t="str">
        <f t="shared" si="34"/>
        <v/>
      </c>
      <c r="Z426" t="str">
        <f t="shared" si="36"/>
        <v/>
      </c>
      <c r="AA426" t="str">
        <f t="shared" si="35"/>
        <v/>
      </c>
    </row>
    <row r="427" spans="24:27" x14ac:dyDescent="0.25">
      <c r="X427" t="str">
        <f t="shared" si="37"/>
        <v/>
      </c>
      <c r="Y427" t="str">
        <f t="shared" si="34"/>
        <v/>
      </c>
      <c r="Z427" t="str">
        <f t="shared" si="36"/>
        <v/>
      </c>
      <c r="AA427" t="str">
        <f t="shared" si="35"/>
        <v/>
      </c>
    </row>
    <row r="428" spans="24:27" x14ac:dyDescent="0.25">
      <c r="X428" t="str">
        <f t="shared" si="37"/>
        <v/>
      </c>
      <c r="Y428" t="str">
        <f t="shared" si="34"/>
        <v/>
      </c>
      <c r="Z428" t="str">
        <f t="shared" si="36"/>
        <v/>
      </c>
      <c r="AA428" t="str">
        <f t="shared" si="35"/>
        <v/>
      </c>
    </row>
    <row r="429" spans="24:27" x14ac:dyDescent="0.25">
      <c r="X429" t="str">
        <f t="shared" si="37"/>
        <v/>
      </c>
      <c r="Y429" t="str">
        <f t="shared" si="34"/>
        <v/>
      </c>
      <c r="Z429" t="str">
        <f t="shared" si="36"/>
        <v/>
      </c>
      <c r="AA429" t="str">
        <f t="shared" si="35"/>
        <v/>
      </c>
    </row>
    <row r="430" spans="24:27" x14ac:dyDescent="0.25">
      <c r="X430" t="str">
        <f t="shared" si="37"/>
        <v/>
      </c>
      <c r="Y430" t="str">
        <f t="shared" si="34"/>
        <v/>
      </c>
      <c r="Z430" t="str">
        <f t="shared" si="36"/>
        <v/>
      </c>
      <c r="AA430" t="str">
        <f t="shared" si="35"/>
        <v/>
      </c>
    </row>
    <row r="431" spans="24:27" x14ac:dyDescent="0.25">
      <c r="X431" t="str">
        <f t="shared" si="37"/>
        <v/>
      </c>
      <c r="Y431" t="str">
        <f t="shared" si="34"/>
        <v/>
      </c>
      <c r="Z431" t="str">
        <f t="shared" si="36"/>
        <v/>
      </c>
      <c r="AA431" t="str">
        <f t="shared" si="35"/>
        <v/>
      </c>
    </row>
    <row r="432" spans="24:27" x14ac:dyDescent="0.25">
      <c r="X432" t="str">
        <f t="shared" si="37"/>
        <v/>
      </c>
      <c r="Y432" t="str">
        <f t="shared" si="34"/>
        <v/>
      </c>
      <c r="Z432" t="str">
        <f t="shared" si="36"/>
        <v/>
      </c>
      <c r="AA432" t="str">
        <f t="shared" si="35"/>
        <v/>
      </c>
    </row>
    <row r="433" spans="24:27" x14ac:dyDescent="0.25">
      <c r="X433" t="str">
        <f t="shared" si="37"/>
        <v/>
      </c>
      <c r="Y433" t="str">
        <f t="shared" si="34"/>
        <v/>
      </c>
      <c r="Z433" t="str">
        <f t="shared" si="36"/>
        <v/>
      </c>
      <c r="AA433" t="str">
        <f t="shared" si="35"/>
        <v/>
      </c>
    </row>
    <row r="434" spans="24:27" x14ac:dyDescent="0.25">
      <c r="X434" t="str">
        <f t="shared" si="37"/>
        <v/>
      </c>
      <c r="Y434" t="str">
        <f t="shared" si="34"/>
        <v/>
      </c>
      <c r="Z434" t="str">
        <f t="shared" si="36"/>
        <v/>
      </c>
      <c r="AA434" t="str">
        <f t="shared" si="35"/>
        <v/>
      </c>
    </row>
    <row r="435" spans="24:27" x14ac:dyDescent="0.25">
      <c r="X435" t="str">
        <f t="shared" si="37"/>
        <v/>
      </c>
      <c r="Y435" t="str">
        <f t="shared" si="34"/>
        <v/>
      </c>
      <c r="Z435" t="str">
        <f t="shared" si="36"/>
        <v/>
      </c>
      <c r="AA435" t="str">
        <f t="shared" si="35"/>
        <v/>
      </c>
    </row>
    <row r="436" spans="24:27" x14ac:dyDescent="0.25">
      <c r="X436" t="str">
        <f t="shared" si="37"/>
        <v/>
      </c>
      <c r="Y436" t="str">
        <f t="shared" si="34"/>
        <v/>
      </c>
      <c r="Z436" t="str">
        <f t="shared" si="36"/>
        <v/>
      </c>
      <c r="AA436" t="str">
        <f t="shared" si="35"/>
        <v/>
      </c>
    </row>
    <row r="437" spans="24:27" x14ac:dyDescent="0.25">
      <c r="X437" t="str">
        <f t="shared" si="37"/>
        <v/>
      </c>
      <c r="Y437" t="str">
        <f t="shared" si="34"/>
        <v/>
      </c>
      <c r="Z437" t="str">
        <f t="shared" si="36"/>
        <v/>
      </c>
      <c r="AA437" t="str">
        <f t="shared" si="35"/>
        <v/>
      </c>
    </row>
    <row r="438" spans="24:27" x14ac:dyDescent="0.25">
      <c r="X438" t="str">
        <f t="shared" si="37"/>
        <v/>
      </c>
      <c r="Y438" t="str">
        <f t="shared" si="34"/>
        <v/>
      </c>
      <c r="Z438" t="str">
        <f t="shared" si="36"/>
        <v/>
      </c>
      <c r="AA438" t="str">
        <f t="shared" si="35"/>
        <v/>
      </c>
    </row>
    <row r="439" spans="24:27" x14ac:dyDescent="0.25">
      <c r="X439" t="str">
        <f t="shared" si="37"/>
        <v/>
      </c>
      <c r="Y439" t="str">
        <f t="shared" si="34"/>
        <v/>
      </c>
      <c r="Z439" t="str">
        <f t="shared" si="36"/>
        <v/>
      </c>
      <c r="AA439" t="str">
        <f t="shared" si="35"/>
        <v/>
      </c>
    </row>
    <row r="440" spans="24:27" x14ac:dyDescent="0.25">
      <c r="X440" t="str">
        <f t="shared" si="37"/>
        <v/>
      </c>
      <c r="Y440" t="str">
        <f t="shared" si="34"/>
        <v/>
      </c>
      <c r="Z440" t="str">
        <f t="shared" si="36"/>
        <v/>
      </c>
      <c r="AA440" t="str">
        <f t="shared" si="35"/>
        <v/>
      </c>
    </row>
    <row r="441" spans="24:27" x14ac:dyDescent="0.25">
      <c r="X441" t="str">
        <f t="shared" si="37"/>
        <v/>
      </c>
      <c r="Y441" t="str">
        <f t="shared" si="34"/>
        <v/>
      </c>
      <c r="Z441" t="str">
        <f t="shared" si="36"/>
        <v/>
      </c>
      <c r="AA441" t="str">
        <f t="shared" si="35"/>
        <v/>
      </c>
    </row>
    <row r="442" spans="24:27" x14ac:dyDescent="0.25">
      <c r="X442" t="str">
        <f t="shared" si="37"/>
        <v/>
      </c>
      <c r="Y442" t="str">
        <f t="shared" si="34"/>
        <v/>
      </c>
      <c r="Z442" t="str">
        <f t="shared" si="36"/>
        <v/>
      </c>
      <c r="AA442" t="str">
        <f t="shared" si="35"/>
        <v/>
      </c>
    </row>
    <row r="443" spans="24:27" x14ac:dyDescent="0.25">
      <c r="X443" t="str">
        <f t="shared" si="37"/>
        <v/>
      </c>
      <c r="Y443" t="str">
        <f t="shared" si="34"/>
        <v/>
      </c>
      <c r="Z443" t="str">
        <f t="shared" si="36"/>
        <v/>
      </c>
      <c r="AA443" t="str">
        <f t="shared" si="35"/>
        <v/>
      </c>
    </row>
    <row r="444" spans="24:27" x14ac:dyDescent="0.25">
      <c r="X444" t="str">
        <f t="shared" si="37"/>
        <v/>
      </c>
      <c r="Y444" t="str">
        <f t="shared" si="34"/>
        <v/>
      </c>
      <c r="Z444" t="str">
        <f t="shared" si="36"/>
        <v/>
      </c>
      <c r="AA444" t="str">
        <f t="shared" si="35"/>
        <v/>
      </c>
    </row>
    <row r="445" spans="24:27" x14ac:dyDescent="0.25">
      <c r="X445" t="str">
        <f t="shared" si="37"/>
        <v/>
      </c>
      <c r="Y445" t="str">
        <f t="shared" si="34"/>
        <v/>
      </c>
      <c r="Z445" t="str">
        <f t="shared" si="36"/>
        <v/>
      </c>
      <c r="AA445" t="str">
        <f t="shared" si="35"/>
        <v/>
      </c>
    </row>
    <row r="446" spans="24:27" x14ac:dyDescent="0.25">
      <c r="X446" t="str">
        <f t="shared" si="37"/>
        <v/>
      </c>
      <c r="Y446" t="str">
        <f t="shared" si="34"/>
        <v/>
      </c>
      <c r="Z446" t="str">
        <f t="shared" si="36"/>
        <v/>
      </c>
      <c r="AA446" t="str">
        <f t="shared" si="35"/>
        <v/>
      </c>
    </row>
    <row r="447" spans="24:27" x14ac:dyDescent="0.25">
      <c r="X447" t="str">
        <f t="shared" si="37"/>
        <v/>
      </c>
      <c r="Y447" t="str">
        <f t="shared" si="34"/>
        <v/>
      </c>
      <c r="Z447" t="str">
        <f t="shared" si="36"/>
        <v/>
      </c>
      <c r="AA447" t="str">
        <f t="shared" si="35"/>
        <v/>
      </c>
    </row>
    <row r="448" spans="24:27" x14ac:dyDescent="0.25">
      <c r="X448" t="str">
        <f t="shared" si="37"/>
        <v/>
      </c>
      <c r="Y448" t="str">
        <f t="shared" si="34"/>
        <v/>
      </c>
      <c r="Z448" t="str">
        <f t="shared" si="36"/>
        <v/>
      </c>
      <c r="AA448" t="str">
        <f t="shared" si="35"/>
        <v/>
      </c>
    </row>
    <row r="449" spans="24:27" x14ac:dyDescent="0.25">
      <c r="X449" t="str">
        <f t="shared" si="37"/>
        <v/>
      </c>
      <c r="Y449" t="str">
        <f t="shared" si="34"/>
        <v/>
      </c>
      <c r="Z449" t="str">
        <f t="shared" si="36"/>
        <v/>
      </c>
      <c r="AA449" t="str">
        <f t="shared" si="35"/>
        <v/>
      </c>
    </row>
    <row r="450" spans="24:27" x14ac:dyDescent="0.25">
      <c r="X450" t="str">
        <f t="shared" si="37"/>
        <v/>
      </c>
      <c r="Y450" t="str">
        <f t="shared" si="34"/>
        <v/>
      </c>
      <c r="Z450" t="str">
        <f t="shared" si="36"/>
        <v/>
      </c>
      <c r="AA450" t="str">
        <f t="shared" si="35"/>
        <v/>
      </c>
    </row>
    <row r="451" spans="24:27" x14ac:dyDescent="0.25">
      <c r="X451" t="str">
        <f t="shared" si="37"/>
        <v/>
      </c>
      <c r="Y451" t="str">
        <f t="shared" ref="Y451" si="38">IF(AND(OR($B451="Incon60l",$B451="Incon60r"),OR($B452="Abs60r",$B452="Abs60l")),$D452,"")</f>
        <v/>
      </c>
      <c r="Z451" t="str">
        <f t="shared" si="36"/>
        <v/>
      </c>
      <c r="AA451" t="str">
        <f t="shared" ref="AA451" si="39">IF(AND(OR($B451="Incon60l",$B451="Incon60r"),OR($B452="con60r",$B452="con60l")),$D452,"")</f>
        <v/>
      </c>
    </row>
  </sheetData>
  <mergeCells count="3">
    <mergeCell ref="S15:U15"/>
    <mergeCell ref="G15:H15"/>
    <mergeCell ref="M15:N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Flanker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Salahadin Lotfi</dc:creator>
  <cp:lastModifiedBy>Salahadin Lotfi</cp:lastModifiedBy>
  <dcterms:created xsi:type="dcterms:W3CDTF">2018-08-06T03:40:42Z</dcterms:created>
  <dcterms:modified xsi:type="dcterms:W3CDTF">2018-11-03T21:44:37Z</dcterms:modified>
</cp:coreProperties>
</file>