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xcel\Data Analysis\"/>
    </mc:Choice>
  </mc:AlternateContent>
  <xr:revisionPtr revIDLastSave="0" documentId="13_ncr:1_{760C7A37-1CF9-4976-ADF9-8D80E700AF5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Orders" sheetId="6" r:id="rId1"/>
    <sheet name="Employees" sheetId="5" r:id="rId2"/>
    <sheet name="Suppliers" sheetId="9" r:id="rId3"/>
  </sheets>
  <definedNames>
    <definedName name="_xlnm._FilterDatabase" localSheetId="0" hidden="1">Orders!$A$1:$W$2156</definedName>
    <definedName name="Kategorie">#REF!</definedName>
    <definedName name="KundenLand">#REF!</definedName>
    <definedName name="KundenTitel">#REF!</definedName>
    <definedName name="LieferantLand">#REF!</definedName>
    <definedName name="Lieferart">#REF!</definedName>
    <definedName name="MATitel">#REF!</definedName>
  </definedNames>
  <calcPr calcId="181029"/>
  <fileRecoveryPr repairLoad="1"/>
</workbook>
</file>

<file path=xl/calcChain.xml><?xml version="1.0" encoding="utf-8"?>
<calcChain xmlns="http://schemas.openxmlformats.org/spreadsheetml/2006/main">
  <c r="Y53" i="6" l="1"/>
  <c r="Y52" i="6"/>
  <c r="AA49" i="6"/>
  <c r="Z49" i="6"/>
  <c r="AA48" i="6"/>
  <c r="Z48" i="6"/>
  <c r="Y48" i="6"/>
  <c r="F2" i="6"/>
  <c r="F3" i="6"/>
  <c r="F4" i="6"/>
  <c r="F5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19" i="6"/>
  <c r="F20" i="6"/>
  <c r="F21" i="6"/>
  <c r="F22" i="6"/>
  <c r="F23" i="6"/>
  <c r="F24" i="6"/>
  <c r="F25" i="6"/>
  <c r="F26" i="6"/>
  <c r="F27" i="6"/>
  <c r="F28" i="6"/>
  <c r="F29" i="6"/>
  <c r="F30" i="6"/>
  <c r="F31" i="6"/>
  <c r="F32" i="6"/>
  <c r="F33" i="6"/>
  <c r="F34" i="6"/>
  <c r="F35" i="6"/>
  <c r="F36" i="6"/>
  <c r="F37" i="6"/>
  <c r="F38" i="6"/>
  <c r="F39" i="6"/>
  <c r="F40" i="6"/>
  <c r="F41" i="6"/>
  <c r="F42" i="6"/>
  <c r="F43" i="6"/>
  <c r="F44" i="6"/>
  <c r="F45" i="6"/>
  <c r="F46" i="6"/>
  <c r="F47" i="6"/>
  <c r="F48" i="6"/>
  <c r="F49" i="6"/>
  <c r="F50" i="6"/>
  <c r="F51" i="6"/>
  <c r="F52" i="6"/>
  <c r="F53" i="6"/>
  <c r="F54" i="6"/>
  <c r="F55" i="6"/>
  <c r="F56" i="6"/>
  <c r="F57" i="6"/>
  <c r="F58" i="6"/>
  <c r="F59" i="6"/>
  <c r="F60" i="6"/>
  <c r="F61" i="6"/>
  <c r="F62" i="6"/>
  <c r="F63" i="6"/>
  <c r="F64" i="6"/>
  <c r="F65" i="6"/>
  <c r="F66" i="6"/>
  <c r="F67" i="6"/>
  <c r="F68" i="6"/>
  <c r="F69" i="6"/>
  <c r="F70" i="6"/>
  <c r="F71" i="6"/>
  <c r="F72" i="6"/>
  <c r="F73" i="6"/>
  <c r="F74" i="6"/>
  <c r="F75" i="6"/>
  <c r="F76" i="6"/>
  <c r="F77" i="6"/>
  <c r="F78" i="6"/>
  <c r="F79" i="6"/>
  <c r="F80" i="6"/>
  <c r="F81" i="6"/>
  <c r="F82" i="6"/>
  <c r="F83" i="6"/>
  <c r="F84" i="6"/>
  <c r="F85" i="6"/>
  <c r="F86" i="6"/>
  <c r="F87" i="6"/>
  <c r="F88" i="6"/>
  <c r="F89" i="6"/>
  <c r="F90" i="6"/>
  <c r="F91" i="6"/>
  <c r="F92" i="6"/>
  <c r="F93" i="6"/>
  <c r="F94" i="6"/>
  <c r="F95" i="6"/>
  <c r="F96" i="6"/>
  <c r="F97" i="6"/>
  <c r="F98" i="6"/>
  <c r="F99" i="6"/>
  <c r="F100" i="6"/>
  <c r="F101" i="6"/>
  <c r="F102" i="6"/>
  <c r="F103" i="6"/>
  <c r="F104" i="6"/>
  <c r="F105" i="6"/>
  <c r="F106" i="6"/>
  <c r="F107" i="6"/>
  <c r="F108" i="6"/>
  <c r="F109" i="6"/>
  <c r="F110" i="6"/>
  <c r="F111" i="6"/>
  <c r="F112" i="6"/>
  <c r="F113" i="6"/>
  <c r="F114" i="6"/>
  <c r="F115" i="6"/>
  <c r="F116" i="6"/>
  <c r="F117" i="6"/>
  <c r="F118" i="6"/>
  <c r="F119" i="6"/>
  <c r="F120" i="6"/>
  <c r="F121" i="6"/>
  <c r="F122" i="6"/>
  <c r="F123" i="6"/>
  <c r="F124" i="6"/>
  <c r="F125" i="6"/>
  <c r="F126" i="6"/>
  <c r="F127" i="6"/>
  <c r="F128" i="6"/>
  <c r="F129" i="6"/>
  <c r="F130" i="6"/>
  <c r="F131" i="6"/>
  <c r="F132" i="6"/>
  <c r="F133" i="6"/>
  <c r="F134" i="6"/>
  <c r="F135" i="6"/>
  <c r="F136" i="6"/>
  <c r="F137" i="6"/>
  <c r="F138" i="6"/>
  <c r="F139" i="6"/>
  <c r="F140" i="6"/>
  <c r="F141" i="6"/>
  <c r="F142" i="6"/>
  <c r="F143" i="6"/>
  <c r="F144" i="6"/>
  <c r="F145" i="6"/>
  <c r="F146" i="6"/>
  <c r="F147" i="6"/>
  <c r="F148" i="6"/>
  <c r="F149" i="6"/>
  <c r="F150" i="6"/>
  <c r="F151" i="6"/>
  <c r="F152" i="6"/>
  <c r="F153" i="6"/>
  <c r="F154" i="6"/>
  <c r="F155" i="6"/>
  <c r="F156" i="6"/>
  <c r="F157" i="6"/>
  <c r="F158" i="6"/>
  <c r="F159" i="6"/>
  <c r="F160" i="6"/>
  <c r="F161" i="6"/>
  <c r="F162" i="6"/>
  <c r="F163" i="6"/>
  <c r="F164" i="6"/>
  <c r="F165" i="6"/>
  <c r="F166" i="6"/>
  <c r="F167" i="6"/>
  <c r="F168" i="6"/>
  <c r="F169" i="6"/>
  <c r="F170" i="6"/>
  <c r="F171" i="6"/>
  <c r="F172" i="6"/>
  <c r="F173" i="6"/>
  <c r="F174" i="6"/>
  <c r="F175" i="6"/>
  <c r="F176" i="6"/>
  <c r="F177" i="6"/>
  <c r="F178" i="6"/>
  <c r="F179" i="6"/>
  <c r="F180" i="6"/>
  <c r="F181" i="6"/>
  <c r="F182" i="6"/>
  <c r="F183" i="6"/>
  <c r="F184" i="6"/>
  <c r="F185" i="6"/>
  <c r="F186" i="6"/>
  <c r="F187" i="6"/>
  <c r="F188" i="6"/>
  <c r="F189" i="6"/>
  <c r="F190" i="6"/>
  <c r="F191" i="6"/>
  <c r="F192" i="6"/>
  <c r="F193" i="6"/>
  <c r="F194" i="6"/>
  <c r="F195" i="6"/>
  <c r="F196" i="6"/>
  <c r="F197" i="6"/>
  <c r="F198" i="6"/>
  <c r="F199" i="6"/>
  <c r="F200" i="6"/>
  <c r="F201" i="6"/>
  <c r="F202" i="6"/>
  <c r="F203" i="6"/>
  <c r="F204" i="6"/>
  <c r="F205" i="6"/>
  <c r="F206" i="6"/>
  <c r="F207" i="6"/>
  <c r="F208" i="6"/>
  <c r="F209" i="6"/>
  <c r="F210" i="6"/>
  <c r="F211" i="6"/>
  <c r="F212" i="6"/>
  <c r="F213" i="6"/>
  <c r="F214" i="6"/>
  <c r="F215" i="6"/>
  <c r="F216" i="6"/>
  <c r="F217" i="6"/>
  <c r="F218" i="6"/>
  <c r="F219" i="6"/>
  <c r="F220" i="6"/>
  <c r="F221" i="6"/>
  <c r="F222" i="6"/>
  <c r="F223" i="6"/>
  <c r="F224" i="6"/>
  <c r="F225" i="6"/>
  <c r="F226" i="6"/>
  <c r="F227" i="6"/>
  <c r="F228" i="6"/>
  <c r="F229" i="6"/>
  <c r="F230" i="6"/>
  <c r="F231" i="6"/>
  <c r="F232" i="6"/>
  <c r="F233" i="6"/>
  <c r="F234" i="6"/>
  <c r="F235" i="6"/>
  <c r="F236" i="6"/>
  <c r="F237" i="6"/>
  <c r="F238" i="6"/>
  <c r="F239" i="6"/>
  <c r="F240" i="6"/>
  <c r="F241" i="6"/>
  <c r="F242" i="6"/>
  <c r="F243" i="6"/>
  <c r="F244" i="6"/>
  <c r="F245" i="6"/>
  <c r="F246" i="6"/>
  <c r="F247" i="6"/>
  <c r="F248" i="6"/>
  <c r="F249" i="6"/>
  <c r="F250" i="6"/>
  <c r="F251" i="6"/>
  <c r="F252" i="6"/>
  <c r="F253" i="6"/>
  <c r="F254" i="6"/>
  <c r="F255" i="6"/>
  <c r="F256" i="6"/>
  <c r="F257" i="6"/>
  <c r="F258" i="6"/>
  <c r="F259" i="6"/>
  <c r="F260" i="6"/>
  <c r="F261" i="6"/>
  <c r="F262" i="6"/>
  <c r="F263" i="6"/>
  <c r="F264" i="6"/>
  <c r="F265" i="6"/>
  <c r="F266" i="6"/>
  <c r="F267" i="6"/>
  <c r="F268" i="6"/>
  <c r="F269" i="6"/>
  <c r="F270" i="6"/>
  <c r="F271" i="6"/>
  <c r="F272" i="6"/>
  <c r="F273" i="6"/>
  <c r="F274" i="6"/>
  <c r="F275" i="6"/>
  <c r="F276" i="6"/>
  <c r="F277" i="6"/>
  <c r="F278" i="6"/>
  <c r="F279" i="6"/>
  <c r="F280" i="6"/>
  <c r="F281" i="6"/>
  <c r="F282" i="6"/>
  <c r="F283" i="6"/>
  <c r="F284" i="6"/>
  <c r="F285" i="6"/>
  <c r="F286" i="6"/>
  <c r="F287" i="6"/>
  <c r="F288" i="6"/>
  <c r="F289" i="6"/>
  <c r="F290" i="6"/>
  <c r="F291" i="6"/>
  <c r="F292" i="6"/>
  <c r="F293" i="6"/>
  <c r="F294" i="6"/>
  <c r="F295" i="6"/>
  <c r="F296" i="6"/>
  <c r="F297" i="6"/>
  <c r="F298" i="6"/>
  <c r="F299" i="6"/>
  <c r="F300" i="6"/>
  <c r="F301" i="6"/>
  <c r="F302" i="6"/>
  <c r="F303" i="6"/>
  <c r="F304" i="6"/>
  <c r="F305" i="6"/>
  <c r="F306" i="6"/>
  <c r="F307" i="6"/>
  <c r="F308" i="6"/>
  <c r="F309" i="6"/>
  <c r="F310" i="6"/>
  <c r="F311" i="6"/>
  <c r="F312" i="6"/>
  <c r="F313" i="6"/>
  <c r="F314" i="6"/>
  <c r="F315" i="6"/>
  <c r="F316" i="6"/>
  <c r="F317" i="6"/>
  <c r="F318" i="6"/>
  <c r="F319" i="6"/>
  <c r="F320" i="6"/>
  <c r="F321" i="6"/>
  <c r="F322" i="6"/>
  <c r="F323" i="6"/>
  <c r="F324" i="6"/>
  <c r="F325" i="6"/>
  <c r="F326" i="6"/>
  <c r="F327" i="6"/>
  <c r="F328" i="6"/>
  <c r="F329" i="6"/>
  <c r="F330" i="6"/>
  <c r="F331" i="6"/>
  <c r="F332" i="6"/>
  <c r="F333" i="6"/>
  <c r="F334" i="6"/>
  <c r="F335" i="6"/>
  <c r="F336" i="6"/>
  <c r="F337" i="6"/>
  <c r="F338" i="6"/>
  <c r="F339" i="6"/>
  <c r="F340" i="6"/>
  <c r="F341" i="6"/>
  <c r="F342" i="6"/>
  <c r="F343" i="6"/>
  <c r="F344" i="6"/>
  <c r="F345" i="6"/>
  <c r="F346" i="6"/>
  <c r="F347" i="6"/>
  <c r="F348" i="6"/>
  <c r="F349" i="6"/>
  <c r="F350" i="6"/>
  <c r="F351" i="6"/>
  <c r="F352" i="6"/>
  <c r="F353" i="6"/>
  <c r="F354" i="6"/>
  <c r="F355" i="6"/>
  <c r="F356" i="6"/>
  <c r="F357" i="6"/>
  <c r="F358" i="6"/>
  <c r="F359" i="6"/>
  <c r="F360" i="6"/>
  <c r="F361" i="6"/>
  <c r="F362" i="6"/>
  <c r="F363" i="6"/>
  <c r="F364" i="6"/>
  <c r="F365" i="6"/>
  <c r="F366" i="6"/>
  <c r="F367" i="6"/>
  <c r="F368" i="6"/>
  <c r="F369" i="6"/>
  <c r="F370" i="6"/>
  <c r="F371" i="6"/>
  <c r="F372" i="6"/>
  <c r="F373" i="6"/>
  <c r="F374" i="6"/>
  <c r="F375" i="6"/>
  <c r="F376" i="6"/>
  <c r="F377" i="6"/>
  <c r="F378" i="6"/>
  <c r="F379" i="6"/>
  <c r="F380" i="6"/>
  <c r="F381" i="6"/>
  <c r="F382" i="6"/>
  <c r="F383" i="6"/>
  <c r="F384" i="6"/>
  <c r="F385" i="6"/>
  <c r="F386" i="6"/>
  <c r="F387" i="6"/>
  <c r="F388" i="6"/>
  <c r="F389" i="6"/>
  <c r="F390" i="6"/>
  <c r="F391" i="6"/>
  <c r="F392" i="6"/>
  <c r="F393" i="6"/>
  <c r="F394" i="6"/>
  <c r="F395" i="6"/>
  <c r="F396" i="6"/>
  <c r="F397" i="6"/>
  <c r="F398" i="6"/>
  <c r="F399" i="6"/>
  <c r="F400" i="6"/>
  <c r="F401" i="6"/>
  <c r="F402" i="6"/>
  <c r="F403" i="6"/>
  <c r="F404" i="6"/>
  <c r="F405" i="6"/>
  <c r="F406" i="6"/>
  <c r="F407" i="6"/>
  <c r="F408" i="6"/>
  <c r="F409" i="6"/>
  <c r="F410" i="6"/>
  <c r="F411" i="6"/>
  <c r="F412" i="6"/>
  <c r="F413" i="6"/>
  <c r="F414" i="6"/>
  <c r="F415" i="6"/>
  <c r="F416" i="6"/>
  <c r="F417" i="6"/>
  <c r="F418" i="6"/>
  <c r="F419" i="6"/>
  <c r="F420" i="6"/>
  <c r="F421" i="6"/>
  <c r="F422" i="6"/>
  <c r="F423" i="6"/>
  <c r="F424" i="6"/>
  <c r="F425" i="6"/>
  <c r="F426" i="6"/>
  <c r="F427" i="6"/>
  <c r="F428" i="6"/>
  <c r="F429" i="6"/>
  <c r="F430" i="6"/>
  <c r="F431" i="6"/>
  <c r="F432" i="6"/>
  <c r="F433" i="6"/>
  <c r="F434" i="6"/>
  <c r="F435" i="6"/>
  <c r="F436" i="6"/>
  <c r="F437" i="6"/>
  <c r="F438" i="6"/>
  <c r="F439" i="6"/>
  <c r="F440" i="6"/>
  <c r="F441" i="6"/>
  <c r="F442" i="6"/>
  <c r="F443" i="6"/>
  <c r="F444" i="6"/>
  <c r="F445" i="6"/>
  <c r="F446" i="6"/>
  <c r="F447" i="6"/>
  <c r="F448" i="6"/>
  <c r="F449" i="6"/>
  <c r="F450" i="6"/>
  <c r="F451" i="6"/>
  <c r="F452" i="6"/>
  <c r="F453" i="6"/>
  <c r="F454" i="6"/>
  <c r="F455" i="6"/>
  <c r="F456" i="6"/>
  <c r="F457" i="6"/>
  <c r="F458" i="6"/>
  <c r="F459" i="6"/>
  <c r="F460" i="6"/>
  <c r="F461" i="6"/>
  <c r="F462" i="6"/>
  <c r="F463" i="6"/>
  <c r="F464" i="6"/>
  <c r="F465" i="6"/>
  <c r="F466" i="6"/>
  <c r="F467" i="6"/>
  <c r="F468" i="6"/>
  <c r="F469" i="6"/>
  <c r="F470" i="6"/>
  <c r="F471" i="6"/>
  <c r="F472" i="6"/>
  <c r="F473" i="6"/>
  <c r="F474" i="6"/>
  <c r="F475" i="6"/>
  <c r="F476" i="6"/>
  <c r="F477" i="6"/>
  <c r="F478" i="6"/>
  <c r="F479" i="6"/>
  <c r="F480" i="6"/>
  <c r="F481" i="6"/>
  <c r="F482" i="6"/>
  <c r="F483" i="6"/>
  <c r="F484" i="6"/>
  <c r="F485" i="6"/>
  <c r="F486" i="6"/>
  <c r="F487" i="6"/>
  <c r="F488" i="6"/>
  <c r="F489" i="6"/>
  <c r="F490" i="6"/>
  <c r="F491" i="6"/>
  <c r="F492" i="6"/>
  <c r="F493" i="6"/>
  <c r="F494" i="6"/>
  <c r="F495" i="6"/>
  <c r="F496" i="6"/>
  <c r="F497" i="6"/>
  <c r="F498" i="6"/>
  <c r="F499" i="6"/>
  <c r="F500" i="6"/>
  <c r="F501" i="6"/>
  <c r="F502" i="6"/>
  <c r="F503" i="6"/>
  <c r="F504" i="6"/>
  <c r="F505" i="6"/>
  <c r="F506" i="6"/>
  <c r="F507" i="6"/>
  <c r="F508" i="6"/>
  <c r="F509" i="6"/>
  <c r="F510" i="6"/>
  <c r="F511" i="6"/>
  <c r="F512" i="6"/>
  <c r="F513" i="6"/>
  <c r="F514" i="6"/>
  <c r="F515" i="6"/>
  <c r="F516" i="6"/>
  <c r="F517" i="6"/>
  <c r="F518" i="6"/>
  <c r="F519" i="6"/>
  <c r="F520" i="6"/>
  <c r="F521" i="6"/>
  <c r="F522" i="6"/>
  <c r="F523" i="6"/>
  <c r="F524" i="6"/>
  <c r="F525" i="6"/>
  <c r="F526" i="6"/>
  <c r="F527" i="6"/>
  <c r="F528" i="6"/>
  <c r="F529" i="6"/>
  <c r="F530" i="6"/>
  <c r="F531" i="6"/>
  <c r="F532" i="6"/>
  <c r="F533" i="6"/>
  <c r="F534" i="6"/>
  <c r="F535" i="6"/>
  <c r="F536" i="6"/>
  <c r="F537" i="6"/>
  <c r="F538" i="6"/>
  <c r="F539" i="6"/>
  <c r="F540" i="6"/>
  <c r="F541" i="6"/>
  <c r="F542" i="6"/>
  <c r="F543" i="6"/>
  <c r="F544" i="6"/>
  <c r="F545" i="6"/>
  <c r="F546" i="6"/>
  <c r="F547" i="6"/>
  <c r="F548" i="6"/>
  <c r="F549" i="6"/>
  <c r="F550" i="6"/>
  <c r="F551" i="6"/>
  <c r="F552" i="6"/>
  <c r="F553" i="6"/>
  <c r="F554" i="6"/>
  <c r="F555" i="6"/>
  <c r="F556" i="6"/>
  <c r="F557" i="6"/>
  <c r="F558" i="6"/>
  <c r="F559" i="6"/>
  <c r="F560" i="6"/>
  <c r="F561" i="6"/>
  <c r="F562" i="6"/>
  <c r="F563" i="6"/>
  <c r="F564" i="6"/>
  <c r="F565" i="6"/>
  <c r="F566" i="6"/>
  <c r="F567" i="6"/>
  <c r="F568" i="6"/>
  <c r="F569" i="6"/>
  <c r="F570" i="6"/>
  <c r="F571" i="6"/>
  <c r="F572" i="6"/>
  <c r="F573" i="6"/>
  <c r="F574" i="6"/>
  <c r="F575" i="6"/>
  <c r="F576" i="6"/>
  <c r="F577" i="6"/>
  <c r="F578" i="6"/>
  <c r="F579" i="6"/>
  <c r="F580" i="6"/>
  <c r="F581" i="6"/>
  <c r="F582" i="6"/>
  <c r="F583" i="6"/>
  <c r="F584" i="6"/>
  <c r="F585" i="6"/>
  <c r="F586" i="6"/>
  <c r="F587" i="6"/>
  <c r="F588" i="6"/>
  <c r="F589" i="6"/>
  <c r="F590" i="6"/>
  <c r="F591" i="6"/>
  <c r="F592" i="6"/>
  <c r="F593" i="6"/>
  <c r="F594" i="6"/>
  <c r="F595" i="6"/>
  <c r="F596" i="6"/>
  <c r="F597" i="6"/>
  <c r="F598" i="6"/>
  <c r="F599" i="6"/>
  <c r="F600" i="6"/>
  <c r="F601" i="6"/>
  <c r="F602" i="6"/>
  <c r="F603" i="6"/>
  <c r="F604" i="6"/>
  <c r="F605" i="6"/>
  <c r="F606" i="6"/>
  <c r="F607" i="6"/>
  <c r="F608" i="6"/>
  <c r="F609" i="6"/>
  <c r="F610" i="6"/>
  <c r="F611" i="6"/>
  <c r="F612" i="6"/>
  <c r="F613" i="6"/>
  <c r="F614" i="6"/>
  <c r="F615" i="6"/>
  <c r="F616" i="6"/>
  <c r="F617" i="6"/>
  <c r="F618" i="6"/>
  <c r="F619" i="6"/>
  <c r="F620" i="6"/>
  <c r="F621" i="6"/>
  <c r="F622" i="6"/>
  <c r="F623" i="6"/>
  <c r="F624" i="6"/>
  <c r="F625" i="6"/>
  <c r="F626" i="6"/>
  <c r="F627" i="6"/>
  <c r="F628" i="6"/>
  <c r="F629" i="6"/>
  <c r="F630" i="6"/>
  <c r="F631" i="6"/>
  <c r="F632" i="6"/>
  <c r="F633" i="6"/>
  <c r="F634" i="6"/>
  <c r="F635" i="6"/>
  <c r="F636" i="6"/>
  <c r="F637" i="6"/>
  <c r="F638" i="6"/>
  <c r="F639" i="6"/>
  <c r="F640" i="6"/>
  <c r="F641" i="6"/>
  <c r="F642" i="6"/>
  <c r="F643" i="6"/>
  <c r="F644" i="6"/>
  <c r="F645" i="6"/>
  <c r="F646" i="6"/>
  <c r="F647" i="6"/>
  <c r="F648" i="6"/>
  <c r="F649" i="6"/>
  <c r="F650" i="6"/>
  <c r="F651" i="6"/>
  <c r="F652" i="6"/>
  <c r="F653" i="6"/>
  <c r="F654" i="6"/>
  <c r="F655" i="6"/>
  <c r="F656" i="6"/>
  <c r="F657" i="6"/>
  <c r="F658" i="6"/>
  <c r="F659" i="6"/>
  <c r="F660" i="6"/>
  <c r="F661" i="6"/>
  <c r="F662" i="6"/>
  <c r="F663" i="6"/>
  <c r="F664" i="6"/>
  <c r="F665" i="6"/>
  <c r="F666" i="6"/>
  <c r="F667" i="6"/>
  <c r="F668" i="6"/>
  <c r="F669" i="6"/>
  <c r="F670" i="6"/>
  <c r="F671" i="6"/>
  <c r="F672" i="6"/>
  <c r="F673" i="6"/>
  <c r="F674" i="6"/>
  <c r="F675" i="6"/>
  <c r="F676" i="6"/>
  <c r="F677" i="6"/>
  <c r="F678" i="6"/>
  <c r="F679" i="6"/>
  <c r="F680" i="6"/>
  <c r="F681" i="6"/>
  <c r="F682" i="6"/>
  <c r="F683" i="6"/>
  <c r="F684" i="6"/>
  <c r="F685" i="6"/>
  <c r="F686" i="6"/>
  <c r="F687" i="6"/>
  <c r="F688" i="6"/>
  <c r="F689" i="6"/>
  <c r="F690" i="6"/>
  <c r="F691" i="6"/>
  <c r="F692" i="6"/>
  <c r="F693" i="6"/>
  <c r="F694" i="6"/>
  <c r="F695" i="6"/>
  <c r="F696" i="6"/>
  <c r="F697" i="6"/>
  <c r="F698" i="6"/>
  <c r="F699" i="6"/>
  <c r="F700" i="6"/>
  <c r="F701" i="6"/>
  <c r="F702" i="6"/>
  <c r="F703" i="6"/>
  <c r="F704" i="6"/>
  <c r="F705" i="6"/>
  <c r="F706" i="6"/>
  <c r="F707" i="6"/>
  <c r="F708" i="6"/>
  <c r="F709" i="6"/>
  <c r="F710" i="6"/>
  <c r="F711" i="6"/>
  <c r="F712" i="6"/>
  <c r="F713" i="6"/>
  <c r="F714" i="6"/>
  <c r="F715" i="6"/>
  <c r="F716" i="6"/>
  <c r="F717" i="6"/>
  <c r="F718" i="6"/>
  <c r="F719" i="6"/>
  <c r="F720" i="6"/>
  <c r="F721" i="6"/>
  <c r="F722" i="6"/>
  <c r="F723" i="6"/>
  <c r="F724" i="6"/>
  <c r="F725" i="6"/>
  <c r="F726" i="6"/>
  <c r="F727" i="6"/>
  <c r="F728" i="6"/>
  <c r="F729" i="6"/>
  <c r="F730" i="6"/>
  <c r="F731" i="6"/>
  <c r="F732" i="6"/>
  <c r="F733" i="6"/>
  <c r="F734" i="6"/>
  <c r="F735" i="6"/>
  <c r="F736" i="6"/>
  <c r="F737" i="6"/>
  <c r="F738" i="6"/>
  <c r="F739" i="6"/>
  <c r="F740" i="6"/>
  <c r="F741" i="6"/>
  <c r="F742" i="6"/>
  <c r="F743" i="6"/>
  <c r="F744" i="6"/>
  <c r="F745" i="6"/>
  <c r="F746" i="6"/>
  <c r="F747" i="6"/>
  <c r="F748" i="6"/>
  <c r="F749" i="6"/>
  <c r="F750" i="6"/>
  <c r="F751" i="6"/>
  <c r="F752" i="6"/>
  <c r="F753" i="6"/>
  <c r="F754" i="6"/>
  <c r="F755" i="6"/>
  <c r="F756" i="6"/>
  <c r="F757" i="6"/>
  <c r="F758" i="6"/>
  <c r="F759" i="6"/>
  <c r="F760" i="6"/>
  <c r="F761" i="6"/>
  <c r="F762" i="6"/>
  <c r="F763" i="6"/>
  <c r="F764" i="6"/>
  <c r="F765" i="6"/>
  <c r="F766" i="6"/>
  <c r="F767" i="6"/>
  <c r="F768" i="6"/>
  <c r="F769" i="6"/>
  <c r="F770" i="6"/>
  <c r="F771" i="6"/>
  <c r="F772" i="6"/>
  <c r="F773" i="6"/>
  <c r="F774" i="6"/>
  <c r="F775" i="6"/>
  <c r="F776" i="6"/>
  <c r="F777" i="6"/>
  <c r="F778" i="6"/>
  <c r="F779" i="6"/>
  <c r="F780" i="6"/>
  <c r="F781" i="6"/>
  <c r="F782" i="6"/>
  <c r="F783" i="6"/>
  <c r="F784" i="6"/>
  <c r="F785" i="6"/>
  <c r="F786" i="6"/>
  <c r="F787" i="6"/>
  <c r="F788" i="6"/>
  <c r="F789" i="6"/>
  <c r="F790" i="6"/>
  <c r="F791" i="6"/>
  <c r="F792" i="6"/>
  <c r="F793" i="6"/>
  <c r="F794" i="6"/>
  <c r="F795" i="6"/>
  <c r="F796" i="6"/>
  <c r="F797" i="6"/>
  <c r="F798" i="6"/>
  <c r="F799" i="6"/>
  <c r="F800" i="6"/>
  <c r="F801" i="6"/>
  <c r="F802" i="6"/>
  <c r="F803" i="6"/>
  <c r="F804" i="6"/>
  <c r="F805" i="6"/>
  <c r="F806" i="6"/>
  <c r="F807" i="6"/>
  <c r="F808" i="6"/>
  <c r="F809" i="6"/>
  <c r="F810" i="6"/>
  <c r="F811" i="6"/>
  <c r="F812" i="6"/>
  <c r="F813" i="6"/>
  <c r="F814" i="6"/>
  <c r="F815" i="6"/>
  <c r="F816" i="6"/>
  <c r="F817" i="6"/>
  <c r="F818" i="6"/>
  <c r="F819" i="6"/>
  <c r="F820" i="6"/>
  <c r="F821" i="6"/>
  <c r="F822" i="6"/>
  <c r="F823" i="6"/>
  <c r="F824" i="6"/>
  <c r="F825" i="6"/>
  <c r="F826" i="6"/>
  <c r="F827" i="6"/>
  <c r="F828" i="6"/>
  <c r="F829" i="6"/>
  <c r="F830" i="6"/>
  <c r="F831" i="6"/>
  <c r="F832" i="6"/>
  <c r="F833" i="6"/>
  <c r="F834" i="6"/>
  <c r="F835" i="6"/>
  <c r="F836" i="6"/>
  <c r="F837" i="6"/>
  <c r="F838" i="6"/>
  <c r="F839" i="6"/>
  <c r="F840" i="6"/>
  <c r="F841" i="6"/>
  <c r="F842" i="6"/>
  <c r="F843" i="6"/>
  <c r="F844" i="6"/>
  <c r="F845" i="6"/>
  <c r="F846" i="6"/>
  <c r="F847" i="6"/>
  <c r="F848" i="6"/>
  <c r="F849" i="6"/>
  <c r="F850" i="6"/>
  <c r="F851" i="6"/>
  <c r="F852" i="6"/>
  <c r="F853" i="6"/>
  <c r="F854" i="6"/>
  <c r="F855" i="6"/>
  <c r="F856" i="6"/>
  <c r="F857" i="6"/>
  <c r="F858" i="6"/>
  <c r="F859" i="6"/>
  <c r="F860" i="6"/>
  <c r="F861" i="6"/>
  <c r="F862" i="6"/>
  <c r="F863" i="6"/>
  <c r="F864" i="6"/>
  <c r="F865" i="6"/>
  <c r="F866" i="6"/>
  <c r="F867" i="6"/>
  <c r="F868" i="6"/>
  <c r="F869" i="6"/>
  <c r="F870" i="6"/>
  <c r="F871" i="6"/>
  <c r="F872" i="6"/>
  <c r="F873" i="6"/>
  <c r="F874" i="6"/>
  <c r="F875" i="6"/>
  <c r="F876" i="6"/>
  <c r="F877" i="6"/>
  <c r="F878" i="6"/>
  <c r="F879" i="6"/>
  <c r="F880" i="6"/>
  <c r="F881" i="6"/>
  <c r="F882" i="6"/>
  <c r="F883" i="6"/>
  <c r="F884" i="6"/>
  <c r="F885" i="6"/>
  <c r="F886" i="6"/>
  <c r="F887" i="6"/>
  <c r="F888" i="6"/>
  <c r="F889" i="6"/>
  <c r="F890" i="6"/>
  <c r="F891" i="6"/>
  <c r="F892" i="6"/>
  <c r="F893" i="6"/>
  <c r="F894" i="6"/>
  <c r="F895" i="6"/>
  <c r="F896" i="6"/>
  <c r="F897" i="6"/>
  <c r="F898" i="6"/>
  <c r="F899" i="6"/>
  <c r="F900" i="6"/>
  <c r="F901" i="6"/>
  <c r="F902" i="6"/>
  <c r="F903" i="6"/>
  <c r="F904" i="6"/>
  <c r="F905" i="6"/>
  <c r="F906" i="6"/>
  <c r="F907" i="6"/>
  <c r="F908" i="6"/>
  <c r="F909" i="6"/>
  <c r="F910" i="6"/>
  <c r="F911" i="6"/>
  <c r="F912" i="6"/>
  <c r="F913" i="6"/>
  <c r="F914" i="6"/>
  <c r="F915" i="6"/>
  <c r="F916" i="6"/>
  <c r="F917" i="6"/>
  <c r="F918" i="6"/>
  <c r="F919" i="6"/>
  <c r="F920" i="6"/>
  <c r="F921" i="6"/>
  <c r="F922" i="6"/>
  <c r="F923" i="6"/>
  <c r="F924" i="6"/>
  <c r="F925" i="6"/>
  <c r="F926" i="6"/>
  <c r="F927" i="6"/>
  <c r="F928" i="6"/>
  <c r="F929" i="6"/>
  <c r="F930" i="6"/>
  <c r="F931" i="6"/>
  <c r="F932" i="6"/>
  <c r="F933" i="6"/>
  <c r="F934" i="6"/>
  <c r="F935" i="6"/>
  <c r="F936" i="6"/>
  <c r="F937" i="6"/>
  <c r="F938" i="6"/>
  <c r="F939" i="6"/>
  <c r="F940" i="6"/>
  <c r="F941" i="6"/>
  <c r="F942" i="6"/>
  <c r="F943" i="6"/>
  <c r="F944" i="6"/>
  <c r="F945" i="6"/>
  <c r="F946" i="6"/>
  <c r="F947" i="6"/>
  <c r="F948" i="6"/>
  <c r="F949" i="6"/>
  <c r="F950" i="6"/>
  <c r="F951" i="6"/>
  <c r="F952" i="6"/>
  <c r="F953" i="6"/>
  <c r="F954" i="6"/>
  <c r="F955" i="6"/>
  <c r="F956" i="6"/>
  <c r="F957" i="6"/>
  <c r="F958" i="6"/>
  <c r="F959" i="6"/>
  <c r="F960" i="6"/>
  <c r="F961" i="6"/>
  <c r="F962" i="6"/>
  <c r="F963" i="6"/>
  <c r="F964" i="6"/>
  <c r="F965" i="6"/>
  <c r="F966" i="6"/>
  <c r="F967" i="6"/>
  <c r="F968" i="6"/>
  <c r="F969" i="6"/>
  <c r="F970" i="6"/>
  <c r="F971" i="6"/>
  <c r="F972" i="6"/>
  <c r="F973" i="6"/>
  <c r="F974" i="6"/>
  <c r="F975" i="6"/>
  <c r="F976" i="6"/>
  <c r="F977" i="6"/>
  <c r="F978" i="6"/>
  <c r="F979" i="6"/>
  <c r="F980" i="6"/>
  <c r="F981" i="6"/>
  <c r="F982" i="6"/>
  <c r="F983" i="6"/>
  <c r="F984" i="6"/>
  <c r="F985" i="6"/>
  <c r="F986" i="6"/>
  <c r="F987" i="6"/>
  <c r="F988" i="6"/>
  <c r="F989" i="6"/>
  <c r="F990" i="6"/>
  <c r="F991" i="6"/>
  <c r="F992" i="6"/>
  <c r="F993" i="6"/>
  <c r="F994" i="6"/>
  <c r="F995" i="6"/>
  <c r="F996" i="6"/>
  <c r="F997" i="6"/>
  <c r="F998" i="6"/>
  <c r="F999" i="6"/>
  <c r="F1000" i="6"/>
  <c r="F1001" i="6"/>
  <c r="F1002" i="6"/>
  <c r="F1003" i="6"/>
  <c r="F1004" i="6"/>
  <c r="F1005" i="6"/>
  <c r="F1006" i="6"/>
  <c r="F1007" i="6"/>
  <c r="F1008" i="6"/>
  <c r="F1009" i="6"/>
  <c r="F1010" i="6"/>
  <c r="F1011" i="6"/>
  <c r="F1012" i="6"/>
  <c r="F1013" i="6"/>
  <c r="F1014" i="6"/>
  <c r="F1015" i="6"/>
  <c r="F1016" i="6"/>
  <c r="F1017" i="6"/>
  <c r="F1018" i="6"/>
  <c r="F1019" i="6"/>
  <c r="F1020" i="6"/>
  <c r="F1021" i="6"/>
  <c r="F1022" i="6"/>
  <c r="F1023" i="6"/>
  <c r="F1024" i="6"/>
  <c r="F1025" i="6"/>
  <c r="F1026" i="6"/>
  <c r="F1027" i="6"/>
  <c r="F1028" i="6"/>
  <c r="F1029" i="6"/>
  <c r="F1030" i="6"/>
  <c r="F1031" i="6"/>
  <c r="F1032" i="6"/>
  <c r="F1033" i="6"/>
  <c r="F1034" i="6"/>
  <c r="F1035" i="6"/>
  <c r="F1036" i="6"/>
  <c r="F1037" i="6"/>
  <c r="F1038" i="6"/>
  <c r="F1039" i="6"/>
  <c r="F1040" i="6"/>
  <c r="F1041" i="6"/>
  <c r="F1042" i="6"/>
  <c r="F1043" i="6"/>
  <c r="F1044" i="6"/>
  <c r="F1045" i="6"/>
  <c r="F1046" i="6"/>
  <c r="F1047" i="6"/>
  <c r="F1048" i="6"/>
  <c r="F1049" i="6"/>
  <c r="F1050" i="6"/>
  <c r="F1051" i="6"/>
  <c r="F1052" i="6"/>
  <c r="F1053" i="6"/>
  <c r="F1054" i="6"/>
  <c r="F1055" i="6"/>
  <c r="F1056" i="6"/>
  <c r="F1057" i="6"/>
  <c r="F1058" i="6"/>
  <c r="F1059" i="6"/>
  <c r="F1060" i="6"/>
  <c r="F1061" i="6"/>
  <c r="F1062" i="6"/>
  <c r="F1063" i="6"/>
  <c r="F1064" i="6"/>
  <c r="F1065" i="6"/>
  <c r="F1066" i="6"/>
  <c r="F1067" i="6"/>
  <c r="F1068" i="6"/>
  <c r="F1069" i="6"/>
  <c r="F1070" i="6"/>
  <c r="F1071" i="6"/>
  <c r="F1072" i="6"/>
  <c r="F1073" i="6"/>
  <c r="F1074" i="6"/>
  <c r="F1075" i="6"/>
  <c r="F1076" i="6"/>
  <c r="F1077" i="6"/>
  <c r="F1078" i="6"/>
  <c r="F1079" i="6"/>
  <c r="F1080" i="6"/>
  <c r="F1081" i="6"/>
  <c r="F1082" i="6"/>
  <c r="F1083" i="6"/>
  <c r="F1084" i="6"/>
  <c r="F1085" i="6"/>
  <c r="F1086" i="6"/>
  <c r="F1087" i="6"/>
  <c r="F1088" i="6"/>
  <c r="F1089" i="6"/>
  <c r="F1090" i="6"/>
  <c r="F1091" i="6"/>
  <c r="F1092" i="6"/>
  <c r="F1093" i="6"/>
  <c r="F1094" i="6"/>
  <c r="F1095" i="6"/>
  <c r="F1096" i="6"/>
  <c r="F1097" i="6"/>
  <c r="F1098" i="6"/>
  <c r="F1099" i="6"/>
  <c r="F1100" i="6"/>
  <c r="F1101" i="6"/>
  <c r="F1102" i="6"/>
  <c r="F1103" i="6"/>
  <c r="F1104" i="6"/>
  <c r="F1105" i="6"/>
  <c r="F1106" i="6"/>
  <c r="F1107" i="6"/>
  <c r="F1108" i="6"/>
  <c r="F1109" i="6"/>
  <c r="F1110" i="6"/>
  <c r="F1111" i="6"/>
  <c r="F1112" i="6"/>
  <c r="F1113" i="6"/>
  <c r="F1114" i="6"/>
  <c r="F1115" i="6"/>
  <c r="F1116" i="6"/>
  <c r="F1117" i="6"/>
  <c r="F1118" i="6"/>
  <c r="F1119" i="6"/>
  <c r="F1120" i="6"/>
  <c r="F1121" i="6"/>
  <c r="F1122" i="6"/>
  <c r="F1123" i="6"/>
  <c r="F1124" i="6"/>
  <c r="F1125" i="6"/>
  <c r="F1126" i="6"/>
  <c r="F1127" i="6"/>
  <c r="F1128" i="6"/>
  <c r="F1129" i="6"/>
  <c r="F1130" i="6"/>
  <c r="F1131" i="6"/>
  <c r="F1132" i="6"/>
  <c r="F1133" i="6"/>
  <c r="F1134" i="6"/>
  <c r="F1135" i="6"/>
  <c r="F1136" i="6"/>
  <c r="F1137" i="6"/>
  <c r="F1138" i="6"/>
  <c r="F1139" i="6"/>
  <c r="F1140" i="6"/>
  <c r="F1141" i="6"/>
  <c r="F1142" i="6"/>
  <c r="F1143" i="6"/>
  <c r="F1144" i="6"/>
  <c r="F1145" i="6"/>
  <c r="F1146" i="6"/>
  <c r="F1147" i="6"/>
  <c r="F1148" i="6"/>
  <c r="F1149" i="6"/>
  <c r="F1150" i="6"/>
  <c r="F1151" i="6"/>
  <c r="F1152" i="6"/>
  <c r="F1153" i="6"/>
  <c r="F1154" i="6"/>
  <c r="F1155" i="6"/>
  <c r="F1156" i="6"/>
  <c r="F1157" i="6"/>
  <c r="F1158" i="6"/>
  <c r="F1159" i="6"/>
  <c r="F1160" i="6"/>
  <c r="F1161" i="6"/>
  <c r="F1162" i="6"/>
  <c r="F1163" i="6"/>
  <c r="F1164" i="6"/>
  <c r="F1165" i="6"/>
  <c r="F1166" i="6"/>
  <c r="F1167" i="6"/>
  <c r="F1168" i="6"/>
  <c r="F1169" i="6"/>
  <c r="F1170" i="6"/>
  <c r="F1171" i="6"/>
  <c r="F1172" i="6"/>
  <c r="F1173" i="6"/>
  <c r="F1174" i="6"/>
  <c r="F1175" i="6"/>
  <c r="F1176" i="6"/>
  <c r="F1177" i="6"/>
  <c r="F1178" i="6"/>
  <c r="F1179" i="6"/>
  <c r="F1180" i="6"/>
  <c r="F1181" i="6"/>
  <c r="F1182" i="6"/>
  <c r="F1183" i="6"/>
  <c r="F1184" i="6"/>
  <c r="F1185" i="6"/>
  <c r="F1186" i="6"/>
  <c r="F1187" i="6"/>
  <c r="F1188" i="6"/>
  <c r="F1189" i="6"/>
  <c r="F1190" i="6"/>
  <c r="F1191" i="6"/>
  <c r="F1192" i="6"/>
  <c r="F1193" i="6"/>
  <c r="F1194" i="6"/>
  <c r="F1195" i="6"/>
  <c r="F1196" i="6"/>
  <c r="F1197" i="6"/>
  <c r="F1198" i="6"/>
  <c r="F1199" i="6"/>
  <c r="F1200" i="6"/>
  <c r="F1201" i="6"/>
  <c r="F1202" i="6"/>
  <c r="F1203" i="6"/>
  <c r="F1204" i="6"/>
  <c r="F1205" i="6"/>
  <c r="F1206" i="6"/>
  <c r="F1207" i="6"/>
  <c r="F1208" i="6"/>
  <c r="F1209" i="6"/>
  <c r="F1210" i="6"/>
  <c r="F1211" i="6"/>
  <c r="F1212" i="6"/>
  <c r="F1213" i="6"/>
  <c r="F1214" i="6"/>
  <c r="F1215" i="6"/>
  <c r="F1216" i="6"/>
  <c r="F1217" i="6"/>
  <c r="F1218" i="6"/>
  <c r="F1219" i="6"/>
  <c r="F1220" i="6"/>
  <c r="F1221" i="6"/>
  <c r="F1222" i="6"/>
  <c r="F1223" i="6"/>
  <c r="F1224" i="6"/>
  <c r="F1225" i="6"/>
  <c r="F1226" i="6"/>
  <c r="F1227" i="6"/>
  <c r="F1228" i="6"/>
  <c r="F1229" i="6"/>
  <c r="F1230" i="6"/>
  <c r="F1231" i="6"/>
  <c r="F1232" i="6"/>
  <c r="F1233" i="6"/>
  <c r="F1234" i="6"/>
  <c r="F1235" i="6"/>
  <c r="F1236" i="6"/>
  <c r="F1237" i="6"/>
  <c r="F1238" i="6"/>
  <c r="F1239" i="6"/>
  <c r="F1240" i="6"/>
  <c r="F1241" i="6"/>
  <c r="F1242" i="6"/>
  <c r="F1243" i="6"/>
  <c r="F1244" i="6"/>
  <c r="F1245" i="6"/>
  <c r="F1246" i="6"/>
  <c r="F1247" i="6"/>
  <c r="F1248" i="6"/>
  <c r="F1249" i="6"/>
  <c r="F1250" i="6"/>
  <c r="F1251" i="6"/>
  <c r="F1252" i="6"/>
  <c r="F1253" i="6"/>
  <c r="F1254" i="6"/>
  <c r="F1255" i="6"/>
  <c r="F1256" i="6"/>
  <c r="F1257" i="6"/>
  <c r="F1258" i="6"/>
  <c r="F1259" i="6"/>
  <c r="F1260" i="6"/>
  <c r="F1261" i="6"/>
  <c r="F1262" i="6"/>
  <c r="F1263" i="6"/>
  <c r="F1264" i="6"/>
  <c r="F1265" i="6"/>
  <c r="F1266" i="6"/>
  <c r="F1267" i="6"/>
  <c r="F1268" i="6"/>
  <c r="F1269" i="6"/>
  <c r="F1270" i="6"/>
  <c r="F1271" i="6"/>
  <c r="F1272" i="6"/>
  <c r="F1273" i="6"/>
  <c r="F1274" i="6"/>
  <c r="F1275" i="6"/>
  <c r="F1276" i="6"/>
  <c r="F1277" i="6"/>
  <c r="F1278" i="6"/>
  <c r="F1279" i="6"/>
  <c r="F1280" i="6"/>
  <c r="F1281" i="6"/>
  <c r="F1282" i="6"/>
  <c r="F1283" i="6"/>
  <c r="F1284" i="6"/>
  <c r="F1285" i="6"/>
  <c r="F1286" i="6"/>
  <c r="F1287" i="6"/>
  <c r="F1288" i="6"/>
  <c r="F1289" i="6"/>
  <c r="F1290" i="6"/>
  <c r="F1291" i="6"/>
  <c r="F1292" i="6"/>
  <c r="F1293" i="6"/>
  <c r="F1294" i="6"/>
  <c r="F1295" i="6"/>
  <c r="F1296" i="6"/>
  <c r="F1297" i="6"/>
  <c r="F1298" i="6"/>
  <c r="F1299" i="6"/>
  <c r="F1300" i="6"/>
  <c r="F1301" i="6"/>
  <c r="F1302" i="6"/>
  <c r="F1303" i="6"/>
  <c r="F1304" i="6"/>
  <c r="F1305" i="6"/>
  <c r="F1306" i="6"/>
  <c r="F1307" i="6"/>
  <c r="F1308" i="6"/>
  <c r="F1309" i="6"/>
  <c r="F1310" i="6"/>
  <c r="F1311" i="6"/>
  <c r="F1312" i="6"/>
  <c r="F1313" i="6"/>
  <c r="F1314" i="6"/>
  <c r="F1315" i="6"/>
  <c r="F1316" i="6"/>
  <c r="F1317" i="6"/>
  <c r="F1318" i="6"/>
  <c r="F1319" i="6"/>
  <c r="F1320" i="6"/>
  <c r="F1321" i="6"/>
  <c r="F1322" i="6"/>
  <c r="F1323" i="6"/>
  <c r="F1324" i="6"/>
  <c r="F1325" i="6"/>
  <c r="F1326" i="6"/>
  <c r="F1327" i="6"/>
  <c r="F1328" i="6"/>
  <c r="F1329" i="6"/>
  <c r="F1330" i="6"/>
  <c r="F1331" i="6"/>
  <c r="F1332" i="6"/>
  <c r="F1333" i="6"/>
  <c r="F1334" i="6"/>
  <c r="F1335" i="6"/>
  <c r="F1336" i="6"/>
  <c r="F1337" i="6"/>
  <c r="F1338" i="6"/>
  <c r="F1339" i="6"/>
  <c r="F1340" i="6"/>
  <c r="F1341" i="6"/>
  <c r="F1342" i="6"/>
  <c r="F1343" i="6"/>
  <c r="F1344" i="6"/>
  <c r="F1345" i="6"/>
  <c r="F1346" i="6"/>
  <c r="F1347" i="6"/>
  <c r="F1348" i="6"/>
  <c r="F1349" i="6"/>
  <c r="F1350" i="6"/>
  <c r="F1351" i="6"/>
  <c r="F1352" i="6"/>
  <c r="F1353" i="6"/>
  <c r="F1354" i="6"/>
  <c r="F1355" i="6"/>
  <c r="F1356" i="6"/>
  <c r="F1357" i="6"/>
  <c r="F1358" i="6"/>
  <c r="F1359" i="6"/>
  <c r="F1360" i="6"/>
  <c r="F1361" i="6"/>
  <c r="F1362" i="6"/>
  <c r="F1363" i="6"/>
  <c r="F1364" i="6"/>
  <c r="F1365" i="6"/>
  <c r="F1366" i="6"/>
  <c r="F1367" i="6"/>
  <c r="F1368" i="6"/>
  <c r="F1369" i="6"/>
  <c r="F1370" i="6"/>
  <c r="F1371" i="6"/>
  <c r="F1372" i="6"/>
  <c r="F1373" i="6"/>
  <c r="F1374" i="6"/>
  <c r="F1375" i="6"/>
  <c r="F1376" i="6"/>
  <c r="F1377" i="6"/>
  <c r="F1378" i="6"/>
  <c r="F1379" i="6"/>
  <c r="F1380" i="6"/>
  <c r="F1381" i="6"/>
  <c r="F1382" i="6"/>
  <c r="F1383" i="6"/>
  <c r="F1384" i="6"/>
  <c r="F1385" i="6"/>
  <c r="F1386" i="6"/>
  <c r="F1387" i="6"/>
  <c r="F1388" i="6"/>
  <c r="F1389" i="6"/>
  <c r="F1390" i="6"/>
  <c r="F1391" i="6"/>
  <c r="F1392" i="6"/>
  <c r="F1393" i="6"/>
  <c r="F1394" i="6"/>
  <c r="F1395" i="6"/>
  <c r="F1396" i="6"/>
  <c r="F1397" i="6"/>
  <c r="F1398" i="6"/>
  <c r="F1399" i="6"/>
  <c r="F1400" i="6"/>
  <c r="F1401" i="6"/>
  <c r="F1402" i="6"/>
  <c r="F1403" i="6"/>
  <c r="F1404" i="6"/>
  <c r="F1405" i="6"/>
  <c r="F1406" i="6"/>
  <c r="F1407" i="6"/>
  <c r="F1408" i="6"/>
  <c r="F1409" i="6"/>
  <c r="F1410" i="6"/>
  <c r="F1411" i="6"/>
  <c r="F1412" i="6"/>
  <c r="F1413" i="6"/>
  <c r="F1414" i="6"/>
  <c r="F1415" i="6"/>
  <c r="F1416" i="6"/>
  <c r="F1417" i="6"/>
  <c r="F1418" i="6"/>
  <c r="F1419" i="6"/>
  <c r="F1420" i="6"/>
  <c r="F1421" i="6"/>
  <c r="F1422" i="6"/>
  <c r="F1423" i="6"/>
  <c r="F1424" i="6"/>
  <c r="F1425" i="6"/>
  <c r="F1426" i="6"/>
  <c r="F1427" i="6"/>
  <c r="F1428" i="6"/>
  <c r="F1429" i="6"/>
  <c r="F1430" i="6"/>
  <c r="F1431" i="6"/>
  <c r="F1432" i="6"/>
  <c r="F1433" i="6"/>
  <c r="F1434" i="6"/>
  <c r="F1435" i="6"/>
  <c r="F1436" i="6"/>
  <c r="F1437" i="6"/>
  <c r="F1438" i="6"/>
  <c r="F1439" i="6"/>
  <c r="F1440" i="6"/>
  <c r="F1441" i="6"/>
  <c r="F1442" i="6"/>
  <c r="F1443" i="6"/>
  <c r="F1444" i="6"/>
  <c r="F1445" i="6"/>
  <c r="F1446" i="6"/>
  <c r="F1447" i="6"/>
  <c r="F1448" i="6"/>
  <c r="F1449" i="6"/>
  <c r="F1450" i="6"/>
  <c r="F1451" i="6"/>
  <c r="F1452" i="6"/>
  <c r="F1453" i="6"/>
  <c r="F1454" i="6"/>
  <c r="F1455" i="6"/>
  <c r="F1456" i="6"/>
  <c r="F1457" i="6"/>
  <c r="F1458" i="6"/>
  <c r="F1459" i="6"/>
  <c r="F1460" i="6"/>
  <c r="F1461" i="6"/>
  <c r="F1462" i="6"/>
  <c r="F1463" i="6"/>
  <c r="F1464" i="6"/>
  <c r="F1465" i="6"/>
  <c r="F1466" i="6"/>
  <c r="F1467" i="6"/>
  <c r="F1468" i="6"/>
  <c r="F1469" i="6"/>
  <c r="F1470" i="6"/>
  <c r="F1471" i="6"/>
  <c r="F1472" i="6"/>
  <c r="F1473" i="6"/>
  <c r="F1474" i="6"/>
  <c r="F1475" i="6"/>
  <c r="F1476" i="6"/>
  <c r="F1477" i="6"/>
  <c r="F1478" i="6"/>
  <c r="F1479" i="6"/>
  <c r="F1480" i="6"/>
  <c r="F1481" i="6"/>
  <c r="F1482" i="6"/>
  <c r="F1483" i="6"/>
  <c r="F1484" i="6"/>
  <c r="F1485" i="6"/>
  <c r="F1486" i="6"/>
  <c r="F1487" i="6"/>
  <c r="F1488" i="6"/>
  <c r="F1489" i="6"/>
  <c r="F1490" i="6"/>
  <c r="F1491" i="6"/>
  <c r="F1492" i="6"/>
  <c r="F1493" i="6"/>
  <c r="F1494" i="6"/>
  <c r="F1495" i="6"/>
  <c r="F1496" i="6"/>
  <c r="F1497" i="6"/>
  <c r="F1498" i="6"/>
  <c r="F1499" i="6"/>
  <c r="F1500" i="6"/>
  <c r="F1501" i="6"/>
  <c r="F1502" i="6"/>
  <c r="F1503" i="6"/>
  <c r="F1504" i="6"/>
  <c r="F1505" i="6"/>
  <c r="F1506" i="6"/>
  <c r="F1507" i="6"/>
  <c r="F1508" i="6"/>
  <c r="F1509" i="6"/>
  <c r="F1510" i="6"/>
  <c r="F1511" i="6"/>
  <c r="F1512" i="6"/>
  <c r="F1513" i="6"/>
  <c r="F1514" i="6"/>
  <c r="F1515" i="6"/>
  <c r="F1516" i="6"/>
  <c r="F1517" i="6"/>
  <c r="F1518" i="6"/>
  <c r="F1519" i="6"/>
  <c r="F1520" i="6"/>
  <c r="F1521" i="6"/>
  <c r="F1522" i="6"/>
  <c r="F1523" i="6"/>
  <c r="F1524" i="6"/>
  <c r="F1525" i="6"/>
  <c r="F1526" i="6"/>
  <c r="F1527" i="6"/>
  <c r="F1528" i="6"/>
  <c r="F1529" i="6"/>
  <c r="F1530" i="6"/>
  <c r="F1531" i="6"/>
  <c r="F1532" i="6"/>
  <c r="F1533" i="6"/>
  <c r="F1534" i="6"/>
  <c r="F1535" i="6"/>
  <c r="F1536" i="6"/>
  <c r="F1537" i="6"/>
  <c r="F1538" i="6"/>
  <c r="F1539" i="6"/>
  <c r="F1540" i="6"/>
  <c r="F1541" i="6"/>
  <c r="F1542" i="6"/>
  <c r="F1543" i="6"/>
  <c r="F1544" i="6"/>
  <c r="F1545" i="6"/>
  <c r="F1546" i="6"/>
  <c r="F1547" i="6"/>
  <c r="F1548" i="6"/>
  <c r="F1549" i="6"/>
  <c r="F1550" i="6"/>
  <c r="F1551" i="6"/>
  <c r="F1552" i="6"/>
  <c r="F1553" i="6"/>
  <c r="F1554" i="6"/>
  <c r="F1555" i="6"/>
  <c r="F1556" i="6"/>
  <c r="F1557" i="6"/>
  <c r="F1558" i="6"/>
  <c r="F1559" i="6"/>
  <c r="F1560" i="6"/>
  <c r="F1561" i="6"/>
  <c r="F1562" i="6"/>
  <c r="F1563" i="6"/>
  <c r="F1564" i="6"/>
  <c r="F1565" i="6"/>
  <c r="F1566" i="6"/>
  <c r="F1567" i="6"/>
  <c r="F1568" i="6"/>
  <c r="F1569" i="6"/>
  <c r="F1570" i="6"/>
  <c r="F1571" i="6"/>
  <c r="F1572" i="6"/>
  <c r="F1573" i="6"/>
  <c r="F1574" i="6"/>
  <c r="F1575" i="6"/>
  <c r="F1576" i="6"/>
  <c r="F1577" i="6"/>
  <c r="F1578" i="6"/>
  <c r="F1579" i="6"/>
  <c r="F1580" i="6"/>
  <c r="F1581" i="6"/>
  <c r="F1582" i="6"/>
  <c r="F1583" i="6"/>
  <c r="F1584" i="6"/>
  <c r="F1585" i="6"/>
  <c r="F1586" i="6"/>
  <c r="F1587" i="6"/>
  <c r="F1588" i="6"/>
  <c r="F1589" i="6"/>
  <c r="F1590" i="6"/>
  <c r="F1591" i="6"/>
  <c r="F1592" i="6"/>
  <c r="F1593" i="6"/>
  <c r="F1594" i="6"/>
  <c r="F1595" i="6"/>
  <c r="F1596" i="6"/>
  <c r="F1597" i="6"/>
  <c r="F1598" i="6"/>
  <c r="F1599" i="6"/>
  <c r="F1600" i="6"/>
  <c r="F1601" i="6"/>
  <c r="F1602" i="6"/>
  <c r="F1603" i="6"/>
  <c r="F1604" i="6"/>
  <c r="F1605" i="6"/>
  <c r="F1606" i="6"/>
  <c r="F1607" i="6"/>
  <c r="F1608" i="6"/>
  <c r="F1609" i="6"/>
  <c r="F1610" i="6"/>
  <c r="F1611" i="6"/>
  <c r="F1612" i="6"/>
  <c r="F1613" i="6"/>
  <c r="F1614" i="6"/>
  <c r="F1615" i="6"/>
  <c r="F1616" i="6"/>
  <c r="F1617" i="6"/>
  <c r="F1618" i="6"/>
  <c r="F1619" i="6"/>
  <c r="F1620" i="6"/>
  <c r="F1621" i="6"/>
  <c r="F1622" i="6"/>
  <c r="F1623" i="6"/>
  <c r="F1624" i="6"/>
  <c r="F1625" i="6"/>
  <c r="F1626" i="6"/>
  <c r="F1627" i="6"/>
  <c r="F1628" i="6"/>
  <c r="F1629" i="6"/>
  <c r="F1630" i="6"/>
  <c r="F1631" i="6"/>
  <c r="F1632" i="6"/>
  <c r="F1633" i="6"/>
  <c r="F1634" i="6"/>
  <c r="F1635" i="6"/>
  <c r="F1636" i="6"/>
  <c r="F1637" i="6"/>
  <c r="F1638" i="6"/>
  <c r="F1639" i="6"/>
  <c r="F1640" i="6"/>
  <c r="F1641" i="6"/>
  <c r="F1642" i="6"/>
  <c r="F1643" i="6"/>
  <c r="F1644" i="6"/>
  <c r="F1645" i="6"/>
  <c r="F1646" i="6"/>
  <c r="F1647" i="6"/>
  <c r="F1648" i="6"/>
  <c r="F1649" i="6"/>
  <c r="F1650" i="6"/>
  <c r="F1651" i="6"/>
  <c r="F1652" i="6"/>
  <c r="F1653" i="6"/>
  <c r="F1654" i="6"/>
  <c r="F1655" i="6"/>
  <c r="F1656" i="6"/>
  <c r="F1657" i="6"/>
  <c r="F1658" i="6"/>
  <c r="F1659" i="6"/>
  <c r="F1660" i="6"/>
  <c r="F1661" i="6"/>
  <c r="F1662" i="6"/>
  <c r="F1663" i="6"/>
  <c r="F1664" i="6"/>
  <c r="F1665" i="6"/>
  <c r="F1666" i="6"/>
  <c r="F1667" i="6"/>
  <c r="F1668" i="6"/>
  <c r="F1669" i="6"/>
  <c r="F1670" i="6"/>
  <c r="F1671" i="6"/>
  <c r="F1672" i="6"/>
  <c r="F1673" i="6"/>
  <c r="F1674" i="6"/>
  <c r="F1675" i="6"/>
  <c r="F1676" i="6"/>
  <c r="F1677" i="6"/>
  <c r="F1678" i="6"/>
  <c r="F1679" i="6"/>
  <c r="F1680" i="6"/>
  <c r="F1681" i="6"/>
  <c r="F1682" i="6"/>
  <c r="F1683" i="6"/>
  <c r="F1684" i="6"/>
  <c r="F1685" i="6"/>
  <c r="F1686" i="6"/>
  <c r="F1687" i="6"/>
  <c r="F1688" i="6"/>
  <c r="F1689" i="6"/>
  <c r="F1690" i="6"/>
  <c r="F1691" i="6"/>
  <c r="F1692" i="6"/>
  <c r="F1693" i="6"/>
  <c r="F1694" i="6"/>
  <c r="F1695" i="6"/>
  <c r="F1696" i="6"/>
  <c r="F1697" i="6"/>
  <c r="F1698" i="6"/>
  <c r="F1699" i="6"/>
  <c r="F1700" i="6"/>
  <c r="F1701" i="6"/>
  <c r="F1702" i="6"/>
  <c r="F1703" i="6"/>
  <c r="F1704" i="6"/>
  <c r="F1705" i="6"/>
  <c r="F1706" i="6"/>
  <c r="F1707" i="6"/>
  <c r="F1708" i="6"/>
  <c r="F1709" i="6"/>
  <c r="F1710" i="6"/>
  <c r="F1711" i="6"/>
  <c r="F1712" i="6"/>
  <c r="F1713" i="6"/>
  <c r="F1714" i="6"/>
  <c r="F1715" i="6"/>
  <c r="F1716" i="6"/>
  <c r="F1717" i="6"/>
  <c r="F1718" i="6"/>
  <c r="F1719" i="6"/>
  <c r="F1720" i="6"/>
  <c r="F1721" i="6"/>
  <c r="F1722" i="6"/>
  <c r="F1723" i="6"/>
  <c r="F1724" i="6"/>
  <c r="F1725" i="6"/>
  <c r="F1726" i="6"/>
  <c r="F1727" i="6"/>
  <c r="F1728" i="6"/>
  <c r="F1729" i="6"/>
  <c r="F1730" i="6"/>
  <c r="F1731" i="6"/>
  <c r="F1732" i="6"/>
  <c r="F1733" i="6"/>
  <c r="F1734" i="6"/>
  <c r="F1735" i="6"/>
  <c r="F1736" i="6"/>
  <c r="F1737" i="6"/>
  <c r="F1738" i="6"/>
  <c r="F1739" i="6"/>
  <c r="F1740" i="6"/>
  <c r="F1741" i="6"/>
  <c r="F1742" i="6"/>
  <c r="F1743" i="6"/>
  <c r="F1744" i="6"/>
  <c r="F1745" i="6"/>
  <c r="F1746" i="6"/>
  <c r="F1747" i="6"/>
  <c r="F1748" i="6"/>
  <c r="F1749" i="6"/>
  <c r="F1750" i="6"/>
  <c r="F1751" i="6"/>
  <c r="F1752" i="6"/>
  <c r="F1753" i="6"/>
  <c r="F1754" i="6"/>
  <c r="F1755" i="6"/>
  <c r="F1756" i="6"/>
  <c r="F1757" i="6"/>
  <c r="F1758" i="6"/>
  <c r="F1759" i="6"/>
  <c r="F1760" i="6"/>
  <c r="F1761" i="6"/>
  <c r="F1762" i="6"/>
  <c r="F1763" i="6"/>
  <c r="F1764" i="6"/>
  <c r="F1765" i="6"/>
  <c r="F1766" i="6"/>
  <c r="F1767" i="6"/>
  <c r="F1768" i="6"/>
  <c r="F1769" i="6"/>
  <c r="F1770" i="6"/>
  <c r="F1771" i="6"/>
  <c r="F1772" i="6"/>
  <c r="F1773" i="6"/>
  <c r="F1774" i="6"/>
  <c r="F1775" i="6"/>
  <c r="F1776" i="6"/>
  <c r="F1777" i="6"/>
  <c r="F1778" i="6"/>
  <c r="F1779" i="6"/>
  <c r="F1780" i="6"/>
  <c r="F1781" i="6"/>
  <c r="F1782" i="6"/>
  <c r="F1783" i="6"/>
  <c r="F1784" i="6"/>
  <c r="F1785" i="6"/>
  <c r="F1786" i="6"/>
  <c r="F1787" i="6"/>
  <c r="F1788" i="6"/>
  <c r="F1789" i="6"/>
  <c r="F1790" i="6"/>
  <c r="F1791" i="6"/>
  <c r="F1792" i="6"/>
  <c r="F1793" i="6"/>
  <c r="F1794" i="6"/>
  <c r="F1795" i="6"/>
  <c r="F1796" i="6"/>
  <c r="F1797" i="6"/>
  <c r="F1798" i="6"/>
  <c r="F1799" i="6"/>
  <c r="F1800" i="6"/>
  <c r="F1801" i="6"/>
  <c r="F1802" i="6"/>
  <c r="F1803" i="6"/>
  <c r="F1804" i="6"/>
  <c r="F1805" i="6"/>
  <c r="F1806" i="6"/>
  <c r="F1807" i="6"/>
  <c r="F1808" i="6"/>
  <c r="F1809" i="6"/>
  <c r="F1810" i="6"/>
  <c r="F1811" i="6"/>
  <c r="F1812" i="6"/>
  <c r="F1813" i="6"/>
  <c r="F1814" i="6"/>
  <c r="F1815" i="6"/>
  <c r="F1816" i="6"/>
  <c r="F1817" i="6"/>
  <c r="F1818" i="6"/>
  <c r="F1819" i="6"/>
  <c r="F1820" i="6"/>
  <c r="F1821" i="6"/>
  <c r="F1822" i="6"/>
  <c r="F1823" i="6"/>
  <c r="F1824" i="6"/>
  <c r="F1825" i="6"/>
  <c r="F1826" i="6"/>
  <c r="F1827" i="6"/>
  <c r="F1828" i="6"/>
  <c r="F1829" i="6"/>
  <c r="F1830" i="6"/>
  <c r="F1831" i="6"/>
  <c r="F1832" i="6"/>
  <c r="F1833" i="6"/>
  <c r="F1834" i="6"/>
  <c r="F1835" i="6"/>
  <c r="F1836" i="6"/>
  <c r="F1837" i="6"/>
  <c r="F1838" i="6"/>
  <c r="F1839" i="6"/>
  <c r="F1840" i="6"/>
  <c r="F1841" i="6"/>
  <c r="F1842" i="6"/>
  <c r="F1843" i="6"/>
  <c r="F1844" i="6"/>
  <c r="F1845" i="6"/>
  <c r="F1846" i="6"/>
  <c r="F1847" i="6"/>
  <c r="F1848" i="6"/>
  <c r="F1849" i="6"/>
  <c r="F1850" i="6"/>
  <c r="F1851" i="6"/>
  <c r="F1852" i="6"/>
  <c r="F1853" i="6"/>
  <c r="F1854" i="6"/>
  <c r="F1855" i="6"/>
  <c r="F1856" i="6"/>
  <c r="F1857" i="6"/>
  <c r="F1858" i="6"/>
  <c r="F1859" i="6"/>
  <c r="F1860" i="6"/>
  <c r="F1861" i="6"/>
  <c r="F1862" i="6"/>
  <c r="F1863" i="6"/>
  <c r="F1864" i="6"/>
  <c r="F1865" i="6"/>
  <c r="F1866" i="6"/>
  <c r="F1867" i="6"/>
  <c r="F1868" i="6"/>
  <c r="F1869" i="6"/>
  <c r="F1870" i="6"/>
  <c r="F1871" i="6"/>
  <c r="F1872" i="6"/>
  <c r="F1873" i="6"/>
  <c r="F1874" i="6"/>
  <c r="F1875" i="6"/>
  <c r="F1876" i="6"/>
  <c r="F1877" i="6"/>
  <c r="F1878" i="6"/>
  <c r="F1879" i="6"/>
  <c r="F1880" i="6"/>
  <c r="F1881" i="6"/>
  <c r="F1882" i="6"/>
  <c r="F1883" i="6"/>
  <c r="F1884" i="6"/>
  <c r="F1885" i="6"/>
  <c r="F1886" i="6"/>
  <c r="F1887" i="6"/>
  <c r="F1888" i="6"/>
  <c r="F1889" i="6"/>
  <c r="F1890" i="6"/>
  <c r="F1891" i="6"/>
  <c r="F1892" i="6"/>
  <c r="F1893" i="6"/>
  <c r="F1894" i="6"/>
  <c r="F1895" i="6"/>
  <c r="F1896" i="6"/>
  <c r="F1897" i="6"/>
  <c r="F1898" i="6"/>
  <c r="F1899" i="6"/>
  <c r="F1900" i="6"/>
  <c r="F1901" i="6"/>
  <c r="F1902" i="6"/>
  <c r="F1903" i="6"/>
  <c r="F1904" i="6"/>
  <c r="F1905" i="6"/>
  <c r="F1906" i="6"/>
  <c r="F1907" i="6"/>
  <c r="F1908" i="6"/>
  <c r="F1909" i="6"/>
  <c r="F1910" i="6"/>
  <c r="F1911" i="6"/>
  <c r="F1912" i="6"/>
  <c r="F1913" i="6"/>
  <c r="F1914" i="6"/>
  <c r="F1915" i="6"/>
  <c r="F1916" i="6"/>
  <c r="F1917" i="6"/>
  <c r="F1918" i="6"/>
  <c r="F1919" i="6"/>
  <c r="F1920" i="6"/>
  <c r="F1921" i="6"/>
  <c r="F1922" i="6"/>
  <c r="F1923" i="6"/>
  <c r="F1924" i="6"/>
  <c r="F1925" i="6"/>
  <c r="F1926" i="6"/>
  <c r="F1927" i="6"/>
  <c r="F1928" i="6"/>
  <c r="F1929" i="6"/>
  <c r="F1930" i="6"/>
  <c r="F1931" i="6"/>
  <c r="F1932" i="6"/>
  <c r="F1933" i="6"/>
  <c r="F1934" i="6"/>
  <c r="F1935" i="6"/>
  <c r="F1936" i="6"/>
  <c r="F1937" i="6"/>
  <c r="F1938" i="6"/>
  <c r="F1939" i="6"/>
  <c r="F1940" i="6"/>
  <c r="F1941" i="6"/>
  <c r="F1942" i="6"/>
  <c r="F1943" i="6"/>
  <c r="F1944" i="6"/>
  <c r="F1945" i="6"/>
  <c r="F1946" i="6"/>
  <c r="F1947" i="6"/>
  <c r="F1948" i="6"/>
  <c r="F1949" i="6"/>
  <c r="F1950" i="6"/>
  <c r="F1951" i="6"/>
  <c r="F1952" i="6"/>
  <c r="F1953" i="6"/>
  <c r="F1954" i="6"/>
  <c r="F1955" i="6"/>
  <c r="F1956" i="6"/>
  <c r="F1957" i="6"/>
  <c r="F1958" i="6"/>
  <c r="F1959" i="6"/>
  <c r="F1960" i="6"/>
  <c r="F1961" i="6"/>
  <c r="F1962" i="6"/>
  <c r="F1963" i="6"/>
  <c r="F1964" i="6"/>
  <c r="F1965" i="6"/>
  <c r="F1966" i="6"/>
  <c r="F1967" i="6"/>
  <c r="F1968" i="6"/>
  <c r="F1969" i="6"/>
  <c r="F1970" i="6"/>
  <c r="F1971" i="6"/>
  <c r="F1972" i="6"/>
  <c r="F1973" i="6"/>
  <c r="F1974" i="6"/>
  <c r="F1975" i="6"/>
  <c r="F1976" i="6"/>
  <c r="F1977" i="6"/>
  <c r="F1978" i="6"/>
  <c r="F1979" i="6"/>
  <c r="F1980" i="6"/>
  <c r="F1981" i="6"/>
  <c r="F1982" i="6"/>
  <c r="F1983" i="6"/>
  <c r="F1984" i="6"/>
  <c r="F1985" i="6"/>
  <c r="F1986" i="6"/>
  <c r="F1987" i="6"/>
  <c r="F1988" i="6"/>
  <c r="F1989" i="6"/>
  <c r="F1990" i="6"/>
  <c r="F1991" i="6"/>
  <c r="F1992" i="6"/>
  <c r="F1993" i="6"/>
  <c r="F1994" i="6"/>
  <c r="F1995" i="6"/>
  <c r="F1996" i="6"/>
  <c r="F1997" i="6"/>
  <c r="F1998" i="6"/>
  <c r="F1999" i="6"/>
  <c r="F2000" i="6"/>
  <c r="F2001" i="6"/>
  <c r="F2002" i="6"/>
  <c r="F2003" i="6"/>
  <c r="F2004" i="6"/>
  <c r="F2005" i="6"/>
  <c r="F2006" i="6"/>
  <c r="F2007" i="6"/>
  <c r="F2008" i="6"/>
  <c r="F2009" i="6"/>
  <c r="F2010" i="6"/>
  <c r="F2011" i="6"/>
  <c r="F2012" i="6"/>
  <c r="F2013" i="6"/>
  <c r="F2014" i="6"/>
  <c r="F2015" i="6"/>
  <c r="F2016" i="6"/>
  <c r="F2017" i="6"/>
  <c r="F2018" i="6"/>
  <c r="F2019" i="6"/>
  <c r="F2020" i="6"/>
  <c r="F2021" i="6"/>
  <c r="F2022" i="6"/>
  <c r="F2023" i="6"/>
  <c r="F2024" i="6"/>
  <c r="F2025" i="6"/>
  <c r="F2026" i="6"/>
  <c r="F2027" i="6"/>
  <c r="F2028" i="6"/>
  <c r="F2029" i="6"/>
  <c r="F2030" i="6"/>
  <c r="F2031" i="6"/>
  <c r="F2032" i="6"/>
  <c r="F2033" i="6"/>
  <c r="F2034" i="6"/>
  <c r="F2035" i="6"/>
  <c r="F2036" i="6"/>
  <c r="F2037" i="6"/>
  <c r="F2038" i="6"/>
  <c r="F2039" i="6"/>
  <c r="F2040" i="6"/>
  <c r="F2041" i="6"/>
  <c r="F2042" i="6"/>
  <c r="F2043" i="6"/>
  <c r="F2044" i="6"/>
  <c r="F2045" i="6"/>
  <c r="F2046" i="6"/>
  <c r="F2047" i="6"/>
  <c r="F2048" i="6"/>
  <c r="F2049" i="6"/>
  <c r="F2050" i="6"/>
  <c r="F2051" i="6"/>
  <c r="F2052" i="6"/>
  <c r="F2053" i="6"/>
  <c r="F2054" i="6"/>
  <c r="F2055" i="6"/>
  <c r="F2056" i="6"/>
  <c r="F2057" i="6"/>
  <c r="F2058" i="6"/>
  <c r="F2059" i="6"/>
  <c r="F2060" i="6"/>
  <c r="F2061" i="6"/>
  <c r="F2062" i="6"/>
  <c r="F2063" i="6"/>
  <c r="F2064" i="6"/>
  <c r="F2065" i="6"/>
  <c r="F2066" i="6"/>
  <c r="F2067" i="6"/>
  <c r="F2068" i="6"/>
  <c r="F2069" i="6"/>
  <c r="F2070" i="6"/>
  <c r="F2071" i="6"/>
  <c r="F2072" i="6"/>
  <c r="F2073" i="6"/>
  <c r="F2074" i="6"/>
  <c r="F2075" i="6"/>
  <c r="F2076" i="6"/>
  <c r="F2077" i="6"/>
  <c r="F2078" i="6"/>
  <c r="F2079" i="6"/>
  <c r="F2080" i="6"/>
  <c r="F2081" i="6"/>
  <c r="F2082" i="6"/>
  <c r="F2083" i="6"/>
  <c r="F2084" i="6"/>
  <c r="F2085" i="6"/>
  <c r="F2086" i="6"/>
  <c r="F2087" i="6"/>
  <c r="F2088" i="6"/>
  <c r="F2089" i="6"/>
  <c r="F2090" i="6"/>
  <c r="F2091" i="6"/>
  <c r="F2092" i="6"/>
  <c r="F2093" i="6"/>
  <c r="F2094" i="6"/>
  <c r="F2095" i="6"/>
  <c r="F2096" i="6"/>
  <c r="F2097" i="6"/>
  <c r="F2098" i="6"/>
  <c r="F2099" i="6"/>
  <c r="F2100" i="6"/>
  <c r="F2101" i="6"/>
  <c r="F2102" i="6"/>
  <c r="F2103" i="6"/>
  <c r="F2104" i="6"/>
  <c r="F2105" i="6"/>
  <c r="F2106" i="6"/>
  <c r="F2107" i="6"/>
  <c r="F2108" i="6"/>
  <c r="F2109" i="6"/>
  <c r="F2110" i="6"/>
  <c r="F2111" i="6"/>
  <c r="F2112" i="6"/>
  <c r="F2113" i="6"/>
  <c r="F2114" i="6"/>
  <c r="F2115" i="6"/>
  <c r="F2116" i="6"/>
  <c r="F2117" i="6"/>
  <c r="F2118" i="6"/>
  <c r="F2119" i="6"/>
  <c r="F2120" i="6"/>
  <c r="F2121" i="6"/>
  <c r="F2122" i="6"/>
  <c r="F2123" i="6"/>
  <c r="F2124" i="6"/>
  <c r="F2125" i="6"/>
  <c r="F2126" i="6"/>
  <c r="F2127" i="6"/>
  <c r="F2128" i="6"/>
  <c r="F2129" i="6"/>
  <c r="F2130" i="6"/>
  <c r="F2131" i="6"/>
  <c r="F2132" i="6"/>
  <c r="F2133" i="6"/>
  <c r="F2134" i="6"/>
  <c r="F2135" i="6"/>
  <c r="F2136" i="6"/>
  <c r="F2137" i="6"/>
  <c r="F2138" i="6"/>
  <c r="F2139" i="6"/>
  <c r="F2140" i="6"/>
  <c r="F2141" i="6"/>
  <c r="F2142" i="6"/>
  <c r="F2143" i="6"/>
  <c r="F2144" i="6"/>
  <c r="F2145" i="6"/>
  <c r="F2146" i="6"/>
  <c r="F2147" i="6"/>
  <c r="F2148" i="6"/>
  <c r="F2149" i="6"/>
  <c r="F2150" i="6"/>
  <c r="F2151" i="6"/>
  <c r="F2152" i="6"/>
  <c r="F2153" i="6"/>
  <c r="F2154" i="6"/>
  <c r="F2155" i="6"/>
  <c r="F2156" i="6"/>
  <c r="Z27" i="6" a="1"/>
  <c r="Z27" i="6" s="1"/>
  <c r="Y27" i="6" a="1"/>
  <c r="Y27" i="6" s="1"/>
  <c r="AA27" i="6" a="1"/>
  <c r="AA27" i="6" s="1"/>
  <c r="AA26" i="6" a="1"/>
  <c r="AA26" i="6" s="1"/>
  <c r="Z26" i="6"/>
  <c r="Y26" i="6" a="1"/>
  <c r="Y26" i="6" s="1"/>
  <c r="AC24" i="6" a="1"/>
  <c r="AC24" i="6" s="1"/>
  <c r="Y35" i="6"/>
  <c r="AB32" i="6"/>
  <c r="Y44" i="6" s="1"/>
  <c r="Z44" i="6" s="1"/>
  <c r="AB31" i="6"/>
  <c r="Y43" i="6" s="1"/>
  <c r="Z43" i="6" s="1"/>
  <c r="AA25" i="6"/>
  <c r="Z25" i="6"/>
  <c r="Y25" i="6"/>
  <c r="AA24" i="6"/>
  <c r="Z24" i="6"/>
  <c r="Y24" i="6"/>
  <c r="Z21" i="6"/>
  <c r="Z20" i="6"/>
  <c r="Z19" i="6"/>
  <c r="Y21" i="6"/>
  <c r="Y20" i="6"/>
  <c r="Y19" i="6"/>
  <c r="AA12" i="6"/>
  <c r="AA11" i="6"/>
  <c r="AA10" i="6"/>
  <c r="Z12" i="6"/>
  <c r="Z11" i="6"/>
  <c r="Z10" i="6"/>
  <c r="Y12" i="6"/>
  <c r="Y11" i="6"/>
  <c r="Y10" i="6"/>
  <c r="Y5" i="6"/>
  <c r="Y6" i="6"/>
  <c r="Z2" i="6"/>
  <c r="Y2" i="6"/>
  <c r="Y36" i="6" l="1"/>
  <c r="Y40" i="6" s="1"/>
  <c r="Y38" i="6" l="1"/>
</calcChain>
</file>

<file path=xl/sharedStrings.xml><?xml version="1.0" encoding="utf-8"?>
<sst xmlns="http://schemas.openxmlformats.org/spreadsheetml/2006/main" count="19545" uniqueCount="576">
  <si>
    <t>ALFKI</t>
  </si>
  <si>
    <t>ANATR</t>
  </si>
  <si>
    <t>ANTON</t>
  </si>
  <si>
    <t>AROUT</t>
  </si>
  <si>
    <t>BERGS</t>
  </si>
  <si>
    <t>BLAUS</t>
  </si>
  <si>
    <t>BLONP</t>
  </si>
  <si>
    <t>BOLID</t>
  </si>
  <si>
    <t>BONAP</t>
  </si>
  <si>
    <t>BOTTM</t>
  </si>
  <si>
    <t>BSBEV</t>
  </si>
  <si>
    <t>CACTU</t>
  </si>
  <si>
    <t>CENTC</t>
  </si>
  <si>
    <t>CHOPS</t>
  </si>
  <si>
    <t>COMMI</t>
  </si>
  <si>
    <t>CONSH</t>
  </si>
  <si>
    <t>DRACD</t>
  </si>
  <si>
    <t>DUMON</t>
  </si>
  <si>
    <t>EASTC</t>
  </si>
  <si>
    <t>ERNSH</t>
  </si>
  <si>
    <t>FAMIA</t>
  </si>
  <si>
    <t>FOLIG</t>
  </si>
  <si>
    <t>FOLKO</t>
  </si>
  <si>
    <t>FRANK</t>
  </si>
  <si>
    <t>FRANR</t>
  </si>
  <si>
    <t>FRANS</t>
  </si>
  <si>
    <t>FURIB</t>
  </si>
  <si>
    <t>GALED</t>
  </si>
  <si>
    <t>GODOS</t>
  </si>
  <si>
    <t>GOURL</t>
  </si>
  <si>
    <t>GREAL</t>
  </si>
  <si>
    <t>GROSR</t>
  </si>
  <si>
    <t>HANAR</t>
  </si>
  <si>
    <t>HILAA</t>
  </si>
  <si>
    <t>HUNGC</t>
  </si>
  <si>
    <t>HUNGO</t>
  </si>
  <si>
    <t>ISLAT</t>
  </si>
  <si>
    <t>KOENE</t>
  </si>
  <si>
    <t>LACOR</t>
  </si>
  <si>
    <t>LAMAI</t>
  </si>
  <si>
    <t>LAUGB</t>
  </si>
  <si>
    <t>LAZYK</t>
  </si>
  <si>
    <t>LEHMS</t>
  </si>
  <si>
    <t>LETSS</t>
  </si>
  <si>
    <t>LILAS</t>
  </si>
  <si>
    <t>LINOD</t>
  </si>
  <si>
    <t>LONEP</t>
  </si>
  <si>
    <t>MAGAA</t>
  </si>
  <si>
    <t>MAISD</t>
  </si>
  <si>
    <t>MEREP</t>
  </si>
  <si>
    <t>MORGK</t>
  </si>
  <si>
    <t>NORTS</t>
  </si>
  <si>
    <t>OCEAN</t>
  </si>
  <si>
    <t>OLDWO</t>
  </si>
  <si>
    <t>OTTIK</t>
  </si>
  <si>
    <t>PERIC</t>
  </si>
  <si>
    <t>PICCO</t>
  </si>
  <si>
    <t>PRINI</t>
  </si>
  <si>
    <t>QUEDE</t>
  </si>
  <si>
    <t>QUEEN</t>
  </si>
  <si>
    <t>QUICK</t>
  </si>
  <si>
    <t>RANCH</t>
  </si>
  <si>
    <t>RATTC</t>
  </si>
  <si>
    <t>REGGC</t>
  </si>
  <si>
    <t>RICAR</t>
  </si>
  <si>
    <t>RICSU</t>
  </si>
  <si>
    <t>ROMEY</t>
  </si>
  <si>
    <t>SANTG</t>
  </si>
  <si>
    <t>SAVEA</t>
  </si>
  <si>
    <t>SEVES</t>
  </si>
  <si>
    <t>SIMOB</t>
  </si>
  <si>
    <t>SPECD</t>
  </si>
  <si>
    <t>SPLIR</t>
  </si>
  <si>
    <t>SUPRD</t>
  </si>
  <si>
    <t>THEBI</t>
  </si>
  <si>
    <t>THECR</t>
  </si>
  <si>
    <t>TOMSP</t>
  </si>
  <si>
    <t>TORTU</t>
  </si>
  <si>
    <t>TRADH</t>
  </si>
  <si>
    <t>TRAIH</t>
  </si>
  <si>
    <t>VAFFE</t>
  </si>
  <si>
    <t>VICTE</t>
  </si>
  <si>
    <t>VINET</t>
  </si>
  <si>
    <t>WANDK</t>
  </si>
  <si>
    <t>WARTH</t>
  </si>
  <si>
    <t>WELLI</t>
  </si>
  <si>
    <t>WHITC</t>
  </si>
  <si>
    <t>WILMK</t>
  </si>
  <si>
    <t>WOLZA</t>
  </si>
  <si>
    <t>Alfreds Futterkiste</t>
  </si>
  <si>
    <t>Ana Trujillo Emparedados y helados</t>
  </si>
  <si>
    <t>Antonio Moreno Taquería</t>
  </si>
  <si>
    <t>Around the Horn</t>
  </si>
  <si>
    <t>Berglunds snabbköp</t>
  </si>
  <si>
    <t>Blauer See Delikatessen</t>
  </si>
  <si>
    <t>Blondesddsl père et fils</t>
  </si>
  <si>
    <t>Bólido Comidas preparadas</t>
  </si>
  <si>
    <t>Bon app'</t>
  </si>
  <si>
    <t>Bottom-Dollar Markets</t>
  </si>
  <si>
    <t>B's Beverages</t>
  </si>
  <si>
    <t>Cactus Comidas para llevar</t>
  </si>
  <si>
    <t>Centro comercial Moctezuma</t>
  </si>
  <si>
    <t>Chop-suey Chinese</t>
  </si>
  <si>
    <t>Comércio Mineiro</t>
  </si>
  <si>
    <t>Consolidated Holdings</t>
  </si>
  <si>
    <t>Drachenblut Delikatessen</t>
  </si>
  <si>
    <t>Du monde entier</t>
  </si>
  <si>
    <t>Eastern Connection</t>
  </si>
  <si>
    <t>Ernst Handel</t>
  </si>
  <si>
    <t>Familia Arquibaldo</t>
  </si>
  <si>
    <t>Folies gourmandes</t>
  </si>
  <si>
    <t>Folk och fä HB</t>
  </si>
  <si>
    <t>Frankenversand</t>
  </si>
  <si>
    <t>France restauration</t>
  </si>
  <si>
    <t>Franchi S.p.A.</t>
  </si>
  <si>
    <t>Furia Bacalhau e Frutos do Mar</t>
  </si>
  <si>
    <t>Galería del gastrónomo</t>
  </si>
  <si>
    <t>Godos Cocina Típica</t>
  </si>
  <si>
    <t>Gourmet Lanchonetes</t>
  </si>
  <si>
    <t>Great Lakes Food Market</t>
  </si>
  <si>
    <t>GROSELLA-Restaurante</t>
  </si>
  <si>
    <t>Hanari Carnes</t>
  </si>
  <si>
    <t>HILARION-Abastos</t>
  </si>
  <si>
    <t>Hungry Coyote Import Store</t>
  </si>
  <si>
    <t>Hungry Owl All-Night Grocers</t>
  </si>
  <si>
    <t>Island Trading</t>
  </si>
  <si>
    <t>Königlich Essen</t>
  </si>
  <si>
    <t>La corne d'abondance</t>
  </si>
  <si>
    <t>La maison d'Asie</t>
  </si>
  <si>
    <t>Laughing Bacchus Wine Cellars</t>
  </si>
  <si>
    <t>Lazy K Kountry Store</t>
  </si>
  <si>
    <t>Lehmanns Marktstand</t>
  </si>
  <si>
    <t>Let's Stop N Shop</t>
  </si>
  <si>
    <t>LILA-Supermercado</t>
  </si>
  <si>
    <t>LINO-Delicateses</t>
  </si>
  <si>
    <t>Lonesome Pine Restaurant</t>
  </si>
  <si>
    <t>Magazzini Alimentari Riuniti</t>
  </si>
  <si>
    <t>Maison Dewey</t>
  </si>
  <si>
    <t>Mère Paillarde</t>
  </si>
  <si>
    <t>Morgenstern Gesundkost</t>
  </si>
  <si>
    <t>North/South</t>
  </si>
  <si>
    <t>Océano Atlántico Ltda.</t>
  </si>
  <si>
    <t>Old World Delicatessen</t>
  </si>
  <si>
    <t>Ottilies Käseladen</t>
  </si>
  <si>
    <t>Pericles Comidas clásicas</t>
  </si>
  <si>
    <t>Piccolo und mehr</t>
  </si>
  <si>
    <t>Princesa Isabel Vinhos</t>
  </si>
  <si>
    <t>Que Delícia</t>
  </si>
  <si>
    <t>Queen Cozinha</t>
  </si>
  <si>
    <t>QUICK-Stop</t>
  </si>
  <si>
    <t>Rancho grande</t>
  </si>
  <si>
    <t>Rattlesnake Canyon Grocery</t>
  </si>
  <si>
    <t>Reggiani Caseifici</t>
  </si>
  <si>
    <t>Ricardo Adocicados</t>
  </si>
  <si>
    <t>Richter Supermarkt</t>
  </si>
  <si>
    <t>Romero y tomillo</t>
  </si>
  <si>
    <t>Santé Gourmet</t>
  </si>
  <si>
    <t>Save-a-lot Markets</t>
  </si>
  <si>
    <t>Seven Seas Imports</t>
  </si>
  <si>
    <t>Simons bistro</t>
  </si>
  <si>
    <t>Spécialités du monde</t>
  </si>
  <si>
    <t>Split Rail Beer &amp; Ale</t>
  </si>
  <si>
    <t>Suprêmes délices</t>
  </si>
  <si>
    <t>The Big Cheese</t>
  </si>
  <si>
    <t>The Cracker Box</t>
  </si>
  <si>
    <t>Toms Spezialitäten</t>
  </si>
  <si>
    <t>Tortuga Restaurante</t>
  </si>
  <si>
    <t>Tradição Hipermercados</t>
  </si>
  <si>
    <t>Trail's Head Gourmet Provisioners</t>
  </si>
  <si>
    <t>Vaffeljernet</t>
  </si>
  <si>
    <t>Victuailles en stock</t>
  </si>
  <si>
    <t>Vins et alcools Chevalier</t>
  </si>
  <si>
    <t>Die Wandernde Kuh</t>
  </si>
  <si>
    <t>Wartian Herkku</t>
  </si>
  <si>
    <t>Wellington Importadora</t>
  </si>
  <si>
    <t>White Clover Markets</t>
  </si>
  <si>
    <t>Wilman Kala</t>
  </si>
  <si>
    <t>Wolski  Zajazd</t>
  </si>
  <si>
    <t>Maria Anders</t>
  </si>
  <si>
    <t>Ana Trujillo</t>
  </si>
  <si>
    <t>Antonio Moreno</t>
  </si>
  <si>
    <t>Thomas Hardy</t>
  </si>
  <si>
    <t>Christina Berglund</t>
  </si>
  <si>
    <t>Hanna Moos</t>
  </si>
  <si>
    <t>Frédérique Citeaux</t>
  </si>
  <si>
    <t>Martín Sommer</t>
  </si>
  <si>
    <t>Laurence Lebihan</t>
  </si>
  <si>
    <t>Elizabeth Lincoln</t>
  </si>
  <si>
    <t>Victoria Ashworth</t>
  </si>
  <si>
    <t>Patricio Simpson</t>
  </si>
  <si>
    <t>Francisco Chang</t>
  </si>
  <si>
    <t>Yang Wang</t>
  </si>
  <si>
    <t>Pedro Afonso</t>
  </si>
  <si>
    <t>Elizabeth Brown</t>
  </si>
  <si>
    <t>Sven Ottlieb</t>
  </si>
  <si>
    <t>Janine Labrune</t>
  </si>
  <si>
    <t>Ann Devon</t>
  </si>
  <si>
    <t>Roland Mendel</t>
  </si>
  <si>
    <t>Aria Cruz</t>
  </si>
  <si>
    <t>Martine Rancé</t>
  </si>
  <si>
    <t>Maria Larsson</t>
  </si>
  <si>
    <t>Peter Franken</t>
  </si>
  <si>
    <t>Carine Schmitt</t>
  </si>
  <si>
    <t>Paolo Accorti</t>
  </si>
  <si>
    <t>Lino Rodriguez</t>
  </si>
  <si>
    <t>Eduardo Saavedra</t>
  </si>
  <si>
    <t>José Pedro Freyre</t>
  </si>
  <si>
    <t>André Fonseca</t>
  </si>
  <si>
    <t>Howard Snyder</t>
  </si>
  <si>
    <t>Manuel Pereira</t>
  </si>
  <si>
    <t>Mario Pontes</t>
  </si>
  <si>
    <t>Carlos Hernández</t>
  </si>
  <si>
    <t>Yoshi Latimer</t>
  </si>
  <si>
    <t>Patricia McKenna</t>
  </si>
  <si>
    <t>Helen Bennett</t>
  </si>
  <si>
    <t>Philip Cramer</t>
  </si>
  <si>
    <t>Daniel Tonini</t>
  </si>
  <si>
    <t>Annette Roulet</t>
  </si>
  <si>
    <t>Yoshi Tannamuri</t>
  </si>
  <si>
    <t>John Steel</t>
  </si>
  <si>
    <t>Renate Messner</t>
  </si>
  <si>
    <t>Jaime Yorres</t>
  </si>
  <si>
    <t>Carlos González</t>
  </si>
  <si>
    <t>Felipe Izquierdo</t>
  </si>
  <si>
    <t>Fran Wilson</t>
  </si>
  <si>
    <t>Giovanni Rovelli</t>
  </si>
  <si>
    <t>Catherine Dewey</t>
  </si>
  <si>
    <t>Jean Fresnière</t>
  </si>
  <si>
    <t>Alexander Feuer</t>
  </si>
  <si>
    <t>Simon Crowther</t>
  </si>
  <si>
    <t>Yvonne Moncada</t>
  </si>
  <si>
    <t>Rene Phillips</t>
  </si>
  <si>
    <t>Henriette Pfalzheim</t>
  </si>
  <si>
    <t>Guillermo Fernández</t>
  </si>
  <si>
    <t>Georg Pipps</t>
  </si>
  <si>
    <t>Isabel de Castro</t>
  </si>
  <si>
    <t>Bernardo Batista</t>
  </si>
  <si>
    <t>Lúcia Carvalho</t>
  </si>
  <si>
    <t>Horst Kloss</t>
  </si>
  <si>
    <t>Sergio Gutiérrez</t>
  </si>
  <si>
    <t>Paula Wilson</t>
  </si>
  <si>
    <t>Maurizio Moroni</t>
  </si>
  <si>
    <t>Janete Limeira</t>
  </si>
  <si>
    <t>Michael Holz</t>
  </si>
  <si>
    <t>Alejandra Camino</t>
  </si>
  <si>
    <t>Jonas Bergulfsen</t>
  </si>
  <si>
    <t>Jose Pavarotti</t>
  </si>
  <si>
    <t>Hari Kumar</t>
  </si>
  <si>
    <t>Jytte Petersen</t>
  </si>
  <si>
    <t>Dominique Perrier</t>
  </si>
  <si>
    <t>Art Braunschweiger</t>
  </si>
  <si>
    <t>Pascale Cartrain</t>
  </si>
  <si>
    <t>Liz Nixon</t>
  </si>
  <si>
    <t>Liu Wong</t>
  </si>
  <si>
    <t>Karin Josephs</t>
  </si>
  <si>
    <t>Miguel Angel Paolino</t>
  </si>
  <si>
    <t>Anabela Domingues</t>
  </si>
  <si>
    <t>Helvetius Nagy</t>
  </si>
  <si>
    <t>Palle Ibsen</t>
  </si>
  <si>
    <t>Mary Saveley</t>
  </si>
  <si>
    <t>Paul Henriot</t>
  </si>
  <si>
    <t>Rita Müller</t>
  </si>
  <si>
    <t>Pirkko Koskitalo</t>
  </si>
  <si>
    <t>Paula Parente</t>
  </si>
  <si>
    <t>Karl Jablonski</t>
  </si>
  <si>
    <t>Matti Karttunen</t>
  </si>
  <si>
    <t>Zbyszek Piestrzeniewicz</t>
  </si>
  <si>
    <t>12209</t>
  </si>
  <si>
    <t>05021</t>
  </si>
  <si>
    <t>05023</t>
  </si>
  <si>
    <t>WA1 1DP</t>
  </si>
  <si>
    <t>S-958 22</t>
  </si>
  <si>
    <t>68306</t>
  </si>
  <si>
    <t>67000</t>
  </si>
  <si>
    <t>28023</t>
  </si>
  <si>
    <t>13008</t>
  </si>
  <si>
    <t>T2F 8M4</t>
  </si>
  <si>
    <t>EC2 5NT</t>
  </si>
  <si>
    <t>1010</t>
  </si>
  <si>
    <t>05022</t>
  </si>
  <si>
    <t>3012</t>
  </si>
  <si>
    <t>05432-043</t>
  </si>
  <si>
    <t>WX1 6LT</t>
  </si>
  <si>
    <t>52066</t>
  </si>
  <si>
    <t>44000</t>
  </si>
  <si>
    <t>WX3 6FW</t>
  </si>
  <si>
    <t>8010</t>
  </si>
  <si>
    <t>05442-030</t>
  </si>
  <si>
    <t>59000</t>
  </si>
  <si>
    <t>S-844 67</t>
  </si>
  <si>
    <t>80805</t>
  </si>
  <si>
    <t>10100</t>
  </si>
  <si>
    <t>1675</t>
  </si>
  <si>
    <t>08022</t>
  </si>
  <si>
    <t>41101</t>
  </si>
  <si>
    <t>04876-786</t>
  </si>
  <si>
    <t>97403</t>
  </si>
  <si>
    <t>1081</t>
  </si>
  <si>
    <t>05454-876</t>
  </si>
  <si>
    <t>5022</t>
  </si>
  <si>
    <t>97827</t>
  </si>
  <si>
    <t>PO31 7PJ</t>
  </si>
  <si>
    <t>14776</t>
  </si>
  <si>
    <t>78000</t>
  </si>
  <si>
    <t>31000</t>
  </si>
  <si>
    <t>V3F 2K1</t>
  </si>
  <si>
    <t>99362</t>
  </si>
  <si>
    <t>60528</t>
  </si>
  <si>
    <t>94117</t>
  </si>
  <si>
    <t>3508</t>
  </si>
  <si>
    <t>4980</t>
  </si>
  <si>
    <t>97219</t>
  </si>
  <si>
    <t>24100</t>
  </si>
  <si>
    <t>B-1180</t>
  </si>
  <si>
    <t>H1J 1C3</t>
  </si>
  <si>
    <t>04179</t>
  </si>
  <si>
    <t>SW7 1RZ</t>
  </si>
  <si>
    <t>99508</t>
  </si>
  <si>
    <t>50739</t>
  </si>
  <si>
    <t>05033</t>
  </si>
  <si>
    <t>5020</t>
  </si>
  <si>
    <t>1756</t>
  </si>
  <si>
    <t>02389-673</t>
  </si>
  <si>
    <t>05487-020</t>
  </si>
  <si>
    <t>01307</t>
  </si>
  <si>
    <t>87110</t>
  </si>
  <si>
    <t>42100</t>
  </si>
  <si>
    <t>02389-890</t>
  </si>
  <si>
    <t>1203</t>
  </si>
  <si>
    <t>28001</t>
  </si>
  <si>
    <t>4110</t>
  </si>
  <si>
    <t>83720</t>
  </si>
  <si>
    <t>OX15 4NB</t>
  </si>
  <si>
    <t>1734</t>
  </si>
  <si>
    <t>75016</t>
  </si>
  <si>
    <t>82520</t>
  </si>
  <si>
    <t>B-6000</t>
  </si>
  <si>
    <t>97201</t>
  </si>
  <si>
    <t>59801</t>
  </si>
  <si>
    <t>44087</t>
  </si>
  <si>
    <t>05634-030</t>
  </si>
  <si>
    <t>98034</t>
  </si>
  <si>
    <t>8200</t>
  </si>
  <si>
    <t>69004</t>
  </si>
  <si>
    <t>51100</t>
  </si>
  <si>
    <t>70563</t>
  </si>
  <si>
    <t>90110</t>
  </si>
  <si>
    <t>08737-363</t>
  </si>
  <si>
    <t>98128</t>
  </si>
  <si>
    <t>21240</t>
  </si>
  <si>
    <t>01-012</t>
  </si>
  <si>
    <t>UK</t>
  </si>
  <si>
    <t>Portugal</t>
  </si>
  <si>
    <t>USA</t>
  </si>
  <si>
    <t>Venezuela</t>
  </si>
  <si>
    <t>Chai</t>
  </si>
  <si>
    <t>Chang</t>
  </si>
  <si>
    <t>Aniseed Syrup</t>
  </si>
  <si>
    <t>Chef Anton's Cajun Seasoning</t>
  </si>
  <si>
    <t>Chef Anton's Gumbo Mix</t>
  </si>
  <si>
    <t>Grandma's Boysenberry Spread</t>
  </si>
  <si>
    <t>Uncle Bob's Organic Dried Pears</t>
  </si>
  <si>
    <t>Northwoods Cranberry Sauce</t>
  </si>
  <si>
    <t>Mishi Kobe Niku</t>
  </si>
  <si>
    <t>Ikura</t>
  </si>
  <si>
    <t>Queso Cabrales</t>
  </si>
  <si>
    <t>Queso Manchego La Pastora</t>
  </si>
  <si>
    <t>Konbu</t>
  </si>
  <si>
    <t>Tofu</t>
  </si>
  <si>
    <t>Genen Shouyu</t>
  </si>
  <si>
    <t>Pavlova</t>
  </si>
  <si>
    <t>Alice Mutton</t>
  </si>
  <si>
    <t>Carnarvon Tigers</t>
  </si>
  <si>
    <t>Teatime Chocolate Biscuits</t>
  </si>
  <si>
    <t>Sir Rodney's Marmalade</t>
  </si>
  <si>
    <t>Sir Rodney's Scones</t>
  </si>
  <si>
    <t>Gustaf's Knäckebröd</t>
  </si>
  <si>
    <t>Tunnbröd</t>
  </si>
  <si>
    <t>Guaraná Fantástica</t>
  </si>
  <si>
    <t>NuNuCa Nuß-Nougat-Creme</t>
  </si>
  <si>
    <t>Gumbär Gummibärchen</t>
  </si>
  <si>
    <t>Schoggi Schokolade</t>
  </si>
  <si>
    <t>Rössle Sauerkraut</t>
  </si>
  <si>
    <t>Thüringer Rostbratwurst</t>
  </si>
  <si>
    <t>Nord-Ost Matjeshering</t>
  </si>
  <si>
    <t>Gorgonzola Telino</t>
  </si>
  <si>
    <t>Mascarpone Fabioli</t>
  </si>
  <si>
    <t>Geitost</t>
  </si>
  <si>
    <t>Sasquatch Ale</t>
  </si>
  <si>
    <t>Steeleye Stout</t>
  </si>
  <si>
    <t>Inlagd Sill</t>
  </si>
  <si>
    <t>Gravad lax</t>
  </si>
  <si>
    <t>Côte de Blaye</t>
  </si>
  <si>
    <t>Chartreuse verte</t>
  </si>
  <si>
    <t>Boston Crab Meat</t>
  </si>
  <si>
    <t>Jack's New England Clam Chowder</t>
  </si>
  <si>
    <t>Singaporean Hokkien Fried Mee</t>
  </si>
  <si>
    <t>Ipoh Coffee</t>
  </si>
  <si>
    <t>Gula Malacca</t>
  </si>
  <si>
    <t>Rogede sild</t>
  </si>
  <si>
    <t>Spegesild</t>
  </si>
  <si>
    <t>Zaanse koeken</t>
  </si>
  <si>
    <t>Chocolade</t>
  </si>
  <si>
    <t>Maxilaku</t>
  </si>
  <si>
    <t>Valkoinen suklaa</t>
  </si>
  <si>
    <t>Manjimup Dried Apples</t>
  </si>
  <si>
    <t>Filo Mix</t>
  </si>
  <si>
    <t>Perth Pasties</t>
  </si>
  <si>
    <t>Tourtière</t>
  </si>
  <si>
    <t>Pâté chinois</t>
  </si>
  <si>
    <t>Gnocchi di nonna Alice</t>
  </si>
  <si>
    <t>Ravioli Angelo</t>
  </si>
  <si>
    <t>Escargots de Bourgogne</t>
  </si>
  <si>
    <t>Raclette Courdavault</t>
  </si>
  <si>
    <t>Camembert Pierrot</t>
  </si>
  <si>
    <t>Sirop d'érable</t>
  </si>
  <si>
    <t>Tarte au sucre</t>
  </si>
  <si>
    <t>Vegie-spread</t>
  </si>
  <si>
    <t>Wimmers gute Semmelknödel</t>
  </si>
  <si>
    <t>Louisiana Fiery Hot Pepper Sauce</t>
  </si>
  <si>
    <t>Louisiana Hot Spiced Okra</t>
  </si>
  <si>
    <t>Laughing Lumberjack Lager</t>
  </si>
  <si>
    <t>Scottish Longbreads</t>
  </si>
  <si>
    <t>Gudbrandsdalsost</t>
  </si>
  <si>
    <t>Outback Lager</t>
  </si>
  <si>
    <t>Flotemysost</t>
  </si>
  <si>
    <t>Mozzarella di Giovanni</t>
  </si>
  <si>
    <t>Röd Kaviar</t>
  </si>
  <si>
    <t>Longlife Tofu</t>
  </si>
  <si>
    <t>Rhönbräu Klosterbier</t>
  </si>
  <si>
    <t>Lakkalikööri</t>
  </si>
  <si>
    <t>Original Frankfurter grüne Soße</t>
  </si>
  <si>
    <t>Exotic Liquids</t>
  </si>
  <si>
    <t>New Orleans Cajun Delights</t>
  </si>
  <si>
    <t>Grandma Kelly's Homestead</t>
  </si>
  <si>
    <t>Tokyo Traders</t>
  </si>
  <si>
    <t>Cooperativa de Quesos 'Las Cabras'</t>
  </si>
  <si>
    <t>Mayumi's</t>
  </si>
  <si>
    <t>Pavlova, Ltd.</t>
  </si>
  <si>
    <t>Specialty Biscuits, Ltd.</t>
  </si>
  <si>
    <t>PB Knäckebröd AB</t>
  </si>
  <si>
    <t>Refrescos Americanas LTDA</t>
  </si>
  <si>
    <t>Heli Süßwaren GmbH &amp; Co. KG</t>
  </si>
  <si>
    <t>Plutzer Lebensmittelgroßmärkte AG</t>
  </si>
  <si>
    <t>Nord-Ost-Fisch Handelsgesellschaft mbH</t>
  </si>
  <si>
    <t>Formaggi Fortini s.r.l.</t>
  </si>
  <si>
    <t>Norske Meierier</t>
  </si>
  <si>
    <t>Bigfoot Breweries</t>
  </si>
  <si>
    <t>Svensk Sjöföda AB</t>
  </si>
  <si>
    <t>Aux joyeux ecclésiastiques</t>
  </si>
  <si>
    <t>New England Seafood Cannery</t>
  </si>
  <si>
    <t>Leka Trading</t>
  </si>
  <si>
    <t>Lyngbysild</t>
  </si>
  <si>
    <t>Zaanse Snoepfabriek</t>
  </si>
  <si>
    <t>Karkki Oy</t>
  </si>
  <si>
    <t>G'day, Mate</t>
  </si>
  <si>
    <t>Ma Maison</t>
  </si>
  <si>
    <t>Pasta Buttini s.r.l.</t>
  </si>
  <si>
    <t>Escargots Nouveaux</t>
  </si>
  <si>
    <t>Gai pâturage</t>
  </si>
  <si>
    <t>Forêts d'érables</t>
  </si>
  <si>
    <t>Singapore</t>
  </si>
  <si>
    <t>Japan</t>
  </si>
  <si>
    <t>Nancy</t>
  </si>
  <si>
    <t>Andrew</t>
  </si>
  <si>
    <t>Janet</t>
  </si>
  <si>
    <t>Margaret</t>
  </si>
  <si>
    <t>Steven</t>
  </si>
  <si>
    <t>Michael</t>
  </si>
  <si>
    <t>Robert</t>
  </si>
  <si>
    <t>Laura</t>
  </si>
  <si>
    <t>Anne</t>
  </si>
  <si>
    <t>Davolio</t>
  </si>
  <si>
    <t>Fuller</t>
  </si>
  <si>
    <t>Leverling</t>
  </si>
  <si>
    <t>Peacock</t>
  </si>
  <si>
    <t>Buchanan</t>
  </si>
  <si>
    <t>Suyama</t>
  </si>
  <si>
    <t>King</t>
  </si>
  <si>
    <t>Callahan</t>
  </si>
  <si>
    <t>Dodsworth</t>
  </si>
  <si>
    <t>Team Fuller</t>
  </si>
  <si>
    <t>Team Buchanan</t>
  </si>
  <si>
    <t>Office Team</t>
  </si>
  <si>
    <t>DHL</t>
  </si>
  <si>
    <t>UPS</t>
  </si>
  <si>
    <t>DHL Express</t>
  </si>
  <si>
    <t/>
  </si>
  <si>
    <t>Region</t>
  </si>
  <si>
    <t>OrderID</t>
  </si>
  <si>
    <t>CustomerID</t>
  </si>
  <si>
    <t>ProductID</t>
  </si>
  <si>
    <t>EmployeeID</t>
  </si>
  <si>
    <t>OrderDate</t>
  </si>
  <si>
    <t>ShipDate</t>
  </si>
  <si>
    <t>ShipMode</t>
  </si>
  <si>
    <t>Sales</t>
  </si>
  <si>
    <t>Standardprice</t>
  </si>
  <si>
    <t>SellingPrice</t>
  </si>
  <si>
    <t>Amount</t>
  </si>
  <si>
    <t>Discount</t>
  </si>
  <si>
    <t>ProductName</t>
  </si>
  <si>
    <t>SupplierID</t>
  </si>
  <si>
    <t>PurchasingPrice</t>
  </si>
  <si>
    <t>CustomerCompany</t>
  </si>
  <si>
    <t>CustomerName</t>
  </si>
  <si>
    <t>CustomerZIPCode</t>
  </si>
  <si>
    <t>CustomerCountry</t>
  </si>
  <si>
    <t>Category</t>
  </si>
  <si>
    <t>Europe</t>
  </si>
  <si>
    <t>America</t>
  </si>
  <si>
    <t>Cheese</t>
  </si>
  <si>
    <t>Cookies</t>
  </si>
  <si>
    <t>Fruits</t>
  </si>
  <si>
    <t>Fish</t>
  </si>
  <si>
    <t>Condiments</t>
  </si>
  <si>
    <t>Deserts</t>
  </si>
  <si>
    <t>Drinks</t>
  </si>
  <si>
    <t>Meat</t>
  </si>
  <si>
    <t>France</t>
  </si>
  <si>
    <t>Germany</t>
  </si>
  <si>
    <t>Brazil</t>
  </si>
  <si>
    <t>Belgium</t>
  </si>
  <si>
    <t>Switzerland</t>
  </si>
  <si>
    <t>Austria</t>
  </si>
  <si>
    <t>Mexico</t>
  </si>
  <si>
    <t>Sweden</t>
  </si>
  <si>
    <t>Finland</t>
  </si>
  <si>
    <t>Italy</t>
  </si>
  <si>
    <t>Spain</t>
  </si>
  <si>
    <t>Ireland</t>
  </si>
  <si>
    <t>Canada</t>
  </si>
  <si>
    <t>Denmark</t>
  </si>
  <si>
    <t>Poland</t>
  </si>
  <si>
    <t>Norway</t>
  </si>
  <si>
    <t>Employee Name</t>
  </si>
  <si>
    <t>Employee Surname</t>
  </si>
  <si>
    <t>OfficeCountry</t>
  </si>
  <si>
    <t>Supplier-ID</t>
  </si>
  <si>
    <t>Suppliername</t>
  </si>
  <si>
    <t>Country</t>
  </si>
  <si>
    <t>Australia</t>
  </si>
  <si>
    <t>Netherlands</t>
  </si>
  <si>
    <t>Total Shipped</t>
  </si>
  <si>
    <t>Quantity Shipped</t>
  </si>
  <si>
    <t>Min</t>
  </si>
  <si>
    <t>Max</t>
  </si>
  <si>
    <t>Average</t>
  </si>
  <si>
    <t>Shipped Value</t>
  </si>
  <si>
    <t># Numbers of Shipments</t>
  </si>
  <si>
    <t>Total Shipment Value</t>
  </si>
  <si>
    <t># of Shipments</t>
  </si>
  <si>
    <t>Shipment Value</t>
  </si>
  <si>
    <t>Average Shipped Quantity</t>
  </si>
  <si>
    <t>Average Shipped Value</t>
  </si>
  <si>
    <t>Min Order Value</t>
  </si>
  <si>
    <t>Max Order Value</t>
  </si>
  <si>
    <t>Target  Shipped Quantity</t>
  </si>
  <si>
    <t>Target Shipment Value</t>
  </si>
  <si>
    <t>Both Objectives Achieved</t>
  </si>
  <si>
    <t>Target Shipment Quantity Achieved</t>
  </si>
  <si>
    <t>Objectives Achieved</t>
  </si>
  <si>
    <t>Target Shipment Value Acheived</t>
  </si>
  <si>
    <t>At least One Objective Achieved</t>
  </si>
  <si>
    <t>Actual Vs Target</t>
  </si>
  <si>
    <t>Actual Total Shipment Was</t>
  </si>
  <si>
    <t>Actual Total Shipped Value Was</t>
  </si>
  <si>
    <t>Total Sales = (Amount * Selling Price)</t>
  </si>
  <si>
    <t>Ctr+shift+enter to get the array</t>
  </si>
  <si>
    <t>Use Array Functions</t>
  </si>
  <si>
    <t>Year</t>
  </si>
  <si>
    <t>Revenue</t>
  </si>
  <si>
    <t>Compound Annual Growth Rate</t>
  </si>
  <si>
    <t>OrderYear</t>
  </si>
  <si>
    <t>Annual Growth Rate</t>
  </si>
  <si>
    <t>Validate 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</si>
</sst>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([$$-409]* #,##0.00_);_([$$-409]* \(#,##0.00\);_([$$-409]* &quot;-&quot;??_);_(@_)"/>
    <numFmt numFmtId="165" formatCode="_(* #,##0_);_(* \(#,##0\);_(* &quot;-&quot;??_);_(@_)"/>
    <numFmt numFmtId="166" formatCode="_-[$£-809]* #,##0.00_-;\-[$£-809]* #,##0.00_-;_-[$£-809]* &quot;-&quot;??_-;_-@_-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00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28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  <xf numFmtId="2" fontId="0" fillId="0" borderId="0" xfId="0" applyNumberFormat="1"/>
    <xf numFmtId="2" fontId="1" fillId="0" borderId="1" xfId="0" applyNumberFormat="1" applyFont="1" applyBorder="1" applyAlignment="1">
      <alignment horizontal="center" vertical="top"/>
    </xf>
    <xf numFmtId="2" fontId="1" fillId="0" borderId="2" xfId="0" applyNumberFormat="1" applyFont="1" applyBorder="1" applyAlignment="1">
      <alignment horizontal="center" vertical="top"/>
    </xf>
    <xf numFmtId="2" fontId="1" fillId="0" borderId="1" xfId="1" applyNumberFormat="1" applyFont="1" applyBorder="1" applyAlignment="1">
      <alignment horizontal="center" vertical="top"/>
    </xf>
    <xf numFmtId="2" fontId="0" fillId="0" borderId="0" xfId="1" applyNumberFormat="1" applyFont="1"/>
    <xf numFmtId="0" fontId="4" fillId="0" borderId="0" xfId="0" applyFont="1"/>
    <xf numFmtId="0" fontId="4" fillId="0" borderId="3" xfId="0" applyFont="1" applyBorder="1"/>
    <xf numFmtId="0" fontId="3" fillId="0" borderId="4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49" fontId="0" fillId="0" borderId="0" xfId="0" applyNumberFormat="1"/>
    <xf numFmtId="0" fontId="5" fillId="2" borderId="0" xfId="0" applyFont="1" applyFill="1"/>
    <xf numFmtId="0" fontId="0" fillId="3" borderId="0" xfId="0" applyFill="1"/>
    <xf numFmtId="164" fontId="0" fillId="3" borderId="0" xfId="0" applyNumberFormat="1" applyFill="1"/>
    <xf numFmtId="165" fontId="0" fillId="3" borderId="0" xfId="2" applyNumberFormat="1" applyFont="1" applyFill="1"/>
    <xf numFmtId="1" fontId="0" fillId="3" borderId="0" xfId="0" applyNumberFormat="1" applyFill="1"/>
    <xf numFmtId="0" fontId="0" fillId="4" borderId="0" xfId="0" applyFill="1"/>
    <xf numFmtId="165" fontId="0" fillId="3" borderId="0" xfId="0" applyNumberFormat="1" applyFill="1"/>
    <xf numFmtId="166" fontId="0" fillId="0" borderId="0" xfId="0" applyNumberFormat="1"/>
    <xf numFmtId="0" fontId="5" fillId="5" borderId="0" xfId="0" applyFont="1" applyFill="1"/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/>
    <xf numFmtId="9" fontId="0" fillId="3" borderId="0" xfId="1" applyFont="1" applyFill="1"/>
    <xf numFmtId="164" fontId="0" fillId="0" borderId="0" xfId="0" applyNumberFormat="1"/>
  </cellXfs>
  <cellStyles count="3">
    <cellStyle name="Comma" xfId="2" builtinId="3"/>
    <cellStyle name="Normal" xfId="0" builtinId="0"/>
    <cellStyle name="Percent" xfId="1" builtinId="5"/>
  </cellStyles>
  <dxfs count="23">
    <dxf>
      <numFmt numFmtId="1" formatCode="0"/>
    </dxf>
    <dxf>
      <border outline="0">
        <top style="thin">
          <color auto="1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top style="thin">
          <color auto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</dxf>
    <dxf>
      <numFmt numFmtId="0" formatCode="General"/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30" formatCode="@"/>
    </dxf>
    <dxf>
      <numFmt numFmtId="19" formatCode="m/d/yyyy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Order" displayName="Order" ref="A1:V2156" totalsRowShown="0" headerRowDxfId="22" headerRowBorderDxfId="21">
  <autoFilter ref="A1:V2156" xr:uid="{00000000-0009-0000-0100-000003000000}"/>
  <tableColumns count="22">
    <tableColumn id="1" xr3:uid="{00000000-0010-0000-0000-000001000000}" name="OrderID"/>
    <tableColumn id="2" xr3:uid="{00000000-0010-0000-0000-000002000000}" name="CustomerID"/>
    <tableColumn id="3" xr3:uid="{00000000-0010-0000-0000-000003000000}" name="ProductID"/>
    <tableColumn id="4" xr3:uid="{00000000-0010-0000-0000-000004000000}" name="EmployeeID"/>
    <tableColumn id="5" xr3:uid="{00000000-0010-0000-0000-000005000000}" name="OrderDate" dataDxfId="20"/>
    <tableColumn id="15" xr3:uid="{F51B339D-55AC-4456-88B3-68A26159A84C}" name="OrderYear" dataDxfId="0">
      <calculatedColumnFormula>YEAR(Order[[#This Row],[OrderDate]])</calculatedColumnFormula>
    </tableColumn>
    <tableColumn id="6" xr3:uid="{00000000-0010-0000-0000-000006000000}" name="ShipDate" dataDxfId="19"/>
    <tableColumn id="7" xr3:uid="{00000000-0010-0000-0000-000007000000}" name="ShipMode"/>
    <tableColumn id="8" xr3:uid="{00000000-0010-0000-0000-000008000000}" name="Sales" dataDxfId="18"/>
    <tableColumn id="9" xr3:uid="{00000000-0010-0000-0000-000009000000}" name="Standardprice" dataDxfId="17"/>
    <tableColumn id="10" xr3:uid="{00000000-0010-0000-0000-00000A000000}" name="SellingPrice" dataDxfId="16"/>
    <tableColumn id="11" xr3:uid="{00000000-0010-0000-0000-00000B000000}" name="Amount"/>
    <tableColumn id="12" xr3:uid="{00000000-0010-0000-0000-00000C000000}" name="Discount" dataDxfId="15"/>
    <tableColumn id="13" xr3:uid="{00000000-0010-0000-0000-00000D000000}" name="ProductName"/>
    <tableColumn id="16" xr3:uid="{00000000-0010-0000-0000-000010000000}" name="SupplierID"/>
    <tableColumn id="17" xr3:uid="{00000000-0010-0000-0000-000011000000}" name="PurchasingPrice" dataDxfId="14"/>
    <tableColumn id="18" xr3:uid="{00000000-0010-0000-0000-000012000000}" name="CustomerCompany"/>
    <tableColumn id="19" xr3:uid="{00000000-0010-0000-0000-000013000000}" name="CustomerName"/>
    <tableColumn id="22" xr3:uid="{00000000-0010-0000-0000-000016000000}" name="CustomerZIPCode"/>
    <tableColumn id="23" xr3:uid="{00000000-0010-0000-0000-000017000000}" name="Region"/>
    <tableColumn id="14" xr3:uid="{00000000-0010-0000-0000-00000E000000}" name="CustomerCountry" dataDxfId="13"/>
    <tableColumn id="20" xr3:uid="{00000000-0010-0000-0000-000014000000}" name="Category" dataDxfId="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Emp" displayName="Emp" ref="A1:E10" totalsRowShown="0" headerRowDxfId="11" dataDxfId="10" tableBorderDxfId="9">
  <autoFilter ref="A1:E10" xr:uid="{00000000-0009-0000-0100-000001000000}"/>
  <tableColumns count="5">
    <tableColumn id="1" xr3:uid="{00000000-0010-0000-0100-000001000000}" name="EmployeeID" dataDxfId="8"/>
    <tableColumn id="2" xr3:uid="{00000000-0010-0000-0100-000002000000}" name="Employee Name" dataDxfId="7"/>
    <tableColumn id="3" xr3:uid="{00000000-0010-0000-0100-000003000000}" name="Employee Surname" dataDxfId="6"/>
    <tableColumn id="5" xr3:uid="{00000000-0010-0000-0100-000005000000}" name="OfficeCountry" dataDxfId="5"/>
    <tableColumn id="6" xr3:uid="{00000000-0010-0000-0100-000006000000}" name="Office Team" dataDxfId="4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2000000}" name="Sup" displayName="Sup" ref="A1:C30" totalsRowShown="0" headerRowDxfId="3" headerRowBorderDxfId="2" tableBorderDxfId="1">
  <autoFilter ref="A1:C30" xr:uid="{00000000-0009-0000-0100-000002000000}"/>
  <tableColumns count="3">
    <tableColumn id="1" xr3:uid="{00000000-0010-0000-0200-000001000000}" name="Supplier-ID"/>
    <tableColumn id="2" xr3:uid="{00000000-0010-0000-0200-000002000000}" name="Suppliername"/>
    <tableColumn id="4" xr3:uid="{00000000-0010-0000-0200-000004000000}" name="Country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156"/>
  <sheetViews>
    <sheetView tabSelected="1" topLeftCell="V39" zoomScale="145" zoomScaleNormal="145" workbookViewId="0">
      <selection activeCell="Y54" sqref="Y54"/>
    </sheetView>
  </sheetViews>
  <sheetFormatPr defaultColWidth="18.44140625" defaultRowHeight="14.4" x14ac:dyDescent="0.3"/>
  <cols>
    <col min="1" max="1" width="21" customWidth="1"/>
    <col min="4" max="4" width="16" customWidth="1"/>
    <col min="5" max="6" width="18.5546875" style="3" customWidth="1"/>
    <col min="7" max="7" width="13.5546875" style="3" bestFit="1" customWidth="1"/>
    <col min="9" max="11" width="18.44140625" style="4"/>
    <col min="13" max="13" width="18.44140625" style="8"/>
    <col min="15" max="15" width="16.109375" bestFit="1" customWidth="1"/>
    <col min="16" max="16" width="18.44140625" style="4"/>
  </cols>
  <sheetData>
    <row r="1" spans="1:27" x14ac:dyDescent="0.3">
      <c r="A1" s="1" t="s">
        <v>489</v>
      </c>
      <c r="B1" s="1" t="s">
        <v>490</v>
      </c>
      <c r="C1" s="1" t="s">
        <v>491</v>
      </c>
      <c r="D1" s="1" t="s">
        <v>492</v>
      </c>
      <c r="E1" s="2" t="s">
        <v>493</v>
      </c>
      <c r="F1" s="24" t="s">
        <v>573</v>
      </c>
      <c r="G1" s="2" t="s">
        <v>494</v>
      </c>
      <c r="H1" s="1" t="s">
        <v>495</v>
      </c>
      <c r="I1" s="6" t="s">
        <v>496</v>
      </c>
      <c r="J1" s="5" t="s">
        <v>497</v>
      </c>
      <c r="K1" s="5" t="s">
        <v>498</v>
      </c>
      <c r="L1" s="1" t="s">
        <v>499</v>
      </c>
      <c r="M1" s="7" t="s">
        <v>500</v>
      </c>
      <c r="N1" s="1" t="s">
        <v>501</v>
      </c>
      <c r="O1" s="1" t="s">
        <v>502</v>
      </c>
      <c r="P1" s="5" t="s">
        <v>503</v>
      </c>
      <c r="Q1" s="1" t="s">
        <v>504</v>
      </c>
      <c r="R1" s="1" t="s">
        <v>505</v>
      </c>
      <c r="S1" s="1" t="s">
        <v>506</v>
      </c>
      <c r="T1" s="1" t="s">
        <v>488</v>
      </c>
      <c r="U1" s="12" t="s">
        <v>507</v>
      </c>
      <c r="V1" s="12" t="s">
        <v>508</v>
      </c>
    </row>
    <row r="2" spans="1:27" ht="15" customHeight="1" x14ac:dyDescent="0.3">
      <c r="A2">
        <v>10248</v>
      </c>
      <c r="B2" t="s">
        <v>82</v>
      </c>
      <c r="C2">
        <v>11</v>
      </c>
      <c r="D2">
        <v>5</v>
      </c>
      <c r="E2" s="3">
        <v>44016</v>
      </c>
      <c r="F2" s="25">
        <f>YEAR(Order[[#This Row],[OrderDate]])</f>
        <v>2020</v>
      </c>
      <c r="G2" s="14">
        <v>20200716</v>
      </c>
      <c r="H2" t="s">
        <v>485</v>
      </c>
      <c r="I2" s="4">
        <v>252</v>
      </c>
      <c r="J2" s="4">
        <v>21</v>
      </c>
      <c r="K2" s="4">
        <v>21</v>
      </c>
      <c r="L2">
        <v>12</v>
      </c>
      <c r="M2" s="8">
        <v>0</v>
      </c>
      <c r="N2" t="s">
        <v>365</v>
      </c>
      <c r="O2">
        <v>5</v>
      </c>
      <c r="P2" s="4">
        <v>7.3815383533820462</v>
      </c>
      <c r="Q2" t="s">
        <v>171</v>
      </c>
      <c r="R2" t="s">
        <v>260</v>
      </c>
      <c r="S2" t="s">
        <v>344</v>
      </c>
      <c r="T2" t="s">
        <v>509</v>
      </c>
      <c r="U2" t="s">
        <v>519</v>
      </c>
      <c r="V2" t="s">
        <v>511</v>
      </c>
      <c r="X2" s="15" t="s">
        <v>549</v>
      </c>
      <c r="Y2" s="18">
        <f>COUNT(Order[PurchasingPrice])</f>
        <v>2155</v>
      </c>
      <c r="Z2">
        <f>COUNTA(Order[Category])</f>
        <v>2155</v>
      </c>
    </row>
    <row r="3" spans="1:27" ht="15" customHeight="1" x14ac:dyDescent="0.3">
      <c r="A3">
        <v>10248</v>
      </c>
      <c r="B3" t="s">
        <v>82</v>
      </c>
      <c r="C3">
        <v>42</v>
      </c>
      <c r="D3">
        <v>5</v>
      </c>
      <c r="E3" s="3">
        <v>44016</v>
      </c>
      <c r="F3" s="25">
        <f>YEAR(Order[[#This Row],[OrderDate]])</f>
        <v>2020</v>
      </c>
      <c r="G3" s="14">
        <v>20200716</v>
      </c>
      <c r="H3" t="s">
        <v>485</v>
      </c>
      <c r="I3" s="4">
        <v>140</v>
      </c>
      <c r="J3" s="4">
        <v>14</v>
      </c>
      <c r="K3" s="4">
        <v>14</v>
      </c>
      <c r="L3">
        <v>10</v>
      </c>
      <c r="M3" s="8">
        <v>0</v>
      </c>
      <c r="N3" t="s">
        <v>396</v>
      </c>
      <c r="O3">
        <v>20</v>
      </c>
      <c r="P3" s="4">
        <v>10.762412487567216</v>
      </c>
      <c r="Q3" t="s">
        <v>171</v>
      </c>
      <c r="R3" t="s">
        <v>260</v>
      </c>
      <c r="S3" t="s">
        <v>344</v>
      </c>
      <c r="T3" t="s">
        <v>509</v>
      </c>
      <c r="U3" t="s">
        <v>519</v>
      </c>
      <c r="V3" t="s">
        <v>512</v>
      </c>
    </row>
    <row r="4" spans="1:27" ht="15" customHeight="1" x14ac:dyDescent="0.3">
      <c r="A4">
        <v>10248</v>
      </c>
      <c r="B4" t="s">
        <v>82</v>
      </c>
      <c r="C4">
        <v>72</v>
      </c>
      <c r="D4">
        <v>5</v>
      </c>
      <c r="E4" s="3">
        <v>44016</v>
      </c>
      <c r="F4" s="25">
        <f>YEAR(Order[[#This Row],[OrderDate]])</f>
        <v>2020</v>
      </c>
      <c r="G4" s="14">
        <v>20200710</v>
      </c>
      <c r="H4" t="s">
        <v>485</v>
      </c>
      <c r="I4" s="4">
        <v>174</v>
      </c>
      <c r="J4" s="4">
        <v>34.799999999999997</v>
      </c>
      <c r="K4" s="4">
        <v>34.799999999999997</v>
      </c>
      <c r="L4">
        <v>5</v>
      </c>
      <c r="M4" s="8">
        <v>0</v>
      </c>
      <c r="N4" t="s">
        <v>426</v>
      </c>
      <c r="O4">
        <v>14</v>
      </c>
      <c r="P4" s="4">
        <v>14.902797245173618</v>
      </c>
      <c r="Q4" t="s">
        <v>171</v>
      </c>
      <c r="R4" t="s">
        <v>260</v>
      </c>
      <c r="S4" t="s">
        <v>344</v>
      </c>
      <c r="T4" t="s">
        <v>509</v>
      </c>
      <c r="U4" t="s">
        <v>519</v>
      </c>
      <c r="V4" t="s">
        <v>511</v>
      </c>
    </row>
    <row r="5" spans="1:27" x14ac:dyDescent="0.3">
      <c r="A5">
        <v>10249</v>
      </c>
      <c r="B5" t="s">
        <v>76</v>
      </c>
      <c r="C5">
        <v>14</v>
      </c>
      <c r="D5">
        <v>6</v>
      </c>
      <c r="E5" s="3">
        <v>44017</v>
      </c>
      <c r="F5" s="25">
        <f>YEAR(Order[[#This Row],[OrderDate]])</f>
        <v>2020</v>
      </c>
      <c r="G5" s="14">
        <v>20200710</v>
      </c>
      <c r="H5" t="s">
        <v>486</v>
      </c>
      <c r="I5" s="4">
        <v>209.25</v>
      </c>
      <c r="J5" s="4">
        <v>23.25</v>
      </c>
      <c r="K5" s="4">
        <v>23.25</v>
      </c>
      <c r="L5">
        <v>9</v>
      </c>
      <c r="M5" s="8">
        <v>0</v>
      </c>
      <c r="N5" t="s">
        <v>368</v>
      </c>
      <c r="O5">
        <v>6</v>
      </c>
      <c r="P5" s="4">
        <v>19.281771520737859</v>
      </c>
      <c r="Q5" t="s">
        <v>165</v>
      </c>
      <c r="R5" t="s">
        <v>254</v>
      </c>
      <c r="S5" t="s">
        <v>339</v>
      </c>
      <c r="T5" t="s">
        <v>509</v>
      </c>
      <c r="U5" t="s">
        <v>520</v>
      </c>
      <c r="V5" t="s">
        <v>513</v>
      </c>
      <c r="X5" s="15" t="s">
        <v>543</v>
      </c>
      <c r="Y5" s="18">
        <f>SUM(Order[Amount])</f>
        <v>51317</v>
      </c>
    </row>
    <row r="6" spans="1:27" x14ac:dyDescent="0.3">
      <c r="A6">
        <v>10249</v>
      </c>
      <c r="B6" t="s">
        <v>76</v>
      </c>
      <c r="C6">
        <v>51</v>
      </c>
      <c r="D6">
        <v>6</v>
      </c>
      <c r="E6" s="3">
        <v>44017</v>
      </c>
      <c r="F6" s="25">
        <f>YEAR(Order[[#This Row],[OrderDate]])</f>
        <v>2020</v>
      </c>
      <c r="G6" s="14">
        <v>20200712</v>
      </c>
      <c r="H6" t="s">
        <v>486</v>
      </c>
      <c r="I6" s="4">
        <v>2020</v>
      </c>
      <c r="J6" s="4">
        <v>53</v>
      </c>
      <c r="K6" s="4">
        <v>53</v>
      </c>
      <c r="L6">
        <v>40</v>
      </c>
      <c r="M6" s="8">
        <v>0</v>
      </c>
      <c r="N6" t="s">
        <v>405</v>
      </c>
      <c r="O6">
        <v>24</v>
      </c>
      <c r="P6" s="4">
        <v>18.835525116961144</v>
      </c>
      <c r="Q6" t="s">
        <v>165</v>
      </c>
      <c r="R6" t="s">
        <v>254</v>
      </c>
      <c r="S6" t="s">
        <v>339</v>
      </c>
      <c r="T6" t="s">
        <v>509</v>
      </c>
      <c r="U6" t="s">
        <v>520</v>
      </c>
      <c r="V6" t="s">
        <v>513</v>
      </c>
      <c r="X6" s="15" t="s">
        <v>550</v>
      </c>
      <c r="Y6" s="17">
        <f>SUM(Order[Sales])</f>
        <v>1352492.9641859184</v>
      </c>
    </row>
    <row r="7" spans="1:27" ht="15" customHeight="1" x14ac:dyDescent="0.3">
      <c r="A7">
        <v>10250</v>
      </c>
      <c r="B7" t="s">
        <v>32</v>
      </c>
      <c r="C7">
        <v>41</v>
      </c>
      <c r="D7">
        <v>4</v>
      </c>
      <c r="E7" s="3">
        <v>44020</v>
      </c>
      <c r="F7" s="25">
        <f>YEAR(Order[[#This Row],[OrderDate]])</f>
        <v>2020</v>
      </c>
      <c r="G7" s="14">
        <v>20200712</v>
      </c>
      <c r="H7" t="s">
        <v>484</v>
      </c>
      <c r="I7" s="4">
        <v>96.5</v>
      </c>
      <c r="J7" s="4">
        <v>9.65</v>
      </c>
      <c r="K7" s="4">
        <v>9.65</v>
      </c>
      <c r="L7">
        <v>10</v>
      </c>
      <c r="M7" s="8">
        <v>0</v>
      </c>
      <c r="N7" t="s">
        <v>395</v>
      </c>
      <c r="O7">
        <v>19</v>
      </c>
      <c r="P7" s="4">
        <v>6.0463867884479576</v>
      </c>
      <c r="Q7" t="s">
        <v>121</v>
      </c>
      <c r="R7" t="s">
        <v>210</v>
      </c>
      <c r="S7" t="s">
        <v>298</v>
      </c>
      <c r="T7" t="s">
        <v>510</v>
      </c>
      <c r="U7" t="s">
        <v>521</v>
      </c>
      <c r="V7" t="s">
        <v>514</v>
      </c>
    </row>
    <row r="8" spans="1:27" ht="15" customHeight="1" x14ac:dyDescent="0.3">
      <c r="A8">
        <v>10250</v>
      </c>
      <c r="B8" t="s">
        <v>32</v>
      </c>
      <c r="C8">
        <v>51</v>
      </c>
      <c r="D8">
        <v>4</v>
      </c>
      <c r="E8" s="3">
        <v>44020</v>
      </c>
      <c r="F8" s="25">
        <f>YEAR(Order[[#This Row],[OrderDate]])</f>
        <v>2020</v>
      </c>
      <c r="G8" s="14">
        <v>20200712</v>
      </c>
      <c r="H8" t="s">
        <v>484</v>
      </c>
      <c r="I8" s="4">
        <v>1576.7499889433384</v>
      </c>
      <c r="J8" s="4">
        <v>53</v>
      </c>
      <c r="K8" s="4">
        <v>45.049999684095383</v>
      </c>
      <c r="L8">
        <v>35</v>
      </c>
      <c r="M8" s="8">
        <v>0.15000000596046451</v>
      </c>
      <c r="N8" t="s">
        <v>405</v>
      </c>
      <c r="O8">
        <v>24</v>
      </c>
      <c r="P8" s="4">
        <v>18.835525116961144</v>
      </c>
      <c r="Q8" t="s">
        <v>121</v>
      </c>
      <c r="R8" t="s">
        <v>210</v>
      </c>
      <c r="S8" t="s">
        <v>298</v>
      </c>
      <c r="T8" t="s">
        <v>510</v>
      </c>
      <c r="U8" t="s">
        <v>521</v>
      </c>
      <c r="V8" t="s">
        <v>513</v>
      </c>
    </row>
    <row r="9" spans="1:27" ht="15" customHeight="1" x14ac:dyDescent="0.3">
      <c r="A9">
        <v>10250</v>
      </c>
      <c r="B9" t="s">
        <v>32</v>
      </c>
      <c r="C9">
        <v>65</v>
      </c>
      <c r="D9">
        <v>4</v>
      </c>
      <c r="E9" s="3">
        <v>44020</v>
      </c>
      <c r="F9" s="25">
        <f>YEAR(Order[[#This Row],[OrderDate]])</f>
        <v>2020</v>
      </c>
      <c r="G9" s="14">
        <v>20200715</v>
      </c>
      <c r="H9" t="s">
        <v>484</v>
      </c>
      <c r="I9" s="4">
        <v>268.38749811798334</v>
      </c>
      <c r="J9" s="4">
        <v>21.05</v>
      </c>
      <c r="K9" s="4">
        <v>17.892499874532223</v>
      </c>
      <c r="L9">
        <v>15</v>
      </c>
      <c r="M9" s="8">
        <v>0.15000000596046451</v>
      </c>
      <c r="N9" t="s">
        <v>419</v>
      </c>
      <c r="O9">
        <v>2</v>
      </c>
      <c r="P9" s="4">
        <v>12.356901002694999</v>
      </c>
      <c r="Q9" t="s">
        <v>121</v>
      </c>
      <c r="R9" t="s">
        <v>210</v>
      </c>
      <c r="S9" t="s">
        <v>298</v>
      </c>
      <c r="T9" t="s">
        <v>510</v>
      </c>
      <c r="U9" t="s">
        <v>521</v>
      </c>
      <c r="V9" t="s">
        <v>515</v>
      </c>
      <c r="Y9" s="15" t="s">
        <v>551</v>
      </c>
      <c r="Z9" s="15" t="s">
        <v>544</v>
      </c>
      <c r="AA9" s="15" t="s">
        <v>552</v>
      </c>
    </row>
    <row r="10" spans="1:27" ht="15" customHeight="1" x14ac:dyDescent="0.3">
      <c r="A10">
        <v>10251</v>
      </c>
      <c r="B10" t="s">
        <v>81</v>
      </c>
      <c r="C10">
        <v>22</v>
      </c>
      <c r="D10">
        <v>3</v>
      </c>
      <c r="E10" s="3">
        <v>44020</v>
      </c>
      <c r="F10" s="25">
        <f>YEAR(Order[[#This Row],[OrderDate]])</f>
        <v>2020</v>
      </c>
      <c r="G10" s="14">
        <v>20200715</v>
      </c>
      <c r="H10" t="s">
        <v>486</v>
      </c>
      <c r="I10" s="4">
        <v>119.69999990612268</v>
      </c>
      <c r="J10" s="4">
        <v>21</v>
      </c>
      <c r="K10" s="4">
        <v>19.949999984353781</v>
      </c>
      <c r="L10">
        <v>6</v>
      </c>
      <c r="M10" s="8">
        <v>5.000000074505806E-2</v>
      </c>
      <c r="N10" t="s">
        <v>376</v>
      </c>
      <c r="O10">
        <v>9</v>
      </c>
      <c r="P10" s="4">
        <v>6.5214240951904641</v>
      </c>
      <c r="Q10" t="s">
        <v>170</v>
      </c>
      <c r="R10" t="s">
        <v>259</v>
      </c>
      <c r="S10" t="s">
        <v>343</v>
      </c>
      <c r="T10" t="s">
        <v>509</v>
      </c>
      <c r="U10" t="s">
        <v>519</v>
      </c>
      <c r="V10" t="s">
        <v>512</v>
      </c>
      <c r="X10" s="15" t="s">
        <v>511</v>
      </c>
      <c r="Y10" s="18">
        <f>COUNTIF(Order[Category],X10)</f>
        <v>366</v>
      </c>
      <c r="Z10" s="18">
        <f>SUMIF(Order[Category],X10,Order[Amount])</f>
        <v>9149</v>
      </c>
      <c r="AA10" s="17">
        <f>SUMIF(Order[Category],X10,Order[Sales])</f>
        <v>250647.5997234963</v>
      </c>
    </row>
    <row r="11" spans="1:27" ht="15" customHeight="1" x14ac:dyDescent="0.3">
      <c r="A11">
        <v>10251</v>
      </c>
      <c r="B11" t="s">
        <v>81</v>
      </c>
      <c r="C11">
        <v>57</v>
      </c>
      <c r="D11">
        <v>3</v>
      </c>
      <c r="E11" s="3">
        <v>44020</v>
      </c>
      <c r="F11" s="25">
        <f>YEAR(Order[[#This Row],[OrderDate]])</f>
        <v>2020</v>
      </c>
      <c r="G11" s="14">
        <v>20200715</v>
      </c>
      <c r="H11" t="s">
        <v>486</v>
      </c>
      <c r="I11" s="4">
        <v>277.87499978207052</v>
      </c>
      <c r="J11" s="4">
        <v>19.5</v>
      </c>
      <c r="K11" s="4">
        <v>18.524999985471368</v>
      </c>
      <c r="L11">
        <v>15</v>
      </c>
      <c r="M11" s="8">
        <v>5.000000074505806E-2</v>
      </c>
      <c r="N11" t="s">
        <v>411</v>
      </c>
      <c r="O11">
        <v>26</v>
      </c>
      <c r="P11" s="4">
        <v>13.98469118449494</v>
      </c>
      <c r="Q11" t="s">
        <v>170</v>
      </c>
      <c r="R11" t="s">
        <v>259</v>
      </c>
      <c r="S11" t="s">
        <v>343</v>
      </c>
      <c r="T11" t="s">
        <v>509</v>
      </c>
      <c r="U11" t="s">
        <v>519</v>
      </c>
      <c r="V11" t="s">
        <v>512</v>
      </c>
      <c r="X11" s="15" t="s">
        <v>517</v>
      </c>
      <c r="Y11" s="18">
        <f>COUNTIF(Order[Category],X11)</f>
        <v>404</v>
      </c>
      <c r="Z11" s="18">
        <f>SUMIF(Order[Category],X11,Order[Amount])</f>
        <v>9532</v>
      </c>
      <c r="AA11" s="17">
        <f>SUMIF(Order[Category],X11,Order[Sales])</f>
        <v>288094.6497149858</v>
      </c>
    </row>
    <row r="12" spans="1:27" ht="15" customHeight="1" x14ac:dyDescent="0.3">
      <c r="A12">
        <v>10251</v>
      </c>
      <c r="B12" t="s">
        <v>81</v>
      </c>
      <c r="C12">
        <v>65</v>
      </c>
      <c r="D12">
        <v>3</v>
      </c>
      <c r="E12" s="3">
        <v>44020</v>
      </c>
      <c r="F12" s="25">
        <f>YEAR(Order[[#This Row],[OrderDate]])</f>
        <v>2020</v>
      </c>
      <c r="G12" s="14">
        <v>20200711</v>
      </c>
      <c r="H12" t="s">
        <v>486</v>
      </c>
      <c r="I12" s="4">
        <v>421</v>
      </c>
      <c r="J12" s="4">
        <v>21.05</v>
      </c>
      <c r="K12" s="4">
        <v>21.05</v>
      </c>
      <c r="L12">
        <v>20</v>
      </c>
      <c r="M12" s="8">
        <v>0</v>
      </c>
      <c r="N12" t="s">
        <v>419</v>
      </c>
      <c r="O12">
        <v>2</v>
      </c>
      <c r="P12" s="4">
        <v>12.356901002694999</v>
      </c>
      <c r="Q12" t="s">
        <v>170</v>
      </c>
      <c r="R12" t="s">
        <v>259</v>
      </c>
      <c r="S12" t="s">
        <v>343</v>
      </c>
      <c r="T12" t="s">
        <v>509</v>
      </c>
      <c r="U12" t="s">
        <v>519</v>
      </c>
      <c r="V12" t="s">
        <v>515</v>
      </c>
      <c r="X12" s="15" t="s">
        <v>513</v>
      </c>
      <c r="Y12" s="18">
        <f>COUNTIF(Order[Category],X12)</f>
        <v>136</v>
      </c>
      <c r="Z12" s="18">
        <f>SUMIF(Order[Category],X12,Order[Amount])</f>
        <v>2990</v>
      </c>
      <c r="AA12" s="17">
        <f>SUMIF(Order[Category],X12,Order[Sales])</f>
        <v>105545.70490831125</v>
      </c>
    </row>
    <row r="13" spans="1:27" ht="15" customHeight="1" x14ac:dyDescent="0.3">
      <c r="A13">
        <v>10252</v>
      </c>
      <c r="B13" t="s">
        <v>73</v>
      </c>
      <c r="C13">
        <v>20</v>
      </c>
      <c r="D13">
        <v>4</v>
      </c>
      <c r="E13" s="3">
        <v>44021</v>
      </c>
      <c r="F13" s="25">
        <f>YEAR(Order[[#This Row],[OrderDate]])</f>
        <v>2020</v>
      </c>
      <c r="G13" s="14">
        <v>20200711</v>
      </c>
      <c r="H13" t="s">
        <v>484</v>
      </c>
      <c r="I13" s="4">
        <v>3077.9999975860119</v>
      </c>
      <c r="J13" s="4">
        <v>81</v>
      </c>
      <c r="K13" s="4">
        <v>76.949999939650297</v>
      </c>
      <c r="L13">
        <v>40</v>
      </c>
      <c r="M13" s="8">
        <v>5.000000074505806E-2</v>
      </c>
      <c r="N13" t="s">
        <v>374</v>
      </c>
      <c r="O13">
        <v>8</v>
      </c>
      <c r="P13" s="4">
        <v>57.815472307491099</v>
      </c>
      <c r="Q13" t="s">
        <v>162</v>
      </c>
      <c r="R13" t="s">
        <v>251</v>
      </c>
      <c r="S13" t="s">
        <v>336</v>
      </c>
      <c r="T13" t="s">
        <v>509</v>
      </c>
      <c r="U13" t="s">
        <v>522</v>
      </c>
      <c r="V13" t="s">
        <v>516</v>
      </c>
    </row>
    <row r="14" spans="1:27" ht="15" customHeight="1" x14ac:dyDescent="0.3">
      <c r="A14">
        <v>10252</v>
      </c>
      <c r="B14" t="s">
        <v>73</v>
      </c>
      <c r="C14">
        <v>33</v>
      </c>
      <c r="D14">
        <v>4</v>
      </c>
      <c r="E14" s="3">
        <v>44021</v>
      </c>
      <c r="F14" s="25">
        <f>YEAR(Order[[#This Row],[OrderDate]])</f>
        <v>2020</v>
      </c>
      <c r="G14" s="14">
        <v>20200711</v>
      </c>
      <c r="H14" t="s">
        <v>484</v>
      </c>
      <c r="I14" s="4">
        <v>59.374999953433871</v>
      </c>
      <c r="J14" s="4">
        <v>2.5</v>
      </c>
      <c r="K14" s="4">
        <v>2.3749999981373549</v>
      </c>
      <c r="L14">
        <v>25</v>
      </c>
      <c r="M14" s="8">
        <v>5.000000074505806E-2</v>
      </c>
      <c r="N14" t="s">
        <v>387</v>
      </c>
      <c r="O14">
        <v>15</v>
      </c>
      <c r="P14" s="4">
        <v>1.3985746153494198</v>
      </c>
      <c r="Q14" t="s">
        <v>162</v>
      </c>
      <c r="R14" t="s">
        <v>251</v>
      </c>
      <c r="S14" t="s">
        <v>336</v>
      </c>
      <c r="T14" t="s">
        <v>509</v>
      </c>
      <c r="U14" t="s">
        <v>522</v>
      </c>
      <c r="V14" t="s">
        <v>511</v>
      </c>
    </row>
    <row r="15" spans="1:27" ht="15" customHeight="1" x14ac:dyDescent="0.3">
      <c r="A15">
        <v>10252</v>
      </c>
      <c r="B15" t="s">
        <v>73</v>
      </c>
      <c r="C15">
        <v>60</v>
      </c>
      <c r="D15">
        <v>4</v>
      </c>
      <c r="E15" s="3">
        <v>44021</v>
      </c>
      <c r="F15" s="25">
        <f>YEAR(Order[[#This Row],[OrderDate]])</f>
        <v>2020</v>
      </c>
      <c r="G15" s="14">
        <v>20200716</v>
      </c>
      <c r="H15" t="s">
        <v>484</v>
      </c>
      <c r="I15" s="4">
        <v>1360</v>
      </c>
      <c r="J15" s="4">
        <v>34</v>
      </c>
      <c r="K15" s="4">
        <v>34</v>
      </c>
      <c r="L15">
        <v>40</v>
      </c>
      <c r="M15" s="8">
        <v>0</v>
      </c>
      <c r="N15" t="s">
        <v>414</v>
      </c>
      <c r="O15">
        <v>28</v>
      </c>
      <c r="P15" s="4">
        <v>17.186056815854748</v>
      </c>
      <c r="Q15" t="s">
        <v>162</v>
      </c>
      <c r="R15" t="s">
        <v>251</v>
      </c>
      <c r="S15" t="s">
        <v>336</v>
      </c>
      <c r="T15" t="s">
        <v>509</v>
      </c>
      <c r="U15" t="s">
        <v>522</v>
      </c>
      <c r="V15" t="s">
        <v>511</v>
      </c>
      <c r="X15" s="15" t="s">
        <v>551</v>
      </c>
      <c r="Y15" s="16"/>
    </row>
    <row r="16" spans="1:27" ht="15" customHeight="1" x14ac:dyDescent="0.3">
      <c r="A16">
        <v>10253</v>
      </c>
      <c r="B16" t="s">
        <v>32</v>
      </c>
      <c r="C16">
        <v>31</v>
      </c>
      <c r="D16">
        <v>3</v>
      </c>
      <c r="E16" s="3">
        <v>44022</v>
      </c>
      <c r="F16" s="25">
        <f>YEAR(Order[[#This Row],[OrderDate]])</f>
        <v>2020</v>
      </c>
      <c r="G16" s="14">
        <v>20200716</v>
      </c>
      <c r="H16" t="s">
        <v>484</v>
      </c>
      <c r="I16" s="4">
        <v>250</v>
      </c>
      <c r="J16" s="4">
        <v>12.5</v>
      </c>
      <c r="K16" s="4">
        <v>12.5</v>
      </c>
      <c r="L16">
        <v>20</v>
      </c>
      <c r="M16" s="8">
        <v>0</v>
      </c>
      <c r="N16" t="s">
        <v>385</v>
      </c>
      <c r="O16">
        <v>14</v>
      </c>
      <c r="P16" s="4">
        <v>8.9210025428745876</v>
      </c>
      <c r="Q16" t="s">
        <v>121</v>
      </c>
      <c r="R16" t="s">
        <v>210</v>
      </c>
      <c r="S16" t="s">
        <v>298</v>
      </c>
      <c r="T16" t="s">
        <v>510</v>
      </c>
      <c r="U16" t="s">
        <v>521</v>
      </c>
      <c r="V16" t="s">
        <v>511</v>
      </c>
    </row>
    <row r="17" spans="1:30" ht="15" customHeight="1" x14ac:dyDescent="0.3">
      <c r="A17">
        <v>10253</v>
      </c>
      <c r="B17" t="s">
        <v>32</v>
      </c>
      <c r="C17">
        <v>39</v>
      </c>
      <c r="D17">
        <v>3</v>
      </c>
      <c r="E17" s="3">
        <v>44022</v>
      </c>
      <c r="F17" s="25">
        <f>YEAR(Order[[#This Row],[OrderDate]])</f>
        <v>2020</v>
      </c>
      <c r="G17" s="14">
        <v>20200716</v>
      </c>
      <c r="H17" t="s">
        <v>484</v>
      </c>
      <c r="I17" s="4">
        <v>756</v>
      </c>
      <c r="J17" s="4">
        <v>18</v>
      </c>
      <c r="K17" s="4">
        <v>18</v>
      </c>
      <c r="L17">
        <v>42</v>
      </c>
      <c r="M17" s="8">
        <v>0</v>
      </c>
      <c r="N17" t="s">
        <v>393</v>
      </c>
      <c r="O17">
        <v>18</v>
      </c>
      <c r="P17" s="4">
        <v>13.522215154598831</v>
      </c>
      <c r="Q17" t="s">
        <v>121</v>
      </c>
      <c r="R17" t="s">
        <v>210</v>
      </c>
      <c r="S17" t="s">
        <v>298</v>
      </c>
      <c r="T17" t="s">
        <v>510</v>
      </c>
      <c r="U17" t="s">
        <v>521</v>
      </c>
      <c r="V17" t="s">
        <v>517</v>
      </c>
    </row>
    <row r="18" spans="1:30" ht="15" customHeight="1" x14ac:dyDescent="0.3">
      <c r="A18">
        <v>10253</v>
      </c>
      <c r="B18" t="s">
        <v>32</v>
      </c>
      <c r="C18">
        <v>49</v>
      </c>
      <c r="D18">
        <v>3</v>
      </c>
      <c r="E18" s="3">
        <v>44022</v>
      </c>
      <c r="F18" s="25">
        <f>YEAR(Order[[#This Row],[OrderDate]])</f>
        <v>2020</v>
      </c>
      <c r="G18" s="14">
        <v>20200723</v>
      </c>
      <c r="H18" t="s">
        <v>484</v>
      </c>
      <c r="I18" s="4">
        <v>800</v>
      </c>
      <c r="J18" s="4">
        <v>20</v>
      </c>
      <c r="K18" s="4">
        <v>20</v>
      </c>
      <c r="L18">
        <v>40</v>
      </c>
      <c r="M18" s="8">
        <v>0</v>
      </c>
      <c r="N18" t="s">
        <v>403</v>
      </c>
      <c r="O18">
        <v>23</v>
      </c>
      <c r="P18" s="4">
        <v>12.545683485741497</v>
      </c>
      <c r="Q18" t="s">
        <v>121</v>
      </c>
      <c r="R18" t="s">
        <v>210</v>
      </c>
      <c r="S18" t="s">
        <v>298</v>
      </c>
      <c r="T18" t="s">
        <v>510</v>
      </c>
      <c r="U18" t="s">
        <v>521</v>
      </c>
      <c r="V18" t="s">
        <v>516</v>
      </c>
      <c r="Y18" s="15" t="s">
        <v>544</v>
      </c>
      <c r="Z18" s="15" t="s">
        <v>548</v>
      </c>
    </row>
    <row r="19" spans="1:30" ht="15" customHeight="1" x14ac:dyDescent="0.3">
      <c r="A19">
        <v>10254</v>
      </c>
      <c r="B19" t="s">
        <v>13</v>
      </c>
      <c r="C19">
        <v>24</v>
      </c>
      <c r="D19">
        <v>5</v>
      </c>
      <c r="E19" s="3">
        <v>44023</v>
      </c>
      <c r="F19" s="25">
        <f>YEAR(Order[[#This Row],[OrderDate]])</f>
        <v>2020</v>
      </c>
      <c r="G19" s="14">
        <v>20200723</v>
      </c>
      <c r="H19" t="s">
        <v>484</v>
      </c>
      <c r="I19" s="4">
        <v>57.374999597668648</v>
      </c>
      <c r="J19" s="4">
        <v>4.5</v>
      </c>
      <c r="K19" s="4">
        <v>3.8249999731779099</v>
      </c>
      <c r="L19">
        <v>15</v>
      </c>
      <c r="M19" s="8">
        <v>0.15000000596046451</v>
      </c>
      <c r="N19" t="s">
        <v>378</v>
      </c>
      <c r="O19">
        <v>10</v>
      </c>
      <c r="P19" s="4">
        <v>2.1230577042655105</v>
      </c>
      <c r="Q19" t="s">
        <v>102</v>
      </c>
      <c r="R19" t="s">
        <v>191</v>
      </c>
      <c r="S19" t="s">
        <v>280</v>
      </c>
      <c r="T19" t="s">
        <v>509</v>
      </c>
      <c r="U19" t="s">
        <v>523</v>
      </c>
      <c r="V19" t="s">
        <v>517</v>
      </c>
      <c r="X19" s="15" t="s">
        <v>545</v>
      </c>
      <c r="Y19" s="16">
        <f>MIN(Order[Amount])</f>
        <v>1</v>
      </c>
      <c r="Z19" s="17">
        <f>MIN(Order[Sales])</f>
        <v>6</v>
      </c>
    </row>
    <row r="20" spans="1:30" ht="15" customHeight="1" x14ac:dyDescent="0.3">
      <c r="A20">
        <v>10254</v>
      </c>
      <c r="B20" t="s">
        <v>13</v>
      </c>
      <c r="C20">
        <v>55</v>
      </c>
      <c r="D20">
        <v>5</v>
      </c>
      <c r="E20" s="3">
        <v>44023</v>
      </c>
      <c r="F20" s="25">
        <f>YEAR(Order[[#This Row],[OrderDate]])</f>
        <v>2020</v>
      </c>
      <c r="G20" s="14">
        <v>20200723</v>
      </c>
      <c r="H20" t="s">
        <v>484</v>
      </c>
      <c r="I20" s="4">
        <v>428.3999969959259</v>
      </c>
      <c r="J20" s="4">
        <v>24</v>
      </c>
      <c r="K20" s="4">
        <v>20.399999856948853</v>
      </c>
      <c r="L20">
        <v>21</v>
      </c>
      <c r="M20" s="8">
        <v>0.15000000596046451</v>
      </c>
      <c r="N20" t="s">
        <v>409</v>
      </c>
      <c r="O20">
        <v>25</v>
      </c>
      <c r="P20" s="4">
        <v>18.144678468561601</v>
      </c>
      <c r="Q20" t="s">
        <v>102</v>
      </c>
      <c r="R20" t="s">
        <v>191</v>
      </c>
      <c r="S20" t="s">
        <v>280</v>
      </c>
      <c r="T20" t="s">
        <v>509</v>
      </c>
      <c r="U20" t="s">
        <v>523</v>
      </c>
      <c r="V20" t="s">
        <v>518</v>
      </c>
      <c r="X20" s="15" t="s">
        <v>546</v>
      </c>
      <c r="Y20" s="16">
        <f>MAX(Order[Amount])</f>
        <v>130</v>
      </c>
      <c r="Z20" s="17">
        <f>MAX(Order[Sales])</f>
        <v>15810</v>
      </c>
    </row>
    <row r="21" spans="1:30" ht="15" customHeight="1" x14ac:dyDescent="0.3">
      <c r="A21">
        <v>10254</v>
      </c>
      <c r="B21" t="s">
        <v>13</v>
      </c>
      <c r="C21">
        <v>74</v>
      </c>
      <c r="D21">
        <v>5</v>
      </c>
      <c r="E21" s="3">
        <v>44023</v>
      </c>
      <c r="F21" s="25">
        <f>YEAR(Order[[#This Row],[OrderDate]])</f>
        <v>2020</v>
      </c>
      <c r="G21" s="14">
        <v>20200715</v>
      </c>
      <c r="H21" t="s">
        <v>484</v>
      </c>
      <c r="I21" s="4">
        <v>210</v>
      </c>
      <c r="J21" s="4">
        <v>10</v>
      </c>
      <c r="K21" s="4">
        <v>10</v>
      </c>
      <c r="L21">
        <v>21</v>
      </c>
      <c r="M21" s="8">
        <v>0</v>
      </c>
      <c r="N21" t="s">
        <v>428</v>
      </c>
      <c r="O21">
        <v>4</v>
      </c>
      <c r="P21" s="4">
        <v>5.405016256844287</v>
      </c>
      <c r="Q21" t="s">
        <v>102</v>
      </c>
      <c r="R21" t="s">
        <v>191</v>
      </c>
      <c r="S21" t="s">
        <v>280</v>
      </c>
      <c r="T21" t="s">
        <v>509</v>
      </c>
      <c r="U21" t="s">
        <v>523</v>
      </c>
      <c r="V21" t="s">
        <v>513</v>
      </c>
      <c r="X21" s="15" t="s">
        <v>547</v>
      </c>
      <c r="Y21" s="19">
        <f>AVERAGE(Order[Amount])</f>
        <v>23.812993039443157</v>
      </c>
      <c r="Z21" s="17">
        <f>AVERAGE(Order[Sales])</f>
        <v>627.60694393778124</v>
      </c>
    </row>
    <row r="22" spans="1:30" ht="15" customHeight="1" x14ac:dyDescent="0.3">
      <c r="A22">
        <v>10255</v>
      </c>
      <c r="B22" t="s">
        <v>65</v>
      </c>
      <c r="C22">
        <v>2</v>
      </c>
      <c r="D22">
        <v>9</v>
      </c>
      <c r="E22" s="3">
        <v>44024</v>
      </c>
      <c r="F22" s="25">
        <f>YEAR(Order[[#This Row],[OrderDate]])</f>
        <v>2020</v>
      </c>
      <c r="G22" s="14">
        <v>20200715</v>
      </c>
      <c r="H22" t="s">
        <v>485</v>
      </c>
      <c r="I22" s="4">
        <v>380</v>
      </c>
      <c r="J22" s="4">
        <v>19</v>
      </c>
      <c r="K22" s="4">
        <v>19</v>
      </c>
      <c r="L22">
        <v>20</v>
      </c>
      <c r="M22" s="8">
        <v>0</v>
      </c>
      <c r="N22" t="s">
        <v>356</v>
      </c>
      <c r="O22">
        <v>1</v>
      </c>
      <c r="P22" s="4">
        <v>9.9064127385757743</v>
      </c>
      <c r="Q22" t="s">
        <v>154</v>
      </c>
      <c r="R22" t="s">
        <v>243</v>
      </c>
      <c r="S22" t="s">
        <v>328</v>
      </c>
      <c r="T22" t="s">
        <v>509</v>
      </c>
      <c r="U22" t="s">
        <v>523</v>
      </c>
      <c r="V22" t="s">
        <v>517</v>
      </c>
    </row>
    <row r="23" spans="1:30" ht="15" customHeight="1" x14ac:dyDescent="0.3">
      <c r="A23">
        <v>10255</v>
      </c>
      <c r="B23" t="s">
        <v>65</v>
      </c>
      <c r="C23">
        <v>16</v>
      </c>
      <c r="D23">
        <v>9</v>
      </c>
      <c r="E23" s="3">
        <v>44024</v>
      </c>
      <c r="F23" s="25">
        <f>YEAR(Order[[#This Row],[OrderDate]])</f>
        <v>2020</v>
      </c>
      <c r="G23" s="14">
        <v>20200715</v>
      </c>
      <c r="H23" t="s">
        <v>485</v>
      </c>
      <c r="I23" s="4">
        <v>610.75</v>
      </c>
      <c r="J23" s="4">
        <v>17.45</v>
      </c>
      <c r="K23" s="4">
        <v>17.45</v>
      </c>
      <c r="L23">
        <v>35</v>
      </c>
      <c r="M23" s="8">
        <v>0</v>
      </c>
      <c r="N23" t="s">
        <v>370</v>
      </c>
      <c r="O23">
        <v>7</v>
      </c>
      <c r="P23" s="4">
        <v>12.75283918323947</v>
      </c>
      <c r="Q23" t="s">
        <v>154</v>
      </c>
      <c r="R23" t="s">
        <v>243</v>
      </c>
      <c r="S23" t="s">
        <v>328</v>
      </c>
      <c r="T23" t="s">
        <v>509</v>
      </c>
      <c r="U23" t="s">
        <v>523</v>
      </c>
      <c r="V23" t="s">
        <v>516</v>
      </c>
      <c r="Y23" s="15" t="s">
        <v>512</v>
      </c>
      <c r="Z23" s="15" t="s">
        <v>518</v>
      </c>
      <c r="AA23" s="15" t="s">
        <v>514</v>
      </c>
      <c r="AC23" s="15" t="s">
        <v>567</v>
      </c>
    </row>
    <row r="24" spans="1:30" ht="15" customHeight="1" x14ac:dyDescent="0.3">
      <c r="A24">
        <v>10255</v>
      </c>
      <c r="B24" t="s">
        <v>65</v>
      </c>
      <c r="C24">
        <v>36</v>
      </c>
      <c r="D24">
        <v>9</v>
      </c>
      <c r="E24" s="3">
        <v>44024</v>
      </c>
      <c r="F24" s="25">
        <f>YEAR(Order[[#This Row],[OrderDate]])</f>
        <v>2020</v>
      </c>
      <c r="G24" s="14">
        <v>20200715</v>
      </c>
      <c r="H24" t="s">
        <v>485</v>
      </c>
      <c r="I24" s="4">
        <v>475</v>
      </c>
      <c r="J24" s="4">
        <v>19</v>
      </c>
      <c r="K24" s="4">
        <v>19</v>
      </c>
      <c r="L24">
        <v>25</v>
      </c>
      <c r="M24" s="8">
        <v>0</v>
      </c>
      <c r="N24" t="s">
        <v>390</v>
      </c>
      <c r="O24">
        <v>17</v>
      </c>
      <c r="P24" s="4">
        <v>14.515505674132482</v>
      </c>
      <c r="Q24" t="s">
        <v>154</v>
      </c>
      <c r="R24" t="s">
        <v>243</v>
      </c>
      <c r="S24" t="s">
        <v>328</v>
      </c>
      <c r="T24" t="s">
        <v>509</v>
      </c>
      <c r="U24" t="s">
        <v>523</v>
      </c>
      <c r="V24" t="s">
        <v>514</v>
      </c>
      <c r="X24" s="15" t="s">
        <v>553</v>
      </c>
      <c r="Y24" s="19">
        <f>AVERAGEIF(Order[Category],Y23,Order[Amount])</f>
        <v>23.275510204081634</v>
      </c>
      <c r="Z24" s="19">
        <f>AVERAGEIF(Order[Category],Z23,Order[Amount])</f>
        <v>24.271676300578033</v>
      </c>
      <c r="AA24" s="19">
        <f>AVERAGEIF(Order[Category],AA23,Order[Amount])</f>
        <v>23.275757575757577</v>
      </c>
      <c r="AC24" s="22">
        <f t="array" ref="AC24">SUM(Order[SellingPrice]*Order[Amount])</f>
        <v>1353702.9641859184</v>
      </c>
      <c r="AD24" t="s">
        <v>568</v>
      </c>
    </row>
    <row r="25" spans="1:30" ht="15" customHeight="1" x14ac:dyDescent="0.3">
      <c r="A25">
        <v>10255</v>
      </c>
      <c r="B25" t="s">
        <v>65</v>
      </c>
      <c r="C25">
        <v>59</v>
      </c>
      <c r="D25">
        <v>9</v>
      </c>
      <c r="E25" s="3">
        <v>44024</v>
      </c>
      <c r="F25" s="25">
        <f>YEAR(Order[[#This Row],[OrderDate]])</f>
        <v>2020</v>
      </c>
      <c r="G25" s="14">
        <v>20200717</v>
      </c>
      <c r="H25" t="s">
        <v>485</v>
      </c>
      <c r="I25" s="4">
        <v>1650</v>
      </c>
      <c r="J25" s="4">
        <v>55</v>
      </c>
      <c r="K25" s="4">
        <v>55</v>
      </c>
      <c r="L25">
        <v>30</v>
      </c>
      <c r="M25" s="8">
        <v>0</v>
      </c>
      <c r="N25" t="s">
        <v>413</v>
      </c>
      <c r="O25">
        <v>28</v>
      </c>
      <c r="P25" s="4">
        <v>29.299646906924384</v>
      </c>
      <c r="Q25" t="s">
        <v>154</v>
      </c>
      <c r="R25" t="s">
        <v>243</v>
      </c>
      <c r="S25" t="s">
        <v>328</v>
      </c>
      <c r="T25" t="s">
        <v>509</v>
      </c>
      <c r="U25" t="s">
        <v>523</v>
      </c>
      <c r="V25" t="s">
        <v>511</v>
      </c>
      <c r="X25" s="15" t="s">
        <v>554</v>
      </c>
      <c r="Y25" s="17">
        <f>AVERAGEIF(Order[Category],Y23,Order[Sales])</f>
        <v>518.6068491078438</v>
      </c>
      <c r="Z25" s="17">
        <f>AVERAGEIF(Order[Category],Z23,Order[Sales])</f>
        <v>1009.3788923637718</v>
      </c>
      <c r="AA25" s="17">
        <f>AVERAGEIF(Order[Category],AA23,Order[Sales])</f>
        <v>419.33123283912727</v>
      </c>
    </row>
    <row r="26" spans="1:30" ht="15" customHeight="1" x14ac:dyDescent="0.3">
      <c r="A26">
        <v>10256</v>
      </c>
      <c r="B26" t="s">
        <v>85</v>
      </c>
      <c r="C26">
        <v>53</v>
      </c>
      <c r="D26">
        <v>3</v>
      </c>
      <c r="E26" s="3">
        <v>44027</v>
      </c>
      <c r="F26" s="25">
        <f>YEAR(Order[[#This Row],[OrderDate]])</f>
        <v>2020</v>
      </c>
      <c r="G26" s="14">
        <v>20200717</v>
      </c>
      <c r="H26" t="s">
        <v>484</v>
      </c>
      <c r="I26" s="4">
        <v>491.99999999999994</v>
      </c>
      <c r="J26" s="4">
        <v>32.799999999999997</v>
      </c>
      <c r="K26" s="4">
        <v>32.799999999999997</v>
      </c>
      <c r="L26">
        <v>15</v>
      </c>
      <c r="M26" s="8">
        <v>0</v>
      </c>
      <c r="N26" t="s">
        <v>407</v>
      </c>
      <c r="O26">
        <v>24</v>
      </c>
      <c r="P26" s="4">
        <v>11.283141843590998</v>
      </c>
      <c r="Q26" t="s">
        <v>174</v>
      </c>
      <c r="R26" t="s">
        <v>263</v>
      </c>
      <c r="S26" t="s">
        <v>347</v>
      </c>
      <c r="T26" t="s">
        <v>510</v>
      </c>
      <c r="U26" t="s">
        <v>521</v>
      </c>
      <c r="V26" t="s">
        <v>518</v>
      </c>
      <c r="X26" s="15" t="s">
        <v>555</v>
      </c>
      <c r="Y26" s="16">
        <f t="array" ref="Y26">MIN(IF(Order[Category]=$Y$23,Order[Sales]))</f>
        <v>14</v>
      </c>
      <c r="Z26" s="16">
        <f>MIN(IF(Order[Category]=$Z$23,Order[Sales]))</f>
        <v>6</v>
      </c>
      <c r="AA26" s="16">
        <f t="array" ref="AA26">MIN(IF(Order[Category]=$AA$23,Order[Sales]))</f>
        <v>6</v>
      </c>
    </row>
    <row r="27" spans="1:30" ht="15" customHeight="1" x14ac:dyDescent="0.3">
      <c r="A27">
        <v>10256</v>
      </c>
      <c r="B27" t="s">
        <v>85</v>
      </c>
      <c r="C27">
        <v>77</v>
      </c>
      <c r="D27">
        <v>3</v>
      </c>
      <c r="E27" s="3">
        <v>44027</v>
      </c>
      <c r="F27" s="25">
        <f>YEAR(Order[[#This Row],[OrderDate]])</f>
        <v>2020</v>
      </c>
      <c r="G27" s="14">
        <v>20200722</v>
      </c>
      <c r="H27" t="s">
        <v>484</v>
      </c>
      <c r="I27" s="4">
        <v>156</v>
      </c>
      <c r="J27" s="4">
        <v>13</v>
      </c>
      <c r="K27" s="4">
        <v>13</v>
      </c>
      <c r="L27">
        <v>12</v>
      </c>
      <c r="M27" s="8">
        <v>0</v>
      </c>
      <c r="N27" t="s">
        <v>431</v>
      </c>
      <c r="O27">
        <v>12</v>
      </c>
      <c r="P27" s="4">
        <v>9.7871799999999993</v>
      </c>
      <c r="Q27" t="s">
        <v>174</v>
      </c>
      <c r="R27" t="s">
        <v>263</v>
      </c>
      <c r="S27" t="s">
        <v>347</v>
      </c>
      <c r="T27" t="s">
        <v>510</v>
      </c>
      <c r="U27" t="s">
        <v>521</v>
      </c>
      <c r="V27" t="s">
        <v>515</v>
      </c>
      <c r="X27" s="15" t="s">
        <v>556</v>
      </c>
      <c r="Y27" s="16">
        <f t="array" ref="Y27">MAX(IF(Order[Category]=Y23,Order[Sales]))</f>
        <v>4322.5</v>
      </c>
      <c r="Z27" s="16">
        <f t="array" ref="Z27">MAX(IF(Order[Category]=Z23,Order[Sales]))</f>
        <v>9903.2000000000007</v>
      </c>
      <c r="AA27" s="16">
        <f t="array" ref="AA27">MAX(IF(Order[Category]=AA23,Order[Sales]))</f>
        <v>3125</v>
      </c>
      <c r="AB27" t="s">
        <v>569</v>
      </c>
    </row>
    <row r="28" spans="1:30" ht="15" customHeight="1" x14ac:dyDescent="0.3">
      <c r="A28">
        <v>10257</v>
      </c>
      <c r="B28" t="s">
        <v>33</v>
      </c>
      <c r="C28">
        <v>27</v>
      </c>
      <c r="D28">
        <v>4</v>
      </c>
      <c r="E28" s="3">
        <v>44028</v>
      </c>
      <c r="F28" s="25">
        <f>YEAR(Order[[#This Row],[OrderDate]])</f>
        <v>2020</v>
      </c>
      <c r="G28" s="14">
        <v>20200722</v>
      </c>
      <c r="H28" t="s">
        <v>485</v>
      </c>
      <c r="I28" s="4">
        <v>1097.5</v>
      </c>
      <c r="J28" s="4">
        <v>43.9</v>
      </c>
      <c r="K28" s="4">
        <v>43.9</v>
      </c>
      <c r="L28">
        <v>25</v>
      </c>
      <c r="M28" s="8">
        <v>0</v>
      </c>
      <c r="N28" t="s">
        <v>381</v>
      </c>
      <c r="O28">
        <v>11</v>
      </c>
      <c r="P28" s="4">
        <v>33.234373496604114</v>
      </c>
      <c r="Q28" t="s">
        <v>122</v>
      </c>
      <c r="R28" t="s">
        <v>211</v>
      </c>
      <c r="S28" t="s">
        <v>299</v>
      </c>
      <c r="T28" t="s">
        <v>510</v>
      </c>
      <c r="U28" t="s">
        <v>354</v>
      </c>
      <c r="V28" t="s">
        <v>516</v>
      </c>
    </row>
    <row r="29" spans="1:30" ht="15" customHeight="1" x14ac:dyDescent="0.3">
      <c r="A29">
        <v>10257</v>
      </c>
      <c r="B29" t="s">
        <v>33</v>
      </c>
      <c r="C29">
        <v>39</v>
      </c>
      <c r="D29">
        <v>4</v>
      </c>
      <c r="E29" s="3">
        <v>44028</v>
      </c>
      <c r="F29" s="25">
        <f>YEAR(Order[[#This Row],[OrderDate]])</f>
        <v>2020</v>
      </c>
      <c r="G29" s="14">
        <v>20200722</v>
      </c>
      <c r="H29" t="s">
        <v>485</v>
      </c>
      <c r="I29" s="4">
        <v>108</v>
      </c>
      <c r="J29" s="4">
        <v>18</v>
      </c>
      <c r="K29" s="4">
        <v>18</v>
      </c>
      <c r="L29">
        <v>6</v>
      </c>
      <c r="M29" s="8">
        <v>0</v>
      </c>
      <c r="N29" t="s">
        <v>393</v>
      </c>
      <c r="O29">
        <v>18</v>
      </c>
      <c r="P29" s="4">
        <v>13.522215154598831</v>
      </c>
      <c r="Q29" t="s">
        <v>122</v>
      </c>
      <c r="R29" t="s">
        <v>211</v>
      </c>
      <c r="S29" t="s">
        <v>299</v>
      </c>
      <c r="T29" t="s">
        <v>510</v>
      </c>
      <c r="U29" t="s">
        <v>354</v>
      </c>
      <c r="V29" t="s">
        <v>517</v>
      </c>
    </row>
    <row r="30" spans="1:30" ht="15" customHeight="1" x14ac:dyDescent="0.3">
      <c r="A30">
        <v>10257</v>
      </c>
      <c r="B30" t="s">
        <v>33</v>
      </c>
      <c r="C30">
        <v>77</v>
      </c>
      <c r="D30">
        <v>4</v>
      </c>
      <c r="E30" s="3">
        <v>44028</v>
      </c>
      <c r="F30" s="25">
        <f>YEAR(Order[[#This Row],[OrderDate]])</f>
        <v>2020</v>
      </c>
      <c r="G30" s="14">
        <v>20200723</v>
      </c>
      <c r="H30" t="s">
        <v>485</v>
      </c>
      <c r="I30" s="4">
        <v>195</v>
      </c>
      <c r="J30" s="4">
        <v>13</v>
      </c>
      <c r="K30" s="4">
        <v>13</v>
      </c>
      <c r="L30">
        <v>15</v>
      </c>
      <c r="M30" s="8">
        <v>0</v>
      </c>
      <c r="N30" t="s">
        <v>431</v>
      </c>
      <c r="O30">
        <v>12</v>
      </c>
      <c r="P30" s="4">
        <v>9.7871799999999993</v>
      </c>
      <c r="Q30" t="s">
        <v>122</v>
      </c>
      <c r="R30" t="s">
        <v>211</v>
      </c>
      <c r="S30" t="s">
        <v>299</v>
      </c>
      <c r="T30" t="s">
        <v>510</v>
      </c>
      <c r="U30" t="s">
        <v>354</v>
      </c>
      <c r="V30" t="s">
        <v>515</v>
      </c>
    </row>
    <row r="31" spans="1:30" ht="15" customHeight="1" x14ac:dyDescent="0.3">
      <c r="A31">
        <v>10258</v>
      </c>
      <c r="B31" t="s">
        <v>19</v>
      </c>
      <c r="C31">
        <v>2</v>
      </c>
      <c r="D31">
        <v>1</v>
      </c>
      <c r="E31" s="3">
        <v>44029</v>
      </c>
      <c r="F31" s="25">
        <f>YEAR(Order[[#This Row],[OrderDate]])</f>
        <v>2020</v>
      </c>
      <c r="G31" s="14">
        <v>20200723</v>
      </c>
      <c r="H31" t="s">
        <v>486</v>
      </c>
      <c r="I31" s="4">
        <v>759.99999716877937</v>
      </c>
      <c r="J31" s="4">
        <v>19</v>
      </c>
      <c r="K31" s="4">
        <v>15.199999943375587</v>
      </c>
      <c r="L31">
        <v>50</v>
      </c>
      <c r="M31" s="8">
        <v>0.20000000298023221</v>
      </c>
      <c r="N31" t="s">
        <v>356</v>
      </c>
      <c r="O31">
        <v>1</v>
      </c>
      <c r="P31" s="4">
        <v>9.9064127385757743</v>
      </c>
      <c r="Q31" t="s">
        <v>108</v>
      </c>
      <c r="R31" t="s">
        <v>197</v>
      </c>
      <c r="S31" t="s">
        <v>286</v>
      </c>
      <c r="T31" t="s">
        <v>509</v>
      </c>
      <c r="U31" t="s">
        <v>524</v>
      </c>
      <c r="V31" t="s">
        <v>517</v>
      </c>
      <c r="X31" s="15" t="s">
        <v>557</v>
      </c>
      <c r="Y31" s="18">
        <v>50000</v>
      </c>
      <c r="AA31" s="15" t="s">
        <v>543</v>
      </c>
      <c r="AB31" s="18">
        <f>SUM(Order[Amount])</f>
        <v>51317</v>
      </c>
    </row>
    <row r="32" spans="1:30" ht="15" customHeight="1" x14ac:dyDescent="0.3">
      <c r="A32">
        <v>10258</v>
      </c>
      <c r="B32" t="s">
        <v>19</v>
      </c>
      <c r="C32">
        <v>5</v>
      </c>
      <c r="D32">
        <v>1</v>
      </c>
      <c r="E32" s="3">
        <v>44029</v>
      </c>
      <c r="F32" s="25">
        <f>YEAR(Order[[#This Row],[OrderDate]])</f>
        <v>2020</v>
      </c>
      <c r="G32" s="14">
        <v>20200723</v>
      </c>
      <c r="H32" t="s">
        <v>486</v>
      </c>
      <c r="I32" s="4">
        <v>1110.1999958641829</v>
      </c>
      <c r="J32" s="4">
        <v>21.35</v>
      </c>
      <c r="K32" s="4">
        <v>17.079999936372044</v>
      </c>
      <c r="L32">
        <v>65</v>
      </c>
      <c r="M32" s="8">
        <v>0.20000000298023221</v>
      </c>
      <c r="N32" t="s">
        <v>359</v>
      </c>
      <c r="O32">
        <v>2</v>
      </c>
      <c r="P32" s="4">
        <v>13.896353834121228</v>
      </c>
      <c r="Q32" t="s">
        <v>108</v>
      </c>
      <c r="R32" t="s">
        <v>197</v>
      </c>
      <c r="S32" t="s">
        <v>286</v>
      </c>
      <c r="T32" t="s">
        <v>509</v>
      </c>
      <c r="U32" t="s">
        <v>524</v>
      </c>
      <c r="V32" t="s">
        <v>515</v>
      </c>
      <c r="X32" s="15" t="s">
        <v>558</v>
      </c>
      <c r="Y32" s="17">
        <v>2000000</v>
      </c>
      <c r="AA32" s="15" t="s">
        <v>550</v>
      </c>
      <c r="AB32" s="17">
        <f>SUM(Order[Sales])</f>
        <v>1352492.9641859184</v>
      </c>
    </row>
    <row r="33" spans="1:27" ht="15" customHeight="1" x14ac:dyDescent="0.3">
      <c r="A33">
        <v>10258</v>
      </c>
      <c r="B33" t="s">
        <v>19</v>
      </c>
      <c r="C33">
        <v>32</v>
      </c>
      <c r="D33">
        <v>1</v>
      </c>
      <c r="E33" s="3">
        <v>44029</v>
      </c>
      <c r="F33" s="25">
        <f>YEAR(Order[[#This Row],[OrderDate]])</f>
        <v>2020</v>
      </c>
      <c r="G33" s="14">
        <v>20200725</v>
      </c>
      <c r="H33" t="s">
        <v>486</v>
      </c>
      <c r="I33" s="4">
        <v>153.59999942779541</v>
      </c>
      <c r="J33" s="4">
        <v>32</v>
      </c>
      <c r="K33" s="4">
        <v>25.599999904632568</v>
      </c>
      <c r="L33">
        <v>6</v>
      </c>
      <c r="M33" s="8">
        <v>0.20000000298023221</v>
      </c>
      <c r="N33" t="s">
        <v>386</v>
      </c>
      <c r="O33">
        <v>14</v>
      </c>
      <c r="P33" s="4">
        <v>15.737004602670464</v>
      </c>
      <c r="Q33" t="s">
        <v>108</v>
      </c>
      <c r="R33" t="s">
        <v>197</v>
      </c>
      <c r="S33" t="s">
        <v>286</v>
      </c>
      <c r="T33" t="s">
        <v>509</v>
      </c>
      <c r="U33" t="s">
        <v>524</v>
      </c>
      <c r="V33" t="s">
        <v>511</v>
      </c>
    </row>
    <row r="34" spans="1:27" ht="15" customHeight="1" x14ac:dyDescent="0.3">
      <c r="A34">
        <v>10259</v>
      </c>
      <c r="B34" t="s">
        <v>12</v>
      </c>
      <c r="C34">
        <v>21</v>
      </c>
      <c r="D34">
        <v>4</v>
      </c>
      <c r="E34" s="3">
        <v>44030</v>
      </c>
      <c r="F34" s="25">
        <f>YEAR(Order[[#This Row],[OrderDate]])</f>
        <v>2020</v>
      </c>
      <c r="G34" s="14">
        <v>20200725</v>
      </c>
      <c r="H34" t="s">
        <v>485</v>
      </c>
      <c r="I34" s="4">
        <v>100</v>
      </c>
      <c r="J34" s="4">
        <v>10</v>
      </c>
      <c r="K34" s="4">
        <v>10</v>
      </c>
      <c r="L34">
        <v>10</v>
      </c>
      <c r="M34" s="8">
        <v>0</v>
      </c>
      <c r="N34" t="s">
        <v>375</v>
      </c>
      <c r="O34">
        <v>8</v>
      </c>
      <c r="P34" s="4">
        <v>8.5451596278118238</v>
      </c>
      <c r="Q34" t="s">
        <v>101</v>
      </c>
      <c r="R34" t="s">
        <v>190</v>
      </c>
      <c r="S34" t="s">
        <v>279</v>
      </c>
      <c r="T34" t="s">
        <v>510</v>
      </c>
      <c r="U34" t="s">
        <v>525</v>
      </c>
      <c r="V34" t="s">
        <v>516</v>
      </c>
      <c r="X34" s="15" t="s">
        <v>561</v>
      </c>
    </row>
    <row r="35" spans="1:27" ht="15" customHeight="1" x14ac:dyDescent="0.3">
      <c r="A35">
        <v>10259</v>
      </c>
      <c r="B35" t="s">
        <v>12</v>
      </c>
      <c r="C35">
        <v>37</v>
      </c>
      <c r="D35">
        <v>4</v>
      </c>
      <c r="E35" s="3">
        <v>44030</v>
      </c>
      <c r="F35" s="25">
        <f>YEAR(Order[[#This Row],[OrderDate]])</f>
        <v>2020</v>
      </c>
      <c r="G35" s="14">
        <v>20200729</v>
      </c>
      <c r="H35" t="s">
        <v>485</v>
      </c>
      <c r="I35" s="4">
        <v>26</v>
      </c>
      <c r="J35" s="4">
        <v>26</v>
      </c>
      <c r="K35" s="4">
        <v>26</v>
      </c>
      <c r="L35">
        <v>1</v>
      </c>
      <c r="M35" s="8">
        <v>0</v>
      </c>
      <c r="N35" t="s">
        <v>391</v>
      </c>
      <c r="O35">
        <v>17</v>
      </c>
      <c r="P35" s="4">
        <v>19.481444194755529</v>
      </c>
      <c r="Q35" t="s">
        <v>101</v>
      </c>
      <c r="R35" t="s">
        <v>190</v>
      </c>
      <c r="S35" t="s">
        <v>279</v>
      </c>
      <c r="T35" t="s">
        <v>510</v>
      </c>
      <c r="U35" t="s">
        <v>525</v>
      </c>
      <c r="V35" t="s">
        <v>514</v>
      </c>
      <c r="X35" s="20" t="s">
        <v>560</v>
      </c>
      <c r="Y35" s="16" t="b">
        <f>IF(AA31&gt;=X31,TRUE,FALSE)</f>
        <v>1</v>
      </c>
    </row>
    <row r="36" spans="1:27" ht="15" customHeight="1" x14ac:dyDescent="0.3">
      <c r="A36">
        <v>10260</v>
      </c>
      <c r="B36" t="s">
        <v>54</v>
      </c>
      <c r="C36">
        <v>41</v>
      </c>
      <c r="D36">
        <v>4</v>
      </c>
      <c r="E36" s="3">
        <v>44031</v>
      </c>
      <c r="F36" s="25">
        <f>YEAR(Order[[#This Row],[OrderDate]])</f>
        <v>2020</v>
      </c>
      <c r="G36" s="14">
        <v>20200729</v>
      </c>
      <c r="H36" t="s">
        <v>486</v>
      </c>
      <c r="I36" s="4">
        <v>115.80000000000001</v>
      </c>
      <c r="J36" s="4">
        <v>9.65</v>
      </c>
      <c r="K36" s="4">
        <v>7.2375000000000007</v>
      </c>
      <c r="L36">
        <v>16</v>
      </c>
      <c r="M36" s="8">
        <v>0.25</v>
      </c>
      <c r="N36" t="s">
        <v>395</v>
      </c>
      <c r="O36">
        <v>19</v>
      </c>
      <c r="P36" s="4">
        <v>6.0463867884479576</v>
      </c>
      <c r="Q36" t="s">
        <v>143</v>
      </c>
      <c r="R36" t="s">
        <v>232</v>
      </c>
      <c r="S36" t="s">
        <v>318</v>
      </c>
      <c r="T36" t="s">
        <v>509</v>
      </c>
      <c r="U36" t="s">
        <v>520</v>
      </c>
      <c r="V36" t="s">
        <v>514</v>
      </c>
      <c r="X36" s="20" t="s">
        <v>562</v>
      </c>
      <c r="Y36" s="16" t="b">
        <f>IF(AB32&gt;=Y32,TRUE,FALSE)</f>
        <v>0</v>
      </c>
    </row>
    <row r="37" spans="1:27" ht="15" customHeight="1" x14ac:dyDescent="0.3">
      <c r="A37">
        <v>10260</v>
      </c>
      <c r="B37" t="s">
        <v>54</v>
      </c>
      <c r="C37">
        <v>57</v>
      </c>
      <c r="D37">
        <v>4</v>
      </c>
      <c r="E37" s="3">
        <v>44031</v>
      </c>
      <c r="F37" s="25">
        <f>YEAR(Order[[#This Row],[OrderDate]])</f>
        <v>2020</v>
      </c>
      <c r="G37" s="14">
        <v>20200729</v>
      </c>
      <c r="H37" t="s">
        <v>486</v>
      </c>
      <c r="I37" s="4">
        <v>975</v>
      </c>
      <c r="J37" s="4">
        <v>19.5</v>
      </c>
      <c r="K37" s="4">
        <v>19.5</v>
      </c>
      <c r="L37">
        <v>50</v>
      </c>
      <c r="M37" s="8">
        <v>0</v>
      </c>
      <c r="N37" t="s">
        <v>411</v>
      </c>
      <c r="O37">
        <v>26</v>
      </c>
      <c r="P37" s="4">
        <v>13.98469118449494</v>
      </c>
      <c r="Q37" t="s">
        <v>143</v>
      </c>
      <c r="R37" t="s">
        <v>232</v>
      </c>
      <c r="S37" t="s">
        <v>318</v>
      </c>
      <c r="T37" t="s">
        <v>509</v>
      </c>
      <c r="U37" t="s">
        <v>520</v>
      </c>
      <c r="V37" t="s">
        <v>512</v>
      </c>
    </row>
    <row r="38" spans="1:27" ht="15" customHeight="1" x14ac:dyDescent="0.3">
      <c r="A38">
        <v>10260</v>
      </c>
      <c r="B38" t="s">
        <v>54</v>
      </c>
      <c r="C38">
        <v>62</v>
      </c>
      <c r="D38">
        <v>4</v>
      </c>
      <c r="E38" s="3">
        <v>44031</v>
      </c>
      <c r="F38" s="25">
        <f>YEAR(Order[[#This Row],[OrderDate]])</f>
        <v>2020</v>
      </c>
      <c r="G38" s="14">
        <v>20200729</v>
      </c>
      <c r="H38" t="s">
        <v>486</v>
      </c>
      <c r="I38" s="4">
        <v>554.62499999999989</v>
      </c>
      <c r="J38" s="4">
        <v>49.3</v>
      </c>
      <c r="K38" s="4">
        <v>36.974999999999994</v>
      </c>
      <c r="L38">
        <v>15</v>
      </c>
      <c r="M38" s="8">
        <v>0.25</v>
      </c>
      <c r="N38" t="s">
        <v>416</v>
      </c>
      <c r="O38">
        <v>29</v>
      </c>
      <c r="P38" s="4">
        <v>34.868075459270003</v>
      </c>
      <c r="Q38" t="s">
        <v>143</v>
      </c>
      <c r="R38" t="s">
        <v>232</v>
      </c>
      <c r="S38" t="s">
        <v>318</v>
      </c>
      <c r="T38" t="s">
        <v>509</v>
      </c>
      <c r="U38" t="s">
        <v>520</v>
      </c>
      <c r="V38" t="s">
        <v>516</v>
      </c>
      <c r="X38" s="15" t="s">
        <v>559</v>
      </c>
      <c r="Y38" s="16" t="b">
        <f>IF(AND(Y35,Y36),TRUE,FALSE)</f>
        <v>0</v>
      </c>
    </row>
    <row r="39" spans="1:27" ht="15" customHeight="1" x14ac:dyDescent="0.3">
      <c r="A39">
        <v>10260</v>
      </c>
      <c r="B39" t="s">
        <v>54</v>
      </c>
      <c r="C39">
        <v>70</v>
      </c>
      <c r="D39">
        <v>4</v>
      </c>
      <c r="E39" s="3">
        <v>44031</v>
      </c>
      <c r="F39" s="25">
        <f>YEAR(Order[[#This Row],[OrderDate]])</f>
        <v>2020</v>
      </c>
      <c r="G39" s="14">
        <v>20200730</v>
      </c>
      <c r="H39" t="s">
        <v>486</v>
      </c>
      <c r="I39" s="4">
        <v>236.25</v>
      </c>
      <c r="J39" s="4">
        <v>15</v>
      </c>
      <c r="K39" s="4">
        <v>11.25</v>
      </c>
      <c r="L39">
        <v>21</v>
      </c>
      <c r="M39" s="8">
        <v>0.25</v>
      </c>
      <c r="N39" t="s">
        <v>424</v>
      </c>
      <c r="O39">
        <v>7</v>
      </c>
      <c r="P39" s="4">
        <v>4.3219663299234155</v>
      </c>
      <c r="Q39" t="s">
        <v>143</v>
      </c>
      <c r="R39" t="s">
        <v>232</v>
      </c>
      <c r="S39" t="s">
        <v>318</v>
      </c>
      <c r="T39" t="s">
        <v>509</v>
      </c>
      <c r="U39" t="s">
        <v>520</v>
      </c>
      <c r="V39" t="s">
        <v>517</v>
      </c>
    </row>
    <row r="40" spans="1:27" ht="15" customHeight="1" x14ac:dyDescent="0.3">
      <c r="A40">
        <v>10261</v>
      </c>
      <c r="B40" t="s">
        <v>58</v>
      </c>
      <c r="C40">
        <v>21</v>
      </c>
      <c r="D40">
        <v>4</v>
      </c>
      <c r="E40" s="3">
        <v>44031</v>
      </c>
      <c r="F40" s="25">
        <f>YEAR(Order[[#This Row],[OrderDate]])</f>
        <v>2020</v>
      </c>
      <c r="G40" s="14">
        <v>20200730</v>
      </c>
      <c r="H40" t="s">
        <v>484</v>
      </c>
      <c r="I40" s="4">
        <v>200</v>
      </c>
      <c r="J40" s="4">
        <v>10</v>
      </c>
      <c r="K40" s="4">
        <v>10</v>
      </c>
      <c r="L40">
        <v>20</v>
      </c>
      <c r="M40" s="8">
        <v>0</v>
      </c>
      <c r="N40" t="s">
        <v>375</v>
      </c>
      <c r="O40">
        <v>8</v>
      </c>
      <c r="P40" s="4">
        <v>8.5451596278118238</v>
      </c>
      <c r="Q40" t="s">
        <v>147</v>
      </c>
      <c r="R40" t="s">
        <v>236</v>
      </c>
      <c r="S40" t="s">
        <v>322</v>
      </c>
      <c r="T40" t="s">
        <v>510</v>
      </c>
      <c r="U40" t="s">
        <v>521</v>
      </c>
      <c r="V40" t="s">
        <v>516</v>
      </c>
      <c r="X40" s="20" t="s">
        <v>563</v>
      </c>
      <c r="Y40" s="16" t="b">
        <f>IF(OR(Y35,Y36),TRUE,FALSE)</f>
        <v>1</v>
      </c>
    </row>
    <row r="41" spans="1:27" ht="15" customHeight="1" x14ac:dyDescent="0.3">
      <c r="A41">
        <v>10261</v>
      </c>
      <c r="B41" t="s">
        <v>58</v>
      </c>
      <c r="C41">
        <v>35</v>
      </c>
      <c r="D41">
        <v>4</v>
      </c>
      <c r="E41" s="3">
        <v>44031</v>
      </c>
      <c r="F41" s="25">
        <f>YEAR(Order[[#This Row],[OrderDate]])</f>
        <v>2020</v>
      </c>
      <c r="G41" s="14">
        <v>20200725</v>
      </c>
      <c r="H41" t="s">
        <v>484</v>
      </c>
      <c r="I41" s="4">
        <v>360</v>
      </c>
      <c r="J41" s="4">
        <v>18</v>
      </c>
      <c r="K41" s="4">
        <v>18</v>
      </c>
      <c r="L41">
        <v>20</v>
      </c>
      <c r="M41" s="8">
        <v>0</v>
      </c>
      <c r="N41" t="s">
        <v>389</v>
      </c>
      <c r="O41">
        <v>16</v>
      </c>
      <c r="P41" s="4">
        <v>11.144616765926688</v>
      </c>
      <c r="Q41" t="s">
        <v>147</v>
      </c>
      <c r="R41" t="s">
        <v>236</v>
      </c>
      <c r="S41" t="s">
        <v>322</v>
      </c>
      <c r="T41" t="s">
        <v>510</v>
      </c>
      <c r="U41" t="s">
        <v>521</v>
      </c>
      <c r="V41" t="s">
        <v>517</v>
      </c>
    </row>
    <row r="42" spans="1:27" ht="15" customHeight="1" x14ac:dyDescent="0.3">
      <c r="A42">
        <v>10262</v>
      </c>
      <c r="B42" t="s">
        <v>62</v>
      </c>
      <c r="C42">
        <v>5</v>
      </c>
      <c r="D42">
        <v>8</v>
      </c>
      <c r="E42" s="3">
        <v>44034</v>
      </c>
      <c r="F42" s="25">
        <f>YEAR(Order[[#This Row],[OrderDate]])</f>
        <v>2020</v>
      </c>
      <c r="G42" s="14">
        <v>20200725</v>
      </c>
      <c r="H42" t="s">
        <v>485</v>
      </c>
      <c r="I42" s="4">
        <v>204.95999923646451</v>
      </c>
      <c r="J42" s="4">
        <v>21.35</v>
      </c>
      <c r="K42" s="4">
        <v>17.079999936372044</v>
      </c>
      <c r="L42">
        <v>12</v>
      </c>
      <c r="M42" s="8">
        <v>0.20000000298023221</v>
      </c>
      <c r="N42" t="s">
        <v>359</v>
      </c>
      <c r="O42">
        <v>2</v>
      </c>
      <c r="P42" s="4">
        <v>13.896353834121228</v>
      </c>
      <c r="Q42" t="s">
        <v>151</v>
      </c>
      <c r="R42" t="s">
        <v>240</v>
      </c>
      <c r="S42" t="s">
        <v>325</v>
      </c>
      <c r="T42" t="s">
        <v>510</v>
      </c>
      <c r="U42" t="s">
        <v>353</v>
      </c>
      <c r="V42" t="s">
        <v>515</v>
      </c>
      <c r="X42" s="15" t="s">
        <v>564</v>
      </c>
    </row>
    <row r="43" spans="1:27" ht="15" customHeight="1" x14ac:dyDescent="0.3">
      <c r="A43">
        <v>10262</v>
      </c>
      <c r="B43" t="s">
        <v>62</v>
      </c>
      <c r="C43">
        <v>7</v>
      </c>
      <c r="D43">
        <v>8</v>
      </c>
      <c r="E43" s="3">
        <v>44034</v>
      </c>
      <c r="F43" s="25">
        <f>YEAR(Order[[#This Row],[OrderDate]])</f>
        <v>2020</v>
      </c>
      <c r="G43" s="14">
        <v>20200725</v>
      </c>
      <c r="H43" t="s">
        <v>485</v>
      </c>
      <c r="I43" s="4">
        <v>450</v>
      </c>
      <c r="J43" s="4">
        <v>30</v>
      </c>
      <c r="K43" s="4">
        <v>30</v>
      </c>
      <c r="L43">
        <v>15</v>
      </c>
      <c r="M43" s="8">
        <v>0</v>
      </c>
      <c r="N43" t="s">
        <v>361</v>
      </c>
      <c r="O43">
        <v>3</v>
      </c>
      <c r="P43" s="4">
        <v>16.995648153812226</v>
      </c>
      <c r="Q43" t="s">
        <v>151</v>
      </c>
      <c r="R43" t="s">
        <v>240</v>
      </c>
      <c r="S43" t="s">
        <v>325</v>
      </c>
      <c r="T43" t="s">
        <v>510</v>
      </c>
      <c r="U43" t="s">
        <v>353</v>
      </c>
      <c r="V43" t="s">
        <v>513</v>
      </c>
      <c r="X43" s="20" t="s">
        <v>565</v>
      </c>
      <c r="Y43" s="21">
        <f>AB31-Y31</f>
        <v>1317</v>
      </c>
      <c r="Z43" s="16" t="str">
        <f>IF(Y43&gt;0,"Units Over Target","Units Below Target")</f>
        <v>Units Over Target</v>
      </c>
    </row>
    <row r="44" spans="1:27" ht="15" customHeight="1" x14ac:dyDescent="0.3">
      <c r="A44">
        <v>10262</v>
      </c>
      <c r="B44" t="s">
        <v>62</v>
      </c>
      <c r="C44">
        <v>56</v>
      </c>
      <c r="D44">
        <v>8</v>
      </c>
      <c r="E44" s="3">
        <v>44034</v>
      </c>
      <c r="F44" s="25">
        <f>YEAR(Order[[#This Row],[OrderDate]])</f>
        <v>2020</v>
      </c>
      <c r="G44" s="14">
        <v>20200731</v>
      </c>
      <c r="H44" t="s">
        <v>485</v>
      </c>
      <c r="I44" s="4">
        <v>76</v>
      </c>
      <c r="J44" s="4">
        <v>38</v>
      </c>
      <c r="K44" s="4">
        <v>38</v>
      </c>
      <c r="L44">
        <v>2</v>
      </c>
      <c r="M44" s="8">
        <v>0</v>
      </c>
      <c r="N44" t="s">
        <v>410</v>
      </c>
      <c r="O44">
        <v>26</v>
      </c>
      <c r="P44" s="4">
        <v>12.985049050340091</v>
      </c>
      <c r="Q44" t="s">
        <v>151</v>
      </c>
      <c r="R44" t="s">
        <v>240</v>
      </c>
      <c r="S44" t="s">
        <v>325</v>
      </c>
      <c r="T44" t="s">
        <v>510</v>
      </c>
      <c r="U44" t="s">
        <v>353</v>
      </c>
      <c r="V44" t="s">
        <v>512</v>
      </c>
      <c r="X44" s="20" t="s">
        <v>566</v>
      </c>
      <c r="Y44" s="17">
        <f>AB32-Y32</f>
        <v>-647507.03581408155</v>
      </c>
      <c r="Z44" s="16" t="str">
        <f>IF(Y44&gt;0,"Amount Over Target","Amount Below Target")</f>
        <v>Amount Below Target</v>
      </c>
    </row>
    <row r="45" spans="1:27" ht="15" customHeight="1" x14ac:dyDescent="0.3">
      <c r="A45">
        <v>10263</v>
      </c>
      <c r="B45" t="s">
        <v>19</v>
      </c>
      <c r="C45">
        <v>16</v>
      </c>
      <c r="D45">
        <v>9</v>
      </c>
      <c r="E45" s="3">
        <v>44035</v>
      </c>
      <c r="F45" s="25">
        <f>YEAR(Order[[#This Row],[OrderDate]])</f>
        <v>2020</v>
      </c>
      <c r="G45" s="14">
        <v>20200731</v>
      </c>
      <c r="H45" t="s">
        <v>485</v>
      </c>
      <c r="I45" s="4">
        <v>785.24999999999989</v>
      </c>
      <c r="J45" s="4">
        <v>17.45</v>
      </c>
      <c r="K45" s="4">
        <v>13.087499999999999</v>
      </c>
      <c r="L45">
        <v>60</v>
      </c>
      <c r="M45" s="8">
        <v>0.25</v>
      </c>
      <c r="N45" t="s">
        <v>370</v>
      </c>
      <c r="O45">
        <v>7</v>
      </c>
      <c r="P45" s="4">
        <v>12.75283918323947</v>
      </c>
      <c r="Q45" t="s">
        <v>108</v>
      </c>
      <c r="R45" t="s">
        <v>197</v>
      </c>
      <c r="S45" t="s">
        <v>286</v>
      </c>
      <c r="T45" t="s">
        <v>509</v>
      </c>
      <c r="U45" t="s">
        <v>524</v>
      </c>
      <c r="V45" t="s">
        <v>516</v>
      </c>
    </row>
    <row r="46" spans="1:27" ht="15" customHeight="1" x14ac:dyDescent="0.3">
      <c r="A46">
        <v>10263</v>
      </c>
      <c r="B46" t="s">
        <v>19</v>
      </c>
      <c r="C46">
        <v>24</v>
      </c>
      <c r="D46">
        <v>9</v>
      </c>
      <c r="E46" s="3">
        <v>44035</v>
      </c>
      <c r="F46" s="25">
        <f>YEAR(Order[[#This Row],[OrderDate]])</f>
        <v>2020</v>
      </c>
      <c r="G46" s="14">
        <v>20200731</v>
      </c>
      <c r="H46" t="s">
        <v>485</v>
      </c>
      <c r="I46" s="4">
        <v>126</v>
      </c>
      <c r="J46" s="4">
        <v>4.5</v>
      </c>
      <c r="K46" s="4">
        <v>4.5</v>
      </c>
      <c r="L46">
        <v>28</v>
      </c>
      <c r="M46" s="8">
        <v>0</v>
      </c>
      <c r="N46" t="s">
        <v>378</v>
      </c>
      <c r="O46">
        <v>10</v>
      </c>
      <c r="P46" s="4">
        <v>2.1230577042655105</v>
      </c>
      <c r="Q46" t="s">
        <v>108</v>
      </c>
      <c r="R46" t="s">
        <v>197</v>
      </c>
      <c r="S46" t="s">
        <v>286</v>
      </c>
      <c r="T46" t="s">
        <v>509</v>
      </c>
      <c r="U46" t="s">
        <v>524</v>
      </c>
      <c r="V46" t="s">
        <v>517</v>
      </c>
    </row>
    <row r="47" spans="1:27" ht="15" customHeight="1" x14ac:dyDescent="0.3">
      <c r="A47">
        <v>10263</v>
      </c>
      <c r="B47" t="s">
        <v>19</v>
      </c>
      <c r="C47">
        <v>30</v>
      </c>
      <c r="D47">
        <v>9</v>
      </c>
      <c r="E47" s="3">
        <v>44035</v>
      </c>
      <c r="F47" s="25">
        <f>YEAR(Order[[#This Row],[OrderDate]])</f>
        <v>2020</v>
      </c>
      <c r="G47" s="14">
        <v>20200731</v>
      </c>
      <c r="H47" t="s">
        <v>485</v>
      </c>
      <c r="I47" s="4">
        <v>1165.05</v>
      </c>
      <c r="J47" s="4">
        <v>25.89</v>
      </c>
      <c r="K47" s="4">
        <v>19.4175</v>
      </c>
      <c r="L47">
        <v>60</v>
      </c>
      <c r="M47" s="8">
        <v>0.25</v>
      </c>
      <c r="N47" t="s">
        <v>384</v>
      </c>
      <c r="O47">
        <v>13</v>
      </c>
      <c r="P47" s="4">
        <v>15.141134761320492</v>
      </c>
      <c r="Q47" t="s">
        <v>108</v>
      </c>
      <c r="R47" t="s">
        <v>197</v>
      </c>
      <c r="S47" t="s">
        <v>286</v>
      </c>
      <c r="T47" t="s">
        <v>509</v>
      </c>
      <c r="U47" t="s">
        <v>524</v>
      </c>
      <c r="V47" t="s">
        <v>514</v>
      </c>
      <c r="X47" s="23" t="s">
        <v>570</v>
      </c>
      <c r="Y47">
        <v>2020</v>
      </c>
      <c r="Z47">
        <v>2021</v>
      </c>
      <c r="AA47">
        <v>2022</v>
      </c>
    </row>
    <row r="48" spans="1:27" ht="15" customHeight="1" x14ac:dyDescent="0.3">
      <c r="A48">
        <v>10263</v>
      </c>
      <c r="B48" t="s">
        <v>19</v>
      </c>
      <c r="C48">
        <v>74</v>
      </c>
      <c r="D48">
        <v>9</v>
      </c>
      <c r="E48" s="3">
        <v>44035</v>
      </c>
      <c r="F48" s="25">
        <f>YEAR(Order[[#This Row],[OrderDate]])</f>
        <v>2020</v>
      </c>
      <c r="G48" s="14">
        <v>20200823</v>
      </c>
      <c r="H48" t="s">
        <v>485</v>
      </c>
      <c r="I48" s="4">
        <v>270</v>
      </c>
      <c r="J48" s="4">
        <v>10</v>
      </c>
      <c r="K48" s="4">
        <v>7.5</v>
      </c>
      <c r="L48">
        <v>36</v>
      </c>
      <c r="M48" s="8">
        <v>0.25</v>
      </c>
      <c r="N48" t="s">
        <v>428</v>
      </c>
      <c r="O48">
        <v>4</v>
      </c>
      <c r="P48" s="4">
        <v>5.405016256844287</v>
      </c>
      <c r="Q48" t="s">
        <v>108</v>
      </c>
      <c r="R48" t="s">
        <v>197</v>
      </c>
      <c r="S48" t="s">
        <v>286</v>
      </c>
      <c r="T48" t="s">
        <v>509</v>
      </c>
      <c r="U48" t="s">
        <v>524</v>
      </c>
      <c r="V48" t="s">
        <v>513</v>
      </c>
      <c r="X48" s="23" t="s">
        <v>571</v>
      </c>
      <c r="Y48" s="17">
        <f>SUMIF(Order[OrderYear],Y47,Order[Sales])</f>
        <v>259555.37169311105</v>
      </c>
      <c r="Z48" s="17">
        <f>SUMIF(Order[OrderYear],Z47,Order[Sales])</f>
        <v>652313.72683024779</v>
      </c>
      <c r="AA48" s="17">
        <f>SUMIF(Order[OrderYear],AA47,Order[Sales])</f>
        <v>440623.86566255859</v>
      </c>
    </row>
    <row r="49" spans="1:27" x14ac:dyDescent="0.3">
      <c r="A49">
        <v>10264</v>
      </c>
      <c r="B49" t="s">
        <v>22</v>
      </c>
      <c r="C49">
        <v>2</v>
      </c>
      <c r="D49">
        <v>6</v>
      </c>
      <c r="E49" s="3">
        <v>44036</v>
      </c>
      <c r="F49" s="25">
        <f>YEAR(Order[[#This Row],[OrderDate]])</f>
        <v>2020</v>
      </c>
      <c r="G49" s="14">
        <v>20200823</v>
      </c>
      <c r="H49" t="s">
        <v>485</v>
      </c>
      <c r="I49" s="4">
        <v>665</v>
      </c>
      <c r="J49" s="4">
        <v>19</v>
      </c>
      <c r="K49" s="4">
        <v>19</v>
      </c>
      <c r="L49">
        <v>35</v>
      </c>
      <c r="M49" s="8">
        <v>0</v>
      </c>
      <c r="N49" t="s">
        <v>356</v>
      </c>
      <c r="O49">
        <v>1</v>
      </c>
      <c r="P49" s="4">
        <v>9.9064127385757743</v>
      </c>
      <c r="Q49" t="s">
        <v>111</v>
      </c>
      <c r="R49" t="s">
        <v>200</v>
      </c>
      <c r="S49" t="s">
        <v>289</v>
      </c>
      <c r="T49" t="s">
        <v>509</v>
      </c>
      <c r="U49" t="s">
        <v>526</v>
      </c>
      <c r="V49" t="s">
        <v>517</v>
      </c>
      <c r="X49" s="23" t="s">
        <v>574</v>
      </c>
      <c r="Y49" s="16"/>
      <c r="Z49" s="26">
        <f>Z48/Y48-1</f>
        <v>1.5131967894755038</v>
      </c>
      <c r="AA49" s="26">
        <f>AA48/Z48-1</f>
        <v>-0.32452154915755349</v>
      </c>
    </row>
    <row r="50" spans="1:27" x14ac:dyDescent="0.3">
      <c r="A50">
        <v>10264</v>
      </c>
      <c r="B50" t="s">
        <v>22</v>
      </c>
      <c r="C50">
        <v>41</v>
      </c>
      <c r="D50">
        <v>6</v>
      </c>
      <c r="E50" s="3">
        <v>44036</v>
      </c>
      <c r="F50" s="25">
        <f>YEAR(Order[[#This Row],[OrderDate]])</f>
        <v>2020</v>
      </c>
      <c r="G50" s="14">
        <v>20200812</v>
      </c>
      <c r="H50" t="s">
        <v>485</v>
      </c>
      <c r="I50" s="4">
        <v>205.06249856203794</v>
      </c>
      <c r="J50" s="4">
        <v>9.65</v>
      </c>
      <c r="K50" s="4">
        <v>8.2024999424815181</v>
      </c>
      <c r="L50">
        <v>25</v>
      </c>
      <c r="M50" s="8">
        <v>0.15000000596046451</v>
      </c>
      <c r="N50" t="s">
        <v>395</v>
      </c>
      <c r="O50">
        <v>19</v>
      </c>
      <c r="P50" s="4">
        <v>6.0463867884479576</v>
      </c>
      <c r="Q50" t="s">
        <v>111</v>
      </c>
      <c r="R50" t="s">
        <v>200</v>
      </c>
      <c r="S50" t="s">
        <v>289</v>
      </c>
      <c r="T50" t="s">
        <v>509</v>
      </c>
      <c r="U50" t="s">
        <v>526</v>
      </c>
      <c r="V50" t="s">
        <v>514</v>
      </c>
    </row>
    <row r="51" spans="1:27" ht="15" customHeight="1" x14ac:dyDescent="0.3">
      <c r="A51">
        <v>10265</v>
      </c>
      <c r="B51" t="s">
        <v>6</v>
      </c>
      <c r="C51">
        <v>17</v>
      </c>
      <c r="D51">
        <v>2</v>
      </c>
      <c r="E51" s="3">
        <v>44037</v>
      </c>
      <c r="F51" s="25">
        <f>YEAR(Order[[#This Row],[OrderDate]])</f>
        <v>2020</v>
      </c>
      <c r="G51" s="14">
        <v>20200812</v>
      </c>
      <c r="H51" t="s">
        <v>486</v>
      </c>
      <c r="I51" s="4">
        <v>1170</v>
      </c>
      <c r="J51" s="4">
        <v>39</v>
      </c>
      <c r="K51" s="4">
        <v>39</v>
      </c>
      <c r="L51">
        <v>30</v>
      </c>
      <c r="M51" s="8">
        <v>0</v>
      </c>
      <c r="N51" t="s">
        <v>371</v>
      </c>
      <c r="O51">
        <v>7</v>
      </c>
      <c r="P51" s="4">
        <v>24.774912809223483</v>
      </c>
      <c r="Q51" t="s">
        <v>95</v>
      </c>
      <c r="R51" t="s">
        <v>184</v>
      </c>
      <c r="S51" t="s">
        <v>273</v>
      </c>
      <c r="T51" t="s">
        <v>509</v>
      </c>
      <c r="U51" t="s">
        <v>519</v>
      </c>
      <c r="V51" t="s">
        <v>518</v>
      </c>
    </row>
    <row r="52" spans="1:27" ht="15" customHeight="1" x14ac:dyDescent="0.3">
      <c r="A52">
        <v>10265</v>
      </c>
      <c r="B52" t="s">
        <v>6</v>
      </c>
      <c r="C52">
        <v>70</v>
      </c>
      <c r="D52">
        <v>2</v>
      </c>
      <c r="E52" s="3">
        <v>44037</v>
      </c>
      <c r="F52" s="25">
        <f>YEAR(Order[[#This Row],[OrderDate]])</f>
        <v>2020</v>
      </c>
      <c r="G52" s="14">
        <v>20200731</v>
      </c>
      <c r="H52" t="s">
        <v>486</v>
      </c>
      <c r="I52" s="4">
        <v>300</v>
      </c>
      <c r="J52" s="4">
        <v>15</v>
      </c>
      <c r="K52" s="4">
        <v>15</v>
      </c>
      <c r="L52">
        <v>20</v>
      </c>
      <c r="M52" s="8">
        <v>0</v>
      </c>
      <c r="N52" t="s">
        <v>424</v>
      </c>
      <c r="O52">
        <v>7</v>
      </c>
      <c r="P52" s="4">
        <v>4.3219663299234155</v>
      </c>
      <c r="Q52" t="s">
        <v>95</v>
      </c>
      <c r="R52" t="s">
        <v>184</v>
      </c>
      <c r="S52" t="s">
        <v>273</v>
      </c>
      <c r="T52" t="s">
        <v>509</v>
      </c>
      <c r="U52" t="s">
        <v>519</v>
      </c>
      <c r="V52" t="s">
        <v>517</v>
      </c>
      <c r="X52" s="23" t="s">
        <v>572</v>
      </c>
      <c r="Y52" s="26">
        <f>(AA48/Y48)^(1/2)-1</f>
        <v>0.30292374067599348</v>
      </c>
    </row>
    <row r="53" spans="1:27" ht="15" customHeight="1" x14ac:dyDescent="0.3">
      <c r="A53">
        <v>10266</v>
      </c>
      <c r="B53" t="s">
        <v>84</v>
      </c>
      <c r="C53">
        <v>12</v>
      </c>
      <c r="D53">
        <v>3</v>
      </c>
      <c r="E53" s="3">
        <v>44038</v>
      </c>
      <c r="F53" s="25">
        <f>YEAR(Order[[#This Row],[OrderDate]])</f>
        <v>2020</v>
      </c>
      <c r="G53" s="14">
        <v>20200806</v>
      </c>
      <c r="H53" t="s">
        <v>485</v>
      </c>
      <c r="I53" s="4">
        <v>433.19999966025352</v>
      </c>
      <c r="J53" s="4">
        <v>38</v>
      </c>
      <c r="K53" s="4">
        <v>36.099999971687794</v>
      </c>
      <c r="L53">
        <v>12</v>
      </c>
      <c r="M53" s="8">
        <v>5.000000074505806E-2</v>
      </c>
      <c r="N53" t="s">
        <v>366</v>
      </c>
      <c r="O53">
        <v>5</v>
      </c>
      <c r="P53" s="4">
        <v>30.407974809079235</v>
      </c>
      <c r="Q53" t="s">
        <v>173</v>
      </c>
      <c r="R53" t="s">
        <v>262</v>
      </c>
      <c r="S53" t="s">
        <v>346</v>
      </c>
      <c r="T53" t="s">
        <v>509</v>
      </c>
      <c r="U53" t="s">
        <v>527</v>
      </c>
      <c r="V53" t="s">
        <v>511</v>
      </c>
      <c r="X53" s="23" t="s">
        <v>575</v>
      </c>
      <c r="Y53" s="27">
        <f>Y48*(1+Y52)^2</f>
        <v>440623.86566255859</v>
      </c>
    </row>
    <row r="54" spans="1:27" ht="15" customHeight="1" x14ac:dyDescent="0.3">
      <c r="A54">
        <v>10267</v>
      </c>
      <c r="B54" t="s">
        <v>23</v>
      </c>
      <c r="C54">
        <v>40</v>
      </c>
      <c r="D54">
        <v>4</v>
      </c>
      <c r="E54" s="3">
        <v>44041</v>
      </c>
      <c r="F54" s="25">
        <f>YEAR(Order[[#This Row],[OrderDate]])</f>
        <v>2020</v>
      </c>
      <c r="G54" s="14">
        <v>20200806</v>
      </c>
      <c r="H54" t="s">
        <v>486</v>
      </c>
      <c r="I54" s="4">
        <v>919.99999999999989</v>
      </c>
      <c r="J54" s="4">
        <v>18.399999999999999</v>
      </c>
      <c r="K54" s="4">
        <v>18.399999999999999</v>
      </c>
      <c r="L54">
        <v>50</v>
      </c>
      <c r="M54" s="8">
        <v>0</v>
      </c>
      <c r="N54" t="s">
        <v>394</v>
      </c>
      <c r="O54">
        <v>19</v>
      </c>
      <c r="P54" s="4">
        <v>11.939905659925371</v>
      </c>
      <c r="Q54" t="s">
        <v>112</v>
      </c>
      <c r="R54" t="s">
        <v>201</v>
      </c>
      <c r="S54" t="s">
        <v>290</v>
      </c>
      <c r="T54" t="s">
        <v>509</v>
      </c>
      <c r="U54" t="s">
        <v>520</v>
      </c>
      <c r="V54" t="s">
        <v>514</v>
      </c>
    </row>
    <row r="55" spans="1:27" ht="15" customHeight="1" x14ac:dyDescent="0.3">
      <c r="A55">
        <v>10267</v>
      </c>
      <c r="B55" t="s">
        <v>23</v>
      </c>
      <c r="C55">
        <v>59</v>
      </c>
      <c r="D55">
        <v>4</v>
      </c>
      <c r="E55" s="3">
        <v>44041</v>
      </c>
      <c r="F55" s="25">
        <f>YEAR(Order[[#This Row],[OrderDate]])</f>
        <v>2020</v>
      </c>
      <c r="G55" s="14">
        <v>20200806</v>
      </c>
      <c r="H55" t="s">
        <v>486</v>
      </c>
      <c r="I55" s="4">
        <v>3272.4999770522118</v>
      </c>
      <c r="J55" s="4">
        <v>55</v>
      </c>
      <c r="K55" s="4">
        <v>46.749999672174454</v>
      </c>
      <c r="L55">
        <v>70</v>
      </c>
      <c r="M55" s="8">
        <v>0.15000000596046451</v>
      </c>
      <c r="N55" t="s">
        <v>413</v>
      </c>
      <c r="O55">
        <v>28</v>
      </c>
      <c r="P55" s="4">
        <v>29.299646906924384</v>
      </c>
      <c r="Q55" t="s">
        <v>112</v>
      </c>
      <c r="R55" t="s">
        <v>201</v>
      </c>
      <c r="S55" t="s">
        <v>290</v>
      </c>
      <c r="T55" t="s">
        <v>509</v>
      </c>
      <c r="U55" t="s">
        <v>520</v>
      </c>
      <c r="V55" t="s">
        <v>511</v>
      </c>
    </row>
    <row r="56" spans="1:27" ht="15" customHeight="1" x14ac:dyDescent="0.3">
      <c r="A56">
        <v>10267</v>
      </c>
      <c r="B56" t="s">
        <v>23</v>
      </c>
      <c r="C56">
        <v>76</v>
      </c>
      <c r="D56">
        <v>4</v>
      </c>
      <c r="E56" s="3">
        <v>44041</v>
      </c>
      <c r="F56" s="25">
        <f>YEAR(Order[[#This Row],[OrderDate]])</f>
        <v>2020</v>
      </c>
      <c r="G56" s="14">
        <v>20200802</v>
      </c>
      <c r="H56" t="s">
        <v>486</v>
      </c>
      <c r="I56" s="4">
        <v>229.49999839067459</v>
      </c>
      <c r="J56" s="4">
        <v>18</v>
      </c>
      <c r="K56" s="4">
        <v>15.299999892711639</v>
      </c>
      <c r="L56">
        <v>15</v>
      </c>
      <c r="M56" s="8">
        <v>0.15000000596046451</v>
      </c>
      <c r="N56" t="s">
        <v>430</v>
      </c>
      <c r="O56">
        <v>23</v>
      </c>
      <c r="P56" s="4">
        <v>11.35067307451974</v>
      </c>
      <c r="Q56" t="s">
        <v>112</v>
      </c>
      <c r="R56" t="s">
        <v>201</v>
      </c>
      <c r="S56" t="s">
        <v>290</v>
      </c>
      <c r="T56" t="s">
        <v>509</v>
      </c>
      <c r="U56" t="s">
        <v>520</v>
      </c>
      <c r="V56" t="s">
        <v>517</v>
      </c>
    </row>
    <row r="57" spans="1:27" ht="15" customHeight="1" x14ac:dyDescent="0.3">
      <c r="A57">
        <v>10268</v>
      </c>
      <c r="B57" t="s">
        <v>31</v>
      </c>
      <c r="C57">
        <v>29</v>
      </c>
      <c r="D57">
        <v>8</v>
      </c>
      <c r="E57" s="3">
        <v>44042</v>
      </c>
      <c r="F57" s="25">
        <f>YEAR(Order[[#This Row],[OrderDate]])</f>
        <v>2020</v>
      </c>
      <c r="G57" s="14">
        <v>20200802</v>
      </c>
      <c r="H57" t="s">
        <v>485</v>
      </c>
      <c r="I57" s="4">
        <v>1237.9000000000001</v>
      </c>
      <c r="J57" s="4">
        <v>123.79</v>
      </c>
      <c r="K57" s="4">
        <v>123.79</v>
      </c>
      <c r="L57">
        <v>10</v>
      </c>
      <c r="M57" s="8">
        <v>0</v>
      </c>
      <c r="N57" t="s">
        <v>383</v>
      </c>
      <c r="O57">
        <v>12</v>
      </c>
      <c r="P57" s="4">
        <v>78.453085124436214</v>
      </c>
      <c r="Q57" t="s">
        <v>120</v>
      </c>
      <c r="R57" t="s">
        <v>209</v>
      </c>
      <c r="S57" t="s">
        <v>297</v>
      </c>
      <c r="T57" t="s">
        <v>510</v>
      </c>
      <c r="U57" t="s">
        <v>354</v>
      </c>
      <c r="V57" t="s">
        <v>518</v>
      </c>
    </row>
    <row r="58" spans="1:27" ht="15" customHeight="1" x14ac:dyDescent="0.3">
      <c r="A58">
        <v>10268</v>
      </c>
      <c r="B58" t="s">
        <v>31</v>
      </c>
      <c r="C58">
        <v>72</v>
      </c>
      <c r="D58">
        <v>8</v>
      </c>
      <c r="E58" s="3">
        <v>44042</v>
      </c>
      <c r="F58" s="25">
        <f>YEAR(Order[[#This Row],[OrderDate]])</f>
        <v>2020</v>
      </c>
      <c r="G58" s="14">
        <v>20200809</v>
      </c>
      <c r="H58" t="s">
        <v>485</v>
      </c>
      <c r="I58" s="4">
        <v>139.19999999999999</v>
      </c>
      <c r="J58" s="4">
        <v>34.799999999999997</v>
      </c>
      <c r="K58" s="4">
        <v>34.799999999999997</v>
      </c>
      <c r="L58">
        <v>4</v>
      </c>
      <c r="M58" s="8">
        <v>0</v>
      </c>
      <c r="N58" t="s">
        <v>426</v>
      </c>
      <c r="O58">
        <v>14</v>
      </c>
      <c r="P58" s="4">
        <v>14.902797245173618</v>
      </c>
      <c r="Q58" t="s">
        <v>120</v>
      </c>
      <c r="R58" t="s">
        <v>209</v>
      </c>
      <c r="S58" t="s">
        <v>297</v>
      </c>
      <c r="T58" t="s">
        <v>510</v>
      </c>
      <c r="U58" t="s">
        <v>354</v>
      </c>
      <c r="V58" t="s">
        <v>511</v>
      </c>
    </row>
    <row r="59" spans="1:27" ht="15" customHeight="1" x14ac:dyDescent="0.3">
      <c r="A59">
        <v>10269</v>
      </c>
      <c r="B59" t="s">
        <v>86</v>
      </c>
      <c r="C59">
        <v>33</v>
      </c>
      <c r="D59">
        <v>5</v>
      </c>
      <c r="E59" s="3">
        <v>44043</v>
      </c>
      <c r="F59" s="25">
        <f>YEAR(Order[[#This Row],[OrderDate]])</f>
        <v>2020</v>
      </c>
      <c r="G59" s="14">
        <v>20200809</v>
      </c>
      <c r="H59" t="s">
        <v>486</v>
      </c>
      <c r="I59" s="4">
        <v>142.49999988824129</v>
      </c>
      <c r="J59" s="4">
        <v>2.5</v>
      </c>
      <c r="K59" s="4">
        <v>2.3749999981373549</v>
      </c>
      <c r="L59">
        <v>60</v>
      </c>
      <c r="M59" s="8">
        <v>5.000000074505806E-2</v>
      </c>
      <c r="N59" t="s">
        <v>387</v>
      </c>
      <c r="O59">
        <v>15</v>
      </c>
      <c r="P59" s="4">
        <v>1.3985746153494198</v>
      </c>
      <c r="Q59" t="s">
        <v>175</v>
      </c>
      <c r="R59" t="s">
        <v>264</v>
      </c>
      <c r="S59" t="s">
        <v>348</v>
      </c>
      <c r="T59" t="s">
        <v>510</v>
      </c>
      <c r="U59" t="s">
        <v>353</v>
      </c>
      <c r="V59" t="s">
        <v>511</v>
      </c>
    </row>
    <row r="60" spans="1:27" ht="15" customHeight="1" x14ac:dyDescent="0.3">
      <c r="A60">
        <v>10269</v>
      </c>
      <c r="B60" t="s">
        <v>86</v>
      </c>
      <c r="C60">
        <v>72</v>
      </c>
      <c r="D60">
        <v>5</v>
      </c>
      <c r="E60" s="3">
        <v>44043</v>
      </c>
      <c r="F60" s="25">
        <f>YEAR(Order[[#This Row],[OrderDate]])</f>
        <v>2020</v>
      </c>
      <c r="G60" s="14">
        <v>20200802</v>
      </c>
      <c r="H60" t="s">
        <v>486</v>
      </c>
      <c r="I60" s="4">
        <v>661.19999948143959</v>
      </c>
      <c r="J60" s="4">
        <v>34.799999999999997</v>
      </c>
      <c r="K60" s="4">
        <v>33.059999974071978</v>
      </c>
      <c r="L60">
        <v>20</v>
      </c>
      <c r="M60" s="8">
        <v>5.000000074505806E-2</v>
      </c>
      <c r="N60" t="s">
        <v>426</v>
      </c>
      <c r="O60">
        <v>14</v>
      </c>
      <c r="P60" s="4">
        <v>14.902797245173618</v>
      </c>
      <c r="Q60" t="s">
        <v>175</v>
      </c>
      <c r="R60" t="s">
        <v>264</v>
      </c>
      <c r="S60" t="s">
        <v>348</v>
      </c>
      <c r="T60" t="s">
        <v>510</v>
      </c>
      <c r="U60" t="s">
        <v>353</v>
      </c>
      <c r="V60" t="s">
        <v>511</v>
      </c>
    </row>
    <row r="61" spans="1:27" ht="15" customHeight="1" x14ac:dyDescent="0.3">
      <c r="A61">
        <v>10270</v>
      </c>
      <c r="B61" t="s">
        <v>84</v>
      </c>
      <c r="C61">
        <v>36</v>
      </c>
      <c r="D61">
        <v>1</v>
      </c>
      <c r="E61" s="3">
        <v>44044</v>
      </c>
      <c r="F61" s="25">
        <f>YEAR(Order[[#This Row],[OrderDate]])</f>
        <v>2020</v>
      </c>
      <c r="G61" s="14">
        <v>20200802</v>
      </c>
      <c r="H61" t="s">
        <v>486</v>
      </c>
      <c r="I61" s="4">
        <v>570</v>
      </c>
      <c r="J61" s="4">
        <v>19</v>
      </c>
      <c r="K61" s="4">
        <v>19</v>
      </c>
      <c r="L61">
        <v>30</v>
      </c>
      <c r="M61" s="8">
        <v>0</v>
      </c>
      <c r="N61" t="s">
        <v>390</v>
      </c>
      <c r="O61">
        <v>17</v>
      </c>
      <c r="P61" s="4">
        <v>14.515505674132482</v>
      </c>
      <c r="Q61" t="s">
        <v>173</v>
      </c>
      <c r="R61" t="s">
        <v>262</v>
      </c>
      <c r="S61" t="s">
        <v>346</v>
      </c>
      <c r="T61" t="s">
        <v>509</v>
      </c>
      <c r="U61" t="s">
        <v>527</v>
      </c>
      <c r="V61" t="s">
        <v>514</v>
      </c>
    </row>
    <row r="62" spans="1:27" ht="15" customHeight="1" x14ac:dyDescent="0.3">
      <c r="A62">
        <v>10270</v>
      </c>
      <c r="B62" t="s">
        <v>84</v>
      </c>
      <c r="C62">
        <v>43</v>
      </c>
      <c r="D62">
        <v>1</v>
      </c>
      <c r="E62" s="3">
        <v>44044</v>
      </c>
      <c r="F62" s="25">
        <f>YEAR(Order[[#This Row],[OrderDate]])</f>
        <v>2020</v>
      </c>
      <c r="G62" s="14">
        <v>20200830</v>
      </c>
      <c r="H62" t="s">
        <v>486</v>
      </c>
      <c r="I62" s="4">
        <v>1150</v>
      </c>
      <c r="J62" s="4">
        <v>46</v>
      </c>
      <c r="K62" s="4">
        <v>46</v>
      </c>
      <c r="L62">
        <v>25</v>
      </c>
      <c r="M62" s="8">
        <v>0</v>
      </c>
      <c r="N62" t="s">
        <v>397</v>
      </c>
      <c r="O62">
        <v>20</v>
      </c>
      <c r="P62" s="4">
        <v>33.719701744549674</v>
      </c>
      <c r="Q62" t="s">
        <v>173</v>
      </c>
      <c r="R62" t="s">
        <v>262</v>
      </c>
      <c r="S62" t="s">
        <v>346</v>
      </c>
      <c r="T62" t="s">
        <v>509</v>
      </c>
      <c r="U62" t="s">
        <v>527</v>
      </c>
      <c r="V62" t="s">
        <v>517</v>
      </c>
    </row>
    <row r="63" spans="1:27" x14ac:dyDescent="0.3">
      <c r="A63">
        <v>10271</v>
      </c>
      <c r="B63" t="s">
        <v>72</v>
      </c>
      <c r="C63">
        <v>33</v>
      </c>
      <c r="D63">
        <v>6</v>
      </c>
      <c r="E63" s="3">
        <v>44044</v>
      </c>
      <c r="F63" s="25">
        <f>YEAR(Order[[#This Row],[OrderDate]])</f>
        <v>2020</v>
      </c>
      <c r="G63" s="14">
        <v>20200806</v>
      </c>
      <c r="H63" t="s">
        <v>484</v>
      </c>
      <c r="I63" s="4">
        <v>60</v>
      </c>
      <c r="J63" s="4">
        <v>2.5</v>
      </c>
      <c r="K63" s="4">
        <v>2.5</v>
      </c>
      <c r="L63">
        <v>24</v>
      </c>
      <c r="M63" s="8">
        <v>0</v>
      </c>
      <c r="N63" t="s">
        <v>387</v>
      </c>
      <c r="O63">
        <v>15</v>
      </c>
      <c r="P63" s="4">
        <v>1.3985746153494198</v>
      </c>
      <c r="Q63" t="s">
        <v>161</v>
      </c>
      <c r="R63" t="s">
        <v>250</v>
      </c>
      <c r="S63" t="s">
        <v>335</v>
      </c>
      <c r="T63" t="s">
        <v>510</v>
      </c>
      <c r="U63" t="s">
        <v>353</v>
      </c>
      <c r="V63" t="s">
        <v>511</v>
      </c>
    </row>
    <row r="64" spans="1:27" x14ac:dyDescent="0.3">
      <c r="A64">
        <v>10272</v>
      </c>
      <c r="B64" t="s">
        <v>62</v>
      </c>
      <c r="C64">
        <v>20</v>
      </c>
      <c r="D64">
        <v>6</v>
      </c>
      <c r="E64" s="3">
        <v>44045</v>
      </c>
      <c r="F64" s="25">
        <f>YEAR(Order[[#This Row],[OrderDate]])</f>
        <v>2020</v>
      </c>
      <c r="G64" s="14">
        <v>20200806</v>
      </c>
      <c r="H64" t="s">
        <v>484</v>
      </c>
      <c r="I64" s="4">
        <v>486</v>
      </c>
      <c r="J64" s="4">
        <v>81</v>
      </c>
      <c r="K64" s="4">
        <v>81</v>
      </c>
      <c r="L64">
        <v>6</v>
      </c>
      <c r="M64" s="8">
        <v>0</v>
      </c>
      <c r="N64" t="s">
        <v>374</v>
      </c>
      <c r="O64">
        <v>8</v>
      </c>
      <c r="P64" s="4">
        <v>57.815472307491099</v>
      </c>
      <c r="Q64" t="s">
        <v>151</v>
      </c>
      <c r="R64" t="s">
        <v>240</v>
      </c>
      <c r="S64" t="s">
        <v>325</v>
      </c>
      <c r="T64" t="s">
        <v>510</v>
      </c>
      <c r="U64" t="s">
        <v>353</v>
      </c>
      <c r="V64" t="s">
        <v>516</v>
      </c>
    </row>
    <row r="65" spans="1:22" x14ac:dyDescent="0.3">
      <c r="A65">
        <v>10272</v>
      </c>
      <c r="B65" t="s">
        <v>62</v>
      </c>
      <c r="C65">
        <v>31</v>
      </c>
      <c r="D65">
        <v>6</v>
      </c>
      <c r="E65" s="3">
        <v>44045</v>
      </c>
      <c r="F65" s="25">
        <f>YEAR(Order[[#This Row],[OrderDate]])</f>
        <v>2020</v>
      </c>
      <c r="G65" s="14">
        <v>20200806</v>
      </c>
      <c r="H65" t="s">
        <v>484</v>
      </c>
      <c r="I65" s="4">
        <v>500</v>
      </c>
      <c r="J65" s="4">
        <v>12.5</v>
      </c>
      <c r="K65" s="4">
        <v>12.5</v>
      </c>
      <c r="L65">
        <v>40</v>
      </c>
      <c r="M65" s="8">
        <v>0</v>
      </c>
      <c r="N65" t="s">
        <v>385</v>
      </c>
      <c r="O65">
        <v>14</v>
      </c>
      <c r="P65" s="4">
        <v>8.9210025428745876</v>
      </c>
      <c r="Q65" t="s">
        <v>151</v>
      </c>
      <c r="R65" t="s">
        <v>240</v>
      </c>
      <c r="S65" t="s">
        <v>325</v>
      </c>
      <c r="T65" t="s">
        <v>510</v>
      </c>
      <c r="U65" t="s">
        <v>353</v>
      </c>
      <c r="V65" t="s">
        <v>511</v>
      </c>
    </row>
    <row r="66" spans="1:22" x14ac:dyDescent="0.3">
      <c r="A66">
        <v>10272</v>
      </c>
      <c r="B66" t="s">
        <v>62</v>
      </c>
      <c r="C66">
        <v>72</v>
      </c>
      <c r="D66">
        <v>6</v>
      </c>
      <c r="E66" s="3">
        <v>44045</v>
      </c>
      <c r="F66" s="25">
        <f>YEAR(Order[[#This Row],[OrderDate]])</f>
        <v>2020</v>
      </c>
      <c r="G66" s="14">
        <v>20200812</v>
      </c>
      <c r="H66" t="s">
        <v>484</v>
      </c>
      <c r="I66" s="4">
        <v>835.19999999999993</v>
      </c>
      <c r="J66" s="4">
        <v>34.799999999999997</v>
      </c>
      <c r="K66" s="4">
        <v>34.799999999999997</v>
      </c>
      <c r="L66">
        <v>24</v>
      </c>
      <c r="M66" s="8">
        <v>0</v>
      </c>
      <c r="N66" t="s">
        <v>426</v>
      </c>
      <c r="O66">
        <v>14</v>
      </c>
      <c r="P66" s="4">
        <v>14.902797245173618</v>
      </c>
      <c r="Q66" t="s">
        <v>151</v>
      </c>
      <c r="R66" t="s">
        <v>240</v>
      </c>
      <c r="S66" t="s">
        <v>325</v>
      </c>
      <c r="T66" t="s">
        <v>510</v>
      </c>
      <c r="U66" t="s">
        <v>353</v>
      </c>
      <c r="V66" t="s">
        <v>511</v>
      </c>
    </row>
    <row r="67" spans="1:22" ht="15" customHeight="1" x14ac:dyDescent="0.3">
      <c r="A67">
        <v>10273</v>
      </c>
      <c r="B67" t="s">
        <v>60</v>
      </c>
      <c r="C67">
        <v>10</v>
      </c>
      <c r="D67">
        <v>3</v>
      </c>
      <c r="E67" s="3">
        <v>44048</v>
      </c>
      <c r="F67" s="25">
        <f>YEAR(Order[[#This Row],[OrderDate]])</f>
        <v>2020</v>
      </c>
      <c r="G67" s="14">
        <v>20200812</v>
      </c>
      <c r="H67" t="s">
        <v>485</v>
      </c>
      <c r="I67" s="4">
        <v>706.7999994456768</v>
      </c>
      <c r="J67" s="4">
        <v>31</v>
      </c>
      <c r="K67" s="4">
        <v>29.4499999769032</v>
      </c>
      <c r="L67">
        <v>24</v>
      </c>
      <c r="M67" s="8">
        <v>5.000000074505806E-2</v>
      </c>
      <c r="N67" t="s">
        <v>364</v>
      </c>
      <c r="O67">
        <v>4</v>
      </c>
      <c r="P67" s="4">
        <v>11.047328272500083</v>
      </c>
      <c r="Q67" t="s">
        <v>149</v>
      </c>
      <c r="R67" t="s">
        <v>238</v>
      </c>
      <c r="S67" t="s">
        <v>324</v>
      </c>
      <c r="T67" t="s">
        <v>509</v>
      </c>
      <c r="U67" t="s">
        <v>520</v>
      </c>
      <c r="V67" t="s">
        <v>514</v>
      </c>
    </row>
    <row r="68" spans="1:22" ht="15" customHeight="1" x14ac:dyDescent="0.3">
      <c r="A68">
        <v>10273</v>
      </c>
      <c r="B68" t="s">
        <v>60</v>
      </c>
      <c r="C68">
        <v>31</v>
      </c>
      <c r="D68">
        <v>3</v>
      </c>
      <c r="E68" s="3">
        <v>44048</v>
      </c>
      <c r="F68" s="25">
        <f>YEAR(Order[[#This Row],[OrderDate]])</f>
        <v>2020</v>
      </c>
      <c r="G68" s="14">
        <v>20200812</v>
      </c>
      <c r="H68" t="s">
        <v>485</v>
      </c>
      <c r="I68" s="4">
        <v>178.12499986030161</v>
      </c>
      <c r="J68" s="4">
        <v>12.5</v>
      </c>
      <c r="K68" s="4">
        <v>11.874999990686774</v>
      </c>
      <c r="L68">
        <v>15</v>
      </c>
      <c r="M68" s="8">
        <v>5.000000074505806E-2</v>
      </c>
      <c r="N68" t="s">
        <v>385</v>
      </c>
      <c r="O68">
        <v>14</v>
      </c>
      <c r="P68" s="4">
        <v>8.9210025428745876</v>
      </c>
      <c r="Q68" t="s">
        <v>149</v>
      </c>
      <c r="R68" t="s">
        <v>238</v>
      </c>
      <c r="S68" t="s">
        <v>324</v>
      </c>
      <c r="T68" t="s">
        <v>509</v>
      </c>
      <c r="U68" t="s">
        <v>520</v>
      </c>
      <c r="V68" t="s">
        <v>511</v>
      </c>
    </row>
    <row r="69" spans="1:22" ht="15" customHeight="1" x14ac:dyDescent="0.3">
      <c r="A69">
        <v>10273</v>
      </c>
      <c r="B69" t="s">
        <v>60</v>
      </c>
      <c r="C69">
        <v>33</v>
      </c>
      <c r="D69">
        <v>3</v>
      </c>
      <c r="E69" s="3">
        <v>44048</v>
      </c>
      <c r="F69" s="25">
        <f>YEAR(Order[[#This Row],[OrderDate]])</f>
        <v>2020</v>
      </c>
      <c r="G69" s="14">
        <v>20200812</v>
      </c>
      <c r="H69" t="s">
        <v>485</v>
      </c>
      <c r="I69" s="4">
        <v>50</v>
      </c>
      <c r="J69" s="4">
        <v>2.5</v>
      </c>
      <c r="K69" s="4">
        <v>2.5</v>
      </c>
      <c r="L69">
        <v>20</v>
      </c>
      <c r="M69" s="8">
        <v>0</v>
      </c>
      <c r="N69" t="s">
        <v>387</v>
      </c>
      <c r="O69">
        <v>15</v>
      </c>
      <c r="P69" s="4">
        <v>1.3985746153494198</v>
      </c>
      <c r="Q69" t="s">
        <v>149</v>
      </c>
      <c r="R69" t="s">
        <v>238</v>
      </c>
      <c r="S69" t="s">
        <v>324</v>
      </c>
      <c r="T69" t="s">
        <v>509</v>
      </c>
      <c r="U69" t="s">
        <v>520</v>
      </c>
      <c r="V69" t="s">
        <v>511</v>
      </c>
    </row>
    <row r="70" spans="1:22" ht="15" customHeight="1" x14ac:dyDescent="0.3">
      <c r="A70">
        <v>10273</v>
      </c>
      <c r="B70" t="s">
        <v>60</v>
      </c>
      <c r="C70">
        <v>40</v>
      </c>
      <c r="D70">
        <v>3</v>
      </c>
      <c r="E70" s="3">
        <v>44048</v>
      </c>
      <c r="F70" s="25">
        <f>YEAR(Order[[#This Row],[OrderDate]])</f>
        <v>2020</v>
      </c>
      <c r="G70" s="14">
        <v>20200812</v>
      </c>
      <c r="H70" t="s">
        <v>485</v>
      </c>
      <c r="I70" s="4">
        <v>1048.7999991774559</v>
      </c>
      <c r="J70" s="4">
        <v>18.399999999999999</v>
      </c>
      <c r="K70" s="4">
        <v>17.479999986290931</v>
      </c>
      <c r="L70">
        <v>60</v>
      </c>
      <c r="M70" s="8">
        <v>5.000000074505806E-2</v>
      </c>
      <c r="N70" t="s">
        <v>394</v>
      </c>
      <c r="O70">
        <v>19</v>
      </c>
      <c r="P70" s="4">
        <v>11.939905659925371</v>
      </c>
      <c r="Q70" t="s">
        <v>149</v>
      </c>
      <c r="R70" t="s">
        <v>238</v>
      </c>
      <c r="S70" t="s">
        <v>324</v>
      </c>
      <c r="T70" t="s">
        <v>509</v>
      </c>
      <c r="U70" t="s">
        <v>520</v>
      </c>
      <c r="V70" t="s">
        <v>514</v>
      </c>
    </row>
    <row r="71" spans="1:22" ht="15" customHeight="1" x14ac:dyDescent="0.3">
      <c r="A71">
        <v>10273</v>
      </c>
      <c r="B71" t="s">
        <v>60</v>
      </c>
      <c r="C71">
        <v>76</v>
      </c>
      <c r="D71">
        <v>3</v>
      </c>
      <c r="E71" s="3">
        <v>44048</v>
      </c>
      <c r="F71" s="25">
        <f>YEAR(Order[[#This Row],[OrderDate]])</f>
        <v>2020</v>
      </c>
      <c r="G71" s="14">
        <v>20200816</v>
      </c>
      <c r="H71" t="s">
        <v>485</v>
      </c>
      <c r="I71" s="4">
        <v>564.29999955743551</v>
      </c>
      <c r="J71" s="4">
        <v>18</v>
      </c>
      <c r="K71" s="4">
        <v>17.099999986588955</v>
      </c>
      <c r="L71">
        <v>33</v>
      </c>
      <c r="M71" s="8">
        <v>5.000000074505806E-2</v>
      </c>
      <c r="N71" t="s">
        <v>430</v>
      </c>
      <c r="O71">
        <v>23</v>
      </c>
      <c r="P71" s="4">
        <v>11.35067307451974</v>
      </c>
      <c r="Q71" t="s">
        <v>149</v>
      </c>
      <c r="R71" t="s">
        <v>238</v>
      </c>
      <c r="S71" t="s">
        <v>324</v>
      </c>
      <c r="T71" t="s">
        <v>509</v>
      </c>
      <c r="U71" t="s">
        <v>520</v>
      </c>
      <c r="V71" t="s">
        <v>517</v>
      </c>
    </row>
    <row r="72" spans="1:22" x14ac:dyDescent="0.3">
      <c r="A72">
        <v>10274</v>
      </c>
      <c r="B72" t="s">
        <v>82</v>
      </c>
      <c r="C72">
        <v>71</v>
      </c>
      <c r="D72">
        <v>6</v>
      </c>
      <c r="E72" s="3">
        <v>44049</v>
      </c>
      <c r="F72" s="25">
        <f>YEAR(Order[[#This Row],[OrderDate]])</f>
        <v>2020</v>
      </c>
      <c r="G72" s="14">
        <v>20200816</v>
      </c>
      <c r="H72" t="s">
        <v>486</v>
      </c>
      <c r="I72" s="4">
        <v>430</v>
      </c>
      <c r="J72" s="4">
        <v>21.5</v>
      </c>
      <c r="K72" s="4">
        <v>21.5</v>
      </c>
      <c r="L72">
        <v>20</v>
      </c>
      <c r="M72" s="8">
        <v>0</v>
      </c>
      <c r="N72" t="s">
        <v>425</v>
      </c>
      <c r="O72">
        <v>15</v>
      </c>
      <c r="P72" s="4">
        <v>15.813450604529082</v>
      </c>
      <c r="Q72" t="s">
        <v>171</v>
      </c>
      <c r="R72" t="s">
        <v>260</v>
      </c>
      <c r="S72" t="s">
        <v>344</v>
      </c>
      <c r="T72" t="s">
        <v>509</v>
      </c>
      <c r="U72" t="s">
        <v>519</v>
      </c>
      <c r="V72" t="s">
        <v>511</v>
      </c>
    </row>
    <row r="73" spans="1:22" x14ac:dyDescent="0.3">
      <c r="A73">
        <v>10274</v>
      </c>
      <c r="B73" t="s">
        <v>82</v>
      </c>
      <c r="C73">
        <v>72</v>
      </c>
      <c r="D73">
        <v>6</v>
      </c>
      <c r="E73" s="3">
        <v>44049</v>
      </c>
      <c r="F73" s="25">
        <f>YEAR(Order[[#This Row],[OrderDate]])</f>
        <v>2020</v>
      </c>
      <c r="G73" s="14">
        <v>20200809</v>
      </c>
      <c r="H73" t="s">
        <v>486</v>
      </c>
      <c r="I73" s="4">
        <v>243.59999999999997</v>
      </c>
      <c r="J73" s="4">
        <v>34.799999999999997</v>
      </c>
      <c r="K73" s="4">
        <v>34.799999999999997</v>
      </c>
      <c r="L73">
        <v>7</v>
      </c>
      <c r="M73" s="8">
        <v>0</v>
      </c>
      <c r="N73" t="s">
        <v>426</v>
      </c>
      <c r="O73">
        <v>14</v>
      </c>
      <c r="P73" s="4">
        <v>14.902797245173618</v>
      </c>
      <c r="Q73" t="s">
        <v>171</v>
      </c>
      <c r="R73" t="s">
        <v>260</v>
      </c>
      <c r="S73" t="s">
        <v>344</v>
      </c>
      <c r="T73" t="s">
        <v>509</v>
      </c>
      <c r="U73" t="s">
        <v>519</v>
      </c>
      <c r="V73" t="s">
        <v>511</v>
      </c>
    </row>
    <row r="74" spans="1:22" ht="15" customHeight="1" x14ac:dyDescent="0.3">
      <c r="A74">
        <v>10275</v>
      </c>
      <c r="B74" t="s">
        <v>47</v>
      </c>
      <c r="C74">
        <v>24</v>
      </c>
      <c r="D74">
        <v>1</v>
      </c>
      <c r="E74" s="3">
        <v>44050</v>
      </c>
      <c r="F74" s="25">
        <f>YEAR(Order[[#This Row],[OrderDate]])</f>
        <v>2020</v>
      </c>
      <c r="G74" s="14">
        <v>20200809</v>
      </c>
      <c r="H74" t="s">
        <v>486</v>
      </c>
      <c r="I74" s="4">
        <v>51.299999959766865</v>
      </c>
      <c r="J74" s="4">
        <v>4.5</v>
      </c>
      <c r="K74" s="4">
        <v>4.2749999966472387</v>
      </c>
      <c r="L74">
        <v>12</v>
      </c>
      <c r="M74" s="8">
        <v>5.000000074505806E-2</v>
      </c>
      <c r="N74" t="s">
        <v>378</v>
      </c>
      <c r="O74">
        <v>10</v>
      </c>
      <c r="P74" s="4">
        <v>2.1230577042655105</v>
      </c>
      <c r="Q74" t="s">
        <v>136</v>
      </c>
      <c r="R74" t="s">
        <v>225</v>
      </c>
      <c r="S74" t="s">
        <v>312</v>
      </c>
      <c r="T74" t="s">
        <v>509</v>
      </c>
      <c r="U74" t="s">
        <v>528</v>
      </c>
      <c r="V74" t="s">
        <v>517</v>
      </c>
    </row>
    <row r="75" spans="1:22" ht="15" customHeight="1" x14ac:dyDescent="0.3">
      <c r="A75">
        <v>10275</v>
      </c>
      <c r="B75" t="s">
        <v>47</v>
      </c>
      <c r="C75">
        <v>59</v>
      </c>
      <c r="D75">
        <v>1</v>
      </c>
      <c r="E75" s="3">
        <v>44050</v>
      </c>
      <c r="F75" s="25">
        <f>YEAR(Order[[#This Row],[OrderDate]])</f>
        <v>2020</v>
      </c>
      <c r="G75" s="14">
        <v>20200814</v>
      </c>
      <c r="H75" t="s">
        <v>486</v>
      </c>
      <c r="I75" s="4">
        <v>313.49999975413084</v>
      </c>
      <c r="J75" s="4">
        <v>55</v>
      </c>
      <c r="K75" s="4">
        <v>52.249999959021807</v>
      </c>
      <c r="L75">
        <v>6</v>
      </c>
      <c r="M75" s="8">
        <v>5.000000074505806E-2</v>
      </c>
      <c r="N75" t="s">
        <v>413</v>
      </c>
      <c r="O75">
        <v>28</v>
      </c>
      <c r="P75" s="4">
        <v>29.299646906924384</v>
      </c>
      <c r="Q75" t="s">
        <v>136</v>
      </c>
      <c r="R75" t="s">
        <v>225</v>
      </c>
      <c r="S75" t="s">
        <v>312</v>
      </c>
      <c r="T75" t="s">
        <v>509</v>
      </c>
      <c r="U75" t="s">
        <v>528</v>
      </c>
      <c r="V75" t="s">
        <v>511</v>
      </c>
    </row>
    <row r="76" spans="1:22" ht="15" customHeight="1" x14ac:dyDescent="0.3">
      <c r="A76">
        <v>10276</v>
      </c>
      <c r="B76" t="s">
        <v>77</v>
      </c>
      <c r="C76">
        <v>10</v>
      </c>
      <c r="D76">
        <v>8</v>
      </c>
      <c r="E76" s="3">
        <v>44051</v>
      </c>
      <c r="F76" s="25">
        <f>YEAR(Order[[#This Row],[OrderDate]])</f>
        <v>2020</v>
      </c>
      <c r="G76" s="14">
        <v>20200814</v>
      </c>
      <c r="H76" t="s">
        <v>485</v>
      </c>
      <c r="I76" s="4">
        <v>465</v>
      </c>
      <c r="J76" s="4">
        <v>31</v>
      </c>
      <c r="K76" s="4">
        <v>31</v>
      </c>
      <c r="L76">
        <v>15</v>
      </c>
      <c r="M76" s="8">
        <v>0</v>
      </c>
      <c r="N76" t="s">
        <v>364</v>
      </c>
      <c r="O76">
        <v>4</v>
      </c>
      <c r="P76" s="4">
        <v>11.047328272500083</v>
      </c>
      <c r="Q76" t="s">
        <v>166</v>
      </c>
      <c r="R76" t="s">
        <v>255</v>
      </c>
      <c r="S76" t="s">
        <v>319</v>
      </c>
      <c r="T76" t="s">
        <v>510</v>
      </c>
      <c r="U76" t="s">
        <v>525</v>
      </c>
      <c r="V76" t="s">
        <v>514</v>
      </c>
    </row>
    <row r="77" spans="1:22" ht="15" customHeight="1" x14ac:dyDescent="0.3">
      <c r="A77">
        <v>10276</v>
      </c>
      <c r="B77" t="s">
        <v>77</v>
      </c>
      <c r="C77">
        <v>13</v>
      </c>
      <c r="D77">
        <v>8</v>
      </c>
      <c r="E77" s="3">
        <v>44051</v>
      </c>
      <c r="F77" s="25">
        <f>YEAR(Order[[#This Row],[OrderDate]])</f>
        <v>2020</v>
      </c>
      <c r="G77" s="14">
        <v>20200813</v>
      </c>
      <c r="H77" t="s">
        <v>485</v>
      </c>
      <c r="I77" s="4">
        <v>60</v>
      </c>
      <c r="J77" s="4">
        <v>6</v>
      </c>
      <c r="K77" s="4">
        <v>6</v>
      </c>
      <c r="L77">
        <v>10</v>
      </c>
      <c r="M77" s="8">
        <v>0</v>
      </c>
      <c r="N77" t="s">
        <v>367</v>
      </c>
      <c r="O77">
        <v>6</v>
      </c>
      <c r="P77" s="4">
        <v>2.1837851755325639</v>
      </c>
      <c r="Q77" t="s">
        <v>166</v>
      </c>
      <c r="R77" t="s">
        <v>255</v>
      </c>
      <c r="S77" t="s">
        <v>319</v>
      </c>
      <c r="T77" t="s">
        <v>510</v>
      </c>
      <c r="U77" t="s">
        <v>525</v>
      </c>
      <c r="V77" t="s">
        <v>514</v>
      </c>
    </row>
    <row r="78" spans="1:22" ht="15" customHeight="1" x14ac:dyDescent="0.3">
      <c r="A78">
        <v>10277</v>
      </c>
      <c r="B78" t="s">
        <v>50</v>
      </c>
      <c r="C78">
        <v>28</v>
      </c>
      <c r="D78">
        <v>2</v>
      </c>
      <c r="E78" s="3">
        <v>44052</v>
      </c>
      <c r="F78" s="25">
        <f>YEAR(Order[[#This Row],[OrderDate]])</f>
        <v>2020</v>
      </c>
      <c r="G78" s="14">
        <v>20200813</v>
      </c>
      <c r="H78" t="s">
        <v>485</v>
      </c>
      <c r="I78" s="4">
        <v>912</v>
      </c>
      <c r="J78" s="4">
        <v>45.6</v>
      </c>
      <c r="K78" s="4">
        <v>45.6</v>
      </c>
      <c r="L78">
        <v>20</v>
      </c>
      <c r="M78" s="8">
        <v>0</v>
      </c>
      <c r="N78" t="s">
        <v>382</v>
      </c>
      <c r="O78">
        <v>12</v>
      </c>
      <c r="P78" s="4">
        <v>23.763027335506571</v>
      </c>
      <c r="Q78" t="s">
        <v>139</v>
      </c>
      <c r="R78" t="s">
        <v>228</v>
      </c>
      <c r="S78" t="s">
        <v>315</v>
      </c>
      <c r="T78" t="s">
        <v>509</v>
      </c>
      <c r="U78" t="s">
        <v>520</v>
      </c>
      <c r="V78" t="s">
        <v>513</v>
      </c>
    </row>
    <row r="79" spans="1:22" ht="15" customHeight="1" x14ac:dyDescent="0.3">
      <c r="A79">
        <v>10277</v>
      </c>
      <c r="B79" t="s">
        <v>50</v>
      </c>
      <c r="C79">
        <v>62</v>
      </c>
      <c r="D79">
        <v>2</v>
      </c>
      <c r="E79" s="3">
        <v>44052</v>
      </c>
      <c r="F79" s="25">
        <f>YEAR(Order[[#This Row],[OrderDate]])</f>
        <v>2020</v>
      </c>
      <c r="G79" s="14">
        <v>20200816</v>
      </c>
      <c r="H79" t="s">
        <v>485</v>
      </c>
      <c r="I79" s="4">
        <v>591.59999999999991</v>
      </c>
      <c r="J79" s="4">
        <v>49.3</v>
      </c>
      <c r="K79" s="4">
        <v>49.3</v>
      </c>
      <c r="L79">
        <v>12</v>
      </c>
      <c r="M79" s="8">
        <v>0</v>
      </c>
      <c r="N79" t="s">
        <v>416</v>
      </c>
      <c r="O79">
        <v>29</v>
      </c>
      <c r="P79" s="4">
        <v>34.868075459270003</v>
      </c>
      <c r="Q79" t="s">
        <v>139</v>
      </c>
      <c r="R79" t="s">
        <v>228</v>
      </c>
      <c r="S79" t="s">
        <v>315</v>
      </c>
      <c r="T79" t="s">
        <v>509</v>
      </c>
      <c r="U79" t="s">
        <v>520</v>
      </c>
      <c r="V79" t="s">
        <v>516</v>
      </c>
    </row>
    <row r="80" spans="1:22" ht="15" customHeight="1" x14ac:dyDescent="0.3">
      <c r="A80">
        <v>10278</v>
      </c>
      <c r="B80" t="s">
        <v>4</v>
      </c>
      <c r="C80">
        <v>44</v>
      </c>
      <c r="D80">
        <v>8</v>
      </c>
      <c r="E80" s="3">
        <v>44055</v>
      </c>
      <c r="F80" s="25">
        <f>YEAR(Order[[#This Row],[OrderDate]])</f>
        <v>2020</v>
      </c>
      <c r="G80" s="14">
        <v>20200816</v>
      </c>
      <c r="H80" t="s">
        <v>484</v>
      </c>
      <c r="I80" s="4">
        <v>311.2</v>
      </c>
      <c r="J80" s="4">
        <v>19.45</v>
      </c>
      <c r="K80" s="4">
        <v>19.45</v>
      </c>
      <c r="L80">
        <v>16</v>
      </c>
      <c r="M80" s="8">
        <v>0</v>
      </c>
      <c r="N80" t="s">
        <v>398</v>
      </c>
      <c r="O80">
        <v>20</v>
      </c>
      <c r="P80" s="4">
        <v>10.842050263532254</v>
      </c>
      <c r="Q80" t="s">
        <v>93</v>
      </c>
      <c r="R80" t="s">
        <v>182</v>
      </c>
      <c r="S80" t="s">
        <v>271</v>
      </c>
      <c r="T80" t="s">
        <v>509</v>
      </c>
      <c r="U80" t="s">
        <v>526</v>
      </c>
      <c r="V80" t="s">
        <v>515</v>
      </c>
    </row>
    <row r="81" spans="1:22" ht="15" customHeight="1" x14ac:dyDescent="0.3">
      <c r="A81">
        <v>10278</v>
      </c>
      <c r="B81" t="s">
        <v>4</v>
      </c>
      <c r="C81">
        <v>59</v>
      </c>
      <c r="D81">
        <v>8</v>
      </c>
      <c r="E81" s="3">
        <v>44055</v>
      </c>
      <c r="F81" s="25">
        <f>YEAR(Order[[#This Row],[OrderDate]])</f>
        <v>2020</v>
      </c>
      <c r="G81" s="14">
        <v>20200816</v>
      </c>
      <c r="H81" t="s">
        <v>484</v>
      </c>
      <c r="I81" s="4">
        <v>825</v>
      </c>
      <c r="J81" s="4">
        <v>55</v>
      </c>
      <c r="K81" s="4">
        <v>55</v>
      </c>
      <c r="L81">
        <v>15</v>
      </c>
      <c r="M81" s="8">
        <v>0</v>
      </c>
      <c r="N81" t="s">
        <v>413</v>
      </c>
      <c r="O81">
        <v>28</v>
      </c>
      <c r="P81" s="4">
        <v>29.299646906924384</v>
      </c>
      <c r="Q81" t="s">
        <v>93</v>
      </c>
      <c r="R81" t="s">
        <v>182</v>
      </c>
      <c r="S81" t="s">
        <v>271</v>
      </c>
      <c r="T81" t="s">
        <v>509</v>
      </c>
      <c r="U81" t="s">
        <v>526</v>
      </c>
      <c r="V81" t="s">
        <v>511</v>
      </c>
    </row>
    <row r="82" spans="1:22" ht="15" customHeight="1" x14ac:dyDescent="0.3">
      <c r="A82">
        <v>10278</v>
      </c>
      <c r="B82" t="s">
        <v>4</v>
      </c>
      <c r="C82">
        <v>63</v>
      </c>
      <c r="D82">
        <v>8</v>
      </c>
      <c r="E82" s="3">
        <v>44055</v>
      </c>
      <c r="F82" s="25">
        <f>YEAR(Order[[#This Row],[OrderDate]])</f>
        <v>2020</v>
      </c>
      <c r="G82" s="14">
        <v>20200816</v>
      </c>
      <c r="H82" t="s">
        <v>484</v>
      </c>
      <c r="I82" s="4">
        <v>351.2</v>
      </c>
      <c r="J82" s="4">
        <v>43.9</v>
      </c>
      <c r="K82" s="4">
        <v>43.9</v>
      </c>
      <c r="L82">
        <v>8</v>
      </c>
      <c r="M82" s="8">
        <v>0</v>
      </c>
      <c r="N82" t="s">
        <v>417</v>
      </c>
      <c r="O82">
        <v>7</v>
      </c>
      <c r="P82" s="4">
        <v>26.405205149492534</v>
      </c>
      <c r="Q82" t="s">
        <v>93</v>
      </c>
      <c r="R82" t="s">
        <v>182</v>
      </c>
      <c r="S82" t="s">
        <v>271</v>
      </c>
      <c r="T82" t="s">
        <v>509</v>
      </c>
      <c r="U82" t="s">
        <v>526</v>
      </c>
      <c r="V82" t="s">
        <v>515</v>
      </c>
    </row>
    <row r="83" spans="1:22" ht="15" customHeight="1" x14ac:dyDescent="0.3">
      <c r="A83">
        <v>10278</v>
      </c>
      <c r="B83" t="s">
        <v>4</v>
      </c>
      <c r="C83">
        <v>73</v>
      </c>
      <c r="D83">
        <v>8</v>
      </c>
      <c r="E83" s="3">
        <v>44055</v>
      </c>
      <c r="F83" s="25">
        <f>YEAR(Order[[#This Row],[OrderDate]])</f>
        <v>2020</v>
      </c>
      <c r="G83" s="14">
        <v>20200816</v>
      </c>
      <c r="H83" t="s">
        <v>484</v>
      </c>
      <c r="I83" s="4">
        <v>375</v>
      </c>
      <c r="J83" s="4">
        <v>15</v>
      </c>
      <c r="K83" s="4">
        <v>15</v>
      </c>
      <c r="L83">
        <v>25</v>
      </c>
      <c r="M83" s="8">
        <v>0</v>
      </c>
      <c r="N83" t="s">
        <v>427</v>
      </c>
      <c r="O83">
        <v>17</v>
      </c>
      <c r="P83" s="4">
        <v>4.6045134272414314</v>
      </c>
      <c r="Q83" t="s">
        <v>93</v>
      </c>
      <c r="R83" t="s">
        <v>182</v>
      </c>
      <c r="S83" t="s">
        <v>271</v>
      </c>
      <c r="T83" t="s">
        <v>509</v>
      </c>
      <c r="U83" t="s">
        <v>526</v>
      </c>
      <c r="V83" t="s">
        <v>514</v>
      </c>
    </row>
    <row r="84" spans="1:22" ht="15" customHeight="1" x14ac:dyDescent="0.3">
      <c r="A84">
        <v>10279</v>
      </c>
      <c r="B84" t="s">
        <v>42</v>
      </c>
      <c r="C84">
        <v>17</v>
      </c>
      <c r="D84">
        <v>8</v>
      </c>
      <c r="E84" s="3">
        <v>44056</v>
      </c>
      <c r="F84" s="25">
        <f>YEAR(Order[[#This Row],[OrderDate]])</f>
        <v>2020</v>
      </c>
      <c r="G84" s="14">
        <v>20200912</v>
      </c>
      <c r="H84" t="s">
        <v>484</v>
      </c>
      <c r="I84" s="4">
        <v>438.75</v>
      </c>
      <c r="J84" s="4">
        <v>39</v>
      </c>
      <c r="K84" s="4">
        <v>29.25</v>
      </c>
      <c r="L84">
        <v>15</v>
      </c>
      <c r="M84" s="8">
        <v>0.25</v>
      </c>
      <c r="N84" t="s">
        <v>371</v>
      </c>
      <c r="O84">
        <v>7</v>
      </c>
      <c r="P84" s="4">
        <v>24.774912809223483</v>
      </c>
      <c r="Q84" t="s">
        <v>131</v>
      </c>
      <c r="R84" t="s">
        <v>220</v>
      </c>
      <c r="S84" t="s">
        <v>307</v>
      </c>
      <c r="T84" t="s">
        <v>509</v>
      </c>
      <c r="U84" t="s">
        <v>520</v>
      </c>
      <c r="V84" t="s">
        <v>518</v>
      </c>
    </row>
    <row r="85" spans="1:22" ht="15" customHeight="1" x14ac:dyDescent="0.3">
      <c r="A85">
        <v>10280</v>
      </c>
      <c r="B85" t="s">
        <v>4</v>
      </c>
      <c r="C85">
        <v>24</v>
      </c>
      <c r="D85">
        <v>2</v>
      </c>
      <c r="E85" s="3">
        <v>44057</v>
      </c>
      <c r="F85" s="25">
        <f>YEAR(Order[[#This Row],[OrderDate]])</f>
        <v>2020</v>
      </c>
      <c r="G85" s="14">
        <v>20200912</v>
      </c>
      <c r="H85" t="s">
        <v>486</v>
      </c>
      <c r="I85" s="4">
        <v>54</v>
      </c>
      <c r="J85" s="4">
        <v>4.5</v>
      </c>
      <c r="K85" s="4">
        <v>4.5</v>
      </c>
      <c r="L85">
        <v>12</v>
      </c>
      <c r="M85" s="8">
        <v>0</v>
      </c>
      <c r="N85" t="s">
        <v>378</v>
      </c>
      <c r="O85">
        <v>10</v>
      </c>
      <c r="P85" s="4">
        <v>2.1230577042655105</v>
      </c>
      <c r="Q85" t="s">
        <v>93</v>
      </c>
      <c r="R85" t="s">
        <v>182</v>
      </c>
      <c r="S85" t="s">
        <v>271</v>
      </c>
      <c r="T85" t="s">
        <v>509</v>
      </c>
      <c r="U85" t="s">
        <v>526</v>
      </c>
      <c r="V85" t="s">
        <v>517</v>
      </c>
    </row>
    <row r="86" spans="1:22" ht="15" customHeight="1" x14ac:dyDescent="0.3">
      <c r="A86">
        <v>10280</v>
      </c>
      <c r="B86" t="s">
        <v>4</v>
      </c>
      <c r="C86">
        <v>55</v>
      </c>
      <c r="D86">
        <v>2</v>
      </c>
      <c r="E86" s="3">
        <v>44057</v>
      </c>
      <c r="F86" s="25">
        <f>YEAR(Order[[#This Row],[OrderDate]])</f>
        <v>2020</v>
      </c>
      <c r="G86" s="14">
        <v>20200912</v>
      </c>
      <c r="H86" t="s">
        <v>486</v>
      </c>
      <c r="I86" s="4">
        <v>480</v>
      </c>
      <c r="J86" s="4">
        <v>24</v>
      </c>
      <c r="K86" s="4">
        <v>24</v>
      </c>
      <c r="L86">
        <v>20</v>
      </c>
      <c r="M86" s="8">
        <v>0</v>
      </c>
      <c r="N86" t="s">
        <v>409</v>
      </c>
      <c r="O86">
        <v>25</v>
      </c>
      <c r="P86" s="4">
        <v>18.144678468561601</v>
      </c>
      <c r="Q86" t="s">
        <v>93</v>
      </c>
      <c r="R86" t="s">
        <v>182</v>
      </c>
      <c r="S86" t="s">
        <v>271</v>
      </c>
      <c r="T86" t="s">
        <v>509</v>
      </c>
      <c r="U86" t="s">
        <v>526</v>
      </c>
      <c r="V86" t="s">
        <v>518</v>
      </c>
    </row>
    <row r="87" spans="1:22" ht="15" customHeight="1" x14ac:dyDescent="0.3">
      <c r="A87">
        <v>10280</v>
      </c>
      <c r="B87" t="s">
        <v>4</v>
      </c>
      <c r="C87">
        <v>75</v>
      </c>
      <c r="D87">
        <v>2</v>
      </c>
      <c r="E87" s="3">
        <v>44057</v>
      </c>
      <c r="F87" s="25">
        <f>YEAR(Order[[#This Row],[OrderDate]])</f>
        <v>2020</v>
      </c>
      <c r="G87" s="14">
        <v>20200821</v>
      </c>
      <c r="H87" t="s">
        <v>486</v>
      </c>
      <c r="I87" s="4">
        <v>232.5</v>
      </c>
      <c r="J87" s="4">
        <v>7.75</v>
      </c>
      <c r="K87" s="4">
        <v>7.75</v>
      </c>
      <c r="L87">
        <v>30</v>
      </c>
      <c r="M87" s="8">
        <v>0</v>
      </c>
      <c r="N87" t="s">
        <v>429</v>
      </c>
      <c r="O87">
        <v>12</v>
      </c>
      <c r="P87" s="4">
        <v>3.8495729671919596</v>
      </c>
      <c r="Q87" t="s">
        <v>93</v>
      </c>
      <c r="R87" t="s">
        <v>182</v>
      </c>
      <c r="S87" t="s">
        <v>271</v>
      </c>
      <c r="T87" t="s">
        <v>509</v>
      </c>
      <c r="U87" t="s">
        <v>526</v>
      </c>
      <c r="V87" t="s">
        <v>517</v>
      </c>
    </row>
    <row r="88" spans="1:22" ht="15" customHeight="1" x14ac:dyDescent="0.3">
      <c r="A88">
        <v>10281</v>
      </c>
      <c r="B88" t="s">
        <v>66</v>
      </c>
      <c r="C88">
        <v>19</v>
      </c>
      <c r="D88">
        <v>4</v>
      </c>
      <c r="E88" s="3">
        <v>44057</v>
      </c>
      <c r="F88" s="25">
        <f>YEAR(Order[[#This Row],[OrderDate]])</f>
        <v>2020</v>
      </c>
      <c r="G88" s="14">
        <v>20200821</v>
      </c>
      <c r="H88" t="s">
        <v>486</v>
      </c>
      <c r="I88" s="4">
        <v>9.1999999999999993</v>
      </c>
      <c r="J88" s="4">
        <v>9.1999999999999993</v>
      </c>
      <c r="K88" s="4">
        <v>9.1999999999999993</v>
      </c>
      <c r="L88">
        <v>1</v>
      </c>
      <c r="M88" s="8">
        <v>0</v>
      </c>
      <c r="N88" t="s">
        <v>373</v>
      </c>
      <c r="O88">
        <v>8</v>
      </c>
      <c r="P88" s="4">
        <v>7.994614939930428</v>
      </c>
      <c r="Q88" t="s">
        <v>155</v>
      </c>
      <c r="R88" t="s">
        <v>244</v>
      </c>
      <c r="S88" t="s">
        <v>329</v>
      </c>
      <c r="T88" t="s">
        <v>509</v>
      </c>
      <c r="U88" t="s">
        <v>529</v>
      </c>
      <c r="V88" t="s">
        <v>516</v>
      </c>
    </row>
    <row r="89" spans="1:22" ht="15" customHeight="1" x14ac:dyDescent="0.3">
      <c r="A89">
        <v>10281</v>
      </c>
      <c r="B89" t="s">
        <v>66</v>
      </c>
      <c r="C89">
        <v>24</v>
      </c>
      <c r="D89">
        <v>4</v>
      </c>
      <c r="E89" s="3">
        <v>44057</v>
      </c>
      <c r="F89" s="25">
        <f>YEAR(Order[[#This Row],[OrderDate]])</f>
        <v>2020</v>
      </c>
      <c r="G89" s="14">
        <v>20200821</v>
      </c>
      <c r="H89" t="s">
        <v>486</v>
      </c>
      <c r="I89" s="4">
        <v>27</v>
      </c>
      <c r="J89" s="4">
        <v>4.5</v>
      </c>
      <c r="K89" s="4">
        <v>4.5</v>
      </c>
      <c r="L89">
        <v>6</v>
      </c>
      <c r="M89" s="8">
        <v>0</v>
      </c>
      <c r="N89" t="s">
        <v>378</v>
      </c>
      <c r="O89">
        <v>10</v>
      </c>
      <c r="P89" s="4">
        <v>2.1230577042655105</v>
      </c>
      <c r="Q89" t="s">
        <v>155</v>
      </c>
      <c r="R89" t="s">
        <v>244</v>
      </c>
      <c r="S89" t="s">
        <v>329</v>
      </c>
      <c r="T89" t="s">
        <v>509</v>
      </c>
      <c r="U89" t="s">
        <v>529</v>
      </c>
      <c r="V89" t="s">
        <v>517</v>
      </c>
    </row>
    <row r="90" spans="1:22" ht="15" customHeight="1" x14ac:dyDescent="0.3">
      <c r="A90">
        <v>10281</v>
      </c>
      <c r="B90" t="s">
        <v>66</v>
      </c>
      <c r="C90">
        <v>35</v>
      </c>
      <c r="D90">
        <v>4</v>
      </c>
      <c r="E90" s="3">
        <v>44057</v>
      </c>
      <c r="F90" s="25">
        <f>YEAR(Order[[#This Row],[OrderDate]])</f>
        <v>2020</v>
      </c>
      <c r="G90" s="14">
        <v>20200821</v>
      </c>
      <c r="H90" t="s">
        <v>486</v>
      </c>
      <c r="I90" s="4">
        <v>72</v>
      </c>
      <c r="J90" s="4">
        <v>18</v>
      </c>
      <c r="K90" s="4">
        <v>18</v>
      </c>
      <c r="L90">
        <v>4</v>
      </c>
      <c r="M90" s="8">
        <v>0</v>
      </c>
      <c r="N90" t="s">
        <v>389</v>
      </c>
      <c r="O90">
        <v>16</v>
      </c>
      <c r="P90" s="4">
        <v>11.144616765926688</v>
      </c>
      <c r="Q90" t="s">
        <v>155</v>
      </c>
      <c r="R90" t="s">
        <v>244</v>
      </c>
      <c r="S90" t="s">
        <v>329</v>
      </c>
      <c r="T90" t="s">
        <v>509</v>
      </c>
      <c r="U90" t="s">
        <v>529</v>
      </c>
      <c r="V90" t="s">
        <v>517</v>
      </c>
    </row>
    <row r="91" spans="1:22" ht="15" customHeight="1" x14ac:dyDescent="0.3">
      <c r="A91">
        <v>10282</v>
      </c>
      <c r="B91" t="s">
        <v>66</v>
      </c>
      <c r="C91">
        <v>30</v>
      </c>
      <c r="D91">
        <v>4</v>
      </c>
      <c r="E91" s="3">
        <v>44058</v>
      </c>
      <c r="F91" s="25">
        <f>YEAR(Order[[#This Row],[OrderDate]])</f>
        <v>2020</v>
      </c>
      <c r="G91" s="14">
        <v>20200821</v>
      </c>
      <c r="H91" t="s">
        <v>486</v>
      </c>
      <c r="I91" s="4">
        <v>155.34</v>
      </c>
      <c r="J91" s="4">
        <v>25.89</v>
      </c>
      <c r="K91" s="4">
        <v>25.89</v>
      </c>
      <c r="L91">
        <v>6</v>
      </c>
      <c r="M91" s="8">
        <v>0</v>
      </c>
      <c r="N91" t="s">
        <v>384</v>
      </c>
      <c r="O91">
        <v>13</v>
      </c>
      <c r="P91" s="4">
        <v>15.141134761320492</v>
      </c>
      <c r="Q91" t="s">
        <v>155</v>
      </c>
      <c r="R91" t="s">
        <v>244</v>
      </c>
      <c r="S91" t="s">
        <v>329</v>
      </c>
      <c r="T91" t="s">
        <v>509</v>
      </c>
      <c r="U91" t="s">
        <v>529</v>
      </c>
      <c r="V91" t="s">
        <v>514</v>
      </c>
    </row>
    <row r="92" spans="1:22" ht="15" customHeight="1" x14ac:dyDescent="0.3">
      <c r="A92">
        <v>10282</v>
      </c>
      <c r="B92" t="s">
        <v>66</v>
      </c>
      <c r="C92">
        <v>57</v>
      </c>
      <c r="D92">
        <v>4</v>
      </c>
      <c r="E92" s="3">
        <v>44058</v>
      </c>
      <c r="F92" s="25">
        <f>YEAR(Order[[#This Row],[OrderDate]])</f>
        <v>2020</v>
      </c>
      <c r="G92" s="14">
        <v>20200823</v>
      </c>
      <c r="H92" t="s">
        <v>486</v>
      </c>
      <c r="I92" s="4">
        <v>39</v>
      </c>
      <c r="J92" s="4">
        <v>19.5</v>
      </c>
      <c r="K92" s="4">
        <v>19.5</v>
      </c>
      <c r="L92">
        <v>2</v>
      </c>
      <c r="M92" s="8">
        <v>0</v>
      </c>
      <c r="N92" t="s">
        <v>411</v>
      </c>
      <c r="O92">
        <v>26</v>
      </c>
      <c r="P92" s="4">
        <v>13.98469118449494</v>
      </c>
      <c r="Q92" t="s">
        <v>155</v>
      </c>
      <c r="R92" t="s">
        <v>244</v>
      </c>
      <c r="S92" t="s">
        <v>329</v>
      </c>
      <c r="T92" t="s">
        <v>509</v>
      </c>
      <c r="U92" t="s">
        <v>529</v>
      </c>
      <c r="V92" t="s">
        <v>512</v>
      </c>
    </row>
    <row r="93" spans="1:22" ht="15" customHeight="1" x14ac:dyDescent="0.3">
      <c r="A93">
        <v>10283</v>
      </c>
      <c r="B93" t="s">
        <v>44</v>
      </c>
      <c r="C93">
        <v>15</v>
      </c>
      <c r="D93">
        <v>3</v>
      </c>
      <c r="E93" s="3">
        <v>44059</v>
      </c>
      <c r="F93" s="25">
        <f>YEAR(Order[[#This Row],[OrderDate]])</f>
        <v>2020</v>
      </c>
      <c r="G93" s="14">
        <v>20200823</v>
      </c>
      <c r="H93" t="s">
        <v>485</v>
      </c>
      <c r="I93" s="4">
        <v>310</v>
      </c>
      <c r="J93" s="4">
        <v>15.5</v>
      </c>
      <c r="K93" s="4">
        <v>15.5</v>
      </c>
      <c r="L93">
        <v>20</v>
      </c>
      <c r="M93" s="8">
        <v>0</v>
      </c>
      <c r="N93" t="s">
        <v>369</v>
      </c>
      <c r="O93">
        <v>6</v>
      </c>
      <c r="P93" s="4">
        <v>12.475763823869734</v>
      </c>
      <c r="Q93" t="s">
        <v>133</v>
      </c>
      <c r="R93" t="s">
        <v>222</v>
      </c>
      <c r="S93" t="s">
        <v>309</v>
      </c>
      <c r="T93" t="s">
        <v>510</v>
      </c>
      <c r="U93" t="s">
        <v>354</v>
      </c>
      <c r="V93" t="s">
        <v>515</v>
      </c>
    </row>
    <row r="94" spans="1:22" ht="15" customHeight="1" x14ac:dyDescent="0.3">
      <c r="A94">
        <v>10283</v>
      </c>
      <c r="B94" t="s">
        <v>44</v>
      </c>
      <c r="C94">
        <v>19</v>
      </c>
      <c r="D94">
        <v>3</v>
      </c>
      <c r="E94" s="3">
        <v>44059</v>
      </c>
      <c r="F94" s="25">
        <f>YEAR(Order[[#This Row],[OrderDate]])</f>
        <v>2020</v>
      </c>
      <c r="G94" s="14">
        <v>20200823</v>
      </c>
      <c r="H94" t="s">
        <v>485</v>
      </c>
      <c r="I94" s="4">
        <v>165.6</v>
      </c>
      <c r="J94" s="4">
        <v>9.1999999999999993</v>
      </c>
      <c r="K94" s="4">
        <v>9.1999999999999993</v>
      </c>
      <c r="L94">
        <v>18</v>
      </c>
      <c r="M94" s="8">
        <v>0</v>
      </c>
      <c r="N94" t="s">
        <v>373</v>
      </c>
      <c r="O94">
        <v>8</v>
      </c>
      <c r="P94" s="4">
        <v>7.994614939930428</v>
      </c>
      <c r="Q94" t="s">
        <v>133</v>
      </c>
      <c r="R94" t="s">
        <v>222</v>
      </c>
      <c r="S94" t="s">
        <v>309</v>
      </c>
      <c r="T94" t="s">
        <v>510</v>
      </c>
      <c r="U94" t="s">
        <v>354</v>
      </c>
      <c r="V94" t="s">
        <v>516</v>
      </c>
    </row>
    <row r="95" spans="1:22" ht="15" customHeight="1" x14ac:dyDescent="0.3">
      <c r="A95">
        <v>10283</v>
      </c>
      <c r="B95" t="s">
        <v>44</v>
      </c>
      <c r="C95">
        <v>60</v>
      </c>
      <c r="D95">
        <v>3</v>
      </c>
      <c r="E95" s="3">
        <v>44059</v>
      </c>
      <c r="F95" s="25">
        <f>YEAR(Order[[#This Row],[OrderDate]])</f>
        <v>2020</v>
      </c>
      <c r="G95" s="14">
        <v>20200823</v>
      </c>
      <c r="H95" t="s">
        <v>485</v>
      </c>
      <c r="I95" s="4">
        <v>1190</v>
      </c>
      <c r="J95" s="4">
        <v>34</v>
      </c>
      <c r="K95" s="4">
        <v>34</v>
      </c>
      <c r="L95">
        <v>35</v>
      </c>
      <c r="M95" s="8">
        <v>0</v>
      </c>
      <c r="N95" t="s">
        <v>414</v>
      </c>
      <c r="O95">
        <v>28</v>
      </c>
      <c r="P95" s="4">
        <v>17.186056815854748</v>
      </c>
      <c r="Q95" t="s">
        <v>133</v>
      </c>
      <c r="R95" t="s">
        <v>222</v>
      </c>
      <c r="S95" t="s">
        <v>309</v>
      </c>
      <c r="T95" t="s">
        <v>510</v>
      </c>
      <c r="U95" t="s">
        <v>354</v>
      </c>
      <c r="V95" t="s">
        <v>511</v>
      </c>
    </row>
    <row r="96" spans="1:22" ht="15" customHeight="1" x14ac:dyDescent="0.3">
      <c r="A96">
        <v>10283</v>
      </c>
      <c r="B96" t="s">
        <v>44</v>
      </c>
      <c r="C96">
        <v>72</v>
      </c>
      <c r="D96">
        <v>3</v>
      </c>
      <c r="E96" s="3">
        <v>44059</v>
      </c>
      <c r="F96" s="25">
        <f>YEAR(Order[[#This Row],[OrderDate]])</f>
        <v>2020</v>
      </c>
      <c r="G96" s="14">
        <v>20200827</v>
      </c>
      <c r="H96" t="s">
        <v>485</v>
      </c>
      <c r="I96" s="4">
        <v>104.39999999999999</v>
      </c>
      <c r="J96" s="4">
        <v>34.799999999999997</v>
      </c>
      <c r="K96" s="4">
        <v>34.799999999999997</v>
      </c>
      <c r="L96">
        <v>3</v>
      </c>
      <c r="M96" s="8">
        <v>0</v>
      </c>
      <c r="N96" t="s">
        <v>426</v>
      </c>
      <c r="O96">
        <v>14</v>
      </c>
      <c r="P96" s="4">
        <v>14.902797245173618</v>
      </c>
      <c r="Q96" t="s">
        <v>133</v>
      </c>
      <c r="R96" t="s">
        <v>222</v>
      </c>
      <c r="S96" t="s">
        <v>309</v>
      </c>
      <c r="T96" t="s">
        <v>510</v>
      </c>
      <c r="U96" t="s">
        <v>354</v>
      </c>
      <c r="V96" t="s">
        <v>511</v>
      </c>
    </row>
    <row r="97" spans="1:22" ht="15" customHeight="1" x14ac:dyDescent="0.3">
      <c r="A97">
        <v>10284</v>
      </c>
      <c r="B97" t="s">
        <v>42</v>
      </c>
      <c r="C97">
        <v>27</v>
      </c>
      <c r="D97">
        <v>4</v>
      </c>
      <c r="E97" s="3">
        <v>44062</v>
      </c>
      <c r="F97" s="25">
        <f>YEAR(Order[[#This Row],[OrderDate]])</f>
        <v>2020</v>
      </c>
      <c r="G97" s="14">
        <v>20200827</v>
      </c>
      <c r="H97" t="s">
        <v>486</v>
      </c>
      <c r="I97" s="4">
        <v>493.87499999999994</v>
      </c>
      <c r="J97" s="4">
        <v>43.9</v>
      </c>
      <c r="K97" s="4">
        <v>32.924999999999997</v>
      </c>
      <c r="L97">
        <v>15</v>
      </c>
      <c r="M97" s="8">
        <v>0.25</v>
      </c>
      <c r="N97" t="s">
        <v>381</v>
      </c>
      <c r="O97">
        <v>11</v>
      </c>
      <c r="P97" s="4">
        <v>33.234373496604114</v>
      </c>
      <c r="Q97" t="s">
        <v>131</v>
      </c>
      <c r="R97" t="s">
        <v>220</v>
      </c>
      <c r="S97" t="s">
        <v>307</v>
      </c>
      <c r="T97" t="s">
        <v>509</v>
      </c>
      <c r="U97" t="s">
        <v>520</v>
      </c>
      <c r="V97" t="s">
        <v>516</v>
      </c>
    </row>
    <row r="98" spans="1:22" ht="15" customHeight="1" x14ac:dyDescent="0.3">
      <c r="A98">
        <v>10284</v>
      </c>
      <c r="B98" t="s">
        <v>42</v>
      </c>
      <c r="C98">
        <v>44</v>
      </c>
      <c r="D98">
        <v>4</v>
      </c>
      <c r="E98" s="3">
        <v>44062</v>
      </c>
      <c r="F98" s="25">
        <f>YEAR(Order[[#This Row],[OrderDate]])</f>
        <v>2020</v>
      </c>
      <c r="G98" s="14">
        <v>20200827</v>
      </c>
      <c r="H98" t="s">
        <v>486</v>
      </c>
      <c r="I98" s="4">
        <v>408.45</v>
      </c>
      <c r="J98" s="4">
        <v>19.45</v>
      </c>
      <c r="K98" s="4">
        <v>19.45</v>
      </c>
      <c r="L98">
        <v>21</v>
      </c>
      <c r="M98" s="8">
        <v>0</v>
      </c>
      <c r="N98" t="s">
        <v>398</v>
      </c>
      <c r="O98">
        <v>20</v>
      </c>
      <c r="P98" s="4">
        <v>10.842050263532254</v>
      </c>
      <c r="Q98" t="s">
        <v>131</v>
      </c>
      <c r="R98" t="s">
        <v>220</v>
      </c>
      <c r="S98" t="s">
        <v>307</v>
      </c>
      <c r="T98" t="s">
        <v>509</v>
      </c>
      <c r="U98" t="s">
        <v>520</v>
      </c>
      <c r="V98" t="s">
        <v>515</v>
      </c>
    </row>
    <row r="99" spans="1:22" ht="15" customHeight="1" x14ac:dyDescent="0.3">
      <c r="A99">
        <v>10284</v>
      </c>
      <c r="B99" t="s">
        <v>42</v>
      </c>
      <c r="C99">
        <v>60</v>
      </c>
      <c r="D99">
        <v>4</v>
      </c>
      <c r="E99" s="3">
        <v>44062</v>
      </c>
      <c r="F99" s="25">
        <f>YEAR(Order[[#This Row],[OrderDate]])</f>
        <v>2020</v>
      </c>
      <c r="G99" s="14">
        <v>20200827</v>
      </c>
      <c r="H99" t="s">
        <v>486</v>
      </c>
      <c r="I99" s="4">
        <v>510</v>
      </c>
      <c r="J99" s="4">
        <v>34</v>
      </c>
      <c r="K99" s="4">
        <v>25.5</v>
      </c>
      <c r="L99">
        <v>20</v>
      </c>
      <c r="M99" s="8">
        <v>0.25</v>
      </c>
      <c r="N99" t="s">
        <v>414</v>
      </c>
      <c r="O99">
        <v>28</v>
      </c>
      <c r="P99" s="4">
        <v>17.186056815854748</v>
      </c>
      <c r="Q99" t="s">
        <v>131</v>
      </c>
      <c r="R99" t="s">
        <v>220</v>
      </c>
      <c r="S99" t="s">
        <v>307</v>
      </c>
      <c r="T99" t="s">
        <v>509</v>
      </c>
      <c r="U99" t="s">
        <v>520</v>
      </c>
      <c r="V99" t="s">
        <v>511</v>
      </c>
    </row>
    <row r="100" spans="1:22" ht="15" customHeight="1" x14ac:dyDescent="0.3">
      <c r="A100">
        <v>10284</v>
      </c>
      <c r="B100" t="s">
        <v>42</v>
      </c>
      <c r="C100">
        <v>67</v>
      </c>
      <c r="D100">
        <v>4</v>
      </c>
      <c r="E100" s="3">
        <v>44062</v>
      </c>
      <c r="F100" s="25">
        <f>YEAR(Order[[#This Row],[OrderDate]])</f>
        <v>2020</v>
      </c>
      <c r="G100" s="14">
        <v>20200826</v>
      </c>
      <c r="H100" t="s">
        <v>486</v>
      </c>
      <c r="I100" s="4">
        <v>52.5</v>
      </c>
      <c r="J100" s="4">
        <v>14</v>
      </c>
      <c r="K100" s="4">
        <v>10.5</v>
      </c>
      <c r="L100">
        <v>5</v>
      </c>
      <c r="M100" s="8">
        <v>0.25</v>
      </c>
      <c r="N100" t="s">
        <v>421</v>
      </c>
      <c r="O100">
        <v>16</v>
      </c>
      <c r="P100" s="4">
        <v>8.0791143090423496</v>
      </c>
      <c r="Q100" t="s">
        <v>131</v>
      </c>
      <c r="R100" t="s">
        <v>220</v>
      </c>
      <c r="S100" t="s">
        <v>307</v>
      </c>
      <c r="T100" t="s">
        <v>509</v>
      </c>
      <c r="U100" t="s">
        <v>520</v>
      </c>
      <c r="V100" t="s">
        <v>517</v>
      </c>
    </row>
    <row r="101" spans="1:22" ht="15" customHeight="1" x14ac:dyDescent="0.3">
      <c r="A101">
        <v>10285</v>
      </c>
      <c r="B101" t="s">
        <v>60</v>
      </c>
      <c r="C101">
        <v>1</v>
      </c>
      <c r="D101">
        <v>1</v>
      </c>
      <c r="E101" s="3">
        <v>44063</v>
      </c>
      <c r="F101" s="25">
        <f>YEAR(Order[[#This Row],[OrderDate]])</f>
        <v>2020</v>
      </c>
      <c r="G101" s="14">
        <v>20200826</v>
      </c>
      <c r="H101" t="s">
        <v>484</v>
      </c>
      <c r="I101" s="4">
        <v>647.99999758601189</v>
      </c>
      <c r="J101" s="4">
        <v>18</v>
      </c>
      <c r="K101" s="4">
        <v>14.39999994635582</v>
      </c>
      <c r="L101">
        <v>45</v>
      </c>
      <c r="M101" s="8">
        <v>0.20000000298023221</v>
      </c>
      <c r="N101" t="s">
        <v>355</v>
      </c>
      <c r="O101">
        <v>1</v>
      </c>
      <c r="P101" s="4">
        <v>9.9412796083453241</v>
      </c>
      <c r="Q101" t="s">
        <v>149</v>
      </c>
      <c r="R101" t="s">
        <v>238</v>
      </c>
      <c r="S101" t="s">
        <v>324</v>
      </c>
      <c r="T101" t="s">
        <v>509</v>
      </c>
      <c r="U101" t="s">
        <v>520</v>
      </c>
      <c r="V101" t="s">
        <v>517</v>
      </c>
    </row>
    <row r="102" spans="1:22" ht="15" customHeight="1" x14ac:dyDescent="0.3">
      <c r="A102">
        <v>10285</v>
      </c>
      <c r="B102" t="s">
        <v>60</v>
      </c>
      <c r="C102">
        <v>40</v>
      </c>
      <c r="D102">
        <v>1</v>
      </c>
      <c r="E102" s="3">
        <v>44063</v>
      </c>
      <c r="F102" s="25">
        <f>YEAR(Order[[#This Row],[OrderDate]])</f>
        <v>2020</v>
      </c>
      <c r="G102" s="14">
        <v>20200826</v>
      </c>
      <c r="H102" t="s">
        <v>484</v>
      </c>
      <c r="I102" s="4">
        <v>588.79999780654907</v>
      </c>
      <c r="J102" s="4">
        <v>18.399999999999999</v>
      </c>
      <c r="K102" s="4">
        <v>14.719999945163726</v>
      </c>
      <c r="L102">
        <v>40</v>
      </c>
      <c r="M102" s="8">
        <v>0.20000000298023221</v>
      </c>
      <c r="N102" t="s">
        <v>394</v>
      </c>
      <c r="O102">
        <v>19</v>
      </c>
      <c r="P102" s="4">
        <v>11.939905659925371</v>
      </c>
      <c r="Q102" t="s">
        <v>149</v>
      </c>
      <c r="R102" t="s">
        <v>238</v>
      </c>
      <c r="S102" t="s">
        <v>324</v>
      </c>
      <c r="T102" t="s">
        <v>509</v>
      </c>
      <c r="U102" t="s">
        <v>520</v>
      </c>
      <c r="V102" t="s">
        <v>514</v>
      </c>
    </row>
    <row r="103" spans="1:22" ht="15" customHeight="1" x14ac:dyDescent="0.3">
      <c r="A103">
        <v>10285</v>
      </c>
      <c r="B103" t="s">
        <v>60</v>
      </c>
      <c r="C103">
        <v>53</v>
      </c>
      <c r="D103">
        <v>1</v>
      </c>
      <c r="E103" s="3">
        <v>44063</v>
      </c>
      <c r="F103" s="25">
        <f>YEAR(Order[[#This Row],[OrderDate]])</f>
        <v>2020</v>
      </c>
      <c r="G103" s="14">
        <v>20200830</v>
      </c>
      <c r="H103" t="s">
        <v>484</v>
      </c>
      <c r="I103" s="4">
        <v>944.6399964809417</v>
      </c>
      <c r="J103" s="4">
        <v>32.799999999999997</v>
      </c>
      <c r="K103" s="4">
        <v>26.239999902248382</v>
      </c>
      <c r="L103">
        <v>36</v>
      </c>
      <c r="M103" s="8">
        <v>0.20000000298023221</v>
      </c>
      <c r="N103" t="s">
        <v>407</v>
      </c>
      <c r="O103">
        <v>24</v>
      </c>
      <c r="P103" s="4">
        <v>11.283141843590998</v>
      </c>
      <c r="Q103" t="s">
        <v>149</v>
      </c>
      <c r="R103" t="s">
        <v>238</v>
      </c>
      <c r="S103" t="s">
        <v>324</v>
      </c>
      <c r="T103" t="s">
        <v>509</v>
      </c>
      <c r="U103" t="s">
        <v>520</v>
      </c>
      <c r="V103" t="s">
        <v>518</v>
      </c>
    </row>
    <row r="104" spans="1:22" ht="15" customHeight="1" x14ac:dyDescent="0.3">
      <c r="A104">
        <v>10286</v>
      </c>
      <c r="B104" t="s">
        <v>60</v>
      </c>
      <c r="C104">
        <v>35</v>
      </c>
      <c r="D104">
        <v>8</v>
      </c>
      <c r="E104" s="3">
        <v>44064</v>
      </c>
      <c r="F104" s="25">
        <f>YEAR(Order[[#This Row],[OrderDate]])</f>
        <v>2020</v>
      </c>
      <c r="G104" s="14">
        <v>20200830</v>
      </c>
      <c r="H104" t="s">
        <v>485</v>
      </c>
      <c r="I104" s="4">
        <v>1800</v>
      </c>
      <c r="J104" s="4">
        <v>18</v>
      </c>
      <c r="K104" s="4">
        <v>18</v>
      </c>
      <c r="L104">
        <v>100</v>
      </c>
      <c r="M104" s="8">
        <v>0</v>
      </c>
      <c r="N104" t="s">
        <v>389</v>
      </c>
      <c r="O104">
        <v>16</v>
      </c>
      <c r="P104" s="4">
        <v>11.144616765926688</v>
      </c>
      <c r="Q104" t="s">
        <v>149</v>
      </c>
      <c r="R104" t="s">
        <v>238</v>
      </c>
      <c r="S104" t="s">
        <v>324</v>
      </c>
      <c r="T104" t="s">
        <v>509</v>
      </c>
      <c r="U104" t="s">
        <v>520</v>
      </c>
      <c r="V104" t="s">
        <v>517</v>
      </c>
    </row>
    <row r="105" spans="1:22" ht="15" customHeight="1" x14ac:dyDescent="0.3">
      <c r="A105">
        <v>10286</v>
      </c>
      <c r="B105" t="s">
        <v>60</v>
      </c>
      <c r="C105">
        <v>62</v>
      </c>
      <c r="D105">
        <v>8</v>
      </c>
      <c r="E105" s="3">
        <v>44064</v>
      </c>
      <c r="F105" s="25">
        <f>YEAR(Order[[#This Row],[OrderDate]])</f>
        <v>2020</v>
      </c>
      <c r="G105" s="14">
        <v>20200828</v>
      </c>
      <c r="H105" t="s">
        <v>485</v>
      </c>
      <c r="I105" s="4">
        <v>1972</v>
      </c>
      <c r="J105" s="4">
        <v>49.3</v>
      </c>
      <c r="K105" s="4">
        <v>49.3</v>
      </c>
      <c r="L105">
        <v>40</v>
      </c>
      <c r="M105" s="8">
        <v>0</v>
      </c>
      <c r="N105" t="s">
        <v>416</v>
      </c>
      <c r="O105">
        <v>29</v>
      </c>
      <c r="P105" s="4">
        <v>34.868075459270003</v>
      </c>
      <c r="Q105" t="s">
        <v>149</v>
      </c>
      <c r="R105" t="s">
        <v>238</v>
      </c>
      <c r="S105" t="s">
        <v>324</v>
      </c>
      <c r="T105" t="s">
        <v>509</v>
      </c>
      <c r="U105" t="s">
        <v>520</v>
      </c>
      <c r="V105" t="s">
        <v>516</v>
      </c>
    </row>
    <row r="106" spans="1:22" ht="15" customHeight="1" x14ac:dyDescent="0.3">
      <c r="A106">
        <v>10287</v>
      </c>
      <c r="B106" t="s">
        <v>64</v>
      </c>
      <c r="C106">
        <v>16</v>
      </c>
      <c r="D106">
        <v>8</v>
      </c>
      <c r="E106" s="3">
        <v>44065</v>
      </c>
      <c r="F106" s="25">
        <f>YEAR(Order[[#This Row],[OrderDate]])</f>
        <v>2020</v>
      </c>
      <c r="G106" s="14">
        <v>20200828</v>
      </c>
      <c r="H106" t="s">
        <v>485</v>
      </c>
      <c r="I106" s="4">
        <v>593.29999583959579</v>
      </c>
      <c r="J106" s="4">
        <v>17.45</v>
      </c>
      <c r="K106" s="4">
        <v>14.832499895989894</v>
      </c>
      <c r="L106">
        <v>40</v>
      </c>
      <c r="M106" s="8">
        <v>0.15000000596046451</v>
      </c>
      <c r="N106" t="s">
        <v>370</v>
      </c>
      <c r="O106">
        <v>7</v>
      </c>
      <c r="P106" s="4">
        <v>12.75283918323947</v>
      </c>
      <c r="Q106" t="s">
        <v>153</v>
      </c>
      <c r="R106" t="s">
        <v>242</v>
      </c>
      <c r="S106" t="s">
        <v>327</v>
      </c>
      <c r="T106" t="s">
        <v>510</v>
      </c>
      <c r="U106" t="s">
        <v>521</v>
      </c>
      <c r="V106" t="s">
        <v>516</v>
      </c>
    </row>
    <row r="107" spans="1:22" ht="15" customHeight="1" x14ac:dyDescent="0.3">
      <c r="A107">
        <v>10287</v>
      </c>
      <c r="B107" t="s">
        <v>64</v>
      </c>
      <c r="C107">
        <v>34</v>
      </c>
      <c r="D107">
        <v>8</v>
      </c>
      <c r="E107" s="3">
        <v>44065</v>
      </c>
      <c r="F107" s="25">
        <f>YEAR(Order[[#This Row],[OrderDate]])</f>
        <v>2020</v>
      </c>
      <c r="G107" s="14">
        <v>20200828</v>
      </c>
      <c r="H107" t="s">
        <v>485</v>
      </c>
      <c r="I107" s="4">
        <v>280</v>
      </c>
      <c r="J107" s="4">
        <v>14</v>
      </c>
      <c r="K107" s="4">
        <v>14</v>
      </c>
      <c r="L107">
        <v>20</v>
      </c>
      <c r="M107" s="8">
        <v>0</v>
      </c>
      <c r="N107" t="s">
        <v>388</v>
      </c>
      <c r="O107">
        <v>16</v>
      </c>
      <c r="P107" s="4">
        <v>9.0738672986425506</v>
      </c>
      <c r="Q107" t="s">
        <v>153</v>
      </c>
      <c r="R107" t="s">
        <v>242</v>
      </c>
      <c r="S107" t="s">
        <v>327</v>
      </c>
      <c r="T107" t="s">
        <v>510</v>
      </c>
      <c r="U107" t="s">
        <v>521</v>
      </c>
      <c r="V107" t="s">
        <v>517</v>
      </c>
    </row>
    <row r="108" spans="1:22" ht="15" customHeight="1" x14ac:dyDescent="0.3">
      <c r="A108">
        <v>10287</v>
      </c>
      <c r="B108" t="s">
        <v>64</v>
      </c>
      <c r="C108">
        <v>46</v>
      </c>
      <c r="D108">
        <v>8</v>
      </c>
      <c r="E108" s="3">
        <v>44065</v>
      </c>
      <c r="F108" s="25">
        <f>YEAR(Order[[#This Row],[OrderDate]])</f>
        <v>2020</v>
      </c>
      <c r="G108" s="14">
        <v>20200903</v>
      </c>
      <c r="H108" t="s">
        <v>485</v>
      </c>
      <c r="I108" s="4">
        <v>152.99999892711639</v>
      </c>
      <c r="J108" s="4">
        <v>12</v>
      </c>
      <c r="K108" s="4">
        <v>10.199999928474426</v>
      </c>
      <c r="L108">
        <v>15</v>
      </c>
      <c r="M108" s="8">
        <v>0.15000000596046451</v>
      </c>
      <c r="N108" t="s">
        <v>400</v>
      </c>
      <c r="O108">
        <v>21</v>
      </c>
      <c r="P108" s="4">
        <v>5.504627786254181</v>
      </c>
      <c r="Q108" t="s">
        <v>153</v>
      </c>
      <c r="R108" t="s">
        <v>242</v>
      </c>
      <c r="S108" t="s">
        <v>327</v>
      </c>
      <c r="T108" t="s">
        <v>510</v>
      </c>
      <c r="U108" t="s">
        <v>521</v>
      </c>
      <c r="V108" t="s">
        <v>514</v>
      </c>
    </row>
    <row r="109" spans="1:22" ht="15" customHeight="1" x14ac:dyDescent="0.3">
      <c r="A109">
        <v>10288</v>
      </c>
      <c r="B109" t="s">
        <v>63</v>
      </c>
      <c r="C109">
        <v>54</v>
      </c>
      <c r="D109">
        <v>4</v>
      </c>
      <c r="E109" s="3">
        <v>44066</v>
      </c>
      <c r="F109" s="25">
        <f>YEAR(Order[[#This Row],[OrderDate]])</f>
        <v>2020</v>
      </c>
      <c r="G109" s="14">
        <v>20200903</v>
      </c>
      <c r="H109" t="s">
        <v>486</v>
      </c>
      <c r="I109" s="4">
        <v>67.049999888986349</v>
      </c>
      <c r="J109" s="4">
        <v>7.45</v>
      </c>
      <c r="K109" s="4">
        <v>6.7049999888986349</v>
      </c>
      <c r="L109">
        <v>10</v>
      </c>
      <c r="M109" s="8">
        <v>0.10000000149011611</v>
      </c>
      <c r="N109" t="s">
        <v>408</v>
      </c>
      <c r="O109">
        <v>25</v>
      </c>
      <c r="P109" s="4">
        <v>5.7031720626915998</v>
      </c>
      <c r="Q109" t="s">
        <v>152</v>
      </c>
      <c r="R109" t="s">
        <v>241</v>
      </c>
      <c r="S109" t="s">
        <v>326</v>
      </c>
      <c r="T109" t="s">
        <v>509</v>
      </c>
      <c r="U109" t="s">
        <v>528</v>
      </c>
      <c r="V109" t="s">
        <v>518</v>
      </c>
    </row>
    <row r="110" spans="1:22" ht="15" customHeight="1" x14ac:dyDescent="0.3">
      <c r="A110">
        <v>10288</v>
      </c>
      <c r="B110" t="s">
        <v>63</v>
      </c>
      <c r="C110">
        <v>68</v>
      </c>
      <c r="D110">
        <v>4</v>
      </c>
      <c r="E110" s="3">
        <v>44066</v>
      </c>
      <c r="F110" s="25">
        <f>YEAR(Order[[#This Row],[OrderDate]])</f>
        <v>2020</v>
      </c>
      <c r="G110" s="14">
        <v>20200828</v>
      </c>
      <c r="H110" t="s">
        <v>486</v>
      </c>
      <c r="I110" s="4">
        <v>33.749999944120646</v>
      </c>
      <c r="J110" s="4">
        <v>12.5</v>
      </c>
      <c r="K110" s="4">
        <v>11.249999981373549</v>
      </c>
      <c r="L110">
        <v>3</v>
      </c>
      <c r="M110" s="8">
        <v>0.10000000149011611</v>
      </c>
      <c r="N110" t="s">
        <v>422</v>
      </c>
      <c r="O110">
        <v>8</v>
      </c>
      <c r="P110" s="4">
        <v>9.881917469522989</v>
      </c>
      <c r="Q110" t="s">
        <v>152</v>
      </c>
      <c r="R110" t="s">
        <v>241</v>
      </c>
      <c r="S110" t="s">
        <v>326</v>
      </c>
      <c r="T110" t="s">
        <v>509</v>
      </c>
      <c r="U110" t="s">
        <v>528</v>
      </c>
      <c r="V110" t="s">
        <v>516</v>
      </c>
    </row>
    <row r="111" spans="1:22" x14ac:dyDescent="0.3">
      <c r="A111">
        <v>10289</v>
      </c>
      <c r="B111" t="s">
        <v>10</v>
      </c>
      <c r="C111">
        <v>3</v>
      </c>
      <c r="D111">
        <v>7</v>
      </c>
      <c r="E111" s="3">
        <v>44069</v>
      </c>
      <c r="F111" s="25">
        <f>YEAR(Order[[#This Row],[OrderDate]])</f>
        <v>2020</v>
      </c>
      <c r="G111" s="14">
        <v>20200828</v>
      </c>
      <c r="H111" t="s">
        <v>485</v>
      </c>
      <c r="I111" s="4">
        <v>300</v>
      </c>
      <c r="J111" s="4">
        <v>10</v>
      </c>
      <c r="K111" s="4">
        <v>10</v>
      </c>
      <c r="L111">
        <v>30</v>
      </c>
      <c r="M111" s="8">
        <v>0</v>
      </c>
      <c r="N111" t="s">
        <v>357</v>
      </c>
      <c r="O111">
        <v>1</v>
      </c>
      <c r="P111" s="4">
        <v>8.7131018239662712</v>
      </c>
      <c r="Q111" t="s">
        <v>99</v>
      </c>
      <c r="R111" t="s">
        <v>188</v>
      </c>
      <c r="S111" t="s">
        <v>277</v>
      </c>
      <c r="T111" t="s">
        <v>509</v>
      </c>
      <c r="U111" t="s">
        <v>351</v>
      </c>
      <c r="V111" t="s">
        <v>515</v>
      </c>
    </row>
    <row r="112" spans="1:22" x14ac:dyDescent="0.3">
      <c r="A112">
        <v>10289</v>
      </c>
      <c r="B112" t="s">
        <v>10</v>
      </c>
      <c r="C112">
        <v>64</v>
      </c>
      <c r="D112">
        <v>7</v>
      </c>
      <c r="E112" s="3">
        <v>44069</v>
      </c>
      <c r="F112" s="25">
        <f>YEAR(Order[[#This Row],[OrderDate]])</f>
        <v>2020</v>
      </c>
      <c r="G112" s="14">
        <v>20200903</v>
      </c>
      <c r="H112" t="s">
        <v>485</v>
      </c>
      <c r="I112" s="4">
        <v>299.25</v>
      </c>
      <c r="J112" s="4">
        <v>33.25</v>
      </c>
      <c r="K112" s="4">
        <v>33.25</v>
      </c>
      <c r="L112">
        <v>9</v>
      </c>
      <c r="M112" s="8">
        <v>0</v>
      </c>
      <c r="N112" t="s">
        <v>418</v>
      </c>
      <c r="O112">
        <v>12</v>
      </c>
      <c r="P112" s="4">
        <v>21.348702933885775</v>
      </c>
      <c r="Q112" t="s">
        <v>99</v>
      </c>
      <c r="R112" t="s">
        <v>188</v>
      </c>
      <c r="S112" t="s">
        <v>277</v>
      </c>
      <c r="T112" t="s">
        <v>509</v>
      </c>
      <c r="U112" t="s">
        <v>351</v>
      </c>
      <c r="V112" t="s">
        <v>512</v>
      </c>
    </row>
    <row r="113" spans="1:22" ht="15" customHeight="1" x14ac:dyDescent="0.3">
      <c r="A113">
        <v>10290</v>
      </c>
      <c r="B113" t="s">
        <v>14</v>
      </c>
      <c r="C113">
        <v>5</v>
      </c>
      <c r="D113">
        <v>8</v>
      </c>
      <c r="E113" s="3">
        <v>44070</v>
      </c>
      <c r="F113" s="25">
        <f>YEAR(Order[[#This Row],[OrderDate]])</f>
        <v>2020</v>
      </c>
      <c r="G113" s="14">
        <v>20200903</v>
      </c>
      <c r="H113" t="s">
        <v>486</v>
      </c>
      <c r="I113" s="4">
        <v>427</v>
      </c>
      <c r="J113" s="4">
        <v>21.35</v>
      </c>
      <c r="K113" s="4">
        <v>21.35</v>
      </c>
      <c r="L113">
        <v>20</v>
      </c>
      <c r="M113" s="8">
        <v>0</v>
      </c>
      <c r="N113" t="s">
        <v>359</v>
      </c>
      <c r="O113">
        <v>2</v>
      </c>
      <c r="P113" s="4">
        <v>13.896353834121228</v>
      </c>
      <c r="Q113" t="s">
        <v>103</v>
      </c>
      <c r="R113" t="s">
        <v>192</v>
      </c>
      <c r="S113" t="s">
        <v>281</v>
      </c>
      <c r="T113" t="s">
        <v>510</v>
      </c>
      <c r="U113" t="s">
        <v>521</v>
      </c>
      <c r="V113" t="s">
        <v>515</v>
      </c>
    </row>
    <row r="114" spans="1:22" ht="15" customHeight="1" x14ac:dyDescent="0.3">
      <c r="A114">
        <v>10290</v>
      </c>
      <c r="B114" t="s">
        <v>14</v>
      </c>
      <c r="C114">
        <v>29</v>
      </c>
      <c r="D114">
        <v>8</v>
      </c>
      <c r="E114" s="3">
        <v>44070</v>
      </c>
      <c r="F114" s="25">
        <f>YEAR(Order[[#This Row],[OrderDate]])</f>
        <v>2020</v>
      </c>
      <c r="G114" s="14">
        <v>20200903</v>
      </c>
      <c r="H114" t="s">
        <v>486</v>
      </c>
      <c r="I114" s="4">
        <v>1856.8500000000001</v>
      </c>
      <c r="J114" s="4">
        <v>123.79</v>
      </c>
      <c r="K114" s="4">
        <v>123.79</v>
      </c>
      <c r="L114">
        <v>15</v>
      </c>
      <c r="M114" s="8">
        <v>0</v>
      </c>
      <c r="N114" t="s">
        <v>383</v>
      </c>
      <c r="O114">
        <v>12</v>
      </c>
      <c r="P114" s="4">
        <v>78.453085124436214</v>
      </c>
      <c r="Q114" t="s">
        <v>103</v>
      </c>
      <c r="R114" t="s">
        <v>192</v>
      </c>
      <c r="S114" t="s">
        <v>281</v>
      </c>
      <c r="T114" t="s">
        <v>510</v>
      </c>
      <c r="U114" t="s">
        <v>521</v>
      </c>
      <c r="V114" t="s">
        <v>518</v>
      </c>
    </row>
    <row r="115" spans="1:22" ht="15" customHeight="1" x14ac:dyDescent="0.3">
      <c r="A115">
        <v>10290</v>
      </c>
      <c r="B115" t="s">
        <v>14</v>
      </c>
      <c r="C115">
        <v>49</v>
      </c>
      <c r="D115">
        <v>8</v>
      </c>
      <c r="E115" s="3">
        <v>44070</v>
      </c>
      <c r="F115" s="25">
        <f>YEAR(Order[[#This Row],[OrderDate]])</f>
        <v>2020</v>
      </c>
      <c r="G115" s="14">
        <v>20200903</v>
      </c>
      <c r="H115" t="s">
        <v>486</v>
      </c>
      <c r="I115" s="4">
        <v>300</v>
      </c>
      <c r="J115" s="4">
        <v>20</v>
      </c>
      <c r="K115" s="4">
        <v>20</v>
      </c>
      <c r="L115">
        <v>15</v>
      </c>
      <c r="M115" s="8">
        <v>0</v>
      </c>
      <c r="N115" t="s">
        <v>403</v>
      </c>
      <c r="O115">
        <v>23</v>
      </c>
      <c r="P115" s="4">
        <v>12.545683485741497</v>
      </c>
      <c r="Q115" t="s">
        <v>103</v>
      </c>
      <c r="R115" t="s">
        <v>192</v>
      </c>
      <c r="S115" t="s">
        <v>281</v>
      </c>
      <c r="T115" t="s">
        <v>510</v>
      </c>
      <c r="U115" t="s">
        <v>521</v>
      </c>
      <c r="V115" t="s">
        <v>516</v>
      </c>
    </row>
    <row r="116" spans="1:22" ht="15" customHeight="1" x14ac:dyDescent="0.3">
      <c r="A116">
        <v>10290</v>
      </c>
      <c r="B116" t="s">
        <v>14</v>
      </c>
      <c r="C116">
        <v>77</v>
      </c>
      <c r="D116">
        <v>8</v>
      </c>
      <c r="E116" s="3">
        <v>44070</v>
      </c>
      <c r="F116" s="25">
        <f>YEAR(Order[[#This Row],[OrderDate]])</f>
        <v>2020</v>
      </c>
      <c r="G116" s="14">
        <v>20200904</v>
      </c>
      <c r="H116" t="s">
        <v>486</v>
      </c>
      <c r="I116" s="4">
        <v>130</v>
      </c>
      <c r="J116" s="4">
        <v>13</v>
      </c>
      <c r="K116" s="4">
        <v>13</v>
      </c>
      <c r="L116">
        <v>10</v>
      </c>
      <c r="M116" s="8">
        <v>0</v>
      </c>
      <c r="N116" t="s">
        <v>431</v>
      </c>
      <c r="O116">
        <v>12</v>
      </c>
      <c r="P116" s="4">
        <v>9.7871799999999993</v>
      </c>
      <c r="Q116" t="s">
        <v>103</v>
      </c>
      <c r="R116" t="s">
        <v>192</v>
      </c>
      <c r="S116" t="s">
        <v>281</v>
      </c>
      <c r="T116" t="s">
        <v>510</v>
      </c>
      <c r="U116" t="s">
        <v>521</v>
      </c>
      <c r="V116" t="s">
        <v>515</v>
      </c>
    </row>
    <row r="117" spans="1:22" x14ac:dyDescent="0.3">
      <c r="A117">
        <v>10291</v>
      </c>
      <c r="B117" t="s">
        <v>58</v>
      </c>
      <c r="C117">
        <v>13</v>
      </c>
      <c r="D117">
        <v>6</v>
      </c>
      <c r="E117" s="3">
        <v>44070</v>
      </c>
      <c r="F117" s="25">
        <f>YEAR(Order[[#This Row],[OrderDate]])</f>
        <v>2020</v>
      </c>
      <c r="G117" s="14">
        <v>20200904</v>
      </c>
      <c r="H117" t="s">
        <v>484</v>
      </c>
      <c r="I117" s="4">
        <v>107.99999982118607</v>
      </c>
      <c r="J117" s="4">
        <v>6</v>
      </c>
      <c r="K117" s="4">
        <v>5.3999999910593033</v>
      </c>
      <c r="L117">
        <v>20</v>
      </c>
      <c r="M117" s="8">
        <v>0.10000000149011611</v>
      </c>
      <c r="N117" t="s">
        <v>367</v>
      </c>
      <c r="O117">
        <v>6</v>
      </c>
      <c r="P117" s="4">
        <v>2.1837851755325639</v>
      </c>
      <c r="Q117" t="s">
        <v>147</v>
      </c>
      <c r="R117" t="s">
        <v>236</v>
      </c>
      <c r="S117" t="s">
        <v>322</v>
      </c>
      <c r="T117" t="s">
        <v>510</v>
      </c>
      <c r="U117" t="s">
        <v>521</v>
      </c>
      <c r="V117" t="s">
        <v>514</v>
      </c>
    </row>
    <row r="118" spans="1:22" x14ac:dyDescent="0.3">
      <c r="A118">
        <v>10291</v>
      </c>
      <c r="B118" t="s">
        <v>58</v>
      </c>
      <c r="C118">
        <v>44</v>
      </c>
      <c r="D118">
        <v>6</v>
      </c>
      <c r="E118" s="3">
        <v>44070</v>
      </c>
      <c r="F118" s="25">
        <f>YEAR(Order[[#This Row],[OrderDate]])</f>
        <v>2020</v>
      </c>
      <c r="G118" s="14">
        <v>20200904</v>
      </c>
      <c r="H118" t="s">
        <v>484</v>
      </c>
      <c r="I118" s="4">
        <v>420.1199993044138</v>
      </c>
      <c r="J118" s="4">
        <v>19.45</v>
      </c>
      <c r="K118" s="4">
        <v>17.504999971017241</v>
      </c>
      <c r="L118">
        <v>24</v>
      </c>
      <c r="M118" s="8">
        <v>0.10000000149011611</v>
      </c>
      <c r="N118" t="s">
        <v>398</v>
      </c>
      <c r="O118">
        <v>20</v>
      </c>
      <c r="P118" s="4">
        <v>10.842050263532254</v>
      </c>
      <c r="Q118" t="s">
        <v>147</v>
      </c>
      <c r="R118" t="s">
        <v>236</v>
      </c>
      <c r="S118" t="s">
        <v>322</v>
      </c>
      <c r="T118" t="s">
        <v>510</v>
      </c>
      <c r="U118" t="s">
        <v>521</v>
      </c>
      <c r="V118" t="s">
        <v>515</v>
      </c>
    </row>
    <row r="119" spans="1:22" x14ac:dyDescent="0.3">
      <c r="A119">
        <v>10291</v>
      </c>
      <c r="B119" t="s">
        <v>58</v>
      </c>
      <c r="C119">
        <v>51</v>
      </c>
      <c r="D119">
        <v>6</v>
      </c>
      <c r="E119" s="3">
        <v>44070</v>
      </c>
      <c r="F119" s="25">
        <f>YEAR(Order[[#This Row],[OrderDate]])</f>
        <v>2020</v>
      </c>
      <c r="G119" s="14">
        <v>20200902</v>
      </c>
      <c r="H119" t="s">
        <v>484</v>
      </c>
      <c r="I119" s="4">
        <v>95.399999842047691</v>
      </c>
      <c r="J119" s="4">
        <v>53</v>
      </c>
      <c r="K119" s="4">
        <v>47.699999921023846</v>
      </c>
      <c r="L119">
        <v>2</v>
      </c>
      <c r="M119" s="8">
        <v>0.10000000149011611</v>
      </c>
      <c r="N119" t="s">
        <v>405</v>
      </c>
      <c r="O119">
        <v>24</v>
      </c>
      <c r="P119" s="4">
        <v>18.835525116961144</v>
      </c>
      <c r="Q119" t="s">
        <v>147</v>
      </c>
      <c r="R119" t="s">
        <v>236</v>
      </c>
      <c r="S119" t="s">
        <v>322</v>
      </c>
      <c r="T119" t="s">
        <v>510</v>
      </c>
      <c r="U119" t="s">
        <v>521</v>
      </c>
      <c r="V119" t="s">
        <v>513</v>
      </c>
    </row>
    <row r="120" spans="1:22" ht="15" customHeight="1" x14ac:dyDescent="0.3">
      <c r="A120">
        <v>10292</v>
      </c>
      <c r="B120" t="s">
        <v>78</v>
      </c>
      <c r="C120">
        <v>20</v>
      </c>
      <c r="D120">
        <v>1</v>
      </c>
      <c r="E120" s="3">
        <v>44071</v>
      </c>
      <c r="F120" s="25">
        <f>YEAR(Order[[#This Row],[OrderDate]])</f>
        <v>2020</v>
      </c>
      <c r="G120" s="14">
        <v>20200911</v>
      </c>
      <c r="H120" t="s">
        <v>484</v>
      </c>
      <c r="I120" s="4">
        <v>1620</v>
      </c>
      <c r="J120" s="4">
        <v>81</v>
      </c>
      <c r="K120" s="4">
        <v>81</v>
      </c>
      <c r="L120">
        <v>20</v>
      </c>
      <c r="M120" s="8">
        <v>0</v>
      </c>
      <c r="N120" t="s">
        <v>374</v>
      </c>
      <c r="O120">
        <v>8</v>
      </c>
      <c r="P120" s="4">
        <v>57.815472307491099</v>
      </c>
      <c r="Q120" t="s">
        <v>167</v>
      </c>
      <c r="R120" t="s">
        <v>256</v>
      </c>
      <c r="S120" t="s">
        <v>340</v>
      </c>
      <c r="T120" t="s">
        <v>510</v>
      </c>
      <c r="U120" t="s">
        <v>521</v>
      </c>
      <c r="V120" t="s">
        <v>516</v>
      </c>
    </row>
    <row r="121" spans="1:22" ht="15" customHeight="1" x14ac:dyDescent="0.3">
      <c r="A121">
        <v>10293</v>
      </c>
      <c r="B121" t="s">
        <v>77</v>
      </c>
      <c r="C121">
        <v>18</v>
      </c>
      <c r="D121">
        <v>1</v>
      </c>
      <c r="E121" s="3">
        <v>44072</v>
      </c>
      <c r="F121" s="25">
        <f>YEAR(Order[[#This Row],[OrderDate]])</f>
        <v>2020</v>
      </c>
      <c r="G121" s="14">
        <v>20200911</v>
      </c>
      <c r="H121" t="s">
        <v>485</v>
      </c>
      <c r="I121" s="4">
        <v>750</v>
      </c>
      <c r="J121" s="4">
        <v>62.5</v>
      </c>
      <c r="K121" s="4">
        <v>62.5</v>
      </c>
      <c r="L121">
        <v>12</v>
      </c>
      <c r="M121" s="8">
        <v>0</v>
      </c>
      <c r="N121" t="s">
        <v>372</v>
      </c>
      <c r="O121">
        <v>7</v>
      </c>
      <c r="P121" s="4">
        <v>20.144415838276313</v>
      </c>
      <c r="Q121" t="s">
        <v>166</v>
      </c>
      <c r="R121" t="s">
        <v>255</v>
      </c>
      <c r="S121" t="s">
        <v>319</v>
      </c>
      <c r="T121" t="s">
        <v>510</v>
      </c>
      <c r="U121" t="s">
        <v>525</v>
      </c>
      <c r="V121" t="s">
        <v>514</v>
      </c>
    </row>
    <row r="122" spans="1:22" ht="15" customHeight="1" x14ac:dyDescent="0.3">
      <c r="A122">
        <v>10293</v>
      </c>
      <c r="B122" t="s">
        <v>77</v>
      </c>
      <c r="C122">
        <v>24</v>
      </c>
      <c r="D122">
        <v>1</v>
      </c>
      <c r="E122" s="3">
        <v>44072</v>
      </c>
      <c r="F122" s="25">
        <f>YEAR(Order[[#This Row],[OrderDate]])</f>
        <v>2020</v>
      </c>
      <c r="G122" s="14">
        <v>20200911</v>
      </c>
      <c r="H122" t="s">
        <v>485</v>
      </c>
      <c r="I122" s="4">
        <v>45</v>
      </c>
      <c r="J122" s="4">
        <v>4.5</v>
      </c>
      <c r="K122" s="4">
        <v>4.5</v>
      </c>
      <c r="L122">
        <v>10</v>
      </c>
      <c r="M122" s="8">
        <v>0</v>
      </c>
      <c r="N122" t="s">
        <v>378</v>
      </c>
      <c r="O122">
        <v>10</v>
      </c>
      <c r="P122" s="4">
        <v>2.1230577042655105</v>
      </c>
      <c r="Q122" t="s">
        <v>166</v>
      </c>
      <c r="R122" t="s">
        <v>255</v>
      </c>
      <c r="S122" t="s">
        <v>319</v>
      </c>
      <c r="T122" t="s">
        <v>510</v>
      </c>
      <c r="U122" t="s">
        <v>525</v>
      </c>
      <c r="V122" t="s">
        <v>517</v>
      </c>
    </row>
    <row r="123" spans="1:22" ht="15" customHeight="1" x14ac:dyDescent="0.3">
      <c r="A123">
        <v>10293</v>
      </c>
      <c r="B123" t="s">
        <v>77</v>
      </c>
      <c r="C123">
        <v>63</v>
      </c>
      <c r="D123">
        <v>1</v>
      </c>
      <c r="E123" s="3">
        <v>44072</v>
      </c>
      <c r="F123" s="25">
        <f>YEAR(Order[[#This Row],[OrderDate]])</f>
        <v>2020</v>
      </c>
      <c r="G123" s="14">
        <v>20200911</v>
      </c>
      <c r="H123" t="s">
        <v>485</v>
      </c>
      <c r="I123" s="4">
        <v>219.5</v>
      </c>
      <c r="J123" s="4">
        <v>43.9</v>
      </c>
      <c r="K123" s="4">
        <v>43.9</v>
      </c>
      <c r="L123">
        <v>5</v>
      </c>
      <c r="M123" s="8">
        <v>0</v>
      </c>
      <c r="N123" t="s">
        <v>417</v>
      </c>
      <c r="O123">
        <v>7</v>
      </c>
      <c r="P123" s="4">
        <v>26.405205149492534</v>
      </c>
      <c r="Q123" t="s">
        <v>166</v>
      </c>
      <c r="R123" t="s">
        <v>255</v>
      </c>
      <c r="S123" t="s">
        <v>319</v>
      </c>
      <c r="T123" t="s">
        <v>510</v>
      </c>
      <c r="U123" t="s">
        <v>525</v>
      </c>
      <c r="V123" t="s">
        <v>515</v>
      </c>
    </row>
    <row r="124" spans="1:22" ht="15" customHeight="1" x14ac:dyDescent="0.3">
      <c r="A124">
        <v>10293</v>
      </c>
      <c r="B124" t="s">
        <v>77</v>
      </c>
      <c r="C124">
        <v>75</v>
      </c>
      <c r="D124">
        <v>1</v>
      </c>
      <c r="E124" s="3">
        <v>44072</v>
      </c>
      <c r="F124" s="25">
        <f>YEAR(Order[[#This Row],[OrderDate]])</f>
        <v>2020</v>
      </c>
      <c r="G124" s="14">
        <v>20200905</v>
      </c>
      <c r="H124" t="s">
        <v>485</v>
      </c>
      <c r="I124" s="4">
        <v>46.5</v>
      </c>
      <c r="J124" s="4">
        <v>7.75</v>
      </c>
      <c r="K124" s="4">
        <v>7.75</v>
      </c>
      <c r="L124">
        <v>6</v>
      </c>
      <c r="M124" s="8">
        <v>0</v>
      </c>
      <c r="N124" t="s">
        <v>429</v>
      </c>
      <c r="O124">
        <v>12</v>
      </c>
      <c r="P124" s="4">
        <v>3.8495729671919596</v>
      </c>
      <c r="Q124" t="s">
        <v>166</v>
      </c>
      <c r="R124" t="s">
        <v>255</v>
      </c>
      <c r="S124" t="s">
        <v>319</v>
      </c>
      <c r="T124" t="s">
        <v>510</v>
      </c>
      <c r="U124" t="s">
        <v>525</v>
      </c>
      <c r="V124" t="s">
        <v>517</v>
      </c>
    </row>
    <row r="125" spans="1:22" ht="15" customHeight="1" x14ac:dyDescent="0.3">
      <c r="A125">
        <v>10294</v>
      </c>
      <c r="B125" t="s">
        <v>62</v>
      </c>
      <c r="C125">
        <v>1</v>
      </c>
      <c r="D125">
        <v>4</v>
      </c>
      <c r="E125" s="3">
        <v>44073</v>
      </c>
      <c r="F125" s="25">
        <f>YEAR(Order[[#This Row],[OrderDate]])</f>
        <v>2020</v>
      </c>
      <c r="G125" s="14">
        <v>20200905</v>
      </c>
      <c r="H125" t="s">
        <v>484</v>
      </c>
      <c r="I125" s="4">
        <v>324</v>
      </c>
      <c r="J125" s="4">
        <v>18</v>
      </c>
      <c r="K125" s="4">
        <v>18</v>
      </c>
      <c r="L125">
        <v>18</v>
      </c>
      <c r="M125" s="8">
        <v>0</v>
      </c>
      <c r="N125" t="s">
        <v>355</v>
      </c>
      <c r="O125">
        <v>1</v>
      </c>
      <c r="P125" s="4">
        <v>9.9412796083453241</v>
      </c>
      <c r="Q125" t="s">
        <v>151</v>
      </c>
      <c r="R125" t="s">
        <v>240</v>
      </c>
      <c r="S125" t="s">
        <v>325</v>
      </c>
      <c r="T125" t="s">
        <v>510</v>
      </c>
      <c r="U125" t="s">
        <v>353</v>
      </c>
      <c r="V125" t="s">
        <v>517</v>
      </c>
    </row>
    <row r="126" spans="1:22" ht="15" customHeight="1" x14ac:dyDescent="0.3">
      <c r="A126">
        <v>10294</v>
      </c>
      <c r="B126" t="s">
        <v>62</v>
      </c>
      <c r="C126">
        <v>17</v>
      </c>
      <c r="D126">
        <v>4</v>
      </c>
      <c r="E126" s="3">
        <v>44073</v>
      </c>
      <c r="F126" s="25">
        <f>YEAR(Order[[#This Row],[OrderDate]])</f>
        <v>2020</v>
      </c>
      <c r="G126" s="14">
        <v>20200905</v>
      </c>
      <c r="H126" t="s">
        <v>484</v>
      </c>
      <c r="I126" s="4">
        <v>585</v>
      </c>
      <c r="J126" s="4">
        <v>39</v>
      </c>
      <c r="K126" s="4">
        <v>39</v>
      </c>
      <c r="L126">
        <v>15</v>
      </c>
      <c r="M126" s="8">
        <v>0</v>
      </c>
      <c r="N126" t="s">
        <v>371</v>
      </c>
      <c r="O126">
        <v>7</v>
      </c>
      <c r="P126" s="4">
        <v>24.774912809223483</v>
      </c>
      <c r="Q126" t="s">
        <v>151</v>
      </c>
      <c r="R126" t="s">
        <v>240</v>
      </c>
      <c r="S126" t="s">
        <v>325</v>
      </c>
      <c r="T126" t="s">
        <v>510</v>
      </c>
      <c r="U126" t="s">
        <v>353</v>
      </c>
      <c r="V126" t="s">
        <v>518</v>
      </c>
    </row>
    <row r="127" spans="1:22" ht="15" customHeight="1" x14ac:dyDescent="0.3">
      <c r="A127">
        <v>10294</v>
      </c>
      <c r="B127" t="s">
        <v>62</v>
      </c>
      <c r="C127">
        <v>43</v>
      </c>
      <c r="D127">
        <v>4</v>
      </c>
      <c r="E127" s="3">
        <v>44073</v>
      </c>
      <c r="F127" s="25">
        <f>YEAR(Order[[#This Row],[OrderDate]])</f>
        <v>2020</v>
      </c>
      <c r="G127" s="14">
        <v>20200905</v>
      </c>
      <c r="H127" t="s">
        <v>484</v>
      </c>
      <c r="I127" s="4">
        <v>690</v>
      </c>
      <c r="J127" s="4">
        <v>46</v>
      </c>
      <c r="K127" s="4">
        <v>46</v>
      </c>
      <c r="L127">
        <v>15</v>
      </c>
      <c r="M127" s="8">
        <v>0</v>
      </c>
      <c r="N127" t="s">
        <v>397</v>
      </c>
      <c r="O127">
        <v>20</v>
      </c>
      <c r="P127" s="4">
        <v>33.719701744549674</v>
      </c>
      <c r="Q127" t="s">
        <v>151</v>
      </c>
      <c r="R127" t="s">
        <v>240</v>
      </c>
      <c r="S127" t="s">
        <v>325</v>
      </c>
      <c r="T127" t="s">
        <v>510</v>
      </c>
      <c r="U127" t="s">
        <v>353</v>
      </c>
      <c r="V127" t="s">
        <v>517</v>
      </c>
    </row>
    <row r="128" spans="1:22" ht="15" customHeight="1" x14ac:dyDescent="0.3">
      <c r="A128">
        <v>10294</v>
      </c>
      <c r="B128" t="s">
        <v>62</v>
      </c>
      <c r="C128">
        <v>60</v>
      </c>
      <c r="D128">
        <v>4</v>
      </c>
      <c r="E128" s="3">
        <v>44073</v>
      </c>
      <c r="F128" s="25">
        <f>YEAR(Order[[#This Row],[OrderDate]])</f>
        <v>2020</v>
      </c>
      <c r="G128" s="14">
        <v>20200905</v>
      </c>
      <c r="H128" t="s">
        <v>484</v>
      </c>
      <c r="I128" s="4">
        <v>714</v>
      </c>
      <c r="J128" s="4">
        <v>34</v>
      </c>
      <c r="K128" s="4">
        <v>34</v>
      </c>
      <c r="L128">
        <v>21</v>
      </c>
      <c r="M128" s="8">
        <v>0</v>
      </c>
      <c r="N128" t="s">
        <v>414</v>
      </c>
      <c r="O128">
        <v>28</v>
      </c>
      <c r="P128" s="4">
        <v>17.186056815854748</v>
      </c>
      <c r="Q128" t="s">
        <v>151</v>
      </c>
      <c r="R128" t="s">
        <v>240</v>
      </c>
      <c r="S128" t="s">
        <v>325</v>
      </c>
      <c r="T128" t="s">
        <v>510</v>
      </c>
      <c r="U128" t="s">
        <v>353</v>
      </c>
      <c r="V128" t="s">
        <v>511</v>
      </c>
    </row>
    <row r="129" spans="1:22" ht="15" customHeight="1" x14ac:dyDescent="0.3">
      <c r="A129">
        <v>10294</v>
      </c>
      <c r="B129" t="s">
        <v>62</v>
      </c>
      <c r="C129">
        <v>75</v>
      </c>
      <c r="D129">
        <v>4</v>
      </c>
      <c r="E129" s="3">
        <v>44073</v>
      </c>
      <c r="F129" s="25">
        <f>YEAR(Order[[#This Row],[OrderDate]])</f>
        <v>2020</v>
      </c>
      <c r="G129" s="14">
        <v>20200910</v>
      </c>
      <c r="H129" t="s">
        <v>484</v>
      </c>
      <c r="I129" s="4">
        <v>46.5</v>
      </c>
      <c r="J129" s="4">
        <v>7.75</v>
      </c>
      <c r="K129" s="4">
        <v>7.75</v>
      </c>
      <c r="L129">
        <v>6</v>
      </c>
      <c r="M129" s="8">
        <v>0</v>
      </c>
      <c r="N129" t="s">
        <v>429</v>
      </c>
      <c r="O129">
        <v>12</v>
      </c>
      <c r="P129" s="4">
        <v>3.8495729671919596</v>
      </c>
      <c r="Q129" t="s">
        <v>151</v>
      </c>
      <c r="R129" t="s">
        <v>240</v>
      </c>
      <c r="S129" t="s">
        <v>325</v>
      </c>
      <c r="T129" t="s">
        <v>510</v>
      </c>
      <c r="U129" t="s">
        <v>353</v>
      </c>
      <c r="V129" t="s">
        <v>517</v>
      </c>
    </row>
    <row r="130" spans="1:22" ht="15" customHeight="1" x14ac:dyDescent="0.3">
      <c r="A130">
        <v>10295</v>
      </c>
      <c r="B130" t="s">
        <v>82</v>
      </c>
      <c r="C130">
        <v>56</v>
      </c>
      <c r="D130">
        <v>2</v>
      </c>
      <c r="E130" s="3">
        <v>44076</v>
      </c>
      <c r="F130" s="25">
        <f>YEAR(Order[[#This Row],[OrderDate]])</f>
        <v>2020</v>
      </c>
      <c r="G130" s="14">
        <v>20200911</v>
      </c>
      <c r="H130" t="s">
        <v>484</v>
      </c>
      <c r="I130" s="4">
        <v>152</v>
      </c>
      <c r="J130" s="4">
        <v>38</v>
      </c>
      <c r="K130" s="4">
        <v>38</v>
      </c>
      <c r="L130">
        <v>4</v>
      </c>
      <c r="M130" s="8">
        <v>0</v>
      </c>
      <c r="N130" t="s">
        <v>410</v>
      </c>
      <c r="O130">
        <v>26</v>
      </c>
      <c r="P130" s="4">
        <v>12.985049050340091</v>
      </c>
      <c r="Q130" t="s">
        <v>171</v>
      </c>
      <c r="R130" t="s">
        <v>260</v>
      </c>
      <c r="S130" t="s">
        <v>344</v>
      </c>
      <c r="T130" t="s">
        <v>509</v>
      </c>
      <c r="U130" t="s">
        <v>519</v>
      </c>
      <c r="V130" t="s">
        <v>512</v>
      </c>
    </row>
    <row r="131" spans="1:22" x14ac:dyDescent="0.3">
      <c r="A131">
        <v>10296</v>
      </c>
      <c r="B131" t="s">
        <v>44</v>
      </c>
      <c r="C131">
        <v>11</v>
      </c>
      <c r="D131">
        <v>6</v>
      </c>
      <c r="E131" s="3">
        <v>44077</v>
      </c>
      <c r="F131" s="25">
        <f>YEAR(Order[[#This Row],[OrderDate]])</f>
        <v>2020</v>
      </c>
      <c r="G131" s="14">
        <v>20200911</v>
      </c>
      <c r="H131" t="s">
        <v>486</v>
      </c>
      <c r="I131" s="4">
        <v>252</v>
      </c>
      <c r="J131" s="4">
        <v>21</v>
      </c>
      <c r="K131" s="4">
        <v>21</v>
      </c>
      <c r="L131">
        <v>12</v>
      </c>
      <c r="M131" s="8">
        <v>0</v>
      </c>
      <c r="N131" t="s">
        <v>365</v>
      </c>
      <c r="O131">
        <v>5</v>
      </c>
      <c r="P131" s="4">
        <v>7.3815383533820462</v>
      </c>
      <c r="Q131" t="s">
        <v>133</v>
      </c>
      <c r="R131" t="s">
        <v>222</v>
      </c>
      <c r="S131" t="s">
        <v>309</v>
      </c>
      <c r="T131" t="s">
        <v>510</v>
      </c>
      <c r="U131" t="s">
        <v>354</v>
      </c>
      <c r="V131" t="s">
        <v>511</v>
      </c>
    </row>
    <row r="132" spans="1:22" x14ac:dyDescent="0.3">
      <c r="A132">
        <v>10296</v>
      </c>
      <c r="B132" t="s">
        <v>44</v>
      </c>
      <c r="C132">
        <v>16</v>
      </c>
      <c r="D132">
        <v>6</v>
      </c>
      <c r="E132" s="3">
        <v>44077</v>
      </c>
      <c r="F132" s="25">
        <f>YEAR(Order[[#This Row],[OrderDate]])</f>
        <v>2020</v>
      </c>
      <c r="G132" s="14">
        <v>20200911</v>
      </c>
      <c r="H132" t="s">
        <v>486</v>
      </c>
      <c r="I132" s="4">
        <v>523.5</v>
      </c>
      <c r="J132" s="4">
        <v>17.45</v>
      </c>
      <c r="K132" s="4">
        <v>17.45</v>
      </c>
      <c r="L132">
        <v>30</v>
      </c>
      <c r="M132" s="8">
        <v>0</v>
      </c>
      <c r="N132" t="s">
        <v>370</v>
      </c>
      <c r="O132">
        <v>7</v>
      </c>
      <c r="P132" s="4">
        <v>12.75283918323947</v>
      </c>
      <c r="Q132" t="s">
        <v>133</v>
      </c>
      <c r="R132" t="s">
        <v>222</v>
      </c>
      <c r="S132" t="s">
        <v>309</v>
      </c>
      <c r="T132" t="s">
        <v>510</v>
      </c>
      <c r="U132" t="s">
        <v>354</v>
      </c>
      <c r="V132" t="s">
        <v>516</v>
      </c>
    </row>
    <row r="133" spans="1:22" x14ac:dyDescent="0.3">
      <c r="A133">
        <v>10296</v>
      </c>
      <c r="B133" t="s">
        <v>44</v>
      </c>
      <c r="C133">
        <v>69</v>
      </c>
      <c r="D133">
        <v>6</v>
      </c>
      <c r="E133" s="3">
        <v>44077</v>
      </c>
      <c r="F133" s="25">
        <f>YEAR(Order[[#This Row],[OrderDate]])</f>
        <v>2020</v>
      </c>
      <c r="G133" s="14">
        <v>20200910</v>
      </c>
      <c r="H133" t="s">
        <v>486</v>
      </c>
      <c r="I133" s="4">
        <v>540</v>
      </c>
      <c r="J133" s="4">
        <v>36</v>
      </c>
      <c r="K133" s="4">
        <v>36</v>
      </c>
      <c r="L133">
        <v>15</v>
      </c>
      <c r="M133" s="8">
        <v>0</v>
      </c>
      <c r="N133" t="s">
        <v>423</v>
      </c>
      <c r="O133">
        <v>15</v>
      </c>
      <c r="P133" s="4">
        <v>12.894008605174344</v>
      </c>
      <c r="Q133" t="s">
        <v>133</v>
      </c>
      <c r="R133" t="s">
        <v>222</v>
      </c>
      <c r="S133" t="s">
        <v>309</v>
      </c>
      <c r="T133" t="s">
        <v>510</v>
      </c>
      <c r="U133" t="s">
        <v>354</v>
      </c>
      <c r="V133" t="s">
        <v>511</v>
      </c>
    </row>
    <row r="134" spans="1:22" ht="15" customHeight="1" x14ac:dyDescent="0.3">
      <c r="A134">
        <v>10297</v>
      </c>
      <c r="B134" t="s">
        <v>6</v>
      </c>
      <c r="C134">
        <v>39</v>
      </c>
      <c r="D134">
        <v>5</v>
      </c>
      <c r="E134" s="3">
        <v>44078</v>
      </c>
      <c r="F134" s="25">
        <f>YEAR(Order[[#This Row],[OrderDate]])</f>
        <v>2020</v>
      </c>
      <c r="G134" s="14">
        <v>20200910</v>
      </c>
      <c r="H134" t="s">
        <v>484</v>
      </c>
      <c r="I134" s="4">
        <v>1080</v>
      </c>
      <c r="J134" s="4">
        <v>18</v>
      </c>
      <c r="K134" s="4">
        <v>18</v>
      </c>
      <c r="L134">
        <v>60</v>
      </c>
      <c r="M134" s="8">
        <v>0</v>
      </c>
      <c r="N134" t="s">
        <v>393</v>
      </c>
      <c r="O134">
        <v>18</v>
      </c>
      <c r="P134" s="4">
        <v>13.522215154598831</v>
      </c>
      <c r="Q134" t="s">
        <v>95</v>
      </c>
      <c r="R134" t="s">
        <v>184</v>
      </c>
      <c r="S134" t="s">
        <v>273</v>
      </c>
      <c r="T134" t="s">
        <v>509</v>
      </c>
      <c r="U134" t="s">
        <v>519</v>
      </c>
      <c r="V134" t="s">
        <v>517</v>
      </c>
    </row>
    <row r="135" spans="1:22" ht="15" customHeight="1" x14ac:dyDescent="0.3">
      <c r="A135">
        <v>10297</v>
      </c>
      <c r="B135" t="s">
        <v>6</v>
      </c>
      <c r="C135">
        <v>72</v>
      </c>
      <c r="D135">
        <v>5</v>
      </c>
      <c r="E135" s="3">
        <v>44078</v>
      </c>
      <c r="F135" s="25">
        <f>YEAR(Order[[#This Row],[OrderDate]])</f>
        <v>2020</v>
      </c>
      <c r="G135" s="14">
        <v>20200911</v>
      </c>
      <c r="H135" t="s">
        <v>484</v>
      </c>
      <c r="I135" s="4">
        <v>696</v>
      </c>
      <c r="J135" s="4">
        <v>34.799999999999997</v>
      </c>
      <c r="K135" s="4">
        <v>34.799999999999997</v>
      </c>
      <c r="L135">
        <v>20</v>
      </c>
      <c r="M135" s="8">
        <v>0</v>
      </c>
      <c r="N135" t="s">
        <v>426</v>
      </c>
      <c r="O135">
        <v>14</v>
      </c>
      <c r="P135" s="4">
        <v>14.902797245173618</v>
      </c>
      <c r="Q135" t="s">
        <v>95</v>
      </c>
      <c r="R135" t="s">
        <v>184</v>
      </c>
      <c r="S135" t="s">
        <v>273</v>
      </c>
      <c r="T135" t="s">
        <v>509</v>
      </c>
      <c r="U135" t="s">
        <v>519</v>
      </c>
      <c r="V135" t="s">
        <v>511</v>
      </c>
    </row>
    <row r="136" spans="1:22" x14ac:dyDescent="0.3">
      <c r="A136">
        <v>10298</v>
      </c>
      <c r="B136" t="s">
        <v>35</v>
      </c>
      <c r="C136">
        <v>2</v>
      </c>
      <c r="D136">
        <v>6</v>
      </c>
      <c r="E136" s="3">
        <v>44079</v>
      </c>
      <c r="F136" s="25">
        <f>YEAR(Order[[#This Row],[OrderDate]])</f>
        <v>2020</v>
      </c>
      <c r="G136" s="14">
        <v>20200911</v>
      </c>
      <c r="H136" t="s">
        <v>484</v>
      </c>
      <c r="I136" s="4">
        <v>760</v>
      </c>
      <c r="J136" s="4">
        <v>19</v>
      </c>
      <c r="K136" s="4">
        <v>19</v>
      </c>
      <c r="L136">
        <v>40</v>
      </c>
      <c r="M136" s="8">
        <v>0</v>
      </c>
      <c r="N136" t="s">
        <v>356</v>
      </c>
      <c r="O136">
        <v>1</v>
      </c>
      <c r="P136" s="4">
        <v>9.9064127385757743</v>
      </c>
      <c r="Q136" t="s">
        <v>124</v>
      </c>
      <c r="R136" t="s">
        <v>213</v>
      </c>
      <c r="T136" t="s">
        <v>509</v>
      </c>
      <c r="U136" t="s">
        <v>530</v>
      </c>
      <c r="V136" t="s">
        <v>517</v>
      </c>
    </row>
    <row r="137" spans="1:22" x14ac:dyDescent="0.3">
      <c r="A137">
        <v>10298</v>
      </c>
      <c r="B137" t="s">
        <v>35</v>
      </c>
      <c r="C137">
        <v>36</v>
      </c>
      <c r="D137">
        <v>6</v>
      </c>
      <c r="E137" s="3">
        <v>44079</v>
      </c>
      <c r="F137" s="25">
        <f>YEAR(Order[[#This Row],[OrderDate]])</f>
        <v>2020</v>
      </c>
      <c r="G137" s="14">
        <v>20200911</v>
      </c>
      <c r="H137" t="s">
        <v>484</v>
      </c>
      <c r="I137" s="4">
        <v>750</v>
      </c>
      <c r="J137" s="4">
        <v>19</v>
      </c>
      <c r="K137" s="4">
        <v>14.25</v>
      </c>
      <c r="L137">
        <v>40</v>
      </c>
      <c r="M137" s="8">
        <v>0.25</v>
      </c>
      <c r="N137" t="s">
        <v>390</v>
      </c>
      <c r="O137">
        <v>17</v>
      </c>
      <c r="P137" s="4">
        <v>14.515505674132482</v>
      </c>
      <c r="Q137" t="s">
        <v>124</v>
      </c>
      <c r="R137" t="s">
        <v>213</v>
      </c>
      <c r="T137" t="s">
        <v>509</v>
      </c>
      <c r="U137" t="s">
        <v>530</v>
      </c>
      <c r="V137" t="s">
        <v>514</v>
      </c>
    </row>
    <row r="138" spans="1:22" x14ac:dyDescent="0.3">
      <c r="A138">
        <v>10298</v>
      </c>
      <c r="B138" t="s">
        <v>35</v>
      </c>
      <c r="C138">
        <v>59</v>
      </c>
      <c r="D138">
        <v>6</v>
      </c>
      <c r="E138" s="3">
        <v>44079</v>
      </c>
      <c r="F138" s="25">
        <f>YEAR(Order[[#This Row],[OrderDate]])</f>
        <v>2020</v>
      </c>
      <c r="G138" s="14">
        <v>20200911</v>
      </c>
      <c r="H138" t="s">
        <v>484</v>
      </c>
      <c r="I138" s="4">
        <v>1037.5</v>
      </c>
      <c r="J138" s="4">
        <v>55</v>
      </c>
      <c r="K138" s="4">
        <v>41.25</v>
      </c>
      <c r="L138">
        <v>30</v>
      </c>
      <c r="M138" s="8">
        <v>0.25</v>
      </c>
      <c r="N138" t="s">
        <v>413</v>
      </c>
      <c r="O138">
        <v>28</v>
      </c>
      <c r="P138" s="4">
        <v>29.299646906924384</v>
      </c>
      <c r="Q138" t="s">
        <v>124</v>
      </c>
      <c r="R138" t="s">
        <v>213</v>
      </c>
      <c r="T138" t="s">
        <v>509</v>
      </c>
      <c r="U138" t="s">
        <v>530</v>
      </c>
      <c r="V138" t="s">
        <v>511</v>
      </c>
    </row>
    <row r="139" spans="1:22" x14ac:dyDescent="0.3">
      <c r="A139">
        <v>10298</v>
      </c>
      <c r="B139" t="s">
        <v>35</v>
      </c>
      <c r="C139">
        <v>62</v>
      </c>
      <c r="D139">
        <v>6</v>
      </c>
      <c r="E139" s="3">
        <v>44079</v>
      </c>
      <c r="F139" s="25">
        <f>YEAR(Order[[#This Row],[OrderDate]])</f>
        <v>2020</v>
      </c>
      <c r="G139" s="14">
        <v>20200913</v>
      </c>
      <c r="H139" t="s">
        <v>484</v>
      </c>
      <c r="I139" s="4">
        <v>739.5</v>
      </c>
      <c r="J139" s="4">
        <v>49.3</v>
      </c>
      <c r="K139" s="4">
        <v>49.3</v>
      </c>
      <c r="L139">
        <v>15</v>
      </c>
      <c r="M139" s="8">
        <v>0</v>
      </c>
      <c r="N139" t="s">
        <v>416</v>
      </c>
      <c r="O139">
        <v>29</v>
      </c>
      <c r="P139" s="4">
        <v>34.868075459270003</v>
      </c>
      <c r="Q139" t="s">
        <v>124</v>
      </c>
      <c r="R139" t="s">
        <v>213</v>
      </c>
      <c r="T139" t="s">
        <v>509</v>
      </c>
      <c r="U139" t="s">
        <v>530</v>
      </c>
      <c r="V139" t="s">
        <v>516</v>
      </c>
    </row>
    <row r="140" spans="1:22" ht="15" customHeight="1" x14ac:dyDescent="0.3">
      <c r="A140">
        <v>10299</v>
      </c>
      <c r="B140" t="s">
        <v>64</v>
      </c>
      <c r="C140">
        <v>19</v>
      </c>
      <c r="D140">
        <v>4</v>
      </c>
      <c r="E140" s="3">
        <v>44080</v>
      </c>
      <c r="F140" s="25">
        <f>YEAR(Order[[#This Row],[OrderDate]])</f>
        <v>2020</v>
      </c>
      <c r="G140" s="14">
        <v>20200913</v>
      </c>
      <c r="H140" t="s">
        <v>484</v>
      </c>
      <c r="I140" s="4">
        <v>138</v>
      </c>
      <c r="J140" s="4">
        <v>9.1999999999999993</v>
      </c>
      <c r="K140" s="4">
        <v>9.1999999999999993</v>
      </c>
      <c r="L140">
        <v>15</v>
      </c>
      <c r="M140" s="8">
        <v>0</v>
      </c>
      <c r="N140" t="s">
        <v>373</v>
      </c>
      <c r="O140">
        <v>8</v>
      </c>
      <c r="P140" s="4">
        <v>7.994614939930428</v>
      </c>
      <c r="Q140" t="s">
        <v>153</v>
      </c>
      <c r="R140" t="s">
        <v>242</v>
      </c>
      <c r="S140" t="s">
        <v>327</v>
      </c>
      <c r="T140" t="s">
        <v>510</v>
      </c>
      <c r="U140" t="s">
        <v>521</v>
      </c>
      <c r="V140" t="s">
        <v>516</v>
      </c>
    </row>
    <row r="141" spans="1:22" ht="15" customHeight="1" x14ac:dyDescent="0.3">
      <c r="A141">
        <v>10299</v>
      </c>
      <c r="B141" t="s">
        <v>64</v>
      </c>
      <c r="C141">
        <v>70</v>
      </c>
      <c r="D141">
        <v>4</v>
      </c>
      <c r="E141" s="3">
        <v>44080</v>
      </c>
      <c r="F141" s="25">
        <f>YEAR(Order[[#This Row],[OrderDate]])</f>
        <v>2020</v>
      </c>
      <c r="G141" s="14">
        <v>20200918</v>
      </c>
      <c r="H141" t="s">
        <v>484</v>
      </c>
      <c r="I141" s="4">
        <v>300</v>
      </c>
      <c r="J141" s="4">
        <v>15</v>
      </c>
      <c r="K141" s="4">
        <v>15</v>
      </c>
      <c r="L141">
        <v>20</v>
      </c>
      <c r="M141" s="8">
        <v>0</v>
      </c>
      <c r="N141" t="s">
        <v>424</v>
      </c>
      <c r="O141">
        <v>7</v>
      </c>
      <c r="P141" s="4">
        <v>4.3219663299234155</v>
      </c>
      <c r="Q141" t="s">
        <v>153</v>
      </c>
      <c r="R141" t="s">
        <v>242</v>
      </c>
      <c r="S141" t="s">
        <v>327</v>
      </c>
      <c r="T141" t="s">
        <v>510</v>
      </c>
      <c r="U141" t="s">
        <v>521</v>
      </c>
      <c r="V141" t="s">
        <v>517</v>
      </c>
    </row>
    <row r="142" spans="1:22" ht="15" customHeight="1" x14ac:dyDescent="0.3">
      <c r="A142">
        <v>10300</v>
      </c>
      <c r="B142" t="s">
        <v>47</v>
      </c>
      <c r="C142">
        <v>66</v>
      </c>
      <c r="D142">
        <v>2</v>
      </c>
      <c r="E142" s="3">
        <v>44083</v>
      </c>
      <c r="F142" s="25">
        <f>YEAR(Order[[#This Row],[OrderDate]])</f>
        <v>2020</v>
      </c>
      <c r="G142" s="14">
        <v>20200918</v>
      </c>
      <c r="H142" t="s">
        <v>484</v>
      </c>
      <c r="I142" s="4">
        <v>510</v>
      </c>
      <c r="J142" s="4">
        <v>17</v>
      </c>
      <c r="K142" s="4">
        <v>17</v>
      </c>
      <c r="L142">
        <v>30</v>
      </c>
      <c r="M142" s="8">
        <v>0</v>
      </c>
      <c r="N142" t="s">
        <v>420</v>
      </c>
      <c r="O142">
        <v>2</v>
      </c>
      <c r="P142" s="4">
        <v>4.7723602845439919</v>
      </c>
      <c r="Q142" t="s">
        <v>136</v>
      </c>
      <c r="R142" t="s">
        <v>225</v>
      </c>
      <c r="S142" t="s">
        <v>312</v>
      </c>
      <c r="T142" t="s">
        <v>509</v>
      </c>
      <c r="U142" t="s">
        <v>528</v>
      </c>
      <c r="V142" t="s">
        <v>515</v>
      </c>
    </row>
    <row r="143" spans="1:22" ht="15" customHeight="1" x14ac:dyDescent="0.3">
      <c r="A143">
        <v>10300</v>
      </c>
      <c r="B143" t="s">
        <v>47</v>
      </c>
      <c r="C143">
        <v>68</v>
      </c>
      <c r="D143">
        <v>2</v>
      </c>
      <c r="E143" s="3">
        <v>44083</v>
      </c>
      <c r="F143" s="25">
        <f>YEAR(Order[[#This Row],[OrderDate]])</f>
        <v>2020</v>
      </c>
      <c r="G143" s="14">
        <v>20200917</v>
      </c>
      <c r="H143" t="s">
        <v>484</v>
      </c>
      <c r="I143" s="4">
        <v>250</v>
      </c>
      <c r="J143" s="4">
        <v>12.5</v>
      </c>
      <c r="K143" s="4">
        <v>12.5</v>
      </c>
      <c r="L143">
        <v>20</v>
      </c>
      <c r="M143" s="8">
        <v>0</v>
      </c>
      <c r="N143" t="s">
        <v>422</v>
      </c>
      <c r="O143">
        <v>8</v>
      </c>
      <c r="P143" s="4">
        <v>9.881917469522989</v>
      </c>
      <c r="Q143" t="s">
        <v>136</v>
      </c>
      <c r="R143" t="s">
        <v>225</v>
      </c>
      <c r="S143" t="s">
        <v>312</v>
      </c>
      <c r="T143" t="s">
        <v>509</v>
      </c>
      <c r="U143" t="s">
        <v>528</v>
      </c>
      <c r="V143" t="s">
        <v>516</v>
      </c>
    </row>
    <row r="144" spans="1:22" ht="15" customHeight="1" x14ac:dyDescent="0.3">
      <c r="A144">
        <v>10301</v>
      </c>
      <c r="B144" t="s">
        <v>83</v>
      </c>
      <c r="C144">
        <v>40</v>
      </c>
      <c r="D144">
        <v>8</v>
      </c>
      <c r="E144" s="3">
        <v>44083</v>
      </c>
      <c r="F144" s="25">
        <f>YEAR(Order[[#This Row],[OrderDate]])</f>
        <v>2020</v>
      </c>
      <c r="G144" s="14">
        <v>20200917</v>
      </c>
      <c r="H144" t="s">
        <v>484</v>
      </c>
      <c r="I144" s="4">
        <v>184</v>
      </c>
      <c r="J144" s="4">
        <v>18.399999999999999</v>
      </c>
      <c r="K144" s="4">
        <v>18.399999999999999</v>
      </c>
      <c r="L144">
        <v>10</v>
      </c>
      <c r="M144" s="8">
        <v>0</v>
      </c>
      <c r="N144" t="s">
        <v>394</v>
      </c>
      <c r="O144">
        <v>19</v>
      </c>
      <c r="P144" s="4">
        <v>11.939905659925371</v>
      </c>
      <c r="Q144" t="s">
        <v>172</v>
      </c>
      <c r="R144" t="s">
        <v>261</v>
      </c>
      <c r="S144" t="s">
        <v>345</v>
      </c>
      <c r="T144" t="s">
        <v>509</v>
      </c>
      <c r="U144" t="s">
        <v>520</v>
      </c>
      <c r="V144" t="s">
        <v>514</v>
      </c>
    </row>
    <row r="145" spans="1:22" ht="15" customHeight="1" x14ac:dyDescent="0.3">
      <c r="A145">
        <v>10301</v>
      </c>
      <c r="B145" t="s">
        <v>83</v>
      </c>
      <c r="C145">
        <v>56</v>
      </c>
      <c r="D145">
        <v>8</v>
      </c>
      <c r="E145" s="3">
        <v>44083</v>
      </c>
      <c r="F145" s="25">
        <f>YEAR(Order[[#This Row],[OrderDate]])</f>
        <v>2020</v>
      </c>
      <c r="G145" s="14">
        <v>20201009</v>
      </c>
      <c r="H145" t="s">
        <v>484</v>
      </c>
      <c r="I145" s="4">
        <v>760</v>
      </c>
      <c r="J145" s="4">
        <v>38</v>
      </c>
      <c r="K145" s="4">
        <v>38</v>
      </c>
      <c r="L145">
        <v>20</v>
      </c>
      <c r="M145" s="8">
        <v>0</v>
      </c>
      <c r="N145" t="s">
        <v>410</v>
      </c>
      <c r="O145">
        <v>26</v>
      </c>
      <c r="P145" s="4">
        <v>12.985049050340091</v>
      </c>
      <c r="Q145" t="s">
        <v>172</v>
      </c>
      <c r="R145" t="s">
        <v>261</v>
      </c>
      <c r="S145" t="s">
        <v>345</v>
      </c>
      <c r="T145" t="s">
        <v>509</v>
      </c>
      <c r="U145" t="s">
        <v>520</v>
      </c>
      <c r="V145" t="s">
        <v>512</v>
      </c>
    </row>
    <row r="146" spans="1:22" ht="15" customHeight="1" x14ac:dyDescent="0.3">
      <c r="A146">
        <v>10302</v>
      </c>
      <c r="B146" t="s">
        <v>73</v>
      </c>
      <c r="C146">
        <v>17</v>
      </c>
      <c r="D146">
        <v>4</v>
      </c>
      <c r="E146" s="3">
        <v>44084</v>
      </c>
      <c r="F146" s="25">
        <f>YEAR(Order[[#This Row],[OrderDate]])</f>
        <v>2020</v>
      </c>
      <c r="G146" s="14">
        <v>20201009</v>
      </c>
      <c r="H146" t="s">
        <v>484</v>
      </c>
      <c r="I146" s="4">
        <v>1560</v>
      </c>
      <c r="J146" s="4">
        <v>39</v>
      </c>
      <c r="K146" s="4">
        <v>39</v>
      </c>
      <c r="L146">
        <v>40</v>
      </c>
      <c r="M146" s="8">
        <v>0</v>
      </c>
      <c r="N146" t="s">
        <v>371</v>
      </c>
      <c r="O146">
        <v>7</v>
      </c>
      <c r="P146" s="4">
        <v>24.774912809223483</v>
      </c>
      <c r="Q146" t="s">
        <v>162</v>
      </c>
      <c r="R146" t="s">
        <v>251</v>
      </c>
      <c r="S146" t="s">
        <v>336</v>
      </c>
      <c r="T146" t="s">
        <v>509</v>
      </c>
      <c r="U146" t="s">
        <v>522</v>
      </c>
      <c r="V146" t="s">
        <v>518</v>
      </c>
    </row>
    <row r="147" spans="1:22" ht="15" customHeight="1" x14ac:dyDescent="0.3">
      <c r="A147">
        <v>10302</v>
      </c>
      <c r="B147" t="s">
        <v>73</v>
      </c>
      <c r="C147">
        <v>28</v>
      </c>
      <c r="D147">
        <v>4</v>
      </c>
      <c r="E147" s="3">
        <v>44084</v>
      </c>
      <c r="F147" s="25">
        <f>YEAR(Order[[#This Row],[OrderDate]])</f>
        <v>2020</v>
      </c>
      <c r="G147" s="14">
        <v>20201009</v>
      </c>
      <c r="H147" t="s">
        <v>484</v>
      </c>
      <c r="I147" s="4">
        <v>1276.8</v>
      </c>
      <c r="J147" s="4">
        <v>45.6</v>
      </c>
      <c r="K147" s="4">
        <v>45.6</v>
      </c>
      <c r="L147">
        <v>28</v>
      </c>
      <c r="M147" s="8">
        <v>0</v>
      </c>
      <c r="N147" t="s">
        <v>382</v>
      </c>
      <c r="O147">
        <v>12</v>
      </c>
      <c r="P147" s="4">
        <v>23.763027335506571</v>
      </c>
      <c r="Q147" t="s">
        <v>162</v>
      </c>
      <c r="R147" t="s">
        <v>251</v>
      </c>
      <c r="S147" t="s">
        <v>336</v>
      </c>
      <c r="T147" t="s">
        <v>509</v>
      </c>
      <c r="U147" t="s">
        <v>522</v>
      </c>
      <c r="V147" t="s">
        <v>513</v>
      </c>
    </row>
    <row r="148" spans="1:22" ht="15" customHeight="1" x14ac:dyDescent="0.3">
      <c r="A148">
        <v>10302</v>
      </c>
      <c r="B148" t="s">
        <v>73</v>
      </c>
      <c r="C148">
        <v>43</v>
      </c>
      <c r="D148">
        <v>4</v>
      </c>
      <c r="E148" s="3">
        <v>44084</v>
      </c>
      <c r="F148" s="25">
        <f>YEAR(Order[[#This Row],[OrderDate]])</f>
        <v>2020</v>
      </c>
      <c r="G148" s="14">
        <v>20200918</v>
      </c>
      <c r="H148" t="s">
        <v>484</v>
      </c>
      <c r="I148" s="4">
        <v>552</v>
      </c>
      <c r="J148" s="4">
        <v>46</v>
      </c>
      <c r="K148" s="4">
        <v>46</v>
      </c>
      <c r="L148">
        <v>12</v>
      </c>
      <c r="M148" s="8">
        <v>0</v>
      </c>
      <c r="N148" t="s">
        <v>397</v>
      </c>
      <c r="O148">
        <v>20</v>
      </c>
      <c r="P148" s="4">
        <v>33.719701744549674</v>
      </c>
      <c r="Q148" t="s">
        <v>162</v>
      </c>
      <c r="R148" t="s">
        <v>251</v>
      </c>
      <c r="S148" t="s">
        <v>336</v>
      </c>
      <c r="T148" t="s">
        <v>509</v>
      </c>
      <c r="U148" t="s">
        <v>522</v>
      </c>
      <c r="V148" t="s">
        <v>517</v>
      </c>
    </row>
    <row r="149" spans="1:22" x14ac:dyDescent="0.3">
      <c r="A149">
        <v>10303</v>
      </c>
      <c r="B149" t="s">
        <v>28</v>
      </c>
      <c r="C149">
        <v>40</v>
      </c>
      <c r="D149">
        <v>7</v>
      </c>
      <c r="E149" s="3">
        <v>44085</v>
      </c>
      <c r="F149" s="25">
        <f>YEAR(Order[[#This Row],[OrderDate]])</f>
        <v>2020</v>
      </c>
      <c r="G149" s="14">
        <v>20200918</v>
      </c>
      <c r="H149" t="s">
        <v>484</v>
      </c>
      <c r="I149" s="4">
        <v>662.39999890327454</v>
      </c>
      <c r="J149" s="4">
        <v>18.399999999999999</v>
      </c>
      <c r="K149" s="4">
        <v>16.559999972581863</v>
      </c>
      <c r="L149">
        <v>40</v>
      </c>
      <c r="M149" s="8">
        <v>0.10000000149011611</v>
      </c>
      <c r="N149" t="s">
        <v>394</v>
      </c>
      <c r="O149">
        <v>19</v>
      </c>
      <c r="P149" s="4">
        <v>11.939905659925371</v>
      </c>
      <c r="Q149" t="s">
        <v>117</v>
      </c>
      <c r="R149" t="s">
        <v>206</v>
      </c>
      <c r="S149" t="s">
        <v>294</v>
      </c>
      <c r="T149" t="s">
        <v>509</v>
      </c>
      <c r="U149" t="s">
        <v>529</v>
      </c>
      <c r="V149" t="s">
        <v>514</v>
      </c>
    </row>
    <row r="150" spans="1:22" x14ac:dyDescent="0.3">
      <c r="A150">
        <v>10303</v>
      </c>
      <c r="B150" t="s">
        <v>28</v>
      </c>
      <c r="C150">
        <v>65</v>
      </c>
      <c r="D150">
        <v>7</v>
      </c>
      <c r="E150" s="3">
        <v>44085</v>
      </c>
      <c r="F150" s="25">
        <f>YEAR(Order[[#This Row],[OrderDate]])</f>
        <v>2020</v>
      </c>
      <c r="G150" s="14">
        <v>20200918</v>
      </c>
      <c r="H150" t="s">
        <v>484</v>
      </c>
      <c r="I150" s="4">
        <v>568.34999905899167</v>
      </c>
      <c r="J150" s="4">
        <v>21.05</v>
      </c>
      <c r="K150" s="4">
        <v>18.944999968633056</v>
      </c>
      <c r="L150">
        <v>30</v>
      </c>
      <c r="M150" s="8">
        <v>0.10000000149011611</v>
      </c>
      <c r="N150" t="s">
        <v>419</v>
      </c>
      <c r="O150">
        <v>2</v>
      </c>
      <c r="P150" s="4">
        <v>12.356901002694999</v>
      </c>
      <c r="Q150" t="s">
        <v>117</v>
      </c>
      <c r="R150" t="s">
        <v>206</v>
      </c>
      <c r="S150" t="s">
        <v>294</v>
      </c>
      <c r="T150" t="s">
        <v>509</v>
      </c>
      <c r="U150" t="s">
        <v>529</v>
      </c>
      <c r="V150" t="s">
        <v>515</v>
      </c>
    </row>
    <row r="151" spans="1:22" x14ac:dyDescent="0.3">
      <c r="A151">
        <v>10303</v>
      </c>
      <c r="B151" t="s">
        <v>28</v>
      </c>
      <c r="C151">
        <v>68</v>
      </c>
      <c r="D151">
        <v>7</v>
      </c>
      <c r="E151" s="3">
        <v>44085</v>
      </c>
      <c r="F151" s="25">
        <f>YEAR(Order[[#This Row],[OrderDate]])</f>
        <v>2020</v>
      </c>
      <c r="G151" s="14">
        <v>20200917</v>
      </c>
      <c r="H151" t="s">
        <v>484</v>
      </c>
      <c r="I151" s="4">
        <v>168.74999972060323</v>
      </c>
      <c r="J151" s="4">
        <v>12.5</v>
      </c>
      <c r="K151" s="4">
        <v>11.249999981373549</v>
      </c>
      <c r="L151">
        <v>15</v>
      </c>
      <c r="M151" s="8">
        <v>0.10000000149011611</v>
      </c>
      <c r="N151" t="s">
        <v>422</v>
      </c>
      <c r="O151">
        <v>8</v>
      </c>
      <c r="P151" s="4">
        <v>9.881917469522989</v>
      </c>
      <c r="Q151" t="s">
        <v>117</v>
      </c>
      <c r="R151" t="s">
        <v>206</v>
      </c>
      <c r="S151" t="s">
        <v>294</v>
      </c>
      <c r="T151" t="s">
        <v>509</v>
      </c>
      <c r="U151" t="s">
        <v>529</v>
      </c>
      <c r="V151" t="s">
        <v>516</v>
      </c>
    </row>
    <row r="152" spans="1:22" ht="15" customHeight="1" x14ac:dyDescent="0.3">
      <c r="A152">
        <v>10304</v>
      </c>
      <c r="B152" t="s">
        <v>77</v>
      </c>
      <c r="C152">
        <v>49</v>
      </c>
      <c r="D152">
        <v>1</v>
      </c>
      <c r="E152" s="3">
        <v>44086</v>
      </c>
      <c r="F152" s="25">
        <f>YEAR(Order[[#This Row],[OrderDate]])</f>
        <v>2020</v>
      </c>
      <c r="G152" s="14">
        <v>20200917</v>
      </c>
      <c r="H152" t="s">
        <v>484</v>
      </c>
      <c r="I152" s="4">
        <v>600</v>
      </c>
      <c r="J152" s="4">
        <v>20</v>
      </c>
      <c r="K152" s="4">
        <v>20</v>
      </c>
      <c r="L152">
        <v>30</v>
      </c>
      <c r="M152" s="8">
        <v>0</v>
      </c>
      <c r="N152" t="s">
        <v>403</v>
      </c>
      <c r="O152">
        <v>23</v>
      </c>
      <c r="P152" s="4">
        <v>12.545683485741497</v>
      </c>
      <c r="Q152" t="s">
        <v>166</v>
      </c>
      <c r="R152" t="s">
        <v>255</v>
      </c>
      <c r="S152" t="s">
        <v>319</v>
      </c>
      <c r="T152" t="s">
        <v>510</v>
      </c>
      <c r="U152" t="s">
        <v>525</v>
      </c>
      <c r="V152" t="s">
        <v>516</v>
      </c>
    </row>
    <row r="153" spans="1:22" ht="15" customHeight="1" x14ac:dyDescent="0.3">
      <c r="A153">
        <v>10304</v>
      </c>
      <c r="B153" t="s">
        <v>77</v>
      </c>
      <c r="C153">
        <v>59</v>
      </c>
      <c r="D153">
        <v>1</v>
      </c>
      <c r="E153" s="3">
        <v>44086</v>
      </c>
      <c r="F153" s="25">
        <f>YEAR(Order[[#This Row],[OrderDate]])</f>
        <v>2020</v>
      </c>
      <c r="G153" s="14">
        <v>20200917</v>
      </c>
      <c r="H153" t="s">
        <v>484</v>
      </c>
      <c r="I153" s="4">
        <v>550</v>
      </c>
      <c r="J153" s="4">
        <v>55</v>
      </c>
      <c r="K153" s="4">
        <v>55</v>
      </c>
      <c r="L153">
        <v>10</v>
      </c>
      <c r="M153" s="8">
        <v>0</v>
      </c>
      <c r="N153" t="s">
        <v>413</v>
      </c>
      <c r="O153">
        <v>28</v>
      </c>
      <c r="P153" s="4">
        <v>29.299646906924384</v>
      </c>
      <c r="Q153" t="s">
        <v>166</v>
      </c>
      <c r="R153" t="s">
        <v>255</v>
      </c>
      <c r="S153" t="s">
        <v>319</v>
      </c>
      <c r="T153" t="s">
        <v>510</v>
      </c>
      <c r="U153" t="s">
        <v>525</v>
      </c>
      <c r="V153" t="s">
        <v>511</v>
      </c>
    </row>
    <row r="154" spans="1:22" ht="15" customHeight="1" x14ac:dyDescent="0.3">
      <c r="A154">
        <v>10304</v>
      </c>
      <c r="B154" t="s">
        <v>77</v>
      </c>
      <c r="C154">
        <v>71</v>
      </c>
      <c r="D154">
        <v>1</v>
      </c>
      <c r="E154" s="3">
        <v>44086</v>
      </c>
      <c r="F154" s="25">
        <f>YEAR(Order[[#This Row],[OrderDate]])</f>
        <v>2020</v>
      </c>
      <c r="G154" s="14">
        <v>20201009</v>
      </c>
      <c r="H154" t="s">
        <v>484</v>
      </c>
      <c r="I154" s="4">
        <v>43</v>
      </c>
      <c r="J154" s="4">
        <v>21.5</v>
      </c>
      <c r="K154" s="4">
        <v>21.5</v>
      </c>
      <c r="L154">
        <v>2</v>
      </c>
      <c r="M154" s="8">
        <v>0</v>
      </c>
      <c r="N154" t="s">
        <v>425</v>
      </c>
      <c r="O154">
        <v>15</v>
      </c>
      <c r="P154" s="4">
        <v>15.813450604529082</v>
      </c>
      <c r="Q154" t="s">
        <v>166</v>
      </c>
      <c r="R154" t="s">
        <v>255</v>
      </c>
      <c r="S154" t="s">
        <v>319</v>
      </c>
      <c r="T154" t="s">
        <v>510</v>
      </c>
      <c r="U154" t="s">
        <v>525</v>
      </c>
      <c r="V154" t="s">
        <v>511</v>
      </c>
    </row>
    <row r="155" spans="1:22" ht="15" customHeight="1" x14ac:dyDescent="0.3">
      <c r="A155">
        <v>10305</v>
      </c>
      <c r="B155" t="s">
        <v>53</v>
      </c>
      <c r="C155">
        <v>18</v>
      </c>
      <c r="D155">
        <v>8</v>
      </c>
      <c r="E155" s="3">
        <v>44087</v>
      </c>
      <c r="F155" s="25">
        <f>YEAR(Order[[#This Row],[OrderDate]])</f>
        <v>2020</v>
      </c>
      <c r="G155" s="14">
        <v>20201009</v>
      </c>
      <c r="H155" t="s">
        <v>485</v>
      </c>
      <c r="I155" s="4">
        <v>1406.2499976716936</v>
      </c>
      <c r="J155" s="4">
        <v>62.5</v>
      </c>
      <c r="K155" s="4">
        <v>56.249999906867743</v>
      </c>
      <c r="L155">
        <v>25</v>
      </c>
      <c r="M155" s="8">
        <v>0.10000000149011611</v>
      </c>
      <c r="N155" t="s">
        <v>372</v>
      </c>
      <c r="O155">
        <v>7</v>
      </c>
      <c r="P155" s="4">
        <v>20.144415838276313</v>
      </c>
      <c r="Q155" t="s">
        <v>142</v>
      </c>
      <c r="R155" t="s">
        <v>231</v>
      </c>
      <c r="S155" t="s">
        <v>317</v>
      </c>
      <c r="T155" t="s">
        <v>510</v>
      </c>
      <c r="U155" t="s">
        <v>353</v>
      </c>
      <c r="V155" t="s">
        <v>514</v>
      </c>
    </row>
    <row r="156" spans="1:22" ht="15" customHeight="1" x14ac:dyDescent="0.3">
      <c r="A156">
        <v>10305</v>
      </c>
      <c r="B156" t="s">
        <v>53</v>
      </c>
      <c r="C156">
        <v>29</v>
      </c>
      <c r="D156">
        <v>8</v>
      </c>
      <c r="E156" s="3">
        <v>44087</v>
      </c>
      <c r="F156" s="25">
        <f>YEAR(Order[[#This Row],[OrderDate]])</f>
        <v>2020</v>
      </c>
      <c r="G156" s="14">
        <v>20201009</v>
      </c>
      <c r="H156" t="s">
        <v>485</v>
      </c>
      <c r="I156" s="4">
        <v>2785.2749953884631</v>
      </c>
      <c r="J156" s="4">
        <v>123.79</v>
      </c>
      <c r="K156" s="4">
        <v>111.41099981553853</v>
      </c>
      <c r="L156">
        <v>25</v>
      </c>
      <c r="M156" s="8">
        <v>0.10000000149011611</v>
      </c>
      <c r="N156" t="s">
        <v>383</v>
      </c>
      <c r="O156">
        <v>12</v>
      </c>
      <c r="P156" s="4">
        <v>78.453085124436214</v>
      </c>
      <c r="Q156" t="s">
        <v>142</v>
      </c>
      <c r="R156" t="s">
        <v>231</v>
      </c>
      <c r="S156" t="s">
        <v>317</v>
      </c>
      <c r="T156" t="s">
        <v>510</v>
      </c>
      <c r="U156" t="s">
        <v>353</v>
      </c>
      <c r="V156" t="s">
        <v>518</v>
      </c>
    </row>
    <row r="157" spans="1:22" ht="15" customHeight="1" x14ac:dyDescent="0.3">
      <c r="A157">
        <v>10305</v>
      </c>
      <c r="B157" t="s">
        <v>53</v>
      </c>
      <c r="C157">
        <v>39</v>
      </c>
      <c r="D157">
        <v>8</v>
      </c>
      <c r="E157" s="3">
        <v>44087</v>
      </c>
      <c r="F157" s="25">
        <f>YEAR(Order[[#This Row],[OrderDate]])</f>
        <v>2020</v>
      </c>
      <c r="G157" s="14">
        <v>20200923</v>
      </c>
      <c r="H157" t="s">
        <v>485</v>
      </c>
      <c r="I157" s="4">
        <v>485.9999991953373</v>
      </c>
      <c r="J157" s="4">
        <v>18</v>
      </c>
      <c r="K157" s="4">
        <v>16.19999997317791</v>
      </c>
      <c r="L157">
        <v>30</v>
      </c>
      <c r="M157" s="8">
        <v>0.10000000149011611</v>
      </c>
      <c r="N157" t="s">
        <v>393</v>
      </c>
      <c r="O157">
        <v>18</v>
      </c>
      <c r="P157" s="4">
        <v>13.522215154598831</v>
      </c>
      <c r="Q157" t="s">
        <v>142</v>
      </c>
      <c r="R157" t="s">
        <v>231</v>
      </c>
      <c r="S157" t="s">
        <v>317</v>
      </c>
      <c r="T157" t="s">
        <v>510</v>
      </c>
      <c r="U157" t="s">
        <v>353</v>
      </c>
      <c r="V157" t="s">
        <v>517</v>
      </c>
    </row>
    <row r="158" spans="1:22" ht="15" customHeight="1" x14ac:dyDescent="0.3">
      <c r="A158">
        <v>10306</v>
      </c>
      <c r="B158" t="s">
        <v>66</v>
      </c>
      <c r="C158">
        <v>30</v>
      </c>
      <c r="D158">
        <v>1</v>
      </c>
      <c r="E158" s="3">
        <v>44090</v>
      </c>
      <c r="F158" s="25">
        <f>YEAR(Order[[#This Row],[OrderDate]])</f>
        <v>2020</v>
      </c>
      <c r="G158" s="14">
        <v>20200923</v>
      </c>
      <c r="H158" t="s">
        <v>485</v>
      </c>
      <c r="I158" s="4">
        <v>258.89999999999998</v>
      </c>
      <c r="J158" s="4">
        <v>25.89</v>
      </c>
      <c r="K158" s="4">
        <v>25.89</v>
      </c>
      <c r="L158">
        <v>10</v>
      </c>
      <c r="M158" s="8">
        <v>0</v>
      </c>
      <c r="N158" t="s">
        <v>384</v>
      </c>
      <c r="O158">
        <v>13</v>
      </c>
      <c r="P158" s="4">
        <v>15.141134761320492</v>
      </c>
      <c r="Q158" t="s">
        <v>155</v>
      </c>
      <c r="R158" t="s">
        <v>244</v>
      </c>
      <c r="S158" t="s">
        <v>329</v>
      </c>
      <c r="T158" t="s">
        <v>509</v>
      </c>
      <c r="U158" t="s">
        <v>529</v>
      </c>
      <c r="V158" t="s">
        <v>514</v>
      </c>
    </row>
    <row r="159" spans="1:22" ht="15" customHeight="1" x14ac:dyDescent="0.3">
      <c r="A159">
        <v>10306</v>
      </c>
      <c r="B159" t="s">
        <v>66</v>
      </c>
      <c r="C159">
        <v>53</v>
      </c>
      <c r="D159">
        <v>1</v>
      </c>
      <c r="E159" s="3">
        <v>44090</v>
      </c>
      <c r="F159" s="25">
        <f>YEAR(Order[[#This Row],[OrderDate]])</f>
        <v>2020</v>
      </c>
      <c r="G159" s="14">
        <v>20200923</v>
      </c>
      <c r="H159" t="s">
        <v>485</v>
      </c>
      <c r="I159" s="4">
        <v>328</v>
      </c>
      <c r="J159" s="4">
        <v>32.799999999999997</v>
      </c>
      <c r="K159" s="4">
        <v>32.799999999999997</v>
      </c>
      <c r="L159">
        <v>10</v>
      </c>
      <c r="M159" s="8">
        <v>0</v>
      </c>
      <c r="N159" t="s">
        <v>407</v>
      </c>
      <c r="O159">
        <v>24</v>
      </c>
      <c r="P159" s="4">
        <v>11.283141843590998</v>
      </c>
      <c r="Q159" t="s">
        <v>155</v>
      </c>
      <c r="R159" t="s">
        <v>244</v>
      </c>
      <c r="S159" t="s">
        <v>329</v>
      </c>
      <c r="T159" t="s">
        <v>509</v>
      </c>
      <c r="U159" t="s">
        <v>529</v>
      </c>
      <c r="V159" t="s">
        <v>518</v>
      </c>
    </row>
    <row r="160" spans="1:22" ht="15" customHeight="1" x14ac:dyDescent="0.3">
      <c r="A160">
        <v>10306</v>
      </c>
      <c r="B160" t="s">
        <v>66</v>
      </c>
      <c r="C160">
        <v>54</v>
      </c>
      <c r="D160">
        <v>1</v>
      </c>
      <c r="E160" s="3">
        <v>44090</v>
      </c>
      <c r="F160" s="25">
        <f>YEAR(Order[[#This Row],[OrderDate]])</f>
        <v>2020</v>
      </c>
      <c r="G160" s="14">
        <v>20200925</v>
      </c>
      <c r="H160" t="s">
        <v>485</v>
      </c>
      <c r="I160" s="4">
        <v>37.25</v>
      </c>
      <c r="J160" s="4">
        <v>7.45</v>
      </c>
      <c r="K160" s="4">
        <v>7.45</v>
      </c>
      <c r="L160">
        <v>5</v>
      </c>
      <c r="M160" s="8">
        <v>0</v>
      </c>
      <c r="N160" t="s">
        <v>408</v>
      </c>
      <c r="O160">
        <v>25</v>
      </c>
      <c r="P160" s="4">
        <v>5.7031720626915998</v>
      </c>
      <c r="Q160" t="s">
        <v>155</v>
      </c>
      <c r="R160" t="s">
        <v>244</v>
      </c>
      <c r="S160" t="s">
        <v>329</v>
      </c>
      <c r="T160" t="s">
        <v>509</v>
      </c>
      <c r="U160" t="s">
        <v>529</v>
      </c>
      <c r="V160" t="s">
        <v>518</v>
      </c>
    </row>
    <row r="161" spans="1:22" ht="15" customHeight="1" x14ac:dyDescent="0.3">
      <c r="A161">
        <v>10307</v>
      </c>
      <c r="B161" t="s">
        <v>46</v>
      </c>
      <c r="C161">
        <v>62</v>
      </c>
      <c r="D161">
        <v>2</v>
      </c>
      <c r="E161" s="3">
        <v>44091</v>
      </c>
      <c r="F161" s="25">
        <f>YEAR(Order[[#This Row],[OrderDate]])</f>
        <v>2020</v>
      </c>
      <c r="G161" s="14">
        <v>20200925</v>
      </c>
      <c r="H161" t="s">
        <v>484</v>
      </c>
      <c r="I161" s="4">
        <v>493</v>
      </c>
      <c r="J161" s="4">
        <v>49.3</v>
      </c>
      <c r="K161" s="4">
        <v>49.3</v>
      </c>
      <c r="L161">
        <v>10</v>
      </c>
      <c r="M161" s="8">
        <v>0</v>
      </c>
      <c r="N161" t="s">
        <v>416</v>
      </c>
      <c r="O161">
        <v>29</v>
      </c>
      <c r="P161" s="4">
        <v>34.868075459270003</v>
      </c>
      <c r="Q161" t="s">
        <v>135</v>
      </c>
      <c r="R161" t="s">
        <v>224</v>
      </c>
      <c r="S161" t="s">
        <v>311</v>
      </c>
      <c r="T161" t="s">
        <v>510</v>
      </c>
      <c r="U161" t="s">
        <v>353</v>
      </c>
      <c r="V161" t="s">
        <v>516</v>
      </c>
    </row>
    <row r="162" spans="1:22" ht="15" customHeight="1" x14ac:dyDescent="0.3">
      <c r="A162">
        <v>10307</v>
      </c>
      <c r="B162" t="s">
        <v>46</v>
      </c>
      <c r="C162">
        <v>68</v>
      </c>
      <c r="D162">
        <v>2</v>
      </c>
      <c r="E162" s="3">
        <v>44091</v>
      </c>
      <c r="F162" s="25">
        <f>YEAR(Order[[#This Row],[OrderDate]])</f>
        <v>2020</v>
      </c>
      <c r="G162" s="14">
        <v>20200924</v>
      </c>
      <c r="H162" t="s">
        <v>484</v>
      </c>
      <c r="I162" s="4">
        <v>37.5</v>
      </c>
      <c r="J162" s="4">
        <v>12.5</v>
      </c>
      <c r="K162" s="4">
        <v>12.5</v>
      </c>
      <c r="L162">
        <v>3</v>
      </c>
      <c r="M162" s="8">
        <v>0</v>
      </c>
      <c r="N162" t="s">
        <v>422</v>
      </c>
      <c r="O162">
        <v>8</v>
      </c>
      <c r="P162" s="4">
        <v>9.881917469522989</v>
      </c>
      <c r="Q162" t="s">
        <v>135</v>
      </c>
      <c r="R162" t="s">
        <v>224</v>
      </c>
      <c r="S162" t="s">
        <v>311</v>
      </c>
      <c r="T162" t="s">
        <v>510</v>
      </c>
      <c r="U162" t="s">
        <v>353</v>
      </c>
      <c r="V162" t="s">
        <v>516</v>
      </c>
    </row>
    <row r="163" spans="1:22" x14ac:dyDescent="0.3">
      <c r="A163">
        <v>10308</v>
      </c>
      <c r="B163" t="s">
        <v>1</v>
      </c>
      <c r="C163">
        <v>69</v>
      </c>
      <c r="D163">
        <v>7</v>
      </c>
      <c r="E163" s="3">
        <v>44092</v>
      </c>
      <c r="F163" s="25">
        <f>YEAR(Order[[#This Row],[OrderDate]])</f>
        <v>2020</v>
      </c>
      <c r="G163" s="14">
        <v>20200924</v>
      </c>
      <c r="H163" t="s">
        <v>485</v>
      </c>
      <c r="I163" s="4">
        <v>36</v>
      </c>
      <c r="J163" s="4">
        <v>36</v>
      </c>
      <c r="K163" s="4">
        <v>36</v>
      </c>
      <c r="L163">
        <v>1</v>
      </c>
      <c r="M163" s="8">
        <v>0</v>
      </c>
      <c r="N163" t="s">
        <v>423</v>
      </c>
      <c r="O163">
        <v>15</v>
      </c>
      <c r="P163" s="4">
        <v>12.894008605174344</v>
      </c>
      <c r="Q163" t="s">
        <v>90</v>
      </c>
      <c r="R163" t="s">
        <v>179</v>
      </c>
      <c r="S163" t="s">
        <v>268</v>
      </c>
      <c r="T163" t="s">
        <v>510</v>
      </c>
      <c r="U163" t="s">
        <v>525</v>
      </c>
      <c r="V163" t="s">
        <v>511</v>
      </c>
    </row>
    <row r="164" spans="1:22" x14ac:dyDescent="0.3">
      <c r="A164">
        <v>10308</v>
      </c>
      <c r="B164" t="s">
        <v>1</v>
      </c>
      <c r="C164">
        <v>70</v>
      </c>
      <c r="D164">
        <v>7</v>
      </c>
      <c r="E164" s="3">
        <v>44092</v>
      </c>
      <c r="F164" s="25">
        <f>YEAR(Order[[#This Row],[OrderDate]])</f>
        <v>2020</v>
      </c>
      <c r="G164" s="14">
        <v>20201023</v>
      </c>
      <c r="H164" t="s">
        <v>485</v>
      </c>
      <c r="I164" s="4">
        <v>75</v>
      </c>
      <c r="J164" s="4">
        <v>15</v>
      </c>
      <c r="K164" s="4">
        <v>15</v>
      </c>
      <c r="L164">
        <v>5</v>
      </c>
      <c r="M164" s="8">
        <v>0</v>
      </c>
      <c r="N164" t="s">
        <v>424</v>
      </c>
      <c r="O164">
        <v>7</v>
      </c>
      <c r="P164" s="4">
        <v>4.3219663299234155</v>
      </c>
      <c r="Q164" t="s">
        <v>90</v>
      </c>
      <c r="R164" t="s">
        <v>179</v>
      </c>
      <c r="S164" t="s">
        <v>268</v>
      </c>
      <c r="T164" t="s">
        <v>510</v>
      </c>
      <c r="U164" t="s">
        <v>525</v>
      </c>
      <c r="V164" t="s">
        <v>517</v>
      </c>
    </row>
    <row r="165" spans="1:22" ht="15" customHeight="1" x14ac:dyDescent="0.3">
      <c r="A165">
        <v>10309</v>
      </c>
      <c r="B165" t="s">
        <v>35</v>
      </c>
      <c r="C165">
        <v>4</v>
      </c>
      <c r="D165">
        <v>3</v>
      </c>
      <c r="E165" s="3">
        <v>44093</v>
      </c>
      <c r="F165" s="25">
        <f>YEAR(Order[[#This Row],[OrderDate]])</f>
        <v>2020</v>
      </c>
      <c r="G165" s="14">
        <v>20201023</v>
      </c>
      <c r="H165" t="s">
        <v>486</v>
      </c>
      <c r="I165" s="4">
        <v>440</v>
      </c>
      <c r="J165" s="4">
        <v>22</v>
      </c>
      <c r="K165" s="4">
        <v>22</v>
      </c>
      <c r="L165">
        <v>20</v>
      </c>
      <c r="M165" s="8">
        <v>0</v>
      </c>
      <c r="N165" t="s">
        <v>358</v>
      </c>
      <c r="O165">
        <v>2</v>
      </c>
      <c r="P165" s="4">
        <v>13.396192586104789</v>
      </c>
      <c r="Q165" t="s">
        <v>124</v>
      </c>
      <c r="R165" t="s">
        <v>213</v>
      </c>
      <c r="T165" t="s">
        <v>509</v>
      </c>
      <c r="U165" t="s">
        <v>530</v>
      </c>
      <c r="V165" t="s">
        <v>515</v>
      </c>
    </row>
    <row r="166" spans="1:22" ht="15" customHeight="1" x14ac:dyDescent="0.3">
      <c r="A166">
        <v>10309</v>
      </c>
      <c r="B166" t="s">
        <v>35</v>
      </c>
      <c r="C166">
        <v>6</v>
      </c>
      <c r="D166">
        <v>3</v>
      </c>
      <c r="E166" s="3">
        <v>44093</v>
      </c>
      <c r="F166" s="25">
        <f>YEAR(Order[[#This Row],[OrderDate]])</f>
        <v>2020</v>
      </c>
      <c r="G166" s="14">
        <v>20201023</v>
      </c>
      <c r="H166" t="s">
        <v>486</v>
      </c>
      <c r="I166" s="4">
        <v>750</v>
      </c>
      <c r="J166" s="4">
        <v>25</v>
      </c>
      <c r="K166" s="4">
        <v>25</v>
      </c>
      <c r="L166">
        <v>30</v>
      </c>
      <c r="M166" s="8">
        <v>0</v>
      </c>
      <c r="N166" t="s">
        <v>360</v>
      </c>
      <c r="O166">
        <v>3</v>
      </c>
      <c r="P166" s="4">
        <v>17.141683844381447</v>
      </c>
      <c r="Q166" t="s">
        <v>124</v>
      </c>
      <c r="R166" t="s">
        <v>213</v>
      </c>
      <c r="T166" t="s">
        <v>509</v>
      </c>
      <c r="U166" t="s">
        <v>530</v>
      </c>
      <c r="V166" t="s">
        <v>515</v>
      </c>
    </row>
    <row r="167" spans="1:22" ht="15" customHeight="1" x14ac:dyDescent="0.3">
      <c r="A167">
        <v>10309</v>
      </c>
      <c r="B167" t="s">
        <v>35</v>
      </c>
      <c r="C167">
        <v>42</v>
      </c>
      <c r="D167">
        <v>3</v>
      </c>
      <c r="E167" s="3">
        <v>44093</v>
      </c>
      <c r="F167" s="25">
        <f>YEAR(Order[[#This Row],[OrderDate]])</f>
        <v>2020</v>
      </c>
      <c r="G167" s="14">
        <v>20201023</v>
      </c>
      <c r="H167" t="s">
        <v>486</v>
      </c>
      <c r="I167" s="4">
        <v>28</v>
      </c>
      <c r="J167" s="4">
        <v>14</v>
      </c>
      <c r="K167" s="4">
        <v>14</v>
      </c>
      <c r="L167">
        <v>2</v>
      </c>
      <c r="M167" s="8">
        <v>0</v>
      </c>
      <c r="N167" t="s">
        <v>396</v>
      </c>
      <c r="O167">
        <v>20</v>
      </c>
      <c r="P167" s="4">
        <v>10.762412487567216</v>
      </c>
      <c r="Q167" t="s">
        <v>124</v>
      </c>
      <c r="R167" t="s">
        <v>213</v>
      </c>
      <c r="T167" t="s">
        <v>509</v>
      </c>
      <c r="U167" t="s">
        <v>530</v>
      </c>
      <c r="V167" t="s">
        <v>512</v>
      </c>
    </row>
    <row r="168" spans="1:22" ht="15" customHeight="1" x14ac:dyDescent="0.3">
      <c r="A168">
        <v>10309</v>
      </c>
      <c r="B168" t="s">
        <v>35</v>
      </c>
      <c r="C168">
        <v>43</v>
      </c>
      <c r="D168">
        <v>3</v>
      </c>
      <c r="E168" s="3">
        <v>44093</v>
      </c>
      <c r="F168" s="25">
        <f>YEAR(Order[[#This Row],[OrderDate]])</f>
        <v>2020</v>
      </c>
      <c r="G168" s="14">
        <v>20201023</v>
      </c>
      <c r="H168" t="s">
        <v>486</v>
      </c>
      <c r="I168" s="4">
        <v>920</v>
      </c>
      <c r="J168" s="4">
        <v>46</v>
      </c>
      <c r="K168" s="4">
        <v>46</v>
      </c>
      <c r="L168">
        <v>20</v>
      </c>
      <c r="M168" s="8">
        <v>0</v>
      </c>
      <c r="N168" t="s">
        <v>397</v>
      </c>
      <c r="O168">
        <v>20</v>
      </c>
      <c r="P168" s="4">
        <v>33.719701744549674</v>
      </c>
      <c r="Q168" t="s">
        <v>124</v>
      </c>
      <c r="R168" t="s">
        <v>213</v>
      </c>
      <c r="T168" t="s">
        <v>509</v>
      </c>
      <c r="U168" t="s">
        <v>530</v>
      </c>
      <c r="V168" t="s">
        <v>517</v>
      </c>
    </row>
    <row r="169" spans="1:22" ht="15" customHeight="1" x14ac:dyDescent="0.3">
      <c r="A169">
        <v>10309</v>
      </c>
      <c r="B169" t="s">
        <v>35</v>
      </c>
      <c r="C169">
        <v>71</v>
      </c>
      <c r="D169">
        <v>3</v>
      </c>
      <c r="E169" s="3">
        <v>44093</v>
      </c>
      <c r="F169" s="25">
        <f>YEAR(Order[[#This Row],[OrderDate]])</f>
        <v>2020</v>
      </c>
      <c r="G169" s="14">
        <v>20200927</v>
      </c>
      <c r="H169" t="s">
        <v>486</v>
      </c>
      <c r="I169" s="4">
        <v>64.5</v>
      </c>
      <c r="J169" s="4">
        <v>21.5</v>
      </c>
      <c r="K169" s="4">
        <v>21.5</v>
      </c>
      <c r="L169">
        <v>3</v>
      </c>
      <c r="M169" s="8">
        <v>0</v>
      </c>
      <c r="N169" t="s">
        <v>425</v>
      </c>
      <c r="O169">
        <v>15</v>
      </c>
      <c r="P169" s="4">
        <v>15.813450604529082</v>
      </c>
      <c r="Q169" t="s">
        <v>124</v>
      </c>
      <c r="R169" t="s">
        <v>213</v>
      </c>
      <c r="T169" t="s">
        <v>509</v>
      </c>
      <c r="U169" t="s">
        <v>530</v>
      </c>
      <c r="V169" t="s">
        <v>511</v>
      </c>
    </row>
    <row r="170" spans="1:22" ht="15" customHeight="1" x14ac:dyDescent="0.3">
      <c r="A170">
        <v>10310</v>
      </c>
      <c r="B170" t="s">
        <v>74</v>
      </c>
      <c r="C170">
        <v>16</v>
      </c>
      <c r="D170">
        <v>8</v>
      </c>
      <c r="E170" s="3">
        <v>44094</v>
      </c>
      <c r="F170" s="25">
        <f>YEAR(Order[[#This Row],[OrderDate]])</f>
        <v>2020</v>
      </c>
      <c r="G170" s="14">
        <v>20200927</v>
      </c>
      <c r="H170" t="s">
        <v>484</v>
      </c>
      <c r="I170" s="4">
        <v>174.5</v>
      </c>
      <c r="J170" s="4">
        <v>17.45</v>
      </c>
      <c r="K170" s="4">
        <v>17.45</v>
      </c>
      <c r="L170">
        <v>10</v>
      </c>
      <c r="M170" s="8">
        <v>0</v>
      </c>
      <c r="N170" t="s">
        <v>370</v>
      </c>
      <c r="O170">
        <v>7</v>
      </c>
      <c r="P170" s="4">
        <v>12.75283918323947</v>
      </c>
      <c r="Q170" t="s">
        <v>163</v>
      </c>
      <c r="R170" t="s">
        <v>252</v>
      </c>
      <c r="S170" t="s">
        <v>337</v>
      </c>
      <c r="T170" t="s">
        <v>510</v>
      </c>
      <c r="U170" t="s">
        <v>353</v>
      </c>
      <c r="V170" t="s">
        <v>516</v>
      </c>
    </row>
    <row r="171" spans="1:22" ht="15" customHeight="1" x14ac:dyDescent="0.3">
      <c r="A171">
        <v>10310</v>
      </c>
      <c r="B171" t="s">
        <v>74</v>
      </c>
      <c r="C171">
        <v>62</v>
      </c>
      <c r="D171">
        <v>8</v>
      </c>
      <c r="E171" s="3">
        <v>44094</v>
      </c>
      <c r="F171" s="25">
        <f>YEAR(Order[[#This Row],[OrderDate]])</f>
        <v>2020</v>
      </c>
      <c r="G171" s="14">
        <v>20200926</v>
      </c>
      <c r="H171" t="s">
        <v>484</v>
      </c>
      <c r="I171" s="4">
        <v>246.5</v>
      </c>
      <c r="J171" s="4">
        <v>49.3</v>
      </c>
      <c r="K171" s="4">
        <v>49.3</v>
      </c>
      <c r="L171">
        <v>5</v>
      </c>
      <c r="M171" s="8">
        <v>0</v>
      </c>
      <c r="N171" t="s">
        <v>416</v>
      </c>
      <c r="O171">
        <v>29</v>
      </c>
      <c r="P171" s="4">
        <v>34.868075459270003</v>
      </c>
      <c r="Q171" t="s">
        <v>163</v>
      </c>
      <c r="R171" t="s">
        <v>252</v>
      </c>
      <c r="S171" t="s">
        <v>337</v>
      </c>
      <c r="T171" t="s">
        <v>510</v>
      </c>
      <c r="U171" t="s">
        <v>353</v>
      </c>
      <c r="V171" t="s">
        <v>516</v>
      </c>
    </row>
    <row r="172" spans="1:22" ht="15" customHeight="1" x14ac:dyDescent="0.3">
      <c r="A172">
        <v>10311</v>
      </c>
      <c r="B172" t="s">
        <v>17</v>
      </c>
      <c r="C172">
        <v>42</v>
      </c>
      <c r="D172">
        <v>1</v>
      </c>
      <c r="E172" s="3">
        <v>44094</v>
      </c>
      <c r="F172" s="25">
        <f>YEAR(Order[[#This Row],[OrderDate]])</f>
        <v>2020</v>
      </c>
      <c r="G172" s="14">
        <v>20200926</v>
      </c>
      <c r="H172" t="s">
        <v>485</v>
      </c>
      <c r="I172" s="4">
        <v>84</v>
      </c>
      <c r="J172" s="4">
        <v>14</v>
      </c>
      <c r="K172" s="4">
        <v>14</v>
      </c>
      <c r="L172">
        <v>6</v>
      </c>
      <c r="M172" s="8">
        <v>0</v>
      </c>
      <c r="N172" t="s">
        <v>396</v>
      </c>
      <c r="O172">
        <v>20</v>
      </c>
      <c r="P172" s="4">
        <v>10.762412487567216</v>
      </c>
      <c r="Q172" t="s">
        <v>106</v>
      </c>
      <c r="R172" t="s">
        <v>195</v>
      </c>
      <c r="S172" t="s">
        <v>284</v>
      </c>
      <c r="T172" t="s">
        <v>509</v>
      </c>
      <c r="U172" t="s">
        <v>519</v>
      </c>
      <c r="V172" t="s">
        <v>512</v>
      </c>
    </row>
    <row r="173" spans="1:22" ht="15" customHeight="1" x14ac:dyDescent="0.3">
      <c r="A173">
        <v>10311</v>
      </c>
      <c r="B173" t="s">
        <v>17</v>
      </c>
      <c r="C173">
        <v>69</v>
      </c>
      <c r="D173">
        <v>1</v>
      </c>
      <c r="E173" s="3">
        <v>44094</v>
      </c>
      <c r="F173" s="25">
        <f>YEAR(Order[[#This Row],[OrderDate]])</f>
        <v>2020</v>
      </c>
      <c r="G173" s="14">
        <v>20201003</v>
      </c>
      <c r="H173" t="s">
        <v>485</v>
      </c>
      <c r="I173" s="4">
        <v>252</v>
      </c>
      <c r="J173" s="4">
        <v>36</v>
      </c>
      <c r="K173" s="4">
        <v>36</v>
      </c>
      <c r="L173">
        <v>7</v>
      </c>
      <c r="M173" s="8">
        <v>0</v>
      </c>
      <c r="N173" t="s">
        <v>423</v>
      </c>
      <c r="O173">
        <v>15</v>
      </c>
      <c r="P173" s="4">
        <v>12.894008605174344</v>
      </c>
      <c r="Q173" t="s">
        <v>106</v>
      </c>
      <c r="R173" t="s">
        <v>195</v>
      </c>
      <c r="S173" t="s">
        <v>284</v>
      </c>
      <c r="T173" t="s">
        <v>509</v>
      </c>
      <c r="U173" t="s">
        <v>519</v>
      </c>
      <c r="V173" t="s">
        <v>511</v>
      </c>
    </row>
    <row r="174" spans="1:22" ht="15" customHeight="1" x14ac:dyDescent="0.3">
      <c r="A174">
        <v>10312</v>
      </c>
      <c r="B174" t="s">
        <v>83</v>
      </c>
      <c r="C174">
        <v>28</v>
      </c>
      <c r="D174">
        <v>2</v>
      </c>
      <c r="E174" s="3">
        <v>44097</v>
      </c>
      <c r="F174" s="25">
        <f>YEAR(Order[[#This Row],[OrderDate]])</f>
        <v>2020</v>
      </c>
      <c r="G174" s="14">
        <v>20201003</v>
      </c>
      <c r="H174" t="s">
        <v>484</v>
      </c>
      <c r="I174" s="4">
        <v>182.4</v>
      </c>
      <c r="J174" s="4">
        <v>45.6</v>
      </c>
      <c r="K174" s="4">
        <v>45.6</v>
      </c>
      <c r="L174">
        <v>4</v>
      </c>
      <c r="M174" s="8">
        <v>0</v>
      </c>
      <c r="N174" t="s">
        <v>382</v>
      </c>
      <c r="O174">
        <v>12</v>
      </c>
      <c r="P174" s="4">
        <v>23.763027335506571</v>
      </c>
      <c r="Q174" t="s">
        <v>172</v>
      </c>
      <c r="R174" t="s">
        <v>261</v>
      </c>
      <c r="S174" t="s">
        <v>345</v>
      </c>
      <c r="T174" t="s">
        <v>509</v>
      </c>
      <c r="U174" t="s">
        <v>520</v>
      </c>
      <c r="V174" t="s">
        <v>513</v>
      </c>
    </row>
    <row r="175" spans="1:22" ht="15" customHeight="1" x14ac:dyDescent="0.3">
      <c r="A175">
        <v>10312</v>
      </c>
      <c r="B175" t="s">
        <v>83</v>
      </c>
      <c r="C175">
        <v>43</v>
      </c>
      <c r="D175">
        <v>2</v>
      </c>
      <c r="E175" s="3">
        <v>44097</v>
      </c>
      <c r="F175" s="25">
        <f>YEAR(Order[[#This Row],[OrderDate]])</f>
        <v>2020</v>
      </c>
      <c r="G175" s="14">
        <v>20201003</v>
      </c>
      <c r="H175" t="s">
        <v>484</v>
      </c>
      <c r="I175" s="4">
        <v>1104</v>
      </c>
      <c r="J175" s="4">
        <v>46</v>
      </c>
      <c r="K175" s="4">
        <v>46</v>
      </c>
      <c r="L175">
        <v>24</v>
      </c>
      <c r="M175" s="8">
        <v>0</v>
      </c>
      <c r="N175" t="s">
        <v>397</v>
      </c>
      <c r="O175">
        <v>20</v>
      </c>
      <c r="P175" s="4">
        <v>33.719701744549674</v>
      </c>
      <c r="Q175" t="s">
        <v>172</v>
      </c>
      <c r="R175" t="s">
        <v>261</v>
      </c>
      <c r="S175" t="s">
        <v>345</v>
      </c>
      <c r="T175" t="s">
        <v>509</v>
      </c>
      <c r="U175" t="s">
        <v>520</v>
      </c>
      <c r="V175" t="s">
        <v>517</v>
      </c>
    </row>
    <row r="176" spans="1:22" ht="15" customHeight="1" x14ac:dyDescent="0.3">
      <c r="A176">
        <v>10312</v>
      </c>
      <c r="B176" t="s">
        <v>83</v>
      </c>
      <c r="C176">
        <v>53</v>
      </c>
      <c r="D176">
        <v>2</v>
      </c>
      <c r="E176" s="3">
        <v>44097</v>
      </c>
      <c r="F176" s="25">
        <f>YEAR(Order[[#This Row],[OrderDate]])</f>
        <v>2020</v>
      </c>
      <c r="G176" s="14">
        <v>20201003</v>
      </c>
      <c r="H176" t="s">
        <v>484</v>
      </c>
      <c r="I176" s="4">
        <v>656</v>
      </c>
      <c r="J176" s="4">
        <v>32.799999999999997</v>
      </c>
      <c r="K176" s="4">
        <v>32.799999999999997</v>
      </c>
      <c r="L176">
        <v>20</v>
      </c>
      <c r="M176" s="8">
        <v>0</v>
      </c>
      <c r="N176" t="s">
        <v>407</v>
      </c>
      <c r="O176">
        <v>24</v>
      </c>
      <c r="P176" s="4">
        <v>11.283141843590998</v>
      </c>
      <c r="Q176" t="s">
        <v>172</v>
      </c>
      <c r="R176" t="s">
        <v>261</v>
      </c>
      <c r="S176" t="s">
        <v>345</v>
      </c>
      <c r="T176" t="s">
        <v>509</v>
      </c>
      <c r="U176" t="s">
        <v>520</v>
      </c>
      <c r="V176" t="s">
        <v>518</v>
      </c>
    </row>
    <row r="177" spans="1:22" ht="15" customHeight="1" x14ac:dyDescent="0.3">
      <c r="A177">
        <v>10312</v>
      </c>
      <c r="B177" t="s">
        <v>83</v>
      </c>
      <c r="C177">
        <v>75</v>
      </c>
      <c r="D177">
        <v>2</v>
      </c>
      <c r="E177" s="3">
        <v>44097</v>
      </c>
      <c r="F177" s="25">
        <f>YEAR(Order[[#This Row],[OrderDate]])</f>
        <v>2020</v>
      </c>
      <c r="G177" s="14">
        <v>20201004</v>
      </c>
      <c r="H177" t="s">
        <v>484</v>
      </c>
      <c r="I177" s="4">
        <v>77.5</v>
      </c>
      <c r="J177" s="4">
        <v>7.75</v>
      </c>
      <c r="K177" s="4">
        <v>7.75</v>
      </c>
      <c r="L177">
        <v>10</v>
      </c>
      <c r="M177" s="8">
        <v>0</v>
      </c>
      <c r="N177" t="s">
        <v>429</v>
      </c>
      <c r="O177">
        <v>12</v>
      </c>
      <c r="P177" s="4">
        <v>3.8495729671919596</v>
      </c>
      <c r="Q177" t="s">
        <v>172</v>
      </c>
      <c r="R177" t="s">
        <v>261</v>
      </c>
      <c r="S177" t="s">
        <v>345</v>
      </c>
      <c r="T177" t="s">
        <v>509</v>
      </c>
      <c r="U177" t="s">
        <v>520</v>
      </c>
      <c r="V177" t="s">
        <v>517</v>
      </c>
    </row>
    <row r="178" spans="1:22" ht="15" customHeight="1" x14ac:dyDescent="0.3">
      <c r="A178">
        <v>10313</v>
      </c>
      <c r="B178" t="s">
        <v>60</v>
      </c>
      <c r="C178">
        <v>36</v>
      </c>
      <c r="D178">
        <v>2</v>
      </c>
      <c r="E178" s="3">
        <v>44098</v>
      </c>
      <c r="F178" s="25">
        <f>YEAR(Order[[#This Row],[OrderDate]])</f>
        <v>2020</v>
      </c>
      <c r="G178" s="14">
        <v>20201004</v>
      </c>
      <c r="H178" t="s">
        <v>484</v>
      </c>
      <c r="I178" s="4">
        <v>228</v>
      </c>
      <c r="J178" s="4">
        <v>19</v>
      </c>
      <c r="K178" s="4">
        <v>19</v>
      </c>
      <c r="L178">
        <v>12</v>
      </c>
      <c r="M178" s="8">
        <v>0</v>
      </c>
      <c r="N178" t="s">
        <v>390</v>
      </c>
      <c r="O178">
        <v>17</v>
      </c>
      <c r="P178" s="4">
        <v>14.515505674132482</v>
      </c>
      <c r="Q178" t="s">
        <v>149</v>
      </c>
      <c r="R178" t="s">
        <v>238</v>
      </c>
      <c r="S178" t="s">
        <v>324</v>
      </c>
      <c r="T178" t="s">
        <v>509</v>
      </c>
      <c r="U178" t="s">
        <v>520</v>
      </c>
      <c r="V178" t="s">
        <v>514</v>
      </c>
    </row>
    <row r="179" spans="1:22" ht="15" customHeight="1" x14ac:dyDescent="0.3">
      <c r="A179">
        <v>10314</v>
      </c>
      <c r="B179" t="s">
        <v>62</v>
      </c>
      <c r="C179">
        <v>32</v>
      </c>
      <c r="D179">
        <v>1</v>
      </c>
      <c r="E179" s="3">
        <v>44099</v>
      </c>
      <c r="F179" s="25">
        <f>YEAR(Order[[#This Row],[OrderDate]])</f>
        <v>2020</v>
      </c>
      <c r="G179" s="14">
        <v>20201004</v>
      </c>
      <c r="H179" t="s">
        <v>484</v>
      </c>
      <c r="I179" s="4">
        <v>1151.9999980926514</v>
      </c>
      <c r="J179" s="4">
        <v>32</v>
      </c>
      <c r="K179" s="4">
        <v>28.799999952316284</v>
      </c>
      <c r="L179">
        <v>40</v>
      </c>
      <c r="M179" s="8">
        <v>0.10000000149011611</v>
      </c>
      <c r="N179" t="s">
        <v>386</v>
      </c>
      <c r="O179">
        <v>14</v>
      </c>
      <c r="P179" s="4">
        <v>15.737004602670464</v>
      </c>
      <c r="Q179" t="s">
        <v>151</v>
      </c>
      <c r="R179" t="s">
        <v>240</v>
      </c>
      <c r="S179" t="s">
        <v>325</v>
      </c>
      <c r="T179" t="s">
        <v>510</v>
      </c>
      <c r="U179" t="s">
        <v>353</v>
      </c>
      <c r="V179" t="s">
        <v>511</v>
      </c>
    </row>
    <row r="180" spans="1:22" ht="15" customHeight="1" x14ac:dyDescent="0.3">
      <c r="A180">
        <v>10314</v>
      </c>
      <c r="B180" t="s">
        <v>62</v>
      </c>
      <c r="C180">
        <v>58</v>
      </c>
      <c r="D180">
        <v>1</v>
      </c>
      <c r="E180" s="3">
        <v>44099</v>
      </c>
      <c r="F180" s="25">
        <f>YEAR(Order[[#This Row],[OrderDate]])</f>
        <v>2020</v>
      </c>
      <c r="G180" s="14">
        <v>20201004</v>
      </c>
      <c r="H180" t="s">
        <v>484</v>
      </c>
      <c r="I180" s="4">
        <v>357.74999940767884</v>
      </c>
      <c r="J180" s="4">
        <v>13.25</v>
      </c>
      <c r="K180" s="4">
        <v>11.924999980255961</v>
      </c>
      <c r="L180">
        <v>30</v>
      </c>
      <c r="M180" s="8">
        <v>0.10000000149011611</v>
      </c>
      <c r="N180" t="s">
        <v>412</v>
      </c>
      <c r="O180">
        <v>27</v>
      </c>
      <c r="P180" s="4">
        <v>5.9992715692376155</v>
      </c>
      <c r="Q180" t="s">
        <v>151</v>
      </c>
      <c r="R180" t="s">
        <v>240</v>
      </c>
      <c r="S180" t="s">
        <v>325</v>
      </c>
      <c r="T180" t="s">
        <v>510</v>
      </c>
      <c r="U180" t="s">
        <v>353</v>
      </c>
      <c r="V180" t="s">
        <v>514</v>
      </c>
    </row>
    <row r="181" spans="1:22" ht="15" customHeight="1" x14ac:dyDescent="0.3">
      <c r="A181">
        <v>10314</v>
      </c>
      <c r="B181" t="s">
        <v>62</v>
      </c>
      <c r="C181">
        <v>62</v>
      </c>
      <c r="D181">
        <v>1</v>
      </c>
      <c r="E181" s="3">
        <v>44099</v>
      </c>
      <c r="F181" s="25">
        <f>YEAR(Order[[#This Row],[OrderDate]])</f>
        <v>2020</v>
      </c>
      <c r="G181" s="14">
        <v>20201003</v>
      </c>
      <c r="H181" t="s">
        <v>484</v>
      </c>
      <c r="I181" s="4">
        <v>1109.2499981634319</v>
      </c>
      <c r="J181" s="4">
        <v>49.3</v>
      </c>
      <c r="K181" s="4">
        <v>44.369999926537275</v>
      </c>
      <c r="L181">
        <v>25</v>
      </c>
      <c r="M181" s="8">
        <v>0.10000000149011611</v>
      </c>
      <c r="N181" t="s">
        <v>416</v>
      </c>
      <c r="O181">
        <v>29</v>
      </c>
      <c r="P181" s="4">
        <v>34.868075459270003</v>
      </c>
      <c r="Q181" t="s">
        <v>151</v>
      </c>
      <c r="R181" t="s">
        <v>240</v>
      </c>
      <c r="S181" t="s">
        <v>325</v>
      </c>
      <c r="T181" t="s">
        <v>510</v>
      </c>
      <c r="U181" t="s">
        <v>353</v>
      </c>
      <c r="V181" t="s">
        <v>516</v>
      </c>
    </row>
    <row r="182" spans="1:22" ht="15" customHeight="1" x14ac:dyDescent="0.3">
      <c r="A182">
        <v>10315</v>
      </c>
      <c r="B182" t="s">
        <v>36</v>
      </c>
      <c r="C182">
        <v>34</v>
      </c>
      <c r="D182">
        <v>4</v>
      </c>
      <c r="E182" s="3">
        <v>44100</v>
      </c>
      <c r="F182" s="25">
        <f>YEAR(Order[[#This Row],[OrderDate]])</f>
        <v>2020</v>
      </c>
      <c r="G182" s="14">
        <v>20201003</v>
      </c>
      <c r="H182" t="s">
        <v>484</v>
      </c>
      <c r="I182" s="4">
        <v>196</v>
      </c>
      <c r="J182" s="4">
        <v>14</v>
      </c>
      <c r="K182" s="4">
        <v>14</v>
      </c>
      <c r="L182">
        <v>14</v>
      </c>
      <c r="M182" s="8">
        <v>0</v>
      </c>
      <c r="N182" t="s">
        <v>388</v>
      </c>
      <c r="O182">
        <v>16</v>
      </c>
      <c r="P182" s="4">
        <v>9.0738672986425506</v>
      </c>
      <c r="Q182" t="s">
        <v>125</v>
      </c>
      <c r="R182" t="s">
        <v>214</v>
      </c>
      <c r="S182" t="s">
        <v>301</v>
      </c>
      <c r="T182" t="s">
        <v>509</v>
      </c>
      <c r="U182" t="s">
        <v>351</v>
      </c>
      <c r="V182" t="s">
        <v>517</v>
      </c>
    </row>
    <row r="183" spans="1:22" ht="15" customHeight="1" x14ac:dyDescent="0.3">
      <c r="A183">
        <v>10315</v>
      </c>
      <c r="B183" t="s">
        <v>36</v>
      </c>
      <c r="C183">
        <v>70</v>
      </c>
      <c r="D183">
        <v>4</v>
      </c>
      <c r="E183" s="3">
        <v>44100</v>
      </c>
      <c r="F183" s="25">
        <f>YEAR(Order[[#This Row],[OrderDate]])</f>
        <v>2020</v>
      </c>
      <c r="G183" s="14">
        <v>20201008</v>
      </c>
      <c r="H183" t="s">
        <v>484</v>
      </c>
      <c r="I183" s="4">
        <v>450</v>
      </c>
      <c r="J183" s="4">
        <v>15</v>
      </c>
      <c r="K183" s="4">
        <v>15</v>
      </c>
      <c r="L183">
        <v>30</v>
      </c>
      <c r="M183" s="8">
        <v>0</v>
      </c>
      <c r="N183" t="s">
        <v>424</v>
      </c>
      <c r="O183">
        <v>7</v>
      </c>
      <c r="P183" s="4">
        <v>4.3219663299234155</v>
      </c>
      <c r="Q183" t="s">
        <v>125</v>
      </c>
      <c r="R183" t="s">
        <v>214</v>
      </c>
      <c r="S183" t="s">
        <v>301</v>
      </c>
      <c r="T183" t="s">
        <v>509</v>
      </c>
      <c r="U183" t="s">
        <v>351</v>
      </c>
      <c r="V183" t="s">
        <v>517</v>
      </c>
    </row>
    <row r="184" spans="1:22" ht="15" customHeight="1" x14ac:dyDescent="0.3">
      <c r="A184">
        <v>10316</v>
      </c>
      <c r="B184" t="s">
        <v>62</v>
      </c>
      <c r="C184">
        <v>41</v>
      </c>
      <c r="D184">
        <v>1</v>
      </c>
      <c r="E184" s="3">
        <v>44101</v>
      </c>
      <c r="F184" s="25">
        <f>YEAR(Order[[#This Row],[OrderDate]])</f>
        <v>2020</v>
      </c>
      <c r="G184" s="14">
        <v>20201008</v>
      </c>
      <c r="H184" t="s">
        <v>485</v>
      </c>
      <c r="I184" s="4">
        <v>96.5</v>
      </c>
      <c r="J184" s="4">
        <v>9.65</v>
      </c>
      <c r="K184" s="4">
        <v>9.65</v>
      </c>
      <c r="L184">
        <v>10</v>
      </c>
      <c r="M184" s="8">
        <v>0</v>
      </c>
      <c r="N184" t="s">
        <v>395</v>
      </c>
      <c r="O184">
        <v>19</v>
      </c>
      <c r="P184" s="4">
        <v>6.0463867884479576</v>
      </c>
      <c r="Q184" t="s">
        <v>151</v>
      </c>
      <c r="R184" t="s">
        <v>240</v>
      </c>
      <c r="S184" t="s">
        <v>325</v>
      </c>
      <c r="T184" t="s">
        <v>510</v>
      </c>
      <c r="U184" t="s">
        <v>353</v>
      </c>
      <c r="V184" t="s">
        <v>514</v>
      </c>
    </row>
    <row r="185" spans="1:22" ht="15" customHeight="1" x14ac:dyDescent="0.3">
      <c r="A185">
        <v>10316</v>
      </c>
      <c r="B185" t="s">
        <v>62</v>
      </c>
      <c r="C185">
        <v>62</v>
      </c>
      <c r="D185">
        <v>1</v>
      </c>
      <c r="E185" s="3">
        <v>44101</v>
      </c>
      <c r="F185" s="25">
        <f>YEAR(Order[[#This Row],[OrderDate]])</f>
        <v>2020</v>
      </c>
      <c r="G185" s="14">
        <v>20201010</v>
      </c>
      <c r="H185" t="s">
        <v>485</v>
      </c>
      <c r="I185" s="4">
        <v>3451</v>
      </c>
      <c r="J185" s="4">
        <v>49.3</v>
      </c>
      <c r="K185" s="4">
        <v>49.3</v>
      </c>
      <c r="L185">
        <v>70</v>
      </c>
      <c r="M185" s="8">
        <v>0</v>
      </c>
      <c r="N185" t="s">
        <v>416</v>
      </c>
      <c r="O185">
        <v>29</v>
      </c>
      <c r="P185" s="4">
        <v>34.868075459270003</v>
      </c>
      <c r="Q185" t="s">
        <v>151</v>
      </c>
      <c r="R185" t="s">
        <v>240</v>
      </c>
      <c r="S185" t="s">
        <v>325</v>
      </c>
      <c r="T185" t="s">
        <v>510</v>
      </c>
      <c r="U185" t="s">
        <v>353</v>
      </c>
      <c r="V185" t="s">
        <v>516</v>
      </c>
    </row>
    <row r="186" spans="1:22" x14ac:dyDescent="0.3">
      <c r="A186">
        <v>10317</v>
      </c>
      <c r="B186" t="s">
        <v>46</v>
      </c>
      <c r="C186">
        <v>1</v>
      </c>
      <c r="D186">
        <v>6</v>
      </c>
      <c r="E186" s="3">
        <v>44104</v>
      </c>
      <c r="F186" s="25">
        <f>YEAR(Order[[#This Row],[OrderDate]])</f>
        <v>2020</v>
      </c>
      <c r="G186" s="14">
        <v>20201004</v>
      </c>
      <c r="H186" t="s">
        <v>486</v>
      </c>
      <c r="I186" s="4">
        <v>360</v>
      </c>
      <c r="J186" s="4">
        <v>18</v>
      </c>
      <c r="K186" s="4">
        <v>18</v>
      </c>
      <c r="L186">
        <v>20</v>
      </c>
      <c r="M186" s="8">
        <v>0</v>
      </c>
      <c r="N186" t="s">
        <v>355</v>
      </c>
      <c r="O186">
        <v>1</v>
      </c>
      <c r="P186" s="4">
        <v>9.9412796083453241</v>
      </c>
      <c r="Q186" t="s">
        <v>135</v>
      </c>
      <c r="R186" t="s">
        <v>224</v>
      </c>
      <c r="S186" t="s">
        <v>311</v>
      </c>
      <c r="T186" t="s">
        <v>510</v>
      </c>
      <c r="U186" t="s">
        <v>353</v>
      </c>
      <c r="V186" t="s">
        <v>517</v>
      </c>
    </row>
    <row r="187" spans="1:22" ht="15" customHeight="1" x14ac:dyDescent="0.3">
      <c r="A187">
        <v>10318</v>
      </c>
      <c r="B187" t="s">
        <v>36</v>
      </c>
      <c r="C187">
        <v>41</v>
      </c>
      <c r="D187">
        <v>8</v>
      </c>
      <c r="E187" s="3">
        <v>44105</v>
      </c>
      <c r="F187" s="25">
        <f>YEAR(Order[[#This Row],[OrderDate]])</f>
        <v>2020</v>
      </c>
      <c r="G187" s="14">
        <v>20201004</v>
      </c>
      <c r="H187" t="s">
        <v>484</v>
      </c>
      <c r="I187" s="4">
        <v>193</v>
      </c>
      <c r="J187" s="4">
        <v>9.65</v>
      </c>
      <c r="K187" s="4">
        <v>9.65</v>
      </c>
      <c r="L187">
        <v>20</v>
      </c>
      <c r="M187" s="8">
        <v>0</v>
      </c>
      <c r="N187" t="s">
        <v>395</v>
      </c>
      <c r="O187">
        <v>19</v>
      </c>
      <c r="P187" s="4">
        <v>6.0463867884479576</v>
      </c>
      <c r="Q187" t="s">
        <v>125</v>
      </c>
      <c r="R187" t="s">
        <v>214</v>
      </c>
      <c r="S187" t="s">
        <v>301</v>
      </c>
      <c r="T187" t="s">
        <v>509</v>
      </c>
      <c r="U187" t="s">
        <v>351</v>
      </c>
      <c r="V187" t="s">
        <v>514</v>
      </c>
    </row>
    <row r="188" spans="1:22" ht="15" customHeight="1" x14ac:dyDescent="0.3">
      <c r="A188">
        <v>10318</v>
      </c>
      <c r="B188" t="s">
        <v>36</v>
      </c>
      <c r="C188">
        <v>76</v>
      </c>
      <c r="D188">
        <v>8</v>
      </c>
      <c r="E188" s="3">
        <v>44105</v>
      </c>
      <c r="F188" s="25">
        <f>YEAR(Order[[#This Row],[OrderDate]])</f>
        <v>2020</v>
      </c>
      <c r="G188" s="14">
        <v>20201011</v>
      </c>
      <c r="H188" t="s">
        <v>484</v>
      </c>
      <c r="I188" s="4">
        <v>108</v>
      </c>
      <c r="J188" s="4">
        <v>18</v>
      </c>
      <c r="K188" s="4">
        <v>18</v>
      </c>
      <c r="L188">
        <v>6</v>
      </c>
      <c r="M188" s="8">
        <v>0</v>
      </c>
      <c r="N188" t="s">
        <v>430</v>
      </c>
      <c r="O188">
        <v>23</v>
      </c>
      <c r="P188" s="4">
        <v>11.35067307451974</v>
      </c>
      <c r="Q188" t="s">
        <v>125</v>
      </c>
      <c r="R188" t="s">
        <v>214</v>
      </c>
      <c r="S188" t="s">
        <v>301</v>
      </c>
      <c r="T188" t="s">
        <v>509</v>
      </c>
      <c r="U188" t="s">
        <v>351</v>
      </c>
      <c r="V188" t="s">
        <v>517</v>
      </c>
    </row>
    <row r="189" spans="1:22" x14ac:dyDescent="0.3">
      <c r="A189">
        <v>10319</v>
      </c>
      <c r="B189" t="s">
        <v>77</v>
      </c>
      <c r="C189">
        <v>17</v>
      </c>
      <c r="D189">
        <v>7</v>
      </c>
      <c r="E189" s="3">
        <v>44106</v>
      </c>
      <c r="F189" s="25">
        <f>YEAR(Order[[#This Row],[OrderDate]])</f>
        <v>2020</v>
      </c>
      <c r="G189" s="14">
        <v>20201011</v>
      </c>
      <c r="H189" t="s">
        <v>485</v>
      </c>
      <c r="I189" s="4">
        <v>312</v>
      </c>
      <c r="J189" s="4">
        <v>39</v>
      </c>
      <c r="K189" s="4">
        <v>39</v>
      </c>
      <c r="L189">
        <v>8</v>
      </c>
      <c r="M189" s="8">
        <v>0</v>
      </c>
      <c r="N189" t="s">
        <v>371</v>
      </c>
      <c r="O189">
        <v>7</v>
      </c>
      <c r="P189" s="4">
        <v>24.774912809223483</v>
      </c>
      <c r="Q189" t="s">
        <v>166</v>
      </c>
      <c r="R189" t="s">
        <v>255</v>
      </c>
      <c r="S189" t="s">
        <v>319</v>
      </c>
      <c r="T189" t="s">
        <v>510</v>
      </c>
      <c r="U189" t="s">
        <v>525</v>
      </c>
      <c r="V189" t="s">
        <v>518</v>
      </c>
    </row>
    <row r="190" spans="1:22" x14ac:dyDescent="0.3">
      <c r="A190">
        <v>10319</v>
      </c>
      <c r="B190" t="s">
        <v>77</v>
      </c>
      <c r="C190">
        <v>28</v>
      </c>
      <c r="D190">
        <v>7</v>
      </c>
      <c r="E190" s="3">
        <v>44106</v>
      </c>
      <c r="F190" s="25">
        <f>YEAR(Order[[#This Row],[OrderDate]])</f>
        <v>2020</v>
      </c>
      <c r="G190" s="14">
        <v>20201011</v>
      </c>
      <c r="H190" t="s">
        <v>485</v>
      </c>
      <c r="I190" s="4">
        <v>638.4</v>
      </c>
      <c r="J190" s="4">
        <v>45.6</v>
      </c>
      <c r="K190" s="4">
        <v>45.6</v>
      </c>
      <c r="L190">
        <v>14</v>
      </c>
      <c r="M190" s="8">
        <v>0</v>
      </c>
      <c r="N190" t="s">
        <v>382</v>
      </c>
      <c r="O190">
        <v>12</v>
      </c>
      <c r="P190" s="4">
        <v>23.763027335506571</v>
      </c>
      <c r="Q190" t="s">
        <v>166</v>
      </c>
      <c r="R190" t="s">
        <v>255</v>
      </c>
      <c r="S190" t="s">
        <v>319</v>
      </c>
      <c r="T190" t="s">
        <v>510</v>
      </c>
      <c r="U190" t="s">
        <v>525</v>
      </c>
      <c r="V190" t="s">
        <v>513</v>
      </c>
    </row>
    <row r="191" spans="1:22" x14ac:dyDescent="0.3">
      <c r="A191">
        <v>10319</v>
      </c>
      <c r="B191" t="s">
        <v>77</v>
      </c>
      <c r="C191">
        <v>76</v>
      </c>
      <c r="D191">
        <v>7</v>
      </c>
      <c r="E191" s="3">
        <v>44106</v>
      </c>
      <c r="F191" s="25">
        <f>YEAR(Order[[#This Row],[OrderDate]])</f>
        <v>2020</v>
      </c>
      <c r="G191" s="14">
        <v>20201018</v>
      </c>
      <c r="H191" t="s">
        <v>485</v>
      </c>
      <c r="I191" s="4">
        <v>540</v>
      </c>
      <c r="J191" s="4">
        <v>18</v>
      </c>
      <c r="K191" s="4">
        <v>18</v>
      </c>
      <c r="L191">
        <v>30</v>
      </c>
      <c r="M191" s="8">
        <v>0</v>
      </c>
      <c r="N191" t="s">
        <v>430</v>
      </c>
      <c r="O191">
        <v>23</v>
      </c>
      <c r="P191" s="4">
        <v>11.35067307451974</v>
      </c>
      <c r="Q191" t="s">
        <v>166</v>
      </c>
      <c r="R191" t="s">
        <v>255</v>
      </c>
      <c r="S191" t="s">
        <v>319</v>
      </c>
      <c r="T191" t="s">
        <v>510</v>
      </c>
      <c r="U191" t="s">
        <v>525</v>
      </c>
      <c r="V191" t="s">
        <v>517</v>
      </c>
    </row>
    <row r="192" spans="1:22" ht="15" customHeight="1" x14ac:dyDescent="0.3">
      <c r="A192">
        <v>10320</v>
      </c>
      <c r="B192" t="s">
        <v>84</v>
      </c>
      <c r="C192">
        <v>71</v>
      </c>
      <c r="D192">
        <v>5</v>
      </c>
      <c r="E192" s="3">
        <v>44107</v>
      </c>
      <c r="F192" s="25">
        <f>YEAR(Order[[#This Row],[OrderDate]])</f>
        <v>2020</v>
      </c>
      <c r="G192" s="14">
        <v>20201011</v>
      </c>
      <c r="H192" t="s">
        <v>485</v>
      </c>
      <c r="I192" s="4">
        <v>645</v>
      </c>
      <c r="J192" s="4">
        <v>21.5</v>
      </c>
      <c r="K192" s="4">
        <v>21.5</v>
      </c>
      <c r="L192">
        <v>30</v>
      </c>
      <c r="M192" s="8">
        <v>0</v>
      </c>
      <c r="N192" t="s">
        <v>425</v>
      </c>
      <c r="O192">
        <v>15</v>
      </c>
      <c r="P192" s="4">
        <v>15.813450604529082</v>
      </c>
      <c r="Q192" t="s">
        <v>173</v>
      </c>
      <c r="R192" t="s">
        <v>262</v>
      </c>
      <c r="S192" t="s">
        <v>346</v>
      </c>
      <c r="T192" t="s">
        <v>509</v>
      </c>
      <c r="U192" t="s">
        <v>527</v>
      </c>
      <c r="V192" t="s">
        <v>511</v>
      </c>
    </row>
    <row r="193" spans="1:22" ht="15" customHeight="1" x14ac:dyDescent="0.3">
      <c r="A193">
        <v>10321</v>
      </c>
      <c r="B193" t="s">
        <v>36</v>
      </c>
      <c r="C193">
        <v>35</v>
      </c>
      <c r="D193">
        <v>3</v>
      </c>
      <c r="E193" s="3">
        <v>44107</v>
      </c>
      <c r="F193" s="25">
        <f>YEAR(Order[[#This Row],[OrderDate]])</f>
        <v>2020</v>
      </c>
      <c r="G193" s="14">
        <v>20201023</v>
      </c>
      <c r="H193" t="s">
        <v>484</v>
      </c>
      <c r="I193" s="4">
        <v>180</v>
      </c>
      <c r="J193" s="4">
        <v>18</v>
      </c>
      <c r="K193" s="4">
        <v>18</v>
      </c>
      <c r="L193">
        <v>10</v>
      </c>
      <c r="M193" s="8">
        <v>0</v>
      </c>
      <c r="N193" t="s">
        <v>389</v>
      </c>
      <c r="O193">
        <v>16</v>
      </c>
      <c r="P193" s="4">
        <v>11.144616765926688</v>
      </c>
      <c r="Q193" t="s">
        <v>125</v>
      </c>
      <c r="R193" t="s">
        <v>214</v>
      </c>
      <c r="S193" t="s">
        <v>301</v>
      </c>
      <c r="T193" t="s">
        <v>509</v>
      </c>
      <c r="U193" t="s">
        <v>351</v>
      </c>
      <c r="V193" t="s">
        <v>517</v>
      </c>
    </row>
    <row r="194" spans="1:22" x14ac:dyDescent="0.3">
      <c r="A194">
        <v>10322</v>
      </c>
      <c r="B194" t="s">
        <v>55</v>
      </c>
      <c r="C194">
        <v>52</v>
      </c>
      <c r="D194">
        <v>7</v>
      </c>
      <c r="E194" s="3">
        <v>44108</v>
      </c>
      <c r="F194" s="25">
        <f>YEAR(Order[[#This Row],[OrderDate]])</f>
        <v>2020</v>
      </c>
      <c r="G194" s="14">
        <v>20201014</v>
      </c>
      <c r="H194" t="s">
        <v>485</v>
      </c>
      <c r="I194" s="4">
        <v>140</v>
      </c>
      <c r="J194" s="4">
        <v>7</v>
      </c>
      <c r="K194" s="4">
        <v>7</v>
      </c>
      <c r="L194">
        <v>20</v>
      </c>
      <c r="M194" s="8">
        <v>0</v>
      </c>
      <c r="N194" t="s">
        <v>406</v>
      </c>
      <c r="O194">
        <v>24</v>
      </c>
      <c r="P194" s="4">
        <v>2.7531089859539</v>
      </c>
      <c r="Q194" t="s">
        <v>144</v>
      </c>
      <c r="R194" t="s">
        <v>233</v>
      </c>
      <c r="S194" t="s">
        <v>319</v>
      </c>
      <c r="T194" t="s">
        <v>510</v>
      </c>
      <c r="U194" t="s">
        <v>525</v>
      </c>
      <c r="V194" t="s">
        <v>512</v>
      </c>
    </row>
    <row r="195" spans="1:22" ht="15" customHeight="1" x14ac:dyDescent="0.3">
      <c r="A195">
        <v>10323</v>
      </c>
      <c r="B195" t="s">
        <v>37</v>
      </c>
      <c r="C195">
        <v>15</v>
      </c>
      <c r="D195">
        <v>4</v>
      </c>
      <c r="E195" s="3">
        <v>44111</v>
      </c>
      <c r="F195" s="25">
        <f>YEAR(Order[[#This Row],[OrderDate]])</f>
        <v>2020</v>
      </c>
      <c r="G195" s="14">
        <v>20201014</v>
      </c>
      <c r="H195" t="s">
        <v>486</v>
      </c>
      <c r="I195" s="4">
        <v>77.5</v>
      </c>
      <c r="J195" s="4">
        <v>15.5</v>
      </c>
      <c r="K195" s="4">
        <v>15.5</v>
      </c>
      <c r="L195">
        <v>5</v>
      </c>
      <c r="M195" s="8">
        <v>0</v>
      </c>
      <c r="N195" t="s">
        <v>369</v>
      </c>
      <c r="O195">
        <v>6</v>
      </c>
      <c r="P195" s="4">
        <v>12.475763823869734</v>
      </c>
      <c r="Q195" t="s">
        <v>126</v>
      </c>
      <c r="R195" t="s">
        <v>215</v>
      </c>
      <c r="S195" t="s">
        <v>302</v>
      </c>
      <c r="T195" t="s">
        <v>509</v>
      </c>
      <c r="U195" t="s">
        <v>520</v>
      </c>
      <c r="V195" t="s">
        <v>515</v>
      </c>
    </row>
    <row r="196" spans="1:22" ht="15" customHeight="1" x14ac:dyDescent="0.3">
      <c r="A196">
        <v>10323</v>
      </c>
      <c r="B196" t="s">
        <v>37</v>
      </c>
      <c r="C196">
        <v>25</v>
      </c>
      <c r="D196">
        <v>4</v>
      </c>
      <c r="E196" s="3">
        <v>44111</v>
      </c>
      <c r="F196" s="25">
        <f>YEAR(Order[[#This Row],[OrderDate]])</f>
        <v>2020</v>
      </c>
      <c r="G196" s="14">
        <v>20201014</v>
      </c>
      <c r="H196" t="s">
        <v>486</v>
      </c>
      <c r="I196" s="4">
        <v>56</v>
      </c>
      <c r="J196" s="4">
        <v>14</v>
      </c>
      <c r="K196" s="4">
        <v>14</v>
      </c>
      <c r="L196">
        <v>4</v>
      </c>
      <c r="M196" s="8">
        <v>0</v>
      </c>
      <c r="N196" t="s">
        <v>379</v>
      </c>
      <c r="O196">
        <v>11</v>
      </c>
      <c r="P196" s="4">
        <v>5.7552439408246228</v>
      </c>
      <c r="Q196" t="s">
        <v>126</v>
      </c>
      <c r="R196" t="s">
        <v>215</v>
      </c>
      <c r="S196" t="s">
        <v>302</v>
      </c>
      <c r="T196" t="s">
        <v>509</v>
      </c>
      <c r="U196" t="s">
        <v>520</v>
      </c>
      <c r="V196" t="s">
        <v>516</v>
      </c>
    </row>
    <row r="197" spans="1:22" ht="15" customHeight="1" x14ac:dyDescent="0.3">
      <c r="A197">
        <v>10323</v>
      </c>
      <c r="B197" t="s">
        <v>37</v>
      </c>
      <c r="C197">
        <v>39</v>
      </c>
      <c r="D197">
        <v>4</v>
      </c>
      <c r="E197" s="3">
        <v>44111</v>
      </c>
      <c r="F197" s="25">
        <f>YEAR(Order[[#This Row],[OrderDate]])</f>
        <v>2020</v>
      </c>
      <c r="G197" s="14">
        <v>20201010</v>
      </c>
      <c r="H197" t="s">
        <v>486</v>
      </c>
      <c r="I197" s="4">
        <v>72</v>
      </c>
      <c r="J197" s="4">
        <v>18</v>
      </c>
      <c r="K197" s="4">
        <v>18</v>
      </c>
      <c r="L197">
        <v>4</v>
      </c>
      <c r="M197" s="8">
        <v>0</v>
      </c>
      <c r="N197" t="s">
        <v>393</v>
      </c>
      <c r="O197">
        <v>18</v>
      </c>
      <c r="P197" s="4">
        <v>13.522215154598831</v>
      </c>
      <c r="Q197" t="s">
        <v>126</v>
      </c>
      <c r="R197" t="s">
        <v>215</v>
      </c>
      <c r="S197" t="s">
        <v>302</v>
      </c>
      <c r="T197" t="s">
        <v>509</v>
      </c>
      <c r="U197" t="s">
        <v>520</v>
      </c>
      <c r="V197" t="s">
        <v>517</v>
      </c>
    </row>
    <row r="198" spans="1:22" ht="15" customHeight="1" x14ac:dyDescent="0.3">
      <c r="A198">
        <v>10324</v>
      </c>
      <c r="B198" t="s">
        <v>68</v>
      </c>
      <c r="C198">
        <v>16</v>
      </c>
      <c r="D198">
        <v>9</v>
      </c>
      <c r="E198" s="3">
        <v>44112</v>
      </c>
      <c r="F198" s="25">
        <f>YEAR(Order[[#This Row],[OrderDate]])</f>
        <v>2020</v>
      </c>
      <c r="G198" s="14">
        <v>20201010</v>
      </c>
      <c r="H198" t="s">
        <v>486</v>
      </c>
      <c r="I198" s="4">
        <v>311.48249781578778</v>
      </c>
      <c r="J198" s="4">
        <v>17.45</v>
      </c>
      <c r="K198" s="4">
        <v>14.832499895989894</v>
      </c>
      <c r="L198">
        <v>21</v>
      </c>
      <c r="M198" s="8">
        <v>0.15000000596046451</v>
      </c>
      <c r="N198" t="s">
        <v>370</v>
      </c>
      <c r="O198">
        <v>7</v>
      </c>
      <c r="P198" s="4">
        <v>12.75283918323947</v>
      </c>
      <c r="Q198" t="s">
        <v>157</v>
      </c>
      <c r="R198" t="s">
        <v>246</v>
      </c>
      <c r="S198" t="s">
        <v>331</v>
      </c>
      <c r="T198" t="s">
        <v>510</v>
      </c>
      <c r="U198" t="s">
        <v>353</v>
      </c>
      <c r="V198" t="s">
        <v>516</v>
      </c>
    </row>
    <row r="199" spans="1:22" ht="15" customHeight="1" x14ac:dyDescent="0.3">
      <c r="A199">
        <v>10324</v>
      </c>
      <c r="B199" t="s">
        <v>68</v>
      </c>
      <c r="C199">
        <v>35</v>
      </c>
      <c r="D199">
        <v>9</v>
      </c>
      <c r="E199" s="3">
        <v>44112</v>
      </c>
      <c r="F199" s="25">
        <f>YEAR(Order[[#This Row],[OrderDate]])</f>
        <v>2020</v>
      </c>
      <c r="G199" s="14">
        <v>20201010</v>
      </c>
      <c r="H199" t="s">
        <v>486</v>
      </c>
      <c r="I199" s="4">
        <v>1070.9999924898148</v>
      </c>
      <c r="J199" s="4">
        <v>18</v>
      </c>
      <c r="K199" s="4">
        <v>15.299999892711639</v>
      </c>
      <c r="L199">
        <v>70</v>
      </c>
      <c r="M199" s="8">
        <v>0.15000000596046451</v>
      </c>
      <c r="N199" t="s">
        <v>389</v>
      </c>
      <c r="O199">
        <v>16</v>
      </c>
      <c r="P199" s="4">
        <v>11.144616765926688</v>
      </c>
      <c r="Q199" t="s">
        <v>157</v>
      </c>
      <c r="R199" t="s">
        <v>246</v>
      </c>
      <c r="S199" t="s">
        <v>331</v>
      </c>
      <c r="T199" t="s">
        <v>510</v>
      </c>
      <c r="U199" t="s">
        <v>353</v>
      </c>
      <c r="V199" t="s">
        <v>517</v>
      </c>
    </row>
    <row r="200" spans="1:22" ht="15" customHeight="1" x14ac:dyDescent="0.3">
      <c r="A200">
        <v>10324</v>
      </c>
      <c r="B200" t="s">
        <v>68</v>
      </c>
      <c r="C200">
        <v>46</v>
      </c>
      <c r="D200">
        <v>9</v>
      </c>
      <c r="E200" s="3">
        <v>44112</v>
      </c>
      <c r="F200" s="25">
        <f>YEAR(Order[[#This Row],[OrderDate]])</f>
        <v>2020</v>
      </c>
      <c r="G200" s="14">
        <v>20201010</v>
      </c>
      <c r="H200" t="s">
        <v>486</v>
      </c>
      <c r="I200" s="4">
        <v>360</v>
      </c>
      <c r="J200" s="4">
        <v>12</v>
      </c>
      <c r="K200" s="4">
        <v>12</v>
      </c>
      <c r="L200">
        <v>30</v>
      </c>
      <c r="M200" s="8">
        <v>0</v>
      </c>
      <c r="N200" t="s">
        <v>400</v>
      </c>
      <c r="O200">
        <v>21</v>
      </c>
      <c r="P200" s="4">
        <v>5.504627786254181</v>
      </c>
      <c r="Q200" t="s">
        <v>157</v>
      </c>
      <c r="R200" t="s">
        <v>246</v>
      </c>
      <c r="S200" t="s">
        <v>331</v>
      </c>
      <c r="T200" t="s">
        <v>510</v>
      </c>
      <c r="U200" t="s">
        <v>353</v>
      </c>
      <c r="V200" t="s">
        <v>514</v>
      </c>
    </row>
    <row r="201" spans="1:22" ht="15" customHeight="1" x14ac:dyDescent="0.3">
      <c r="A201">
        <v>10324</v>
      </c>
      <c r="B201" t="s">
        <v>68</v>
      </c>
      <c r="C201">
        <v>59</v>
      </c>
      <c r="D201">
        <v>9</v>
      </c>
      <c r="E201" s="3">
        <v>44112</v>
      </c>
      <c r="F201" s="25">
        <f>YEAR(Order[[#This Row],[OrderDate]])</f>
        <v>2020</v>
      </c>
      <c r="G201" s="14">
        <v>20201010</v>
      </c>
      <c r="H201" t="s">
        <v>486</v>
      </c>
      <c r="I201" s="4">
        <v>1869.9999868869781</v>
      </c>
      <c r="J201" s="4">
        <v>55</v>
      </c>
      <c r="K201" s="4">
        <v>46.749999672174454</v>
      </c>
      <c r="L201">
        <v>40</v>
      </c>
      <c r="M201" s="8">
        <v>0.15000000596046451</v>
      </c>
      <c r="N201" t="s">
        <v>413</v>
      </c>
      <c r="O201">
        <v>28</v>
      </c>
      <c r="P201" s="4">
        <v>29.299646906924384</v>
      </c>
      <c r="Q201" t="s">
        <v>157</v>
      </c>
      <c r="R201" t="s">
        <v>246</v>
      </c>
      <c r="S201" t="s">
        <v>331</v>
      </c>
      <c r="T201" t="s">
        <v>510</v>
      </c>
      <c r="U201" t="s">
        <v>353</v>
      </c>
      <c r="V201" t="s">
        <v>511</v>
      </c>
    </row>
    <row r="202" spans="1:22" ht="15" customHeight="1" x14ac:dyDescent="0.3">
      <c r="A202">
        <v>10324</v>
      </c>
      <c r="B202" t="s">
        <v>68</v>
      </c>
      <c r="C202">
        <v>63</v>
      </c>
      <c r="D202">
        <v>9</v>
      </c>
      <c r="E202" s="3">
        <v>44112</v>
      </c>
      <c r="F202" s="25">
        <f>YEAR(Order[[#This Row],[OrderDate]])</f>
        <v>2020</v>
      </c>
      <c r="G202" s="14">
        <v>20201014</v>
      </c>
      <c r="H202" t="s">
        <v>486</v>
      </c>
      <c r="I202" s="4">
        <v>2985.1999790668488</v>
      </c>
      <c r="J202" s="4">
        <v>43.9</v>
      </c>
      <c r="K202" s="4">
        <v>37.314999738335608</v>
      </c>
      <c r="L202">
        <v>80</v>
      </c>
      <c r="M202" s="8">
        <v>0.15000000596046451</v>
      </c>
      <c r="N202" t="s">
        <v>417</v>
      </c>
      <c r="O202">
        <v>7</v>
      </c>
      <c r="P202" s="4">
        <v>26.405205149492534</v>
      </c>
      <c r="Q202" t="s">
        <v>157</v>
      </c>
      <c r="R202" t="s">
        <v>246</v>
      </c>
      <c r="S202" t="s">
        <v>331</v>
      </c>
      <c r="T202" t="s">
        <v>510</v>
      </c>
      <c r="U202" t="s">
        <v>353</v>
      </c>
      <c r="V202" t="s">
        <v>515</v>
      </c>
    </row>
    <row r="203" spans="1:22" ht="15" customHeight="1" x14ac:dyDescent="0.3">
      <c r="A203">
        <v>10325</v>
      </c>
      <c r="B203" t="s">
        <v>37</v>
      </c>
      <c r="C203">
        <v>6</v>
      </c>
      <c r="D203">
        <v>1</v>
      </c>
      <c r="E203" s="3">
        <v>44113</v>
      </c>
      <c r="F203" s="25">
        <f>YEAR(Order[[#This Row],[OrderDate]])</f>
        <v>2020</v>
      </c>
      <c r="G203" s="14">
        <v>20201014</v>
      </c>
      <c r="H203" t="s">
        <v>485</v>
      </c>
      <c r="I203" s="4">
        <v>150</v>
      </c>
      <c r="J203" s="4">
        <v>25</v>
      </c>
      <c r="K203" s="4">
        <v>25</v>
      </c>
      <c r="L203">
        <v>6</v>
      </c>
      <c r="M203" s="8">
        <v>0</v>
      </c>
      <c r="N203" t="s">
        <v>360</v>
      </c>
      <c r="O203">
        <v>3</v>
      </c>
      <c r="P203" s="4">
        <v>17.141683844381447</v>
      </c>
      <c r="Q203" t="s">
        <v>126</v>
      </c>
      <c r="R203" t="s">
        <v>215</v>
      </c>
      <c r="S203" t="s">
        <v>302</v>
      </c>
      <c r="T203" t="s">
        <v>509</v>
      </c>
      <c r="U203" t="s">
        <v>520</v>
      </c>
      <c r="V203" t="s">
        <v>515</v>
      </c>
    </row>
    <row r="204" spans="1:22" ht="15" customHeight="1" x14ac:dyDescent="0.3">
      <c r="A204">
        <v>10325</v>
      </c>
      <c r="B204" t="s">
        <v>37</v>
      </c>
      <c r="C204">
        <v>13</v>
      </c>
      <c r="D204">
        <v>1</v>
      </c>
      <c r="E204" s="3">
        <v>44113</v>
      </c>
      <c r="F204" s="25">
        <f>YEAR(Order[[#This Row],[OrderDate]])</f>
        <v>2020</v>
      </c>
      <c r="G204" s="14">
        <v>20201014</v>
      </c>
      <c r="H204" t="s">
        <v>485</v>
      </c>
      <c r="I204" s="4">
        <v>72</v>
      </c>
      <c r="J204" s="4">
        <v>6</v>
      </c>
      <c r="K204" s="4">
        <v>6</v>
      </c>
      <c r="L204">
        <v>12</v>
      </c>
      <c r="M204" s="8">
        <v>0</v>
      </c>
      <c r="N204" t="s">
        <v>367</v>
      </c>
      <c r="O204">
        <v>6</v>
      </c>
      <c r="P204" s="4">
        <v>2.1837851755325639</v>
      </c>
      <c r="Q204" t="s">
        <v>126</v>
      </c>
      <c r="R204" t="s">
        <v>215</v>
      </c>
      <c r="S204" t="s">
        <v>302</v>
      </c>
      <c r="T204" t="s">
        <v>509</v>
      </c>
      <c r="U204" t="s">
        <v>520</v>
      </c>
      <c r="V204" t="s">
        <v>514</v>
      </c>
    </row>
    <row r="205" spans="1:22" ht="15" customHeight="1" x14ac:dyDescent="0.3">
      <c r="A205">
        <v>10325</v>
      </c>
      <c r="B205" t="s">
        <v>37</v>
      </c>
      <c r="C205">
        <v>14</v>
      </c>
      <c r="D205">
        <v>1</v>
      </c>
      <c r="E205" s="3">
        <v>44113</v>
      </c>
      <c r="F205" s="25">
        <f>YEAR(Order[[#This Row],[OrderDate]])</f>
        <v>2020</v>
      </c>
      <c r="G205" s="14">
        <v>20201014</v>
      </c>
      <c r="H205" t="s">
        <v>485</v>
      </c>
      <c r="I205" s="4">
        <v>209.25</v>
      </c>
      <c r="J205" s="4">
        <v>23.25</v>
      </c>
      <c r="K205" s="4">
        <v>23.25</v>
      </c>
      <c r="L205">
        <v>9</v>
      </c>
      <c r="M205" s="8">
        <v>0</v>
      </c>
      <c r="N205" t="s">
        <v>368</v>
      </c>
      <c r="O205">
        <v>6</v>
      </c>
      <c r="P205" s="4">
        <v>19.281771520737859</v>
      </c>
      <c r="Q205" t="s">
        <v>126</v>
      </c>
      <c r="R205" t="s">
        <v>215</v>
      </c>
      <c r="S205" t="s">
        <v>302</v>
      </c>
      <c r="T205" t="s">
        <v>509</v>
      </c>
      <c r="U205" t="s">
        <v>520</v>
      </c>
      <c r="V205" t="s">
        <v>513</v>
      </c>
    </row>
    <row r="206" spans="1:22" ht="15" customHeight="1" x14ac:dyDescent="0.3">
      <c r="A206">
        <v>10325</v>
      </c>
      <c r="B206" t="s">
        <v>37</v>
      </c>
      <c r="C206">
        <v>31</v>
      </c>
      <c r="D206">
        <v>1</v>
      </c>
      <c r="E206" s="3">
        <v>44113</v>
      </c>
      <c r="F206" s="25">
        <f>YEAR(Order[[#This Row],[OrderDate]])</f>
        <v>2020</v>
      </c>
      <c r="G206" s="14">
        <v>20201014</v>
      </c>
      <c r="H206" t="s">
        <v>485</v>
      </c>
      <c r="I206" s="4">
        <v>50</v>
      </c>
      <c r="J206" s="4">
        <v>12.5</v>
      </c>
      <c r="K206" s="4">
        <v>12.5</v>
      </c>
      <c r="L206">
        <v>4</v>
      </c>
      <c r="M206" s="8">
        <v>0</v>
      </c>
      <c r="N206" t="s">
        <v>385</v>
      </c>
      <c r="O206">
        <v>14</v>
      </c>
      <c r="P206" s="4">
        <v>8.9210025428745876</v>
      </c>
      <c r="Q206" t="s">
        <v>126</v>
      </c>
      <c r="R206" t="s">
        <v>215</v>
      </c>
      <c r="S206" t="s">
        <v>302</v>
      </c>
      <c r="T206" t="s">
        <v>509</v>
      </c>
      <c r="U206" t="s">
        <v>520</v>
      </c>
      <c r="V206" t="s">
        <v>511</v>
      </c>
    </row>
    <row r="207" spans="1:22" ht="15" customHeight="1" x14ac:dyDescent="0.3">
      <c r="A207">
        <v>10325</v>
      </c>
      <c r="B207" t="s">
        <v>37</v>
      </c>
      <c r="C207">
        <v>72</v>
      </c>
      <c r="D207">
        <v>1</v>
      </c>
      <c r="E207" s="3">
        <v>44113</v>
      </c>
      <c r="F207" s="25">
        <f>YEAR(Order[[#This Row],[OrderDate]])</f>
        <v>2020</v>
      </c>
      <c r="G207" s="14">
        <v>20201014</v>
      </c>
      <c r="H207" t="s">
        <v>485</v>
      </c>
      <c r="I207" s="4">
        <v>1392</v>
      </c>
      <c r="J207" s="4">
        <v>34.799999999999997</v>
      </c>
      <c r="K207" s="4">
        <v>34.799999999999997</v>
      </c>
      <c r="L207">
        <v>40</v>
      </c>
      <c r="M207" s="8">
        <v>0</v>
      </c>
      <c r="N207" t="s">
        <v>426</v>
      </c>
      <c r="O207">
        <v>14</v>
      </c>
      <c r="P207" s="4">
        <v>14.902797245173618</v>
      </c>
      <c r="Q207" t="s">
        <v>126</v>
      </c>
      <c r="R207" t="s">
        <v>215</v>
      </c>
      <c r="S207" t="s">
        <v>302</v>
      </c>
      <c r="T207" t="s">
        <v>509</v>
      </c>
      <c r="U207" t="s">
        <v>520</v>
      </c>
      <c r="V207" t="s">
        <v>511</v>
      </c>
    </row>
    <row r="208" spans="1:22" ht="15" customHeight="1" x14ac:dyDescent="0.3">
      <c r="A208">
        <v>10326</v>
      </c>
      <c r="B208" t="s">
        <v>7</v>
      </c>
      <c r="C208">
        <v>4</v>
      </c>
      <c r="D208">
        <v>4</v>
      </c>
      <c r="E208" s="3">
        <v>44114</v>
      </c>
      <c r="F208" s="25">
        <f>YEAR(Order[[#This Row],[OrderDate]])</f>
        <v>2020</v>
      </c>
      <c r="G208" s="14">
        <v>20201014</v>
      </c>
      <c r="H208" t="s">
        <v>484</v>
      </c>
      <c r="I208" s="4">
        <v>528</v>
      </c>
      <c r="J208" s="4">
        <v>22</v>
      </c>
      <c r="K208" s="4">
        <v>22</v>
      </c>
      <c r="L208">
        <v>24</v>
      </c>
      <c r="M208" s="8">
        <v>0</v>
      </c>
      <c r="N208" t="s">
        <v>358</v>
      </c>
      <c r="O208">
        <v>2</v>
      </c>
      <c r="P208" s="4">
        <v>13.396192586104789</v>
      </c>
      <c r="Q208" t="s">
        <v>96</v>
      </c>
      <c r="R208" t="s">
        <v>185</v>
      </c>
      <c r="S208" t="s">
        <v>274</v>
      </c>
      <c r="T208" t="s">
        <v>509</v>
      </c>
      <c r="U208" t="s">
        <v>529</v>
      </c>
      <c r="V208" t="s">
        <v>515</v>
      </c>
    </row>
    <row r="209" spans="1:22" ht="15" customHeight="1" x14ac:dyDescent="0.3">
      <c r="A209">
        <v>10326</v>
      </c>
      <c r="B209" t="s">
        <v>7</v>
      </c>
      <c r="C209">
        <v>57</v>
      </c>
      <c r="D209">
        <v>4</v>
      </c>
      <c r="E209" s="3">
        <v>44114</v>
      </c>
      <c r="F209" s="25">
        <f>YEAR(Order[[#This Row],[OrderDate]])</f>
        <v>2020</v>
      </c>
      <c r="G209" s="14">
        <v>20201014</v>
      </c>
      <c r="H209" t="s">
        <v>484</v>
      </c>
      <c r="I209" s="4">
        <v>312</v>
      </c>
      <c r="J209" s="4">
        <v>19.5</v>
      </c>
      <c r="K209" s="4">
        <v>19.5</v>
      </c>
      <c r="L209">
        <v>16</v>
      </c>
      <c r="M209" s="8">
        <v>0</v>
      </c>
      <c r="N209" t="s">
        <v>411</v>
      </c>
      <c r="O209">
        <v>26</v>
      </c>
      <c r="P209" s="4">
        <v>13.98469118449494</v>
      </c>
      <c r="Q209" t="s">
        <v>96</v>
      </c>
      <c r="R209" t="s">
        <v>185</v>
      </c>
      <c r="S209" t="s">
        <v>274</v>
      </c>
      <c r="T209" t="s">
        <v>509</v>
      </c>
      <c r="U209" t="s">
        <v>529</v>
      </c>
      <c r="V209" t="s">
        <v>512</v>
      </c>
    </row>
    <row r="210" spans="1:22" ht="15" customHeight="1" x14ac:dyDescent="0.3">
      <c r="A210">
        <v>10326</v>
      </c>
      <c r="B210" t="s">
        <v>7</v>
      </c>
      <c r="C210">
        <v>75</v>
      </c>
      <c r="D210">
        <v>4</v>
      </c>
      <c r="E210" s="3">
        <v>44114</v>
      </c>
      <c r="F210" s="25">
        <f>YEAR(Order[[#This Row],[OrderDate]])</f>
        <v>2020</v>
      </c>
      <c r="G210" s="14">
        <v>20201014</v>
      </c>
      <c r="H210" t="s">
        <v>484</v>
      </c>
      <c r="I210" s="4">
        <v>387.5</v>
      </c>
      <c r="J210" s="4">
        <v>7.75</v>
      </c>
      <c r="K210" s="4">
        <v>7.75</v>
      </c>
      <c r="L210">
        <v>50</v>
      </c>
      <c r="M210" s="8">
        <v>0</v>
      </c>
      <c r="N210" t="s">
        <v>429</v>
      </c>
      <c r="O210">
        <v>12</v>
      </c>
      <c r="P210" s="4">
        <v>3.8495729671919596</v>
      </c>
      <c r="Q210" t="s">
        <v>96</v>
      </c>
      <c r="R210" t="s">
        <v>185</v>
      </c>
      <c r="S210" t="s">
        <v>274</v>
      </c>
      <c r="T210" t="s">
        <v>509</v>
      </c>
      <c r="U210" t="s">
        <v>529</v>
      </c>
      <c r="V210" t="s">
        <v>517</v>
      </c>
    </row>
    <row r="211" spans="1:22" ht="15" customHeight="1" x14ac:dyDescent="0.3">
      <c r="A211">
        <v>10327</v>
      </c>
      <c r="B211" t="s">
        <v>22</v>
      </c>
      <c r="C211">
        <v>2</v>
      </c>
      <c r="D211">
        <v>2</v>
      </c>
      <c r="E211" s="3">
        <v>44115</v>
      </c>
      <c r="F211" s="25">
        <f>YEAR(Order[[#This Row],[OrderDate]])</f>
        <v>2020</v>
      </c>
      <c r="G211" s="14">
        <v>20201014</v>
      </c>
      <c r="H211" t="s">
        <v>486</v>
      </c>
      <c r="I211" s="4">
        <v>379.99999858438969</v>
      </c>
      <c r="J211" s="4">
        <v>19</v>
      </c>
      <c r="K211" s="4">
        <v>15.199999943375587</v>
      </c>
      <c r="L211">
        <v>25</v>
      </c>
      <c r="M211" s="8">
        <v>0.20000000298023221</v>
      </c>
      <c r="N211" t="s">
        <v>356</v>
      </c>
      <c r="O211">
        <v>1</v>
      </c>
      <c r="P211" s="4">
        <v>9.9064127385757743</v>
      </c>
      <c r="Q211" t="s">
        <v>111</v>
      </c>
      <c r="R211" t="s">
        <v>200</v>
      </c>
      <c r="S211" t="s">
        <v>289</v>
      </c>
      <c r="T211" t="s">
        <v>509</v>
      </c>
      <c r="U211" t="s">
        <v>526</v>
      </c>
      <c r="V211" t="s">
        <v>517</v>
      </c>
    </row>
    <row r="212" spans="1:22" ht="15" customHeight="1" x14ac:dyDescent="0.3">
      <c r="A212">
        <v>10327</v>
      </c>
      <c r="B212" t="s">
        <v>22</v>
      </c>
      <c r="C212">
        <v>11</v>
      </c>
      <c r="D212">
        <v>2</v>
      </c>
      <c r="E212" s="3">
        <v>44115</v>
      </c>
      <c r="F212" s="25">
        <f>YEAR(Order[[#This Row],[OrderDate]])</f>
        <v>2020</v>
      </c>
      <c r="G212" s="14">
        <v>20201014</v>
      </c>
      <c r="H212" t="s">
        <v>486</v>
      </c>
      <c r="I212" s="4">
        <v>839.99999687075615</v>
      </c>
      <c r="J212" s="4">
        <v>21</v>
      </c>
      <c r="K212" s="4">
        <v>16.799999937415123</v>
      </c>
      <c r="L212">
        <v>50</v>
      </c>
      <c r="M212" s="8">
        <v>0.20000000298023221</v>
      </c>
      <c r="N212" t="s">
        <v>365</v>
      </c>
      <c r="O212">
        <v>5</v>
      </c>
      <c r="P212" s="4">
        <v>7.3815383533820462</v>
      </c>
      <c r="Q212" t="s">
        <v>111</v>
      </c>
      <c r="R212" t="s">
        <v>200</v>
      </c>
      <c r="S212" t="s">
        <v>289</v>
      </c>
      <c r="T212" t="s">
        <v>509</v>
      </c>
      <c r="U212" t="s">
        <v>526</v>
      </c>
      <c r="V212" t="s">
        <v>511</v>
      </c>
    </row>
    <row r="213" spans="1:22" ht="15" customHeight="1" x14ac:dyDescent="0.3">
      <c r="A213">
        <v>10327</v>
      </c>
      <c r="B213" t="s">
        <v>22</v>
      </c>
      <c r="C213">
        <v>30</v>
      </c>
      <c r="D213">
        <v>2</v>
      </c>
      <c r="E213" s="3">
        <v>44115</v>
      </c>
      <c r="F213" s="25">
        <f>YEAR(Order[[#This Row],[OrderDate]])</f>
        <v>2020</v>
      </c>
      <c r="G213" s="14">
        <v>20201014</v>
      </c>
      <c r="H213" t="s">
        <v>486</v>
      </c>
      <c r="I213" s="4">
        <v>724.91999729946258</v>
      </c>
      <c r="J213" s="4">
        <v>25.89</v>
      </c>
      <c r="K213" s="4">
        <v>20.711999922841787</v>
      </c>
      <c r="L213">
        <v>35</v>
      </c>
      <c r="M213" s="8">
        <v>0.20000000298023221</v>
      </c>
      <c r="N213" t="s">
        <v>384</v>
      </c>
      <c r="O213">
        <v>13</v>
      </c>
      <c r="P213" s="4">
        <v>15.141134761320492</v>
      </c>
      <c r="Q213" t="s">
        <v>111</v>
      </c>
      <c r="R213" t="s">
        <v>200</v>
      </c>
      <c r="S213" t="s">
        <v>289</v>
      </c>
      <c r="T213" t="s">
        <v>509</v>
      </c>
      <c r="U213" t="s">
        <v>526</v>
      </c>
      <c r="V213" t="s">
        <v>514</v>
      </c>
    </row>
    <row r="214" spans="1:22" ht="15" customHeight="1" x14ac:dyDescent="0.3">
      <c r="A214">
        <v>10327</v>
      </c>
      <c r="B214" t="s">
        <v>22</v>
      </c>
      <c r="C214">
        <v>58</v>
      </c>
      <c r="D214">
        <v>2</v>
      </c>
      <c r="E214" s="3">
        <v>44115</v>
      </c>
      <c r="F214" s="25">
        <f>YEAR(Order[[#This Row],[OrderDate]])</f>
        <v>2020</v>
      </c>
      <c r="G214" s="14">
        <v>20201017</v>
      </c>
      <c r="H214" t="s">
        <v>486</v>
      </c>
      <c r="I214" s="4">
        <v>317.99999881535769</v>
      </c>
      <c r="J214" s="4">
        <v>13.25</v>
      </c>
      <c r="K214" s="4">
        <v>10.599999960511923</v>
      </c>
      <c r="L214">
        <v>30</v>
      </c>
      <c r="M214" s="8">
        <v>0.20000000298023221</v>
      </c>
      <c r="N214" t="s">
        <v>412</v>
      </c>
      <c r="O214">
        <v>27</v>
      </c>
      <c r="P214" s="4">
        <v>5.9992715692376155</v>
      </c>
      <c r="Q214" t="s">
        <v>111</v>
      </c>
      <c r="R214" t="s">
        <v>200</v>
      </c>
      <c r="S214" t="s">
        <v>289</v>
      </c>
      <c r="T214" t="s">
        <v>509</v>
      </c>
      <c r="U214" t="s">
        <v>526</v>
      </c>
      <c r="V214" t="s">
        <v>514</v>
      </c>
    </row>
    <row r="215" spans="1:22" ht="15" customHeight="1" x14ac:dyDescent="0.3">
      <c r="A215">
        <v>10328</v>
      </c>
      <c r="B215" t="s">
        <v>26</v>
      </c>
      <c r="C215">
        <v>59</v>
      </c>
      <c r="D215">
        <v>4</v>
      </c>
      <c r="E215" s="3">
        <v>44118</v>
      </c>
      <c r="F215" s="25">
        <f>YEAR(Order[[#This Row],[OrderDate]])</f>
        <v>2020</v>
      </c>
      <c r="G215" s="14">
        <v>20201017</v>
      </c>
      <c r="H215" t="s">
        <v>485</v>
      </c>
      <c r="I215" s="4">
        <v>495</v>
      </c>
      <c r="J215" s="4">
        <v>55</v>
      </c>
      <c r="K215" s="4">
        <v>55</v>
      </c>
      <c r="L215">
        <v>9</v>
      </c>
      <c r="M215" s="8">
        <v>0</v>
      </c>
      <c r="N215" t="s">
        <v>413</v>
      </c>
      <c r="O215">
        <v>28</v>
      </c>
      <c r="P215" s="4">
        <v>29.299646906924384</v>
      </c>
      <c r="Q215" t="s">
        <v>115</v>
      </c>
      <c r="R215" t="s">
        <v>204</v>
      </c>
      <c r="S215" t="s">
        <v>292</v>
      </c>
      <c r="T215" t="s">
        <v>509</v>
      </c>
      <c r="U215" t="s">
        <v>352</v>
      </c>
      <c r="V215" t="s">
        <v>511</v>
      </c>
    </row>
    <row r="216" spans="1:22" ht="15" customHeight="1" x14ac:dyDescent="0.3">
      <c r="A216">
        <v>10328</v>
      </c>
      <c r="B216" t="s">
        <v>26</v>
      </c>
      <c r="C216">
        <v>65</v>
      </c>
      <c r="D216">
        <v>4</v>
      </c>
      <c r="E216" s="3">
        <v>44118</v>
      </c>
      <c r="F216" s="25">
        <f>YEAR(Order[[#This Row],[OrderDate]])</f>
        <v>2020</v>
      </c>
      <c r="G216" s="14">
        <v>20201017</v>
      </c>
      <c r="H216" t="s">
        <v>485</v>
      </c>
      <c r="I216" s="4">
        <v>842</v>
      </c>
      <c r="J216" s="4">
        <v>21.05</v>
      </c>
      <c r="K216" s="4">
        <v>21.05</v>
      </c>
      <c r="L216">
        <v>40</v>
      </c>
      <c r="M216" s="8">
        <v>0</v>
      </c>
      <c r="N216" t="s">
        <v>419</v>
      </c>
      <c r="O216">
        <v>2</v>
      </c>
      <c r="P216" s="4">
        <v>12.356901002694999</v>
      </c>
      <c r="Q216" t="s">
        <v>115</v>
      </c>
      <c r="R216" t="s">
        <v>204</v>
      </c>
      <c r="S216" t="s">
        <v>292</v>
      </c>
      <c r="T216" t="s">
        <v>509</v>
      </c>
      <c r="U216" t="s">
        <v>352</v>
      </c>
      <c r="V216" t="s">
        <v>515</v>
      </c>
    </row>
    <row r="217" spans="1:22" ht="15" customHeight="1" x14ac:dyDescent="0.3">
      <c r="A217">
        <v>10328</v>
      </c>
      <c r="B217" t="s">
        <v>26</v>
      </c>
      <c r="C217">
        <v>68</v>
      </c>
      <c r="D217">
        <v>4</v>
      </c>
      <c r="E217" s="3">
        <v>44118</v>
      </c>
      <c r="F217" s="25">
        <f>YEAR(Order[[#This Row],[OrderDate]])</f>
        <v>2020</v>
      </c>
      <c r="G217" s="14">
        <v>20201023</v>
      </c>
      <c r="H217" t="s">
        <v>485</v>
      </c>
      <c r="I217" s="4">
        <v>125</v>
      </c>
      <c r="J217" s="4">
        <v>12.5</v>
      </c>
      <c r="K217" s="4">
        <v>12.5</v>
      </c>
      <c r="L217">
        <v>10</v>
      </c>
      <c r="M217" s="8">
        <v>0</v>
      </c>
      <c r="N217" t="s">
        <v>422</v>
      </c>
      <c r="O217">
        <v>8</v>
      </c>
      <c r="P217" s="4">
        <v>9.881917469522989</v>
      </c>
      <c r="Q217" t="s">
        <v>115</v>
      </c>
      <c r="R217" t="s">
        <v>204</v>
      </c>
      <c r="S217" t="s">
        <v>292</v>
      </c>
      <c r="T217" t="s">
        <v>509</v>
      </c>
      <c r="U217" t="s">
        <v>352</v>
      </c>
      <c r="V217" t="s">
        <v>516</v>
      </c>
    </row>
    <row r="218" spans="1:22" ht="15" customHeight="1" x14ac:dyDescent="0.3">
      <c r="A218">
        <v>10329</v>
      </c>
      <c r="B218" t="s">
        <v>72</v>
      </c>
      <c r="C218">
        <v>19</v>
      </c>
      <c r="D218">
        <v>4</v>
      </c>
      <c r="E218" s="3">
        <v>44119</v>
      </c>
      <c r="F218" s="25">
        <f>YEAR(Order[[#This Row],[OrderDate]])</f>
        <v>2020</v>
      </c>
      <c r="G218" s="14">
        <v>20201023</v>
      </c>
      <c r="H218" t="s">
        <v>484</v>
      </c>
      <c r="I218" s="4">
        <v>87.399999931454659</v>
      </c>
      <c r="J218" s="4">
        <v>9.1999999999999993</v>
      </c>
      <c r="K218" s="4">
        <v>8.7399999931454655</v>
      </c>
      <c r="L218">
        <v>10</v>
      </c>
      <c r="M218" s="8">
        <v>5.000000074505806E-2</v>
      </c>
      <c r="N218" t="s">
        <v>373</v>
      </c>
      <c r="O218">
        <v>8</v>
      </c>
      <c r="P218" s="4">
        <v>7.994614939930428</v>
      </c>
      <c r="Q218" t="s">
        <v>161</v>
      </c>
      <c r="R218" t="s">
        <v>250</v>
      </c>
      <c r="S218" t="s">
        <v>335</v>
      </c>
      <c r="T218" t="s">
        <v>510</v>
      </c>
      <c r="U218" t="s">
        <v>353</v>
      </c>
      <c r="V218" t="s">
        <v>516</v>
      </c>
    </row>
    <row r="219" spans="1:22" ht="15" customHeight="1" x14ac:dyDescent="0.3">
      <c r="A219">
        <v>10329</v>
      </c>
      <c r="B219" t="s">
        <v>72</v>
      </c>
      <c r="C219">
        <v>30</v>
      </c>
      <c r="D219">
        <v>4</v>
      </c>
      <c r="E219" s="3">
        <v>44119</v>
      </c>
      <c r="F219" s="25">
        <f>YEAR(Order[[#This Row],[OrderDate]])</f>
        <v>2020</v>
      </c>
      <c r="G219" s="14">
        <v>20201023</v>
      </c>
      <c r="H219" t="s">
        <v>484</v>
      </c>
      <c r="I219" s="4">
        <v>196.76399984568357</v>
      </c>
      <c r="J219" s="4">
        <v>25.89</v>
      </c>
      <c r="K219" s="4">
        <v>24.595499980710446</v>
      </c>
      <c r="L219">
        <v>8</v>
      </c>
      <c r="M219" s="8">
        <v>5.000000074505806E-2</v>
      </c>
      <c r="N219" t="s">
        <v>384</v>
      </c>
      <c r="O219">
        <v>13</v>
      </c>
      <c r="P219" s="4">
        <v>15.141134761320492</v>
      </c>
      <c r="Q219" t="s">
        <v>161</v>
      </c>
      <c r="R219" t="s">
        <v>250</v>
      </c>
      <c r="S219" t="s">
        <v>335</v>
      </c>
      <c r="T219" t="s">
        <v>510</v>
      </c>
      <c r="U219" t="s">
        <v>353</v>
      </c>
      <c r="V219" t="s">
        <v>514</v>
      </c>
    </row>
    <row r="220" spans="1:22" ht="15" customHeight="1" x14ac:dyDescent="0.3">
      <c r="A220">
        <v>10329</v>
      </c>
      <c r="B220" t="s">
        <v>72</v>
      </c>
      <c r="C220">
        <v>38</v>
      </c>
      <c r="D220">
        <v>4</v>
      </c>
      <c r="E220" s="3">
        <v>44119</v>
      </c>
      <c r="F220" s="25">
        <f>YEAR(Order[[#This Row],[OrderDate]])</f>
        <v>2020</v>
      </c>
      <c r="G220" s="14">
        <v>20201023</v>
      </c>
      <c r="H220" t="s">
        <v>484</v>
      </c>
      <c r="I220" s="4">
        <v>5006.499996073544</v>
      </c>
      <c r="J220" s="4">
        <v>263.5</v>
      </c>
      <c r="K220" s="4">
        <v>250.3249998036772</v>
      </c>
      <c r="L220">
        <v>20</v>
      </c>
      <c r="M220" s="8">
        <v>5.000000074505806E-2</v>
      </c>
      <c r="N220" t="s">
        <v>392</v>
      </c>
      <c r="O220">
        <v>18</v>
      </c>
      <c r="P220" s="4">
        <v>194.17724636053271</v>
      </c>
      <c r="Q220" t="s">
        <v>161</v>
      </c>
      <c r="R220" t="s">
        <v>250</v>
      </c>
      <c r="S220" t="s">
        <v>335</v>
      </c>
      <c r="T220" t="s">
        <v>510</v>
      </c>
      <c r="U220" t="s">
        <v>353</v>
      </c>
      <c r="V220" t="s">
        <v>517</v>
      </c>
    </row>
    <row r="221" spans="1:22" ht="15" customHeight="1" x14ac:dyDescent="0.3">
      <c r="A221">
        <v>10329</v>
      </c>
      <c r="B221" t="s">
        <v>72</v>
      </c>
      <c r="C221">
        <v>56</v>
      </c>
      <c r="D221">
        <v>4</v>
      </c>
      <c r="E221" s="3">
        <v>44119</v>
      </c>
      <c r="F221" s="25">
        <f>YEAR(Order[[#This Row],[OrderDate]])</f>
        <v>2020</v>
      </c>
      <c r="G221" s="14">
        <v>20201028</v>
      </c>
      <c r="H221" t="s">
        <v>484</v>
      </c>
      <c r="I221" s="4">
        <v>433.19999966025352</v>
      </c>
      <c r="J221" s="4">
        <v>38</v>
      </c>
      <c r="K221" s="4">
        <v>36.099999971687794</v>
      </c>
      <c r="L221">
        <v>12</v>
      </c>
      <c r="M221" s="8">
        <v>5.000000074505806E-2</v>
      </c>
      <c r="N221" t="s">
        <v>410</v>
      </c>
      <c r="O221">
        <v>26</v>
      </c>
      <c r="P221" s="4">
        <v>12.985049050340091</v>
      </c>
      <c r="Q221" t="s">
        <v>161</v>
      </c>
      <c r="R221" t="s">
        <v>250</v>
      </c>
      <c r="S221" t="s">
        <v>335</v>
      </c>
      <c r="T221" t="s">
        <v>510</v>
      </c>
      <c r="U221" t="s">
        <v>353</v>
      </c>
      <c r="V221" t="s">
        <v>512</v>
      </c>
    </row>
    <row r="222" spans="1:22" ht="15" customHeight="1" x14ac:dyDescent="0.3">
      <c r="A222">
        <v>10330</v>
      </c>
      <c r="B222" t="s">
        <v>44</v>
      </c>
      <c r="C222">
        <v>26</v>
      </c>
      <c r="D222">
        <v>3</v>
      </c>
      <c r="E222" s="3">
        <v>44120</v>
      </c>
      <c r="F222" s="25">
        <f>YEAR(Order[[#This Row],[OrderDate]])</f>
        <v>2020</v>
      </c>
      <c r="G222" s="14">
        <v>20201028</v>
      </c>
      <c r="H222" t="s">
        <v>486</v>
      </c>
      <c r="I222" s="4">
        <v>1327.2749906927347</v>
      </c>
      <c r="J222" s="4">
        <v>31.23</v>
      </c>
      <c r="K222" s="4">
        <v>26.545499813854693</v>
      </c>
      <c r="L222">
        <v>50</v>
      </c>
      <c r="M222" s="8">
        <v>0.15000000596046451</v>
      </c>
      <c r="N222" t="s">
        <v>380</v>
      </c>
      <c r="O222">
        <v>11</v>
      </c>
      <c r="P222" s="4">
        <v>12.929370209027901</v>
      </c>
      <c r="Q222" t="s">
        <v>133</v>
      </c>
      <c r="R222" t="s">
        <v>222</v>
      </c>
      <c r="S222" t="s">
        <v>309</v>
      </c>
      <c r="T222" t="s">
        <v>510</v>
      </c>
      <c r="U222" t="s">
        <v>354</v>
      </c>
      <c r="V222" t="s">
        <v>516</v>
      </c>
    </row>
    <row r="223" spans="1:22" ht="15" customHeight="1" x14ac:dyDescent="0.3">
      <c r="A223">
        <v>10330</v>
      </c>
      <c r="B223" t="s">
        <v>44</v>
      </c>
      <c r="C223">
        <v>72</v>
      </c>
      <c r="D223">
        <v>3</v>
      </c>
      <c r="E223" s="3">
        <v>44120</v>
      </c>
      <c r="F223" s="25">
        <f>YEAR(Order[[#This Row],[OrderDate]])</f>
        <v>2020</v>
      </c>
      <c r="G223" s="14">
        <v>20201021</v>
      </c>
      <c r="H223" t="s">
        <v>486</v>
      </c>
      <c r="I223" s="4">
        <v>739.49999481439579</v>
      </c>
      <c r="J223" s="4">
        <v>34.799999999999997</v>
      </c>
      <c r="K223" s="4">
        <v>29.579999792575833</v>
      </c>
      <c r="L223">
        <v>25</v>
      </c>
      <c r="M223" s="8">
        <v>0.15000000596046451</v>
      </c>
      <c r="N223" t="s">
        <v>426</v>
      </c>
      <c r="O223">
        <v>14</v>
      </c>
      <c r="P223" s="4">
        <v>14.902797245173618</v>
      </c>
      <c r="Q223" t="s">
        <v>133</v>
      </c>
      <c r="R223" t="s">
        <v>222</v>
      </c>
      <c r="S223" t="s">
        <v>309</v>
      </c>
      <c r="T223" t="s">
        <v>510</v>
      </c>
      <c r="U223" t="s">
        <v>354</v>
      </c>
      <c r="V223" t="s">
        <v>511</v>
      </c>
    </row>
    <row r="224" spans="1:22" ht="15" customHeight="1" x14ac:dyDescent="0.3">
      <c r="A224">
        <v>10331</v>
      </c>
      <c r="B224" t="s">
        <v>8</v>
      </c>
      <c r="C224">
        <v>54</v>
      </c>
      <c r="D224">
        <v>9</v>
      </c>
      <c r="E224" s="3">
        <v>44120</v>
      </c>
      <c r="F224" s="25">
        <f>YEAR(Order[[#This Row],[OrderDate]])</f>
        <v>2020</v>
      </c>
      <c r="G224" s="14">
        <v>20201021</v>
      </c>
      <c r="H224" t="s">
        <v>486</v>
      </c>
      <c r="I224" s="4">
        <v>111.75</v>
      </c>
      <c r="J224" s="4">
        <v>7.45</v>
      </c>
      <c r="K224" s="4">
        <v>7.45</v>
      </c>
      <c r="L224">
        <v>15</v>
      </c>
      <c r="M224" s="8">
        <v>0</v>
      </c>
      <c r="N224" t="s">
        <v>408</v>
      </c>
      <c r="O224">
        <v>25</v>
      </c>
      <c r="P224" s="4">
        <v>5.7031720626915998</v>
      </c>
      <c r="Q224" t="s">
        <v>97</v>
      </c>
      <c r="R224" t="s">
        <v>186</v>
      </c>
      <c r="S224" t="s">
        <v>275</v>
      </c>
      <c r="T224" t="s">
        <v>509</v>
      </c>
      <c r="U224" t="s">
        <v>519</v>
      </c>
      <c r="V224" t="s">
        <v>518</v>
      </c>
    </row>
    <row r="225" spans="1:22" ht="15" customHeight="1" x14ac:dyDescent="0.3">
      <c r="A225">
        <v>10332</v>
      </c>
      <c r="B225" t="s">
        <v>49</v>
      </c>
      <c r="C225">
        <v>18</v>
      </c>
      <c r="D225">
        <v>3</v>
      </c>
      <c r="E225" s="3">
        <v>44121</v>
      </c>
      <c r="F225" s="25">
        <f>YEAR(Order[[#This Row],[OrderDate]])</f>
        <v>2020</v>
      </c>
      <c r="G225" s="14">
        <v>20201021</v>
      </c>
      <c r="H225" t="s">
        <v>484</v>
      </c>
      <c r="I225" s="4">
        <v>1999.9999925494194</v>
      </c>
      <c r="J225" s="4">
        <v>62.5</v>
      </c>
      <c r="K225" s="4">
        <v>49.999999813735485</v>
      </c>
      <c r="L225">
        <v>40</v>
      </c>
      <c r="M225" s="8">
        <v>0.20000000298023221</v>
      </c>
      <c r="N225" t="s">
        <v>372</v>
      </c>
      <c r="O225">
        <v>7</v>
      </c>
      <c r="P225" s="4">
        <v>20.144415838276313</v>
      </c>
      <c r="Q225" t="s">
        <v>138</v>
      </c>
      <c r="R225" t="s">
        <v>227</v>
      </c>
      <c r="S225" t="s">
        <v>314</v>
      </c>
      <c r="T225" t="s">
        <v>510</v>
      </c>
      <c r="U225" t="s">
        <v>531</v>
      </c>
      <c r="V225" t="s">
        <v>514</v>
      </c>
    </row>
    <row r="226" spans="1:22" ht="15" customHeight="1" x14ac:dyDescent="0.3">
      <c r="A226">
        <v>10332</v>
      </c>
      <c r="B226" t="s">
        <v>49</v>
      </c>
      <c r="C226">
        <v>42</v>
      </c>
      <c r="D226">
        <v>3</v>
      </c>
      <c r="E226" s="3">
        <v>44121</v>
      </c>
      <c r="F226" s="25">
        <f>YEAR(Order[[#This Row],[OrderDate]])</f>
        <v>2020</v>
      </c>
      <c r="G226" s="14">
        <v>20201021</v>
      </c>
      <c r="H226" t="s">
        <v>484</v>
      </c>
      <c r="I226" s="4">
        <v>111.99999958276749</v>
      </c>
      <c r="J226" s="4">
        <v>14</v>
      </c>
      <c r="K226" s="4">
        <v>11.199999958276749</v>
      </c>
      <c r="L226">
        <v>10</v>
      </c>
      <c r="M226" s="8">
        <v>0.20000000298023221</v>
      </c>
      <c r="N226" t="s">
        <v>396</v>
      </c>
      <c r="O226">
        <v>20</v>
      </c>
      <c r="P226" s="4">
        <v>10.762412487567216</v>
      </c>
      <c r="Q226" t="s">
        <v>138</v>
      </c>
      <c r="R226" t="s">
        <v>227</v>
      </c>
      <c r="S226" t="s">
        <v>314</v>
      </c>
      <c r="T226" t="s">
        <v>510</v>
      </c>
      <c r="U226" t="s">
        <v>531</v>
      </c>
      <c r="V226" t="s">
        <v>512</v>
      </c>
    </row>
    <row r="227" spans="1:22" ht="15" customHeight="1" x14ac:dyDescent="0.3">
      <c r="A227">
        <v>10332</v>
      </c>
      <c r="B227" t="s">
        <v>49</v>
      </c>
      <c r="C227">
        <v>47</v>
      </c>
      <c r="D227">
        <v>3</v>
      </c>
      <c r="E227" s="3">
        <v>44121</v>
      </c>
      <c r="F227" s="25">
        <f>YEAR(Order[[#This Row],[OrderDate]])</f>
        <v>2020</v>
      </c>
      <c r="G227" s="14">
        <v>20201025</v>
      </c>
      <c r="H227" t="s">
        <v>484</v>
      </c>
      <c r="I227" s="4">
        <v>121.5999995470047</v>
      </c>
      <c r="J227" s="4">
        <v>9.5</v>
      </c>
      <c r="K227" s="4">
        <v>7.5999999716877937</v>
      </c>
      <c r="L227">
        <v>16</v>
      </c>
      <c r="M227" s="8">
        <v>0.20000000298023221</v>
      </c>
      <c r="N227" t="s">
        <v>401</v>
      </c>
      <c r="O227">
        <v>22</v>
      </c>
      <c r="P227" s="4">
        <v>6.92246398648025</v>
      </c>
      <c r="Q227" t="s">
        <v>138</v>
      </c>
      <c r="R227" t="s">
        <v>227</v>
      </c>
      <c r="S227" t="s">
        <v>314</v>
      </c>
      <c r="T227" t="s">
        <v>510</v>
      </c>
      <c r="U227" t="s">
        <v>531</v>
      </c>
      <c r="V227" t="s">
        <v>516</v>
      </c>
    </row>
    <row r="228" spans="1:22" ht="15" customHeight="1" x14ac:dyDescent="0.3">
      <c r="A228">
        <v>10333</v>
      </c>
      <c r="B228" t="s">
        <v>84</v>
      </c>
      <c r="C228">
        <v>14</v>
      </c>
      <c r="D228">
        <v>5</v>
      </c>
      <c r="E228" s="3">
        <v>44122</v>
      </c>
      <c r="F228" s="25">
        <f>YEAR(Order[[#This Row],[OrderDate]])</f>
        <v>2020</v>
      </c>
      <c r="G228" s="14">
        <v>20201025</v>
      </c>
      <c r="H228" t="s">
        <v>485</v>
      </c>
      <c r="I228" s="4">
        <v>232.5</v>
      </c>
      <c r="J228" s="4">
        <v>23.25</v>
      </c>
      <c r="K228" s="4">
        <v>23.25</v>
      </c>
      <c r="L228">
        <v>10</v>
      </c>
      <c r="M228" s="8">
        <v>0</v>
      </c>
      <c r="N228" t="s">
        <v>368</v>
      </c>
      <c r="O228">
        <v>6</v>
      </c>
      <c r="P228" s="4">
        <v>19.281771520737859</v>
      </c>
      <c r="Q228" t="s">
        <v>173</v>
      </c>
      <c r="R228" t="s">
        <v>262</v>
      </c>
      <c r="S228" t="s">
        <v>346</v>
      </c>
      <c r="T228" t="s">
        <v>509</v>
      </c>
      <c r="U228" t="s">
        <v>527</v>
      </c>
      <c r="V228" t="s">
        <v>513</v>
      </c>
    </row>
    <row r="229" spans="1:22" ht="15" customHeight="1" x14ac:dyDescent="0.3">
      <c r="A229">
        <v>10333</v>
      </c>
      <c r="B229" t="s">
        <v>84</v>
      </c>
      <c r="C229">
        <v>21</v>
      </c>
      <c r="D229">
        <v>5</v>
      </c>
      <c r="E229" s="3">
        <v>44122</v>
      </c>
      <c r="F229" s="25">
        <f>YEAR(Order[[#This Row],[OrderDate]])</f>
        <v>2020</v>
      </c>
      <c r="G229" s="14">
        <v>20201025</v>
      </c>
      <c r="H229" t="s">
        <v>485</v>
      </c>
      <c r="I229" s="4">
        <v>89.999999850988388</v>
      </c>
      <c r="J229" s="4">
        <v>10</v>
      </c>
      <c r="K229" s="4">
        <v>8.9999999850988388</v>
      </c>
      <c r="L229">
        <v>10</v>
      </c>
      <c r="M229" s="8">
        <v>0.10000000149011611</v>
      </c>
      <c r="N229" t="s">
        <v>375</v>
      </c>
      <c r="O229">
        <v>8</v>
      </c>
      <c r="P229" s="4">
        <v>8.5451596278118238</v>
      </c>
      <c r="Q229" t="s">
        <v>173</v>
      </c>
      <c r="R229" t="s">
        <v>262</v>
      </c>
      <c r="S229" t="s">
        <v>346</v>
      </c>
      <c r="T229" t="s">
        <v>509</v>
      </c>
      <c r="U229" t="s">
        <v>527</v>
      </c>
      <c r="V229" t="s">
        <v>516</v>
      </c>
    </row>
    <row r="230" spans="1:22" ht="15" customHeight="1" x14ac:dyDescent="0.3">
      <c r="A230">
        <v>10333</v>
      </c>
      <c r="B230" t="s">
        <v>84</v>
      </c>
      <c r="C230">
        <v>71</v>
      </c>
      <c r="D230">
        <v>5</v>
      </c>
      <c r="E230" s="3">
        <v>44122</v>
      </c>
      <c r="F230" s="25">
        <f>YEAR(Order[[#This Row],[OrderDate]])</f>
        <v>2020</v>
      </c>
      <c r="G230" s="14">
        <v>20201028</v>
      </c>
      <c r="H230" t="s">
        <v>485</v>
      </c>
      <c r="I230" s="4">
        <v>773.99999871850014</v>
      </c>
      <c r="J230" s="4">
        <v>21.5</v>
      </c>
      <c r="K230" s="4">
        <v>19.349999967962503</v>
      </c>
      <c r="L230">
        <v>40</v>
      </c>
      <c r="M230" s="8">
        <v>0.10000000149011611</v>
      </c>
      <c r="N230" t="s">
        <v>425</v>
      </c>
      <c r="O230">
        <v>15</v>
      </c>
      <c r="P230" s="4">
        <v>15.813450604529082</v>
      </c>
      <c r="Q230" t="s">
        <v>173</v>
      </c>
      <c r="R230" t="s">
        <v>262</v>
      </c>
      <c r="S230" t="s">
        <v>346</v>
      </c>
      <c r="T230" t="s">
        <v>509</v>
      </c>
      <c r="U230" t="s">
        <v>527</v>
      </c>
      <c r="V230" t="s">
        <v>511</v>
      </c>
    </row>
    <row r="231" spans="1:22" ht="15" customHeight="1" x14ac:dyDescent="0.3">
      <c r="A231">
        <v>10334</v>
      </c>
      <c r="B231" t="s">
        <v>81</v>
      </c>
      <c r="C231">
        <v>52</v>
      </c>
      <c r="D231">
        <v>8</v>
      </c>
      <c r="E231" s="3">
        <v>44125</v>
      </c>
      <c r="F231" s="25">
        <f>YEAR(Order[[#This Row],[OrderDate]])</f>
        <v>2020</v>
      </c>
      <c r="G231" s="14">
        <v>20201028</v>
      </c>
      <c r="H231" t="s">
        <v>484</v>
      </c>
      <c r="I231" s="4">
        <v>56</v>
      </c>
      <c r="J231" s="4">
        <v>7</v>
      </c>
      <c r="K231" s="4">
        <v>7</v>
      </c>
      <c r="L231">
        <v>8</v>
      </c>
      <c r="M231" s="8">
        <v>0</v>
      </c>
      <c r="N231" t="s">
        <v>406</v>
      </c>
      <c r="O231">
        <v>24</v>
      </c>
      <c r="P231" s="4">
        <v>2.7531089859539</v>
      </c>
      <c r="Q231" t="s">
        <v>170</v>
      </c>
      <c r="R231" t="s">
        <v>259</v>
      </c>
      <c r="S231" t="s">
        <v>343</v>
      </c>
      <c r="T231" t="s">
        <v>509</v>
      </c>
      <c r="U231" t="s">
        <v>519</v>
      </c>
      <c r="V231" t="s">
        <v>512</v>
      </c>
    </row>
    <row r="232" spans="1:22" ht="15" customHeight="1" x14ac:dyDescent="0.3">
      <c r="A232">
        <v>10334</v>
      </c>
      <c r="B232" t="s">
        <v>81</v>
      </c>
      <c r="C232">
        <v>68</v>
      </c>
      <c r="D232">
        <v>8</v>
      </c>
      <c r="E232" s="3">
        <v>44125</v>
      </c>
      <c r="F232" s="25">
        <f>YEAR(Order[[#This Row],[OrderDate]])</f>
        <v>2020</v>
      </c>
      <c r="G232" s="14">
        <v>20201024</v>
      </c>
      <c r="H232" t="s">
        <v>484</v>
      </c>
      <c r="I232" s="4">
        <v>125</v>
      </c>
      <c r="J232" s="4">
        <v>12.5</v>
      </c>
      <c r="K232" s="4">
        <v>12.5</v>
      </c>
      <c r="L232">
        <v>10</v>
      </c>
      <c r="M232" s="8">
        <v>0</v>
      </c>
      <c r="N232" t="s">
        <v>422</v>
      </c>
      <c r="O232">
        <v>8</v>
      </c>
      <c r="P232" s="4">
        <v>9.881917469522989</v>
      </c>
      <c r="Q232" t="s">
        <v>170</v>
      </c>
      <c r="R232" t="s">
        <v>259</v>
      </c>
      <c r="S232" t="s">
        <v>343</v>
      </c>
      <c r="T232" t="s">
        <v>509</v>
      </c>
      <c r="U232" t="s">
        <v>519</v>
      </c>
      <c r="V232" t="s">
        <v>516</v>
      </c>
    </row>
    <row r="233" spans="1:22" x14ac:dyDescent="0.3">
      <c r="A233">
        <v>10335</v>
      </c>
      <c r="B233" t="s">
        <v>35</v>
      </c>
      <c r="C233">
        <v>2</v>
      </c>
      <c r="D233">
        <v>7</v>
      </c>
      <c r="E233" s="3">
        <v>44126</v>
      </c>
      <c r="F233" s="25">
        <f>YEAR(Order[[#This Row],[OrderDate]])</f>
        <v>2020</v>
      </c>
      <c r="G233" s="14">
        <v>20201024</v>
      </c>
      <c r="H233" t="s">
        <v>484</v>
      </c>
      <c r="I233" s="4">
        <v>106.39999960362911</v>
      </c>
      <c r="J233" s="4">
        <v>19</v>
      </c>
      <c r="K233" s="4">
        <v>15.199999943375587</v>
      </c>
      <c r="L233">
        <v>7</v>
      </c>
      <c r="M233" s="8">
        <v>0.20000000298023221</v>
      </c>
      <c r="N233" t="s">
        <v>356</v>
      </c>
      <c r="O233">
        <v>1</v>
      </c>
      <c r="P233" s="4">
        <v>9.9064127385757743</v>
      </c>
      <c r="Q233" t="s">
        <v>124</v>
      </c>
      <c r="R233" t="s">
        <v>213</v>
      </c>
      <c r="T233" t="s">
        <v>509</v>
      </c>
      <c r="U233" t="s">
        <v>530</v>
      </c>
      <c r="V233" t="s">
        <v>517</v>
      </c>
    </row>
    <row r="234" spans="1:22" x14ac:dyDescent="0.3">
      <c r="A234">
        <v>10335</v>
      </c>
      <c r="B234" t="s">
        <v>35</v>
      </c>
      <c r="C234">
        <v>31</v>
      </c>
      <c r="D234">
        <v>7</v>
      </c>
      <c r="E234" s="3">
        <v>44126</v>
      </c>
      <c r="F234" s="25">
        <f>YEAR(Order[[#This Row],[OrderDate]])</f>
        <v>2020</v>
      </c>
      <c r="G234" s="14">
        <v>20201024</v>
      </c>
      <c r="H234" t="s">
        <v>484</v>
      </c>
      <c r="I234" s="4">
        <v>249.99999906867743</v>
      </c>
      <c r="J234" s="4">
        <v>12.5</v>
      </c>
      <c r="K234" s="4">
        <v>9.999999962747097</v>
      </c>
      <c r="L234">
        <v>25</v>
      </c>
      <c r="M234" s="8">
        <v>0.20000000298023221</v>
      </c>
      <c r="N234" t="s">
        <v>385</v>
      </c>
      <c r="O234">
        <v>14</v>
      </c>
      <c r="P234" s="4">
        <v>8.9210025428745876</v>
      </c>
      <c r="Q234" t="s">
        <v>124</v>
      </c>
      <c r="R234" t="s">
        <v>213</v>
      </c>
      <c r="T234" t="s">
        <v>509</v>
      </c>
      <c r="U234" t="s">
        <v>530</v>
      </c>
      <c r="V234" t="s">
        <v>511</v>
      </c>
    </row>
    <row r="235" spans="1:22" x14ac:dyDescent="0.3">
      <c r="A235">
        <v>10335</v>
      </c>
      <c r="B235" t="s">
        <v>35</v>
      </c>
      <c r="C235">
        <v>32</v>
      </c>
      <c r="D235">
        <v>7</v>
      </c>
      <c r="E235" s="3">
        <v>44126</v>
      </c>
      <c r="F235" s="25">
        <f>YEAR(Order[[#This Row],[OrderDate]])</f>
        <v>2020</v>
      </c>
      <c r="G235" s="14">
        <v>20201024</v>
      </c>
      <c r="H235" t="s">
        <v>484</v>
      </c>
      <c r="I235" s="4">
        <v>153.59999942779541</v>
      </c>
      <c r="J235" s="4">
        <v>32</v>
      </c>
      <c r="K235" s="4">
        <v>25.599999904632568</v>
      </c>
      <c r="L235">
        <v>6</v>
      </c>
      <c r="M235" s="8">
        <v>0.20000000298023221</v>
      </c>
      <c r="N235" t="s">
        <v>386</v>
      </c>
      <c r="O235">
        <v>14</v>
      </c>
      <c r="P235" s="4">
        <v>15.737004602670464</v>
      </c>
      <c r="Q235" t="s">
        <v>124</v>
      </c>
      <c r="R235" t="s">
        <v>213</v>
      </c>
      <c r="T235" t="s">
        <v>509</v>
      </c>
      <c r="U235" t="s">
        <v>530</v>
      </c>
      <c r="V235" t="s">
        <v>511</v>
      </c>
    </row>
    <row r="236" spans="1:22" x14ac:dyDescent="0.3">
      <c r="A236">
        <v>10335</v>
      </c>
      <c r="B236" t="s">
        <v>35</v>
      </c>
      <c r="C236">
        <v>51</v>
      </c>
      <c r="D236">
        <v>7</v>
      </c>
      <c r="E236" s="3">
        <v>44126</v>
      </c>
      <c r="F236" s="25">
        <f>YEAR(Order[[#This Row],[OrderDate]])</f>
        <v>2020</v>
      </c>
      <c r="G236" s="14">
        <v>20201025</v>
      </c>
      <c r="H236" t="s">
        <v>484</v>
      </c>
      <c r="I236" s="4">
        <v>2035.1999924182892</v>
      </c>
      <c r="J236" s="4">
        <v>53</v>
      </c>
      <c r="K236" s="4">
        <v>42.399999842047691</v>
      </c>
      <c r="L236">
        <v>48</v>
      </c>
      <c r="M236" s="8">
        <v>0.20000000298023221</v>
      </c>
      <c r="N236" t="s">
        <v>405</v>
      </c>
      <c r="O236">
        <v>24</v>
      </c>
      <c r="P236" s="4">
        <v>18.835525116961144</v>
      </c>
      <c r="Q236" t="s">
        <v>124</v>
      </c>
      <c r="R236" t="s">
        <v>213</v>
      </c>
      <c r="T236" t="s">
        <v>509</v>
      </c>
      <c r="U236" t="s">
        <v>530</v>
      </c>
      <c r="V236" t="s">
        <v>513</v>
      </c>
    </row>
    <row r="237" spans="1:22" x14ac:dyDescent="0.3">
      <c r="A237">
        <v>10336</v>
      </c>
      <c r="B237" t="s">
        <v>57</v>
      </c>
      <c r="C237">
        <v>4</v>
      </c>
      <c r="D237">
        <v>7</v>
      </c>
      <c r="E237" s="3">
        <v>44127</v>
      </c>
      <c r="F237" s="25">
        <f>YEAR(Order[[#This Row],[OrderDate]])</f>
        <v>2020</v>
      </c>
      <c r="G237" s="14">
        <v>20201029</v>
      </c>
      <c r="H237" t="s">
        <v>484</v>
      </c>
      <c r="I237" s="4">
        <v>356.39999940991402</v>
      </c>
      <c r="J237" s="4">
        <v>22</v>
      </c>
      <c r="K237" s="4">
        <v>19.799999967217445</v>
      </c>
      <c r="L237">
        <v>18</v>
      </c>
      <c r="M237" s="8">
        <v>0.10000000149011611</v>
      </c>
      <c r="N237" t="s">
        <v>358</v>
      </c>
      <c r="O237">
        <v>2</v>
      </c>
      <c r="P237" s="4">
        <v>13.396192586104789</v>
      </c>
      <c r="Q237" t="s">
        <v>146</v>
      </c>
      <c r="R237" t="s">
        <v>235</v>
      </c>
      <c r="S237" t="s">
        <v>321</v>
      </c>
      <c r="T237" t="s">
        <v>509</v>
      </c>
      <c r="U237" t="s">
        <v>352</v>
      </c>
      <c r="V237" t="s">
        <v>515</v>
      </c>
    </row>
    <row r="238" spans="1:22" ht="15" customHeight="1" x14ac:dyDescent="0.3">
      <c r="A238">
        <v>10337</v>
      </c>
      <c r="B238" t="s">
        <v>23</v>
      </c>
      <c r="C238">
        <v>23</v>
      </c>
      <c r="D238">
        <v>4</v>
      </c>
      <c r="E238" s="3">
        <v>44128</v>
      </c>
      <c r="F238" s="25">
        <f>YEAR(Order[[#This Row],[OrderDate]])</f>
        <v>2020</v>
      </c>
      <c r="G238" s="14">
        <v>20201029</v>
      </c>
      <c r="H238" t="s">
        <v>485</v>
      </c>
      <c r="I238" s="4">
        <v>360</v>
      </c>
      <c r="J238" s="4">
        <v>9</v>
      </c>
      <c r="K238" s="4">
        <v>9</v>
      </c>
      <c r="L238">
        <v>40</v>
      </c>
      <c r="M238" s="8">
        <v>0</v>
      </c>
      <c r="N238" t="s">
        <v>377</v>
      </c>
      <c r="O238">
        <v>9</v>
      </c>
      <c r="P238" s="4">
        <v>5.2140991742329925</v>
      </c>
      <c r="Q238" t="s">
        <v>112</v>
      </c>
      <c r="R238" t="s">
        <v>201</v>
      </c>
      <c r="S238" t="s">
        <v>290</v>
      </c>
      <c r="T238" t="s">
        <v>509</v>
      </c>
      <c r="U238" t="s">
        <v>520</v>
      </c>
      <c r="V238" t="s">
        <v>512</v>
      </c>
    </row>
    <row r="239" spans="1:22" ht="15" customHeight="1" x14ac:dyDescent="0.3">
      <c r="A239">
        <v>10337</v>
      </c>
      <c r="B239" t="s">
        <v>23</v>
      </c>
      <c r="C239">
        <v>26</v>
      </c>
      <c r="D239">
        <v>4</v>
      </c>
      <c r="E239" s="3">
        <v>44128</v>
      </c>
      <c r="F239" s="25">
        <f>YEAR(Order[[#This Row],[OrderDate]])</f>
        <v>2020</v>
      </c>
      <c r="G239" s="14">
        <v>20201029</v>
      </c>
      <c r="H239" t="s">
        <v>485</v>
      </c>
      <c r="I239" s="4">
        <v>749.52</v>
      </c>
      <c r="J239" s="4">
        <v>31.23</v>
      </c>
      <c r="K239" s="4">
        <v>31.23</v>
      </c>
      <c r="L239">
        <v>24</v>
      </c>
      <c r="M239" s="8">
        <v>0</v>
      </c>
      <c r="N239" t="s">
        <v>380</v>
      </c>
      <c r="O239">
        <v>11</v>
      </c>
      <c r="P239" s="4">
        <v>12.929370209027901</v>
      </c>
      <c r="Q239" t="s">
        <v>112</v>
      </c>
      <c r="R239" t="s">
        <v>201</v>
      </c>
      <c r="S239" t="s">
        <v>290</v>
      </c>
      <c r="T239" t="s">
        <v>509</v>
      </c>
      <c r="U239" t="s">
        <v>520</v>
      </c>
      <c r="V239" t="s">
        <v>516</v>
      </c>
    </row>
    <row r="240" spans="1:22" ht="15" customHeight="1" x14ac:dyDescent="0.3">
      <c r="A240">
        <v>10337</v>
      </c>
      <c r="B240" t="s">
        <v>23</v>
      </c>
      <c r="C240">
        <v>36</v>
      </c>
      <c r="D240">
        <v>4</v>
      </c>
      <c r="E240" s="3">
        <v>44128</v>
      </c>
      <c r="F240" s="25">
        <f>YEAR(Order[[#This Row],[OrderDate]])</f>
        <v>2020</v>
      </c>
      <c r="G240" s="14">
        <v>20201029</v>
      </c>
      <c r="H240" t="s">
        <v>485</v>
      </c>
      <c r="I240" s="4">
        <v>380</v>
      </c>
      <c r="J240" s="4">
        <v>19</v>
      </c>
      <c r="K240" s="4">
        <v>19</v>
      </c>
      <c r="L240">
        <v>20</v>
      </c>
      <c r="M240" s="8">
        <v>0</v>
      </c>
      <c r="N240" t="s">
        <v>390</v>
      </c>
      <c r="O240">
        <v>17</v>
      </c>
      <c r="P240" s="4">
        <v>14.515505674132482</v>
      </c>
      <c r="Q240" t="s">
        <v>112</v>
      </c>
      <c r="R240" t="s">
        <v>201</v>
      </c>
      <c r="S240" t="s">
        <v>290</v>
      </c>
      <c r="T240" t="s">
        <v>509</v>
      </c>
      <c r="U240" t="s">
        <v>520</v>
      </c>
      <c r="V240" t="s">
        <v>514</v>
      </c>
    </row>
    <row r="241" spans="1:22" ht="15" customHeight="1" x14ac:dyDescent="0.3">
      <c r="A241">
        <v>10337</v>
      </c>
      <c r="B241" t="s">
        <v>23</v>
      </c>
      <c r="C241">
        <v>37</v>
      </c>
      <c r="D241">
        <v>4</v>
      </c>
      <c r="E241" s="3">
        <v>44128</v>
      </c>
      <c r="F241" s="25">
        <f>YEAR(Order[[#This Row],[OrderDate]])</f>
        <v>2020</v>
      </c>
      <c r="G241" s="14">
        <v>20201029</v>
      </c>
      <c r="H241" t="s">
        <v>485</v>
      </c>
      <c r="I241" s="4">
        <v>728</v>
      </c>
      <c r="J241" s="4">
        <v>26</v>
      </c>
      <c r="K241" s="4">
        <v>26</v>
      </c>
      <c r="L241">
        <v>28</v>
      </c>
      <c r="M241" s="8">
        <v>0</v>
      </c>
      <c r="N241" t="s">
        <v>391</v>
      </c>
      <c r="O241">
        <v>17</v>
      </c>
      <c r="P241" s="4">
        <v>19.481444194755529</v>
      </c>
      <c r="Q241" t="s">
        <v>112</v>
      </c>
      <c r="R241" t="s">
        <v>201</v>
      </c>
      <c r="S241" t="s">
        <v>290</v>
      </c>
      <c r="T241" t="s">
        <v>509</v>
      </c>
      <c r="U241" t="s">
        <v>520</v>
      </c>
      <c r="V241" t="s">
        <v>514</v>
      </c>
    </row>
    <row r="242" spans="1:22" ht="15" customHeight="1" x14ac:dyDescent="0.3">
      <c r="A242">
        <v>10337</v>
      </c>
      <c r="B242" t="s">
        <v>23</v>
      </c>
      <c r="C242">
        <v>72</v>
      </c>
      <c r="D242">
        <v>4</v>
      </c>
      <c r="E242" s="3">
        <v>44128</v>
      </c>
      <c r="F242" s="25">
        <f>YEAR(Order[[#This Row],[OrderDate]])</f>
        <v>2020</v>
      </c>
      <c r="G242" s="14">
        <v>20201029</v>
      </c>
      <c r="H242" t="s">
        <v>485</v>
      </c>
      <c r="I242" s="4">
        <v>869.99999999999989</v>
      </c>
      <c r="J242" s="4">
        <v>34.799999999999997</v>
      </c>
      <c r="K242" s="4">
        <v>34.799999999999997</v>
      </c>
      <c r="L242">
        <v>25</v>
      </c>
      <c r="M242" s="8">
        <v>0</v>
      </c>
      <c r="N242" t="s">
        <v>426</v>
      </c>
      <c r="O242">
        <v>14</v>
      </c>
      <c r="P242" s="4">
        <v>14.902797245173618</v>
      </c>
      <c r="Q242" t="s">
        <v>112</v>
      </c>
      <c r="R242" t="s">
        <v>201</v>
      </c>
      <c r="S242" t="s">
        <v>290</v>
      </c>
      <c r="T242" t="s">
        <v>509</v>
      </c>
      <c r="U242" t="s">
        <v>520</v>
      </c>
      <c r="V242" t="s">
        <v>511</v>
      </c>
    </row>
    <row r="243" spans="1:22" ht="15" customHeight="1" x14ac:dyDescent="0.3">
      <c r="A243">
        <v>10338</v>
      </c>
      <c r="B243" t="s">
        <v>53</v>
      </c>
      <c r="C243">
        <v>17</v>
      </c>
      <c r="D243">
        <v>4</v>
      </c>
      <c r="E243" s="3">
        <v>44129</v>
      </c>
      <c r="F243" s="25">
        <f>YEAR(Order[[#This Row],[OrderDate]])</f>
        <v>2020</v>
      </c>
      <c r="G243" s="14">
        <v>20201029</v>
      </c>
      <c r="H243" t="s">
        <v>485</v>
      </c>
      <c r="I243" s="4">
        <v>780</v>
      </c>
      <c r="J243" s="4">
        <v>39</v>
      </c>
      <c r="K243" s="4">
        <v>39</v>
      </c>
      <c r="L243">
        <v>20</v>
      </c>
      <c r="M243" s="8">
        <v>0</v>
      </c>
      <c r="N243" t="s">
        <v>371</v>
      </c>
      <c r="O243">
        <v>7</v>
      </c>
      <c r="P243" s="4">
        <v>24.774912809223483</v>
      </c>
      <c r="Q243" t="s">
        <v>142</v>
      </c>
      <c r="R243" t="s">
        <v>231</v>
      </c>
      <c r="S243" t="s">
        <v>317</v>
      </c>
      <c r="T243" t="s">
        <v>510</v>
      </c>
      <c r="U243" t="s">
        <v>353</v>
      </c>
      <c r="V243" t="s">
        <v>518</v>
      </c>
    </row>
    <row r="244" spans="1:22" ht="15" customHeight="1" x14ac:dyDescent="0.3">
      <c r="A244">
        <v>10338</v>
      </c>
      <c r="B244" t="s">
        <v>53</v>
      </c>
      <c r="C244">
        <v>30</v>
      </c>
      <c r="D244">
        <v>4</v>
      </c>
      <c r="E244" s="3">
        <v>44129</v>
      </c>
      <c r="F244" s="25">
        <f>YEAR(Order[[#This Row],[OrderDate]])</f>
        <v>2020</v>
      </c>
      <c r="G244" s="14">
        <v>20201104</v>
      </c>
      <c r="H244" t="s">
        <v>485</v>
      </c>
      <c r="I244" s="4">
        <v>388.35</v>
      </c>
      <c r="J244" s="4">
        <v>25.89</v>
      </c>
      <c r="K244" s="4">
        <v>25.89</v>
      </c>
      <c r="L244">
        <v>15</v>
      </c>
      <c r="M244" s="8">
        <v>0</v>
      </c>
      <c r="N244" t="s">
        <v>384</v>
      </c>
      <c r="O244">
        <v>13</v>
      </c>
      <c r="P244" s="4">
        <v>15.141134761320492</v>
      </c>
      <c r="Q244" t="s">
        <v>142</v>
      </c>
      <c r="R244" t="s">
        <v>231</v>
      </c>
      <c r="S244" t="s">
        <v>317</v>
      </c>
      <c r="T244" t="s">
        <v>510</v>
      </c>
      <c r="U244" t="s">
        <v>353</v>
      </c>
      <c r="V244" t="s">
        <v>514</v>
      </c>
    </row>
    <row r="245" spans="1:22" ht="15" customHeight="1" x14ac:dyDescent="0.3">
      <c r="A245">
        <v>10339</v>
      </c>
      <c r="B245" t="s">
        <v>49</v>
      </c>
      <c r="C245">
        <v>4</v>
      </c>
      <c r="D245">
        <v>2</v>
      </c>
      <c r="E245" s="3">
        <v>44132</v>
      </c>
      <c r="F245" s="25">
        <f>YEAR(Order[[#This Row],[OrderDate]])</f>
        <v>2020</v>
      </c>
      <c r="G245" s="14">
        <v>20201104</v>
      </c>
      <c r="H245" t="s">
        <v>484</v>
      </c>
      <c r="I245" s="4">
        <v>220</v>
      </c>
      <c r="J245" s="4">
        <v>22</v>
      </c>
      <c r="K245" s="4">
        <v>22</v>
      </c>
      <c r="L245">
        <v>10</v>
      </c>
      <c r="M245" s="8">
        <v>0</v>
      </c>
      <c r="N245" t="s">
        <v>358</v>
      </c>
      <c r="O245">
        <v>2</v>
      </c>
      <c r="P245" s="4">
        <v>13.396192586104789</v>
      </c>
      <c r="Q245" t="s">
        <v>138</v>
      </c>
      <c r="R245" t="s">
        <v>227</v>
      </c>
      <c r="S245" t="s">
        <v>314</v>
      </c>
      <c r="T245" t="s">
        <v>510</v>
      </c>
      <c r="U245" t="s">
        <v>531</v>
      </c>
      <c r="V245" t="s">
        <v>515</v>
      </c>
    </row>
    <row r="246" spans="1:22" ht="15" customHeight="1" x14ac:dyDescent="0.3">
      <c r="A246">
        <v>10339</v>
      </c>
      <c r="B246" t="s">
        <v>49</v>
      </c>
      <c r="C246">
        <v>17</v>
      </c>
      <c r="D246">
        <v>2</v>
      </c>
      <c r="E246" s="3">
        <v>44132</v>
      </c>
      <c r="F246" s="25">
        <f>YEAR(Order[[#This Row],[OrderDate]])</f>
        <v>2020</v>
      </c>
      <c r="G246" s="14">
        <v>20201104</v>
      </c>
      <c r="H246" t="s">
        <v>484</v>
      </c>
      <c r="I246" s="4">
        <v>2593.4999979659915</v>
      </c>
      <c r="J246" s="4">
        <v>39</v>
      </c>
      <c r="K246" s="4">
        <v>37.049999970942736</v>
      </c>
      <c r="L246">
        <v>70</v>
      </c>
      <c r="M246" s="8">
        <v>5.000000074505806E-2</v>
      </c>
      <c r="N246" t="s">
        <v>371</v>
      </c>
      <c r="O246">
        <v>7</v>
      </c>
      <c r="P246" s="4">
        <v>24.774912809223483</v>
      </c>
      <c r="Q246" t="s">
        <v>138</v>
      </c>
      <c r="R246" t="s">
        <v>227</v>
      </c>
      <c r="S246" t="s">
        <v>314</v>
      </c>
      <c r="T246" t="s">
        <v>510</v>
      </c>
      <c r="U246" t="s">
        <v>531</v>
      </c>
      <c r="V246" t="s">
        <v>518</v>
      </c>
    </row>
    <row r="247" spans="1:22" ht="15" customHeight="1" x14ac:dyDescent="0.3">
      <c r="A247">
        <v>10339</v>
      </c>
      <c r="B247" t="s">
        <v>49</v>
      </c>
      <c r="C247">
        <v>62</v>
      </c>
      <c r="D247">
        <v>2</v>
      </c>
      <c r="E247" s="3">
        <v>44132</v>
      </c>
      <c r="F247" s="25">
        <f>YEAR(Order[[#This Row],[OrderDate]])</f>
        <v>2020</v>
      </c>
      <c r="G247" s="14">
        <v>20201108</v>
      </c>
      <c r="H247" t="s">
        <v>484</v>
      </c>
      <c r="I247" s="4">
        <v>1380.3999999999999</v>
      </c>
      <c r="J247" s="4">
        <v>49.3</v>
      </c>
      <c r="K247" s="4">
        <v>49.3</v>
      </c>
      <c r="L247">
        <v>28</v>
      </c>
      <c r="M247" s="8">
        <v>0</v>
      </c>
      <c r="N247" t="s">
        <v>416</v>
      </c>
      <c r="O247">
        <v>29</v>
      </c>
      <c r="P247" s="4">
        <v>34.868075459270003</v>
      </c>
      <c r="Q247" t="s">
        <v>138</v>
      </c>
      <c r="R247" t="s">
        <v>227</v>
      </c>
      <c r="S247" t="s">
        <v>314</v>
      </c>
      <c r="T247" t="s">
        <v>510</v>
      </c>
      <c r="U247" t="s">
        <v>531</v>
      </c>
      <c r="V247" t="s">
        <v>516</v>
      </c>
    </row>
    <row r="248" spans="1:22" ht="15" customHeight="1" x14ac:dyDescent="0.3">
      <c r="A248">
        <v>10340</v>
      </c>
      <c r="B248" t="s">
        <v>8</v>
      </c>
      <c r="C248">
        <v>18</v>
      </c>
      <c r="D248">
        <v>1</v>
      </c>
      <c r="E248" s="3">
        <v>44133</v>
      </c>
      <c r="F248" s="25">
        <f>YEAR(Order[[#This Row],[OrderDate]])</f>
        <v>2020</v>
      </c>
      <c r="G248" s="14">
        <v>20201108</v>
      </c>
      <c r="H248" t="s">
        <v>485</v>
      </c>
      <c r="I248" s="4">
        <v>1187.4999990686774</v>
      </c>
      <c r="J248" s="4">
        <v>62.5</v>
      </c>
      <c r="K248" s="4">
        <v>59.374999953433871</v>
      </c>
      <c r="L248">
        <v>20</v>
      </c>
      <c r="M248" s="8">
        <v>5.000000074505806E-2</v>
      </c>
      <c r="N248" t="s">
        <v>372</v>
      </c>
      <c r="O248">
        <v>7</v>
      </c>
      <c r="P248" s="4">
        <v>20.144415838276313</v>
      </c>
      <c r="Q248" t="s">
        <v>97</v>
      </c>
      <c r="R248" t="s">
        <v>186</v>
      </c>
      <c r="S248" t="s">
        <v>275</v>
      </c>
      <c r="T248" t="s">
        <v>509</v>
      </c>
      <c r="U248" t="s">
        <v>519</v>
      </c>
      <c r="V248" t="s">
        <v>514</v>
      </c>
    </row>
    <row r="249" spans="1:22" ht="15" customHeight="1" x14ac:dyDescent="0.3">
      <c r="A249">
        <v>10340</v>
      </c>
      <c r="B249" t="s">
        <v>8</v>
      </c>
      <c r="C249">
        <v>41</v>
      </c>
      <c r="D249">
        <v>1</v>
      </c>
      <c r="E249" s="3">
        <v>44133</v>
      </c>
      <c r="F249" s="25">
        <f>YEAR(Order[[#This Row],[OrderDate]])</f>
        <v>2020</v>
      </c>
      <c r="G249" s="14">
        <v>20201108</v>
      </c>
      <c r="H249" t="s">
        <v>485</v>
      </c>
      <c r="I249" s="4">
        <v>110.00999991372228</v>
      </c>
      <c r="J249" s="4">
        <v>9.65</v>
      </c>
      <c r="K249" s="4">
        <v>9.1674999928101908</v>
      </c>
      <c r="L249">
        <v>12</v>
      </c>
      <c r="M249" s="8">
        <v>5.000000074505806E-2</v>
      </c>
      <c r="N249" t="s">
        <v>395</v>
      </c>
      <c r="O249">
        <v>19</v>
      </c>
      <c r="P249" s="4">
        <v>6.0463867884479576</v>
      </c>
      <c r="Q249" t="s">
        <v>97</v>
      </c>
      <c r="R249" t="s">
        <v>186</v>
      </c>
      <c r="S249" t="s">
        <v>275</v>
      </c>
      <c r="T249" t="s">
        <v>509</v>
      </c>
      <c r="U249" t="s">
        <v>519</v>
      </c>
      <c r="V249" t="s">
        <v>514</v>
      </c>
    </row>
    <row r="250" spans="1:22" ht="15" customHeight="1" x14ac:dyDescent="0.3">
      <c r="A250">
        <v>10340</v>
      </c>
      <c r="B250" t="s">
        <v>8</v>
      </c>
      <c r="C250">
        <v>43</v>
      </c>
      <c r="D250">
        <v>1</v>
      </c>
      <c r="E250" s="3">
        <v>44133</v>
      </c>
      <c r="F250" s="25">
        <f>YEAR(Order[[#This Row],[OrderDate]])</f>
        <v>2020</v>
      </c>
      <c r="G250" s="14">
        <v>20201105</v>
      </c>
      <c r="H250" t="s">
        <v>485</v>
      </c>
      <c r="I250" s="4">
        <v>1747.9999986290932</v>
      </c>
      <c r="J250" s="4">
        <v>46</v>
      </c>
      <c r="K250" s="4">
        <v>43.699999965727329</v>
      </c>
      <c r="L250">
        <v>40</v>
      </c>
      <c r="M250" s="8">
        <v>5.000000074505806E-2</v>
      </c>
      <c r="N250" t="s">
        <v>397</v>
      </c>
      <c r="O250">
        <v>20</v>
      </c>
      <c r="P250" s="4">
        <v>33.719701744549674</v>
      </c>
      <c r="Q250" t="s">
        <v>97</v>
      </c>
      <c r="R250" t="s">
        <v>186</v>
      </c>
      <c r="S250" t="s">
        <v>275</v>
      </c>
      <c r="T250" t="s">
        <v>509</v>
      </c>
      <c r="U250" t="s">
        <v>519</v>
      </c>
      <c r="V250" t="s">
        <v>517</v>
      </c>
    </row>
    <row r="251" spans="1:22" x14ac:dyDescent="0.3">
      <c r="A251">
        <v>10341</v>
      </c>
      <c r="B251" t="s">
        <v>70</v>
      </c>
      <c r="C251">
        <v>33</v>
      </c>
      <c r="D251">
        <v>7</v>
      </c>
      <c r="E251" s="3">
        <v>44133</v>
      </c>
      <c r="F251" s="25">
        <f>YEAR(Order[[#This Row],[OrderDate]])</f>
        <v>2020</v>
      </c>
      <c r="G251" s="14">
        <v>20201105</v>
      </c>
      <c r="H251" t="s">
        <v>485</v>
      </c>
      <c r="I251" s="4">
        <v>200</v>
      </c>
      <c r="J251" s="4">
        <v>2.5</v>
      </c>
      <c r="K251" s="4">
        <v>2.5</v>
      </c>
      <c r="L251">
        <v>8</v>
      </c>
      <c r="M251" s="8">
        <v>0</v>
      </c>
      <c r="N251" t="s">
        <v>387</v>
      </c>
      <c r="O251">
        <v>15</v>
      </c>
      <c r="P251" s="4">
        <v>1.3985746153494198</v>
      </c>
      <c r="Q251" t="s">
        <v>159</v>
      </c>
      <c r="R251" t="s">
        <v>248</v>
      </c>
      <c r="S251" t="s">
        <v>333</v>
      </c>
      <c r="T251" t="s">
        <v>509</v>
      </c>
      <c r="U251" t="s">
        <v>532</v>
      </c>
      <c r="V251" t="s">
        <v>511</v>
      </c>
    </row>
    <row r="252" spans="1:22" x14ac:dyDescent="0.3">
      <c r="A252">
        <v>10341</v>
      </c>
      <c r="B252" t="s">
        <v>70</v>
      </c>
      <c r="C252">
        <v>59</v>
      </c>
      <c r="D252">
        <v>7</v>
      </c>
      <c r="E252" s="3">
        <v>44133</v>
      </c>
      <c r="F252" s="25">
        <f>YEAR(Order[[#This Row],[OrderDate]])</f>
        <v>2020</v>
      </c>
      <c r="G252" s="14">
        <v>20201104</v>
      </c>
      <c r="H252" t="s">
        <v>485</v>
      </c>
      <c r="I252" s="4">
        <v>420.74999704957008</v>
      </c>
      <c r="J252" s="4">
        <v>55</v>
      </c>
      <c r="K252" s="4">
        <v>46.749999672174454</v>
      </c>
      <c r="L252">
        <v>9</v>
      </c>
      <c r="M252" s="8">
        <v>0.15000000596046451</v>
      </c>
      <c r="N252" t="s">
        <v>413</v>
      </c>
      <c r="O252">
        <v>28</v>
      </c>
      <c r="P252" s="4">
        <v>29.299646906924384</v>
      </c>
      <c r="Q252" t="s">
        <v>159</v>
      </c>
      <c r="R252" t="s">
        <v>248</v>
      </c>
      <c r="S252" t="s">
        <v>333</v>
      </c>
      <c r="T252" t="s">
        <v>509</v>
      </c>
      <c r="U252" t="s">
        <v>532</v>
      </c>
      <c r="V252" t="s">
        <v>511</v>
      </c>
    </row>
    <row r="253" spans="1:22" ht="15" customHeight="1" x14ac:dyDescent="0.3">
      <c r="A253">
        <v>10342</v>
      </c>
      <c r="B253" t="s">
        <v>23</v>
      </c>
      <c r="C253">
        <v>2</v>
      </c>
      <c r="D253">
        <v>4</v>
      </c>
      <c r="E253" s="3">
        <v>44134</v>
      </c>
      <c r="F253" s="25">
        <f>YEAR(Order[[#This Row],[OrderDate]])</f>
        <v>2020</v>
      </c>
      <c r="G253" s="14">
        <v>20201104</v>
      </c>
      <c r="H253" t="s">
        <v>484</v>
      </c>
      <c r="I253" s="4">
        <v>364.7999986410141</v>
      </c>
      <c r="J253" s="4">
        <v>19</v>
      </c>
      <c r="K253" s="4">
        <v>15.199999943375587</v>
      </c>
      <c r="L253">
        <v>24</v>
      </c>
      <c r="M253" s="8">
        <v>0.20000000298023221</v>
      </c>
      <c r="N253" t="s">
        <v>356</v>
      </c>
      <c r="O253">
        <v>1</v>
      </c>
      <c r="P253" s="4">
        <v>9.9064127385757743</v>
      </c>
      <c r="Q253" t="s">
        <v>112</v>
      </c>
      <c r="R253" t="s">
        <v>201</v>
      </c>
      <c r="S253" t="s">
        <v>290</v>
      </c>
      <c r="T253" t="s">
        <v>509</v>
      </c>
      <c r="U253" t="s">
        <v>520</v>
      </c>
      <c r="V253" t="s">
        <v>517</v>
      </c>
    </row>
    <row r="254" spans="1:22" ht="15" customHeight="1" x14ac:dyDescent="0.3">
      <c r="A254">
        <v>10342</v>
      </c>
      <c r="B254" t="s">
        <v>23</v>
      </c>
      <c r="C254">
        <v>31</v>
      </c>
      <c r="D254">
        <v>4</v>
      </c>
      <c r="E254" s="3">
        <v>44134</v>
      </c>
      <c r="F254" s="25">
        <f>YEAR(Order[[#This Row],[OrderDate]])</f>
        <v>2020</v>
      </c>
      <c r="G254" s="14">
        <v>20201104</v>
      </c>
      <c r="H254" t="s">
        <v>484</v>
      </c>
      <c r="I254" s="4">
        <v>559.99999791383743</v>
      </c>
      <c r="J254" s="4">
        <v>12.5</v>
      </c>
      <c r="K254" s="4">
        <v>9.999999962747097</v>
      </c>
      <c r="L254">
        <v>56</v>
      </c>
      <c r="M254" s="8">
        <v>0.20000000298023221</v>
      </c>
      <c r="N254" t="s">
        <v>385</v>
      </c>
      <c r="O254">
        <v>14</v>
      </c>
      <c r="P254" s="4">
        <v>8.9210025428745876</v>
      </c>
      <c r="Q254" t="s">
        <v>112</v>
      </c>
      <c r="R254" t="s">
        <v>201</v>
      </c>
      <c r="S254" t="s">
        <v>290</v>
      </c>
      <c r="T254" t="s">
        <v>509</v>
      </c>
      <c r="U254" t="s">
        <v>520</v>
      </c>
      <c r="V254" t="s">
        <v>511</v>
      </c>
    </row>
    <row r="255" spans="1:22" ht="15" customHeight="1" x14ac:dyDescent="0.3">
      <c r="A255">
        <v>10342</v>
      </c>
      <c r="B255" t="s">
        <v>23</v>
      </c>
      <c r="C255">
        <v>36</v>
      </c>
      <c r="D255">
        <v>4</v>
      </c>
      <c r="E255" s="3">
        <v>44134</v>
      </c>
      <c r="F255" s="25">
        <f>YEAR(Order[[#This Row],[OrderDate]])</f>
        <v>2020</v>
      </c>
      <c r="G255" s="14">
        <v>20201104</v>
      </c>
      <c r="H255" t="s">
        <v>484</v>
      </c>
      <c r="I255" s="4">
        <v>607.9999977350235</v>
      </c>
      <c r="J255" s="4">
        <v>19</v>
      </c>
      <c r="K255" s="4">
        <v>15.199999943375587</v>
      </c>
      <c r="L255">
        <v>40</v>
      </c>
      <c r="M255" s="8">
        <v>0.20000000298023221</v>
      </c>
      <c r="N255" t="s">
        <v>390</v>
      </c>
      <c r="O255">
        <v>17</v>
      </c>
      <c r="P255" s="4">
        <v>14.515505674132482</v>
      </c>
      <c r="Q255" t="s">
        <v>112</v>
      </c>
      <c r="R255" t="s">
        <v>201</v>
      </c>
      <c r="S255" t="s">
        <v>290</v>
      </c>
      <c r="T255" t="s">
        <v>509</v>
      </c>
      <c r="U255" t="s">
        <v>520</v>
      </c>
      <c r="V255" t="s">
        <v>514</v>
      </c>
    </row>
    <row r="256" spans="1:22" ht="15" customHeight="1" x14ac:dyDescent="0.3">
      <c r="A256">
        <v>10342</v>
      </c>
      <c r="B256" t="s">
        <v>23</v>
      </c>
      <c r="C256">
        <v>55</v>
      </c>
      <c r="D256">
        <v>4</v>
      </c>
      <c r="E256" s="3">
        <v>44134</v>
      </c>
      <c r="F256" s="25">
        <f>YEAR(Order[[#This Row],[OrderDate]])</f>
        <v>2020</v>
      </c>
      <c r="G256" s="14">
        <v>20201106</v>
      </c>
      <c r="H256" t="s">
        <v>484</v>
      </c>
      <c r="I256" s="4">
        <v>767.99999713897705</v>
      </c>
      <c r="J256" s="4">
        <v>24</v>
      </c>
      <c r="K256" s="4">
        <v>19.199999928474426</v>
      </c>
      <c r="L256">
        <v>40</v>
      </c>
      <c r="M256" s="8">
        <v>0.20000000298023221</v>
      </c>
      <c r="N256" t="s">
        <v>409</v>
      </c>
      <c r="O256">
        <v>25</v>
      </c>
      <c r="P256" s="4">
        <v>18.144678468561601</v>
      </c>
      <c r="Q256" t="s">
        <v>112</v>
      </c>
      <c r="R256" t="s">
        <v>201</v>
      </c>
      <c r="S256" t="s">
        <v>290</v>
      </c>
      <c r="T256" t="s">
        <v>509</v>
      </c>
      <c r="U256" t="s">
        <v>520</v>
      </c>
      <c r="V256" t="s">
        <v>518</v>
      </c>
    </row>
    <row r="257" spans="1:22" ht="15" customHeight="1" x14ac:dyDescent="0.3">
      <c r="A257">
        <v>10343</v>
      </c>
      <c r="B257" t="s">
        <v>42</v>
      </c>
      <c r="C257">
        <v>64</v>
      </c>
      <c r="D257">
        <v>4</v>
      </c>
      <c r="E257" s="3">
        <v>44135</v>
      </c>
      <c r="F257" s="25">
        <f>YEAR(Order[[#This Row],[OrderDate]])</f>
        <v>2020</v>
      </c>
      <c r="G257" s="14">
        <v>20201106</v>
      </c>
      <c r="H257" t="s">
        <v>486</v>
      </c>
      <c r="I257" s="4">
        <v>1662.5</v>
      </c>
      <c r="J257" s="4">
        <v>33.25</v>
      </c>
      <c r="K257" s="4">
        <v>33.25</v>
      </c>
      <c r="L257">
        <v>50</v>
      </c>
      <c r="M257" s="8">
        <v>0</v>
      </c>
      <c r="N257" t="s">
        <v>418</v>
      </c>
      <c r="O257">
        <v>12</v>
      </c>
      <c r="P257" s="4">
        <v>21.348702933885775</v>
      </c>
      <c r="Q257" t="s">
        <v>131</v>
      </c>
      <c r="R257" t="s">
        <v>220</v>
      </c>
      <c r="S257" t="s">
        <v>307</v>
      </c>
      <c r="T257" t="s">
        <v>509</v>
      </c>
      <c r="U257" t="s">
        <v>520</v>
      </c>
      <c r="V257" t="s">
        <v>512</v>
      </c>
    </row>
    <row r="258" spans="1:22" ht="15" customHeight="1" x14ac:dyDescent="0.3">
      <c r="A258">
        <v>10343</v>
      </c>
      <c r="B258" t="s">
        <v>42</v>
      </c>
      <c r="C258">
        <v>68</v>
      </c>
      <c r="D258">
        <v>4</v>
      </c>
      <c r="E258" s="3">
        <v>44135</v>
      </c>
      <c r="F258" s="25">
        <f>YEAR(Order[[#This Row],[OrderDate]])</f>
        <v>2020</v>
      </c>
      <c r="G258" s="14">
        <v>20201106</v>
      </c>
      <c r="H258" t="s">
        <v>486</v>
      </c>
      <c r="I258" s="4">
        <v>47.499999962747097</v>
      </c>
      <c r="J258" s="4">
        <v>12.5</v>
      </c>
      <c r="K258" s="4">
        <v>11.874999990686774</v>
      </c>
      <c r="L258">
        <v>4</v>
      </c>
      <c r="M258" s="8">
        <v>5.000000074505806E-2</v>
      </c>
      <c r="N258" t="s">
        <v>422</v>
      </c>
      <c r="O258">
        <v>8</v>
      </c>
      <c r="P258" s="4">
        <v>9.881917469522989</v>
      </c>
      <c r="Q258" t="s">
        <v>131</v>
      </c>
      <c r="R258" t="s">
        <v>220</v>
      </c>
      <c r="S258" t="s">
        <v>307</v>
      </c>
      <c r="T258" t="s">
        <v>509</v>
      </c>
      <c r="U258" t="s">
        <v>520</v>
      </c>
      <c r="V258" t="s">
        <v>516</v>
      </c>
    </row>
    <row r="259" spans="1:22" ht="15" customHeight="1" x14ac:dyDescent="0.3">
      <c r="A259">
        <v>10343</v>
      </c>
      <c r="B259" t="s">
        <v>42</v>
      </c>
      <c r="C259">
        <v>76</v>
      </c>
      <c r="D259">
        <v>4</v>
      </c>
      <c r="E259" s="3">
        <v>44135</v>
      </c>
      <c r="F259" s="25">
        <f>YEAR(Order[[#This Row],[OrderDate]])</f>
        <v>2020</v>
      </c>
      <c r="G259" s="14">
        <v>20201105</v>
      </c>
      <c r="H259" t="s">
        <v>486</v>
      </c>
      <c r="I259" s="4">
        <v>270</v>
      </c>
      <c r="J259" s="4">
        <v>18</v>
      </c>
      <c r="K259" s="4">
        <v>18</v>
      </c>
      <c r="L259">
        <v>15</v>
      </c>
      <c r="M259" s="8">
        <v>0</v>
      </c>
      <c r="N259" t="s">
        <v>430</v>
      </c>
      <c r="O259">
        <v>23</v>
      </c>
      <c r="P259" s="4">
        <v>11.35067307451974</v>
      </c>
      <c r="Q259" t="s">
        <v>131</v>
      </c>
      <c r="R259" t="s">
        <v>220</v>
      </c>
      <c r="S259" t="s">
        <v>307</v>
      </c>
      <c r="T259" t="s">
        <v>509</v>
      </c>
      <c r="U259" t="s">
        <v>520</v>
      </c>
      <c r="V259" t="s">
        <v>517</v>
      </c>
    </row>
    <row r="260" spans="1:22" ht="15" customHeight="1" x14ac:dyDescent="0.3">
      <c r="A260">
        <v>10344</v>
      </c>
      <c r="B260" t="s">
        <v>86</v>
      </c>
      <c r="C260">
        <v>4</v>
      </c>
      <c r="D260">
        <v>4</v>
      </c>
      <c r="E260" s="3">
        <v>44136</v>
      </c>
      <c r="F260" s="25">
        <f>YEAR(Order[[#This Row],[OrderDate]])</f>
        <v>2020</v>
      </c>
      <c r="G260" s="14">
        <v>20201105</v>
      </c>
      <c r="H260" t="s">
        <v>484</v>
      </c>
      <c r="I260" s="4">
        <v>770</v>
      </c>
      <c r="J260" s="4">
        <v>22</v>
      </c>
      <c r="K260" s="4">
        <v>22</v>
      </c>
      <c r="L260">
        <v>35</v>
      </c>
      <c r="M260" s="8">
        <v>0</v>
      </c>
      <c r="N260" t="s">
        <v>358</v>
      </c>
      <c r="O260">
        <v>2</v>
      </c>
      <c r="P260" s="4">
        <v>13.396192586104789</v>
      </c>
      <c r="Q260" t="s">
        <v>175</v>
      </c>
      <c r="R260" t="s">
        <v>264</v>
      </c>
      <c r="S260" t="s">
        <v>348</v>
      </c>
      <c r="T260" t="s">
        <v>510</v>
      </c>
      <c r="U260" t="s">
        <v>353</v>
      </c>
      <c r="V260" t="s">
        <v>515</v>
      </c>
    </row>
    <row r="261" spans="1:22" ht="15" customHeight="1" x14ac:dyDescent="0.3">
      <c r="A261">
        <v>10344</v>
      </c>
      <c r="B261" t="s">
        <v>86</v>
      </c>
      <c r="C261">
        <v>8</v>
      </c>
      <c r="D261">
        <v>4</v>
      </c>
      <c r="E261" s="3">
        <v>44136</v>
      </c>
      <c r="F261" s="25">
        <f>YEAR(Order[[#This Row],[OrderDate]])</f>
        <v>2020</v>
      </c>
      <c r="G261" s="14">
        <v>20201111</v>
      </c>
      <c r="H261" t="s">
        <v>484</v>
      </c>
      <c r="I261" s="4">
        <v>2100</v>
      </c>
      <c r="J261" s="4">
        <v>40</v>
      </c>
      <c r="K261" s="4">
        <v>30</v>
      </c>
      <c r="L261">
        <v>70</v>
      </c>
      <c r="M261" s="8">
        <v>0.25</v>
      </c>
      <c r="N261" t="s">
        <v>362</v>
      </c>
      <c r="O261">
        <v>3</v>
      </c>
      <c r="P261" s="4">
        <v>29.042861179974402</v>
      </c>
      <c r="Q261" t="s">
        <v>175</v>
      </c>
      <c r="R261" t="s">
        <v>264</v>
      </c>
      <c r="S261" t="s">
        <v>348</v>
      </c>
      <c r="T261" t="s">
        <v>510</v>
      </c>
      <c r="U261" t="s">
        <v>353</v>
      </c>
      <c r="V261" t="s">
        <v>515</v>
      </c>
    </row>
    <row r="262" spans="1:22" ht="15" customHeight="1" x14ac:dyDescent="0.3">
      <c r="A262">
        <v>10345</v>
      </c>
      <c r="B262" t="s">
        <v>60</v>
      </c>
      <c r="C262">
        <v>8</v>
      </c>
      <c r="D262">
        <v>2</v>
      </c>
      <c r="E262" s="3">
        <v>44139</v>
      </c>
      <c r="F262" s="25">
        <f>YEAR(Order[[#This Row],[OrderDate]])</f>
        <v>2020</v>
      </c>
      <c r="G262" s="14">
        <v>20201111</v>
      </c>
      <c r="H262" t="s">
        <v>484</v>
      </c>
      <c r="I262" s="4">
        <v>2800</v>
      </c>
      <c r="J262" s="4">
        <v>40</v>
      </c>
      <c r="K262" s="4">
        <v>40</v>
      </c>
      <c r="L262">
        <v>70</v>
      </c>
      <c r="M262" s="8">
        <v>0</v>
      </c>
      <c r="N262" t="s">
        <v>362</v>
      </c>
      <c r="O262">
        <v>3</v>
      </c>
      <c r="P262" s="4">
        <v>29.042861179974402</v>
      </c>
      <c r="Q262" t="s">
        <v>149</v>
      </c>
      <c r="R262" t="s">
        <v>238</v>
      </c>
      <c r="S262" t="s">
        <v>324</v>
      </c>
      <c r="T262" t="s">
        <v>509</v>
      </c>
      <c r="U262" t="s">
        <v>520</v>
      </c>
      <c r="V262" t="s">
        <v>515</v>
      </c>
    </row>
    <row r="263" spans="1:22" ht="15" customHeight="1" x14ac:dyDescent="0.3">
      <c r="A263">
        <v>10345</v>
      </c>
      <c r="B263" t="s">
        <v>60</v>
      </c>
      <c r="C263">
        <v>19</v>
      </c>
      <c r="D263">
        <v>2</v>
      </c>
      <c r="E263" s="3">
        <v>44139</v>
      </c>
      <c r="F263" s="25">
        <f>YEAR(Order[[#This Row],[OrderDate]])</f>
        <v>2020</v>
      </c>
      <c r="G263" s="14">
        <v>20201111</v>
      </c>
      <c r="H263" t="s">
        <v>484</v>
      </c>
      <c r="I263" s="4">
        <v>736</v>
      </c>
      <c r="J263" s="4">
        <v>9.1999999999999993</v>
      </c>
      <c r="K263" s="4">
        <v>9.1999999999999993</v>
      </c>
      <c r="L263">
        <v>80</v>
      </c>
      <c r="M263" s="8">
        <v>0</v>
      </c>
      <c r="N263" t="s">
        <v>373</v>
      </c>
      <c r="O263">
        <v>8</v>
      </c>
      <c r="P263" s="4">
        <v>7.994614939930428</v>
      </c>
      <c r="Q263" t="s">
        <v>149</v>
      </c>
      <c r="R263" t="s">
        <v>238</v>
      </c>
      <c r="S263" t="s">
        <v>324</v>
      </c>
      <c r="T263" t="s">
        <v>509</v>
      </c>
      <c r="U263" t="s">
        <v>520</v>
      </c>
      <c r="V263" t="s">
        <v>516</v>
      </c>
    </row>
    <row r="264" spans="1:22" ht="15" customHeight="1" x14ac:dyDescent="0.3">
      <c r="A264">
        <v>10345</v>
      </c>
      <c r="B264" t="s">
        <v>60</v>
      </c>
      <c r="C264">
        <v>42</v>
      </c>
      <c r="D264">
        <v>2</v>
      </c>
      <c r="E264" s="3">
        <v>44139</v>
      </c>
      <c r="F264" s="25">
        <f>YEAR(Order[[#This Row],[OrderDate]])</f>
        <v>2020</v>
      </c>
      <c r="G264" s="14">
        <v>20201108</v>
      </c>
      <c r="H264" t="s">
        <v>484</v>
      </c>
      <c r="I264" s="4">
        <v>126</v>
      </c>
      <c r="J264" s="4">
        <v>14</v>
      </c>
      <c r="K264" s="4">
        <v>14</v>
      </c>
      <c r="L264">
        <v>9</v>
      </c>
      <c r="M264" s="8">
        <v>0</v>
      </c>
      <c r="N264" t="s">
        <v>396</v>
      </c>
      <c r="O264">
        <v>20</v>
      </c>
      <c r="P264" s="4">
        <v>10.762412487567216</v>
      </c>
      <c r="Q264" t="s">
        <v>149</v>
      </c>
      <c r="R264" t="s">
        <v>238</v>
      </c>
      <c r="S264" t="s">
        <v>324</v>
      </c>
      <c r="T264" t="s">
        <v>509</v>
      </c>
      <c r="U264" t="s">
        <v>520</v>
      </c>
      <c r="V264" t="s">
        <v>512</v>
      </c>
    </row>
    <row r="265" spans="1:22" ht="15" customHeight="1" x14ac:dyDescent="0.3">
      <c r="A265">
        <v>10346</v>
      </c>
      <c r="B265" t="s">
        <v>62</v>
      </c>
      <c r="C265">
        <v>17</v>
      </c>
      <c r="D265">
        <v>3</v>
      </c>
      <c r="E265" s="3">
        <v>44140</v>
      </c>
      <c r="F265" s="25">
        <f>YEAR(Order[[#This Row],[OrderDate]])</f>
        <v>2020</v>
      </c>
      <c r="G265" s="14">
        <v>20201108</v>
      </c>
      <c r="H265" t="s">
        <v>485</v>
      </c>
      <c r="I265" s="4">
        <v>1263.599997907877</v>
      </c>
      <c r="J265" s="4">
        <v>39</v>
      </c>
      <c r="K265" s="4">
        <v>35.099999941885471</v>
      </c>
      <c r="L265">
        <v>36</v>
      </c>
      <c r="M265" s="8">
        <v>0.10000000149011611</v>
      </c>
      <c r="N265" t="s">
        <v>371</v>
      </c>
      <c r="O265">
        <v>7</v>
      </c>
      <c r="P265" s="4">
        <v>24.774912809223483</v>
      </c>
      <c r="Q265" t="s">
        <v>151</v>
      </c>
      <c r="R265" t="s">
        <v>240</v>
      </c>
      <c r="S265" t="s">
        <v>325</v>
      </c>
      <c r="T265" t="s">
        <v>510</v>
      </c>
      <c r="U265" t="s">
        <v>353</v>
      </c>
      <c r="V265" t="s">
        <v>518</v>
      </c>
    </row>
    <row r="266" spans="1:22" ht="15" customHeight="1" x14ac:dyDescent="0.3">
      <c r="A266">
        <v>10346</v>
      </c>
      <c r="B266" t="s">
        <v>62</v>
      </c>
      <c r="C266">
        <v>56</v>
      </c>
      <c r="D266">
        <v>3</v>
      </c>
      <c r="E266" s="3">
        <v>44140</v>
      </c>
      <c r="F266" s="25">
        <f>YEAR(Order[[#This Row],[OrderDate]])</f>
        <v>2020</v>
      </c>
      <c r="G266" s="14">
        <v>20201108</v>
      </c>
      <c r="H266" t="s">
        <v>485</v>
      </c>
      <c r="I266" s="4">
        <v>760</v>
      </c>
      <c r="J266" s="4">
        <v>38</v>
      </c>
      <c r="K266" s="4">
        <v>38</v>
      </c>
      <c r="L266">
        <v>20</v>
      </c>
      <c r="M266" s="8">
        <v>0</v>
      </c>
      <c r="N266" t="s">
        <v>410</v>
      </c>
      <c r="O266">
        <v>26</v>
      </c>
      <c r="P266" s="4">
        <v>12.985049050340091</v>
      </c>
      <c r="Q266" t="s">
        <v>151</v>
      </c>
      <c r="R266" t="s">
        <v>240</v>
      </c>
      <c r="S266" t="s">
        <v>325</v>
      </c>
      <c r="T266" t="s">
        <v>510</v>
      </c>
      <c r="U266" t="s">
        <v>353</v>
      </c>
      <c r="V266" t="s">
        <v>512</v>
      </c>
    </row>
    <row r="267" spans="1:22" ht="15" customHeight="1" x14ac:dyDescent="0.3">
      <c r="A267">
        <v>10347</v>
      </c>
      <c r="B267" t="s">
        <v>20</v>
      </c>
      <c r="C267">
        <v>25</v>
      </c>
      <c r="D267">
        <v>4</v>
      </c>
      <c r="E267" s="3">
        <v>44141</v>
      </c>
      <c r="F267" s="25">
        <f>YEAR(Order[[#This Row],[OrderDate]])</f>
        <v>2020</v>
      </c>
      <c r="G267" s="14">
        <v>20201108</v>
      </c>
      <c r="H267" t="s">
        <v>485</v>
      </c>
      <c r="I267" s="4">
        <v>140</v>
      </c>
      <c r="J267" s="4">
        <v>14</v>
      </c>
      <c r="K267" s="4">
        <v>14</v>
      </c>
      <c r="L267">
        <v>10</v>
      </c>
      <c r="M267" s="8">
        <v>0</v>
      </c>
      <c r="N267" t="s">
        <v>379</v>
      </c>
      <c r="O267">
        <v>11</v>
      </c>
      <c r="P267" s="4">
        <v>5.7552439408246228</v>
      </c>
      <c r="Q267" t="s">
        <v>109</v>
      </c>
      <c r="R267" t="s">
        <v>198</v>
      </c>
      <c r="S267" t="s">
        <v>287</v>
      </c>
      <c r="T267" t="s">
        <v>510</v>
      </c>
      <c r="U267" t="s">
        <v>521</v>
      </c>
      <c r="V267" t="s">
        <v>516</v>
      </c>
    </row>
    <row r="268" spans="1:22" ht="15" customHeight="1" x14ac:dyDescent="0.3">
      <c r="A268">
        <v>10347</v>
      </c>
      <c r="B268" t="s">
        <v>20</v>
      </c>
      <c r="C268">
        <v>39</v>
      </c>
      <c r="D268">
        <v>4</v>
      </c>
      <c r="E268" s="3">
        <v>44141</v>
      </c>
      <c r="F268" s="25">
        <f>YEAR(Order[[#This Row],[OrderDate]])</f>
        <v>2020</v>
      </c>
      <c r="G268" s="14">
        <v>20201108</v>
      </c>
      <c r="H268" t="s">
        <v>485</v>
      </c>
      <c r="I268" s="4">
        <v>764.99999463558197</v>
      </c>
      <c r="J268" s="4">
        <v>18</v>
      </c>
      <c r="K268" s="4">
        <v>15.299999892711639</v>
      </c>
      <c r="L268">
        <v>50</v>
      </c>
      <c r="M268" s="8">
        <v>0.15000000596046451</v>
      </c>
      <c r="N268" t="s">
        <v>393</v>
      </c>
      <c r="O268">
        <v>18</v>
      </c>
      <c r="P268" s="4">
        <v>13.522215154598831</v>
      </c>
      <c r="Q268" t="s">
        <v>109</v>
      </c>
      <c r="R268" t="s">
        <v>198</v>
      </c>
      <c r="S268" t="s">
        <v>287</v>
      </c>
      <c r="T268" t="s">
        <v>510</v>
      </c>
      <c r="U268" t="s">
        <v>521</v>
      </c>
      <c r="V268" t="s">
        <v>517</v>
      </c>
    </row>
    <row r="269" spans="1:22" ht="15" customHeight="1" x14ac:dyDescent="0.3">
      <c r="A269">
        <v>10347</v>
      </c>
      <c r="B269" t="s">
        <v>20</v>
      </c>
      <c r="C269">
        <v>40</v>
      </c>
      <c r="D269">
        <v>4</v>
      </c>
      <c r="E269" s="3">
        <v>44141</v>
      </c>
      <c r="F269" s="25">
        <f>YEAR(Order[[#This Row],[OrderDate]])</f>
        <v>2020</v>
      </c>
      <c r="G269" s="14">
        <v>20201108</v>
      </c>
      <c r="H269" t="s">
        <v>485</v>
      </c>
      <c r="I269" s="4">
        <v>73.599999999999994</v>
      </c>
      <c r="J269" s="4">
        <v>18.399999999999999</v>
      </c>
      <c r="K269" s="4">
        <v>18.399999999999999</v>
      </c>
      <c r="L269">
        <v>4</v>
      </c>
      <c r="M269" s="8">
        <v>0</v>
      </c>
      <c r="N269" t="s">
        <v>394</v>
      </c>
      <c r="O269">
        <v>19</v>
      </c>
      <c r="P269" s="4">
        <v>11.939905659925371</v>
      </c>
      <c r="Q269" t="s">
        <v>109</v>
      </c>
      <c r="R269" t="s">
        <v>198</v>
      </c>
      <c r="S269" t="s">
        <v>287</v>
      </c>
      <c r="T269" t="s">
        <v>510</v>
      </c>
      <c r="U269" t="s">
        <v>521</v>
      </c>
      <c r="V269" t="s">
        <v>514</v>
      </c>
    </row>
    <row r="270" spans="1:22" ht="15" customHeight="1" x14ac:dyDescent="0.3">
      <c r="A270">
        <v>10347</v>
      </c>
      <c r="B270" t="s">
        <v>20</v>
      </c>
      <c r="C270">
        <v>75</v>
      </c>
      <c r="D270">
        <v>4</v>
      </c>
      <c r="E270" s="3">
        <v>44141</v>
      </c>
      <c r="F270" s="25">
        <f>YEAR(Order[[#This Row],[OrderDate]])</f>
        <v>2020</v>
      </c>
      <c r="G270" s="14">
        <v>20201115</v>
      </c>
      <c r="H270" t="s">
        <v>485</v>
      </c>
      <c r="I270" s="4">
        <v>39.524999722838402</v>
      </c>
      <c r="J270" s="4">
        <v>7.75</v>
      </c>
      <c r="K270" s="4">
        <v>6.5874999538064003</v>
      </c>
      <c r="L270">
        <v>6</v>
      </c>
      <c r="M270" s="8">
        <v>0.15000000596046451</v>
      </c>
      <c r="N270" t="s">
        <v>429</v>
      </c>
      <c r="O270">
        <v>12</v>
      </c>
      <c r="P270" s="4">
        <v>3.8495729671919596</v>
      </c>
      <c r="Q270" t="s">
        <v>109</v>
      </c>
      <c r="R270" t="s">
        <v>198</v>
      </c>
      <c r="S270" t="s">
        <v>287</v>
      </c>
      <c r="T270" t="s">
        <v>510</v>
      </c>
      <c r="U270" t="s">
        <v>521</v>
      </c>
      <c r="V270" t="s">
        <v>517</v>
      </c>
    </row>
    <row r="271" spans="1:22" ht="15" customHeight="1" x14ac:dyDescent="0.3">
      <c r="A271">
        <v>10348</v>
      </c>
      <c r="B271" t="s">
        <v>83</v>
      </c>
      <c r="C271">
        <v>1</v>
      </c>
      <c r="D271">
        <v>4</v>
      </c>
      <c r="E271" s="3">
        <v>44142</v>
      </c>
      <c r="F271" s="25">
        <f>YEAR(Order[[#This Row],[OrderDate]])</f>
        <v>2020</v>
      </c>
      <c r="G271" s="14">
        <v>20201115</v>
      </c>
      <c r="H271" t="s">
        <v>484</v>
      </c>
      <c r="I271" s="4">
        <v>229.49999839067459</v>
      </c>
      <c r="J271" s="4">
        <v>18</v>
      </c>
      <c r="K271" s="4">
        <v>15.299999892711639</v>
      </c>
      <c r="L271">
        <v>15</v>
      </c>
      <c r="M271" s="8">
        <v>0.15000000596046451</v>
      </c>
      <c r="N271" t="s">
        <v>355</v>
      </c>
      <c r="O271">
        <v>1</v>
      </c>
      <c r="P271" s="4">
        <v>9.9412796083453241</v>
      </c>
      <c r="Q271" t="s">
        <v>172</v>
      </c>
      <c r="R271" t="s">
        <v>261</v>
      </c>
      <c r="S271" t="s">
        <v>345</v>
      </c>
      <c r="T271" t="s">
        <v>509</v>
      </c>
      <c r="U271" t="s">
        <v>520</v>
      </c>
      <c r="V271" t="s">
        <v>517</v>
      </c>
    </row>
    <row r="272" spans="1:22" ht="15" customHeight="1" x14ac:dyDescent="0.3">
      <c r="A272">
        <v>10348</v>
      </c>
      <c r="B272" t="s">
        <v>83</v>
      </c>
      <c r="C272">
        <v>23</v>
      </c>
      <c r="D272">
        <v>4</v>
      </c>
      <c r="E272" s="3">
        <v>44142</v>
      </c>
      <c r="F272" s="25">
        <f>YEAR(Order[[#This Row],[OrderDate]])</f>
        <v>2020</v>
      </c>
      <c r="G272" s="14">
        <v>20201115</v>
      </c>
      <c r="H272" t="s">
        <v>484</v>
      </c>
      <c r="I272" s="4">
        <v>225</v>
      </c>
      <c r="J272" s="4">
        <v>9</v>
      </c>
      <c r="K272" s="4">
        <v>9</v>
      </c>
      <c r="L272">
        <v>25</v>
      </c>
      <c r="M272" s="8">
        <v>0</v>
      </c>
      <c r="N272" t="s">
        <v>377</v>
      </c>
      <c r="O272">
        <v>9</v>
      </c>
      <c r="P272" s="4">
        <v>5.2140991742329925</v>
      </c>
      <c r="Q272" t="s">
        <v>172</v>
      </c>
      <c r="R272" t="s">
        <v>261</v>
      </c>
      <c r="S272" t="s">
        <v>345</v>
      </c>
      <c r="T272" t="s">
        <v>509</v>
      </c>
      <c r="U272" t="s">
        <v>520</v>
      </c>
      <c r="V272" t="s">
        <v>512</v>
      </c>
    </row>
    <row r="273" spans="1:22" x14ac:dyDescent="0.3">
      <c r="A273">
        <v>10349</v>
      </c>
      <c r="B273" t="s">
        <v>72</v>
      </c>
      <c r="C273">
        <v>54</v>
      </c>
      <c r="D273">
        <v>7</v>
      </c>
      <c r="E273" s="3">
        <v>44143</v>
      </c>
      <c r="F273" s="25">
        <f>YEAR(Order[[#This Row],[OrderDate]])</f>
        <v>2020</v>
      </c>
      <c r="G273" s="14">
        <v>20201203</v>
      </c>
      <c r="H273" t="s">
        <v>486</v>
      </c>
      <c r="I273" s="4">
        <v>178.8</v>
      </c>
      <c r="J273" s="4">
        <v>7.45</v>
      </c>
      <c r="K273" s="4">
        <v>7.45</v>
      </c>
      <c r="L273">
        <v>24</v>
      </c>
      <c r="M273" s="8">
        <v>0</v>
      </c>
      <c r="N273" t="s">
        <v>408</v>
      </c>
      <c r="O273">
        <v>25</v>
      </c>
      <c r="P273" s="4">
        <v>5.7031720626915998</v>
      </c>
      <c r="Q273" t="s">
        <v>161</v>
      </c>
      <c r="R273" t="s">
        <v>250</v>
      </c>
      <c r="S273" t="s">
        <v>335</v>
      </c>
      <c r="T273" t="s">
        <v>510</v>
      </c>
      <c r="U273" t="s">
        <v>353</v>
      </c>
      <c r="V273" t="s">
        <v>518</v>
      </c>
    </row>
    <row r="274" spans="1:22" x14ac:dyDescent="0.3">
      <c r="A274">
        <v>10350</v>
      </c>
      <c r="B274" t="s">
        <v>39</v>
      </c>
      <c r="C274">
        <v>50</v>
      </c>
      <c r="D274">
        <v>6</v>
      </c>
      <c r="E274" s="3">
        <v>44146</v>
      </c>
      <c r="F274" s="25">
        <f>YEAR(Order[[#This Row],[OrderDate]])</f>
        <v>2020</v>
      </c>
      <c r="G274" s="14">
        <v>20201203</v>
      </c>
      <c r="H274" t="s">
        <v>484</v>
      </c>
      <c r="I274" s="4">
        <v>219.3749996367842</v>
      </c>
      <c r="J274" s="4">
        <v>16.25</v>
      </c>
      <c r="K274" s="4">
        <v>14.624999975785613</v>
      </c>
      <c r="L274">
        <v>15</v>
      </c>
      <c r="M274" s="8">
        <v>0.10000000149011611</v>
      </c>
      <c r="N274" t="s">
        <v>404</v>
      </c>
      <c r="O274">
        <v>23</v>
      </c>
      <c r="P274" s="4">
        <v>6.542170529867021</v>
      </c>
      <c r="Q274" t="s">
        <v>128</v>
      </c>
      <c r="R274" t="s">
        <v>217</v>
      </c>
      <c r="S274" t="s">
        <v>304</v>
      </c>
      <c r="T274" t="s">
        <v>509</v>
      </c>
      <c r="U274" t="s">
        <v>519</v>
      </c>
      <c r="V274" t="s">
        <v>516</v>
      </c>
    </row>
    <row r="275" spans="1:22" x14ac:dyDescent="0.3">
      <c r="A275">
        <v>10350</v>
      </c>
      <c r="B275" t="s">
        <v>39</v>
      </c>
      <c r="C275">
        <v>69</v>
      </c>
      <c r="D275">
        <v>6</v>
      </c>
      <c r="E275" s="3">
        <v>44146</v>
      </c>
      <c r="F275" s="25">
        <f>YEAR(Order[[#This Row],[OrderDate]])</f>
        <v>2020</v>
      </c>
      <c r="G275" s="14">
        <v>20201120</v>
      </c>
      <c r="H275" t="s">
        <v>484</v>
      </c>
      <c r="I275" s="4">
        <v>583.19999903440475</v>
      </c>
      <c r="J275" s="4">
        <v>36</v>
      </c>
      <c r="K275" s="4">
        <v>32.39999994635582</v>
      </c>
      <c r="L275">
        <v>18</v>
      </c>
      <c r="M275" s="8">
        <v>0.10000000149011611</v>
      </c>
      <c r="N275" t="s">
        <v>423</v>
      </c>
      <c r="O275">
        <v>15</v>
      </c>
      <c r="P275" s="4">
        <v>12.894008605174344</v>
      </c>
      <c r="Q275" t="s">
        <v>128</v>
      </c>
      <c r="R275" t="s">
        <v>217</v>
      </c>
      <c r="S275" t="s">
        <v>304</v>
      </c>
      <c r="T275" t="s">
        <v>509</v>
      </c>
      <c r="U275" t="s">
        <v>519</v>
      </c>
      <c r="V275" t="s">
        <v>511</v>
      </c>
    </row>
    <row r="276" spans="1:22" ht="15" customHeight="1" x14ac:dyDescent="0.3">
      <c r="A276">
        <v>10351</v>
      </c>
      <c r="B276" t="s">
        <v>19</v>
      </c>
      <c r="C276">
        <v>38</v>
      </c>
      <c r="D276">
        <v>1</v>
      </c>
      <c r="E276" s="3">
        <v>44146</v>
      </c>
      <c r="F276" s="25">
        <f>YEAR(Order[[#This Row],[OrderDate]])</f>
        <v>2020</v>
      </c>
      <c r="G276" s="14">
        <v>20201120</v>
      </c>
      <c r="H276" t="s">
        <v>486</v>
      </c>
      <c r="I276" s="4">
        <v>5006.499996073544</v>
      </c>
      <c r="J276" s="4">
        <v>263.5</v>
      </c>
      <c r="K276" s="4">
        <v>250.3249998036772</v>
      </c>
      <c r="L276">
        <v>20</v>
      </c>
      <c r="M276" s="8">
        <v>5.000000074505806E-2</v>
      </c>
      <c r="N276" t="s">
        <v>392</v>
      </c>
      <c r="O276">
        <v>18</v>
      </c>
      <c r="P276" s="4">
        <v>194.17724636053271</v>
      </c>
      <c r="Q276" t="s">
        <v>108</v>
      </c>
      <c r="R276" t="s">
        <v>197</v>
      </c>
      <c r="S276" t="s">
        <v>286</v>
      </c>
      <c r="T276" t="s">
        <v>509</v>
      </c>
      <c r="U276" t="s">
        <v>524</v>
      </c>
      <c r="V276" t="s">
        <v>517</v>
      </c>
    </row>
    <row r="277" spans="1:22" ht="15" customHeight="1" x14ac:dyDescent="0.3">
      <c r="A277">
        <v>10351</v>
      </c>
      <c r="B277" t="s">
        <v>19</v>
      </c>
      <c r="C277">
        <v>41</v>
      </c>
      <c r="D277">
        <v>1</v>
      </c>
      <c r="E277" s="3">
        <v>44146</v>
      </c>
      <c r="F277" s="25">
        <f>YEAR(Order[[#This Row],[OrderDate]])</f>
        <v>2020</v>
      </c>
      <c r="G277" s="14">
        <v>20201120</v>
      </c>
      <c r="H277" t="s">
        <v>486</v>
      </c>
      <c r="I277" s="4">
        <v>125.45</v>
      </c>
      <c r="J277" s="4">
        <v>9.65</v>
      </c>
      <c r="K277" s="4">
        <v>9.65</v>
      </c>
      <c r="L277">
        <v>13</v>
      </c>
      <c r="M277" s="8">
        <v>0</v>
      </c>
      <c r="N277" t="s">
        <v>395</v>
      </c>
      <c r="O277">
        <v>19</v>
      </c>
      <c r="P277" s="4">
        <v>6.0463867884479576</v>
      </c>
      <c r="Q277" t="s">
        <v>108</v>
      </c>
      <c r="R277" t="s">
        <v>197</v>
      </c>
      <c r="S277" t="s">
        <v>286</v>
      </c>
      <c r="T277" t="s">
        <v>509</v>
      </c>
      <c r="U277" t="s">
        <v>524</v>
      </c>
      <c r="V277" t="s">
        <v>514</v>
      </c>
    </row>
    <row r="278" spans="1:22" ht="15" customHeight="1" x14ac:dyDescent="0.3">
      <c r="A278">
        <v>10351</v>
      </c>
      <c r="B278" t="s">
        <v>19</v>
      </c>
      <c r="C278">
        <v>44</v>
      </c>
      <c r="D278">
        <v>1</v>
      </c>
      <c r="E278" s="3">
        <v>44146</v>
      </c>
      <c r="F278" s="25">
        <f>YEAR(Order[[#This Row],[OrderDate]])</f>
        <v>2020</v>
      </c>
      <c r="G278" s="14">
        <v>20201120</v>
      </c>
      <c r="H278" t="s">
        <v>486</v>
      </c>
      <c r="I278" s="4">
        <v>1422.7674988841636</v>
      </c>
      <c r="J278" s="4">
        <v>19.45</v>
      </c>
      <c r="K278" s="4">
        <v>18.477499985508619</v>
      </c>
      <c r="L278">
        <v>77</v>
      </c>
      <c r="M278" s="8">
        <v>5.000000074505806E-2</v>
      </c>
      <c r="N278" t="s">
        <v>398</v>
      </c>
      <c r="O278">
        <v>20</v>
      </c>
      <c r="P278" s="4">
        <v>10.842050263532254</v>
      </c>
      <c r="Q278" t="s">
        <v>108</v>
      </c>
      <c r="R278" t="s">
        <v>197</v>
      </c>
      <c r="S278" t="s">
        <v>286</v>
      </c>
      <c r="T278" t="s">
        <v>509</v>
      </c>
      <c r="U278" t="s">
        <v>524</v>
      </c>
      <c r="V278" t="s">
        <v>515</v>
      </c>
    </row>
    <row r="279" spans="1:22" ht="15" customHeight="1" x14ac:dyDescent="0.3">
      <c r="A279">
        <v>10351</v>
      </c>
      <c r="B279" t="s">
        <v>19</v>
      </c>
      <c r="C279">
        <v>65</v>
      </c>
      <c r="D279">
        <v>1</v>
      </c>
      <c r="E279" s="3">
        <v>44146</v>
      </c>
      <c r="F279" s="25">
        <f>YEAR(Order[[#This Row],[OrderDate]])</f>
        <v>2020</v>
      </c>
      <c r="G279" s="14">
        <v>20201118</v>
      </c>
      <c r="H279" t="s">
        <v>486</v>
      </c>
      <c r="I279" s="4">
        <v>199.97499984316531</v>
      </c>
      <c r="J279" s="4">
        <v>21.05</v>
      </c>
      <c r="K279" s="4">
        <v>19.99749998431653</v>
      </c>
      <c r="L279">
        <v>10</v>
      </c>
      <c r="M279" s="8">
        <v>5.000000074505806E-2</v>
      </c>
      <c r="N279" t="s">
        <v>419</v>
      </c>
      <c r="O279">
        <v>2</v>
      </c>
      <c r="P279" s="4">
        <v>12.356901002694999</v>
      </c>
      <c r="Q279" t="s">
        <v>108</v>
      </c>
      <c r="R279" t="s">
        <v>197</v>
      </c>
      <c r="S279" t="s">
        <v>286</v>
      </c>
      <c r="T279" t="s">
        <v>509</v>
      </c>
      <c r="U279" t="s">
        <v>524</v>
      </c>
      <c r="V279" t="s">
        <v>515</v>
      </c>
    </row>
    <row r="280" spans="1:22" ht="15" customHeight="1" x14ac:dyDescent="0.3">
      <c r="A280">
        <v>10352</v>
      </c>
      <c r="B280" t="s">
        <v>26</v>
      </c>
      <c r="C280">
        <v>24</v>
      </c>
      <c r="D280">
        <v>3</v>
      </c>
      <c r="E280" s="3">
        <v>44147</v>
      </c>
      <c r="F280" s="25">
        <f>YEAR(Order[[#This Row],[OrderDate]])</f>
        <v>2020</v>
      </c>
      <c r="G280" s="14">
        <v>20201118</v>
      </c>
      <c r="H280" t="s">
        <v>485</v>
      </c>
      <c r="I280" s="4">
        <v>45</v>
      </c>
      <c r="J280" s="4">
        <v>4.5</v>
      </c>
      <c r="K280" s="4">
        <v>4.5</v>
      </c>
      <c r="L280">
        <v>10</v>
      </c>
      <c r="M280" s="8">
        <v>0</v>
      </c>
      <c r="N280" t="s">
        <v>378</v>
      </c>
      <c r="O280">
        <v>10</v>
      </c>
      <c r="P280" s="4">
        <v>2.1230577042655105</v>
      </c>
      <c r="Q280" t="s">
        <v>115</v>
      </c>
      <c r="R280" t="s">
        <v>204</v>
      </c>
      <c r="S280" t="s">
        <v>292</v>
      </c>
      <c r="T280" t="s">
        <v>509</v>
      </c>
      <c r="U280" t="s">
        <v>352</v>
      </c>
      <c r="V280" t="s">
        <v>517</v>
      </c>
    </row>
    <row r="281" spans="1:22" ht="15" customHeight="1" x14ac:dyDescent="0.3">
      <c r="A281">
        <v>10352</v>
      </c>
      <c r="B281" t="s">
        <v>26</v>
      </c>
      <c r="C281">
        <v>54</v>
      </c>
      <c r="D281">
        <v>3</v>
      </c>
      <c r="E281" s="3">
        <v>44147</v>
      </c>
      <c r="F281" s="25">
        <f>YEAR(Order[[#This Row],[OrderDate]])</f>
        <v>2020</v>
      </c>
      <c r="G281" s="14">
        <v>20201125</v>
      </c>
      <c r="H281" t="s">
        <v>485</v>
      </c>
      <c r="I281" s="4">
        <v>126.64999911189079</v>
      </c>
      <c r="J281" s="4">
        <v>7.45</v>
      </c>
      <c r="K281" s="4">
        <v>6.3324999555945398</v>
      </c>
      <c r="L281">
        <v>20</v>
      </c>
      <c r="M281" s="8">
        <v>0.15000000596046451</v>
      </c>
      <c r="N281" t="s">
        <v>408</v>
      </c>
      <c r="O281">
        <v>25</v>
      </c>
      <c r="P281" s="4">
        <v>5.7031720626915998</v>
      </c>
      <c r="Q281" t="s">
        <v>115</v>
      </c>
      <c r="R281" t="s">
        <v>204</v>
      </c>
      <c r="S281" t="s">
        <v>292</v>
      </c>
      <c r="T281" t="s">
        <v>509</v>
      </c>
      <c r="U281" t="s">
        <v>352</v>
      </c>
      <c r="V281" t="s">
        <v>518</v>
      </c>
    </row>
    <row r="282" spans="1:22" x14ac:dyDescent="0.3">
      <c r="A282">
        <v>10353</v>
      </c>
      <c r="B282" t="s">
        <v>56</v>
      </c>
      <c r="C282">
        <v>11</v>
      </c>
      <c r="D282">
        <v>7</v>
      </c>
      <c r="E282" s="3">
        <v>44148</v>
      </c>
      <c r="F282" s="25">
        <f>YEAR(Order[[#This Row],[OrderDate]])</f>
        <v>2020</v>
      </c>
      <c r="G282" s="14">
        <v>20201125</v>
      </c>
      <c r="H282" t="s">
        <v>485</v>
      </c>
      <c r="I282" s="4">
        <v>201.59999924898148</v>
      </c>
      <c r="J282" s="4">
        <v>21</v>
      </c>
      <c r="K282" s="4">
        <v>16.799999937415123</v>
      </c>
      <c r="L282">
        <v>12</v>
      </c>
      <c r="M282" s="8">
        <v>0.20000000298023221</v>
      </c>
      <c r="N282" t="s">
        <v>365</v>
      </c>
      <c r="O282">
        <v>5</v>
      </c>
      <c r="P282" s="4">
        <v>7.3815383533820462</v>
      </c>
      <c r="Q282" t="s">
        <v>145</v>
      </c>
      <c r="R282" t="s">
        <v>234</v>
      </c>
      <c r="S282" t="s">
        <v>320</v>
      </c>
      <c r="T282" t="s">
        <v>509</v>
      </c>
      <c r="U282" t="s">
        <v>524</v>
      </c>
      <c r="V282" t="s">
        <v>511</v>
      </c>
    </row>
    <row r="283" spans="1:22" x14ac:dyDescent="0.3">
      <c r="A283">
        <v>10353</v>
      </c>
      <c r="B283" t="s">
        <v>56</v>
      </c>
      <c r="C283">
        <v>38</v>
      </c>
      <c r="D283">
        <v>7</v>
      </c>
      <c r="E283" s="3">
        <v>44148</v>
      </c>
      <c r="F283" s="25">
        <f>YEAR(Order[[#This Row],[OrderDate]])</f>
        <v>2020</v>
      </c>
      <c r="G283" s="14">
        <v>20201120</v>
      </c>
      <c r="H283" t="s">
        <v>485</v>
      </c>
      <c r="I283" s="4">
        <v>10039.9999607354</v>
      </c>
      <c r="J283" s="4">
        <v>263.5</v>
      </c>
      <c r="K283" s="4">
        <v>210.79999921470881</v>
      </c>
      <c r="L283">
        <v>50</v>
      </c>
      <c r="M283" s="8">
        <v>0.20000000298023221</v>
      </c>
      <c r="N283" t="s">
        <v>392</v>
      </c>
      <c r="O283">
        <v>18</v>
      </c>
      <c r="P283" s="4">
        <v>194.17724636053271</v>
      </c>
      <c r="Q283" t="s">
        <v>145</v>
      </c>
      <c r="R283" t="s">
        <v>234</v>
      </c>
      <c r="S283" t="s">
        <v>320</v>
      </c>
      <c r="T283" t="s">
        <v>509</v>
      </c>
      <c r="U283" t="s">
        <v>524</v>
      </c>
      <c r="V283" t="s">
        <v>517</v>
      </c>
    </row>
    <row r="284" spans="1:22" ht="15" customHeight="1" x14ac:dyDescent="0.3">
      <c r="A284">
        <v>10354</v>
      </c>
      <c r="B284" t="s">
        <v>55</v>
      </c>
      <c r="C284">
        <v>1</v>
      </c>
      <c r="D284">
        <v>8</v>
      </c>
      <c r="E284" s="3">
        <v>44149</v>
      </c>
      <c r="F284" s="25">
        <f>YEAR(Order[[#This Row],[OrderDate]])</f>
        <v>2020</v>
      </c>
      <c r="G284" s="14">
        <v>20201120</v>
      </c>
      <c r="H284" t="s">
        <v>485</v>
      </c>
      <c r="I284" s="4">
        <v>216</v>
      </c>
      <c r="J284" s="4">
        <v>18</v>
      </c>
      <c r="K284" s="4">
        <v>18</v>
      </c>
      <c r="L284">
        <v>12</v>
      </c>
      <c r="M284" s="8">
        <v>0</v>
      </c>
      <c r="N284" t="s">
        <v>355</v>
      </c>
      <c r="O284">
        <v>1</v>
      </c>
      <c r="P284" s="4">
        <v>9.9412796083453241</v>
      </c>
      <c r="Q284" t="s">
        <v>144</v>
      </c>
      <c r="R284" t="s">
        <v>233</v>
      </c>
      <c r="S284" t="s">
        <v>319</v>
      </c>
      <c r="T284" t="s">
        <v>510</v>
      </c>
      <c r="U284" t="s">
        <v>525</v>
      </c>
      <c r="V284" t="s">
        <v>517</v>
      </c>
    </row>
    <row r="285" spans="1:22" ht="15" customHeight="1" x14ac:dyDescent="0.3">
      <c r="A285">
        <v>10354</v>
      </c>
      <c r="B285" t="s">
        <v>55</v>
      </c>
      <c r="C285">
        <v>29</v>
      </c>
      <c r="D285">
        <v>8</v>
      </c>
      <c r="E285" s="3">
        <v>44149</v>
      </c>
      <c r="F285" s="25">
        <f>YEAR(Order[[#This Row],[OrderDate]])</f>
        <v>2020</v>
      </c>
      <c r="G285" s="14">
        <v>20201120</v>
      </c>
      <c r="H285" t="s">
        <v>485</v>
      </c>
      <c r="I285" s="4">
        <v>495.16</v>
      </c>
      <c r="J285" s="4">
        <v>123.79</v>
      </c>
      <c r="K285" s="4">
        <v>123.79</v>
      </c>
      <c r="L285">
        <v>4</v>
      </c>
      <c r="M285" s="8">
        <v>0</v>
      </c>
      <c r="N285" t="s">
        <v>383</v>
      </c>
      <c r="O285">
        <v>12</v>
      </c>
      <c r="P285" s="4">
        <v>78.453085124436214</v>
      </c>
      <c r="Q285" t="s">
        <v>144</v>
      </c>
      <c r="R285" t="s">
        <v>233</v>
      </c>
      <c r="S285" t="s">
        <v>319</v>
      </c>
      <c r="T285" t="s">
        <v>510</v>
      </c>
      <c r="U285" t="s">
        <v>525</v>
      </c>
      <c r="V285" t="s">
        <v>518</v>
      </c>
    </row>
    <row r="286" spans="1:22" x14ac:dyDescent="0.3">
      <c r="A286">
        <v>10355</v>
      </c>
      <c r="B286" t="s">
        <v>3</v>
      </c>
      <c r="C286">
        <v>24</v>
      </c>
      <c r="D286">
        <v>6</v>
      </c>
      <c r="E286" s="3">
        <v>44150</v>
      </c>
      <c r="F286" s="25">
        <f>YEAR(Order[[#This Row],[OrderDate]])</f>
        <v>2020</v>
      </c>
      <c r="G286" s="14">
        <v>20201120</v>
      </c>
      <c r="H286" t="s">
        <v>486</v>
      </c>
      <c r="I286" s="4">
        <v>112.5</v>
      </c>
      <c r="J286" s="4">
        <v>4.5</v>
      </c>
      <c r="K286" s="4">
        <v>4.5</v>
      </c>
      <c r="L286">
        <v>25</v>
      </c>
      <c r="M286" s="8">
        <v>0</v>
      </c>
      <c r="N286" t="s">
        <v>378</v>
      </c>
      <c r="O286">
        <v>10</v>
      </c>
      <c r="P286" s="4">
        <v>2.1230577042655105</v>
      </c>
      <c r="Q286" t="s">
        <v>92</v>
      </c>
      <c r="R286" t="s">
        <v>181</v>
      </c>
      <c r="S286" t="s">
        <v>270</v>
      </c>
      <c r="T286" t="s">
        <v>509</v>
      </c>
      <c r="U286" t="s">
        <v>351</v>
      </c>
      <c r="V286" t="s">
        <v>517</v>
      </c>
    </row>
    <row r="287" spans="1:22" x14ac:dyDescent="0.3">
      <c r="A287">
        <v>10355</v>
      </c>
      <c r="B287" t="s">
        <v>3</v>
      </c>
      <c r="C287">
        <v>57</v>
      </c>
      <c r="D287">
        <v>6</v>
      </c>
      <c r="E287" s="3">
        <v>44150</v>
      </c>
      <c r="F287" s="25">
        <f>YEAR(Order[[#This Row],[OrderDate]])</f>
        <v>2020</v>
      </c>
      <c r="G287" s="14">
        <v>20201127</v>
      </c>
      <c r="H287" t="s">
        <v>486</v>
      </c>
      <c r="I287" s="4">
        <v>487.5</v>
      </c>
      <c r="J287" s="4">
        <v>19.5</v>
      </c>
      <c r="K287" s="4">
        <v>19.5</v>
      </c>
      <c r="L287">
        <v>25</v>
      </c>
      <c r="M287" s="8">
        <v>0</v>
      </c>
      <c r="N287" t="s">
        <v>411</v>
      </c>
      <c r="O287">
        <v>26</v>
      </c>
      <c r="P287" s="4">
        <v>13.98469118449494</v>
      </c>
      <c r="Q287" t="s">
        <v>92</v>
      </c>
      <c r="R287" t="s">
        <v>181</v>
      </c>
      <c r="S287" t="s">
        <v>270</v>
      </c>
      <c r="T287" t="s">
        <v>509</v>
      </c>
      <c r="U287" t="s">
        <v>351</v>
      </c>
      <c r="V287" t="s">
        <v>512</v>
      </c>
    </row>
    <row r="288" spans="1:22" x14ac:dyDescent="0.3">
      <c r="A288">
        <v>10356</v>
      </c>
      <c r="B288" t="s">
        <v>83</v>
      </c>
      <c r="C288">
        <v>31</v>
      </c>
      <c r="D288">
        <v>6</v>
      </c>
      <c r="E288" s="3">
        <v>44153</v>
      </c>
      <c r="F288" s="25">
        <f>YEAR(Order[[#This Row],[OrderDate]])</f>
        <v>2020</v>
      </c>
      <c r="G288" s="14">
        <v>20201127</v>
      </c>
      <c r="H288" t="s">
        <v>484</v>
      </c>
      <c r="I288" s="4">
        <v>375</v>
      </c>
      <c r="J288" s="4">
        <v>12.5</v>
      </c>
      <c r="K288" s="4">
        <v>12.5</v>
      </c>
      <c r="L288">
        <v>30</v>
      </c>
      <c r="M288" s="8">
        <v>0</v>
      </c>
      <c r="N288" t="s">
        <v>385</v>
      </c>
      <c r="O288">
        <v>14</v>
      </c>
      <c r="P288" s="4">
        <v>8.9210025428745876</v>
      </c>
      <c r="Q288" t="s">
        <v>172</v>
      </c>
      <c r="R288" t="s">
        <v>261</v>
      </c>
      <c r="S288" t="s">
        <v>345</v>
      </c>
      <c r="T288" t="s">
        <v>509</v>
      </c>
      <c r="U288" t="s">
        <v>520</v>
      </c>
      <c r="V288" t="s">
        <v>511</v>
      </c>
    </row>
    <row r="289" spans="1:22" x14ac:dyDescent="0.3">
      <c r="A289">
        <v>10356</v>
      </c>
      <c r="B289" t="s">
        <v>83</v>
      </c>
      <c r="C289">
        <v>55</v>
      </c>
      <c r="D289">
        <v>6</v>
      </c>
      <c r="E289" s="3">
        <v>44153</v>
      </c>
      <c r="F289" s="25">
        <f>YEAR(Order[[#This Row],[OrderDate]])</f>
        <v>2020</v>
      </c>
      <c r="G289" s="14">
        <v>20201127</v>
      </c>
      <c r="H289" t="s">
        <v>484</v>
      </c>
      <c r="I289" s="4">
        <v>288</v>
      </c>
      <c r="J289" s="4">
        <v>24</v>
      </c>
      <c r="K289" s="4">
        <v>24</v>
      </c>
      <c r="L289">
        <v>12</v>
      </c>
      <c r="M289" s="8">
        <v>0</v>
      </c>
      <c r="N289" t="s">
        <v>409</v>
      </c>
      <c r="O289">
        <v>25</v>
      </c>
      <c r="P289" s="4">
        <v>18.144678468561601</v>
      </c>
      <c r="Q289" t="s">
        <v>172</v>
      </c>
      <c r="R289" t="s">
        <v>261</v>
      </c>
      <c r="S289" t="s">
        <v>345</v>
      </c>
      <c r="T289" t="s">
        <v>509</v>
      </c>
      <c r="U289" t="s">
        <v>520</v>
      </c>
      <c r="V289" t="s">
        <v>518</v>
      </c>
    </row>
    <row r="290" spans="1:22" x14ac:dyDescent="0.3">
      <c r="A290">
        <v>10356</v>
      </c>
      <c r="B290" t="s">
        <v>83</v>
      </c>
      <c r="C290">
        <v>69</v>
      </c>
      <c r="D290">
        <v>6</v>
      </c>
      <c r="E290" s="3">
        <v>44153</v>
      </c>
      <c r="F290" s="25">
        <f>YEAR(Order[[#This Row],[OrderDate]])</f>
        <v>2020</v>
      </c>
      <c r="G290" s="14">
        <v>20201202</v>
      </c>
      <c r="H290" t="s">
        <v>484</v>
      </c>
      <c r="I290" s="4">
        <v>720</v>
      </c>
      <c r="J290" s="4">
        <v>36</v>
      </c>
      <c r="K290" s="4">
        <v>36</v>
      </c>
      <c r="L290">
        <v>20</v>
      </c>
      <c r="M290" s="8">
        <v>0</v>
      </c>
      <c r="N290" t="s">
        <v>423</v>
      </c>
      <c r="O290">
        <v>15</v>
      </c>
      <c r="P290" s="4">
        <v>12.894008605174344</v>
      </c>
      <c r="Q290" t="s">
        <v>172</v>
      </c>
      <c r="R290" t="s">
        <v>261</v>
      </c>
      <c r="S290" t="s">
        <v>345</v>
      </c>
      <c r="T290" t="s">
        <v>509</v>
      </c>
      <c r="U290" t="s">
        <v>520</v>
      </c>
      <c r="V290" t="s">
        <v>511</v>
      </c>
    </row>
    <row r="291" spans="1:22" ht="15" customHeight="1" x14ac:dyDescent="0.3">
      <c r="A291">
        <v>10357</v>
      </c>
      <c r="B291" t="s">
        <v>44</v>
      </c>
      <c r="C291">
        <v>10</v>
      </c>
      <c r="D291">
        <v>1</v>
      </c>
      <c r="E291" s="3">
        <v>44154</v>
      </c>
      <c r="F291" s="25">
        <f>YEAR(Order[[#This Row],[OrderDate]])</f>
        <v>2020</v>
      </c>
      <c r="G291" s="14">
        <v>20201202</v>
      </c>
      <c r="H291" t="s">
        <v>485</v>
      </c>
      <c r="I291" s="4">
        <v>743.99999722838402</v>
      </c>
      <c r="J291" s="4">
        <v>31</v>
      </c>
      <c r="K291" s="4">
        <v>24.799999907612801</v>
      </c>
      <c r="L291">
        <v>30</v>
      </c>
      <c r="M291" s="8">
        <v>0.20000000298023221</v>
      </c>
      <c r="N291" t="s">
        <v>364</v>
      </c>
      <c r="O291">
        <v>4</v>
      </c>
      <c r="P291" s="4">
        <v>11.047328272500083</v>
      </c>
      <c r="Q291" t="s">
        <v>133</v>
      </c>
      <c r="R291" t="s">
        <v>222</v>
      </c>
      <c r="S291" t="s">
        <v>309</v>
      </c>
      <c r="T291" t="s">
        <v>510</v>
      </c>
      <c r="U291" t="s">
        <v>354</v>
      </c>
      <c r="V291" t="s">
        <v>514</v>
      </c>
    </row>
    <row r="292" spans="1:22" ht="15" customHeight="1" x14ac:dyDescent="0.3">
      <c r="A292">
        <v>10357</v>
      </c>
      <c r="B292" t="s">
        <v>44</v>
      </c>
      <c r="C292">
        <v>26</v>
      </c>
      <c r="D292">
        <v>1</v>
      </c>
      <c r="E292" s="3">
        <v>44154</v>
      </c>
      <c r="F292" s="25">
        <f>YEAR(Order[[#This Row],[OrderDate]])</f>
        <v>2020</v>
      </c>
      <c r="G292" s="14">
        <v>20201202</v>
      </c>
      <c r="H292" t="s">
        <v>485</v>
      </c>
      <c r="I292" s="4">
        <v>499.68</v>
      </c>
      <c r="J292" s="4">
        <v>31.23</v>
      </c>
      <c r="K292" s="4">
        <v>31.23</v>
      </c>
      <c r="L292">
        <v>16</v>
      </c>
      <c r="M292" s="8">
        <v>0</v>
      </c>
      <c r="N292" t="s">
        <v>380</v>
      </c>
      <c r="O292">
        <v>11</v>
      </c>
      <c r="P292" s="4">
        <v>12.929370209027901</v>
      </c>
      <c r="Q292" t="s">
        <v>133</v>
      </c>
      <c r="R292" t="s">
        <v>222</v>
      </c>
      <c r="S292" t="s">
        <v>309</v>
      </c>
      <c r="T292" t="s">
        <v>510</v>
      </c>
      <c r="U292" t="s">
        <v>354</v>
      </c>
      <c r="V292" t="s">
        <v>516</v>
      </c>
    </row>
    <row r="293" spans="1:22" ht="15" customHeight="1" x14ac:dyDescent="0.3">
      <c r="A293">
        <v>10357</v>
      </c>
      <c r="B293" t="s">
        <v>44</v>
      </c>
      <c r="C293">
        <v>60</v>
      </c>
      <c r="D293">
        <v>1</v>
      </c>
      <c r="E293" s="3">
        <v>44154</v>
      </c>
      <c r="F293" s="25">
        <f>YEAR(Order[[#This Row],[OrderDate]])</f>
        <v>2020</v>
      </c>
      <c r="G293" s="14">
        <v>20201127</v>
      </c>
      <c r="H293" t="s">
        <v>485</v>
      </c>
      <c r="I293" s="4">
        <v>217.59999918937683</v>
      </c>
      <c r="J293" s="4">
        <v>34</v>
      </c>
      <c r="K293" s="4">
        <v>27.199999898672104</v>
      </c>
      <c r="L293">
        <v>8</v>
      </c>
      <c r="M293" s="8">
        <v>0.20000000298023221</v>
      </c>
      <c r="N293" t="s">
        <v>414</v>
      </c>
      <c r="O293">
        <v>28</v>
      </c>
      <c r="P293" s="4">
        <v>17.186056815854748</v>
      </c>
      <c r="Q293" t="s">
        <v>133</v>
      </c>
      <c r="R293" t="s">
        <v>222</v>
      </c>
      <c r="S293" t="s">
        <v>309</v>
      </c>
      <c r="T293" t="s">
        <v>510</v>
      </c>
      <c r="U293" t="s">
        <v>354</v>
      </c>
      <c r="V293" t="s">
        <v>511</v>
      </c>
    </row>
    <row r="294" spans="1:22" ht="15" customHeight="1" x14ac:dyDescent="0.3">
      <c r="A294">
        <v>10358</v>
      </c>
      <c r="B294" t="s">
        <v>39</v>
      </c>
      <c r="C294">
        <v>24</v>
      </c>
      <c r="D294">
        <v>5</v>
      </c>
      <c r="E294" s="3">
        <v>44155</v>
      </c>
      <c r="F294" s="25">
        <f>YEAR(Order[[#This Row],[OrderDate]])</f>
        <v>2020</v>
      </c>
      <c r="G294" s="14">
        <v>20201127</v>
      </c>
      <c r="H294" t="s">
        <v>486</v>
      </c>
      <c r="I294" s="4">
        <v>42.749999966472387</v>
      </c>
      <c r="J294" s="4">
        <v>4.5</v>
      </c>
      <c r="K294" s="4">
        <v>4.2749999966472387</v>
      </c>
      <c r="L294">
        <v>10</v>
      </c>
      <c r="M294" s="8">
        <v>5.000000074505806E-2</v>
      </c>
      <c r="N294" t="s">
        <v>378</v>
      </c>
      <c r="O294">
        <v>10</v>
      </c>
      <c r="P294" s="4">
        <v>2.1230577042655105</v>
      </c>
      <c r="Q294" t="s">
        <v>128</v>
      </c>
      <c r="R294" t="s">
        <v>217</v>
      </c>
      <c r="S294" t="s">
        <v>304</v>
      </c>
      <c r="T294" t="s">
        <v>509</v>
      </c>
      <c r="U294" t="s">
        <v>519</v>
      </c>
      <c r="V294" t="s">
        <v>517</v>
      </c>
    </row>
    <row r="295" spans="1:22" ht="15" customHeight="1" x14ac:dyDescent="0.3">
      <c r="A295">
        <v>10358</v>
      </c>
      <c r="B295" t="s">
        <v>39</v>
      </c>
      <c r="C295">
        <v>34</v>
      </c>
      <c r="D295">
        <v>5</v>
      </c>
      <c r="E295" s="3">
        <v>44155</v>
      </c>
      <c r="F295" s="25">
        <f>YEAR(Order[[#This Row],[OrderDate]])</f>
        <v>2020</v>
      </c>
      <c r="G295" s="14">
        <v>20201127</v>
      </c>
      <c r="H295" t="s">
        <v>486</v>
      </c>
      <c r="I295" s="4">
        <v>132.99999989569187</v>
      </c>
      <c r="J295" s="4">
        <v>14</v>
      </c>
      <c r="K295" s="4">
        <v>13.299999989569187</v>
      </c>
      <c r="L295">
        <v>10</v>
      </c>
      <c r="M295" s="8">
        <v>5.000000074505806E-2</v>
      </c>
      <c r="N295" t="s">
        <v>388</v>
      </c>
      <c r="O295">
        <v>16</v>
      </c>
      <c r="P295" s="4">
        <v>9.0738672986425506</v>
      </c>
      <c r="Q295" t="s">
        <v>128</v>
      </c>
      <c r="R295" t="s">
        <v>217</v>
      </c>
      <c r="S295" t="s">
        <v>304</v>
      </c>
      <c r="T295" t="s">
        <v>509</v>
      </c>
      <c r="U295" t="s">
        <v>519</v>
      </c>
      <c r="V295" t="s">
        <v>517</v>
      </c>
    </row>
    <row r="296" spans="1:22" ht="15" customHeight="1" x14ac:dyDescent="0.3">
      <c r="A296">
        <v>10358</v>
      </c>
      <c r="B296" t="s">
        <v>39</v>
      </c>
      <c r="C296">
        <v>36</v>
      </c>
      <c r="D296">
        <v>5</v>
      </c>
      <c r="E296" s="3">
        <v>44155</v>
      </c>
      <c r="F296" s="25">
        <f>YEAR(Order[[#This Row],[OrderDate]])</f>
        <v>2020</v>
      </c>
      <c r="G296" s="14">
        <v>20201126</v>
      </c>
      <c r="H296" t="s">
        <v>486</v>
      </c>
      <c r="I296" s="4">
        <v>360.99999971687794</v>
      </c>
      <c r="J296" s="4">
        <v>19</v>
      </c>
      <c r="K296" s="4">
        <v>18.049999985843897</v>
      </c>
      <c r="L296">
        <v>20</v>
      </c>
      <c r="M296" s="8">
        <v>5.000000074505806E-2</v>
      </c>
      <c r="N296" t="s">
        <v>390</v>
      </c>
      <c r="O296">
        <v>17</v>
      </c>
      <c r="P296" s="4">
        <v>14.515505674132482</v>
      </c>
      <c r="Q296" t="s">
        <v>128</v>
      </c>
      <c r="R296" t="s">
        <v>217</v>
      </c>
      <c r="S296" t="s">
        <v>304</v>
      </c>
      <c r="T296" t="s">
        <v>509</v>
      </c>
      <c r="U296" t="s">
        <v>519</v>
      </c>
      <c r="V296" t="s">
        <v>514</v>
      </c>
    </row>
    <row r="297" spans="1:22" ht="15" customHeight="1" x14ac:dyDescent="0.3">
      <c r="A297">
        <v>10359</v>
      </c>
      <c r="B297" t="s">
        <v>69</v>
      </c>
      <c r="C297">
        <v>16</v>
      </c>
      <c r="D297">
        <v>5</v>
      </c>
      <c r="E297" s="3">
        <v>44156</v>
      </c>
      <c r="F297" s="25">
        <f>YEAR(Order[[#This Row],[OrderDate]])</f>
        <v>2020</v>
      </c>
      <c r="G297" s="14">
        <v>20201126</v>
      </c>
      <c r="H297" t="s">
        <v>485</v>
      </c>
      <c r="I297" s="4">
        <v>928.33999927192917</v>
      </c>
      <c r="J297" s="4">
        <v>17.45</v>
      </c>
      <c r="K297" s="4">
        <v>16.577499986998735</v>
      </c>
      <c r="L297">
        <v>56</v>
      </c>
      <c r="M297" s="8">
        <v>5.000000074505806E-2</v>
      </c>
      <c r="N297" t="s">
        <v>370</v>
      </c>
      <c r="O297">
        <v>7</v>
      </c>
      <c r="P297" s="4">
        <v>12.75283918323947</v>
      </c>
      <c r="Q297" t="s">
        <v>158</v>
      </c>
      <c r="R297" t="s">
        <v>247</v>
      </c>
      <c r="S297" t="s">
        <v>332</v>
      </c>
      <c r="T297" t="s">
        <v>509</v>
      </c>
      <c r="U297" t="s">
        <v>351</v>
      </c>
      <c r="V297" t="s">
        <v>516</v>
      </c>
    </row>
    <row r="298" spans="1:22" ht="15" customHeight="1" x14ac:dyDescent="0.3">
      <c r="A298">
        <v>10359</v>
      </c>
      <c r="B298" t="s">
        <v>69</v>
      </c>
      <c r="C298">
        <v>31</v>
      </c>
      <c r="D298">
        <v>5</v>
      </c>
      <c r="E298" s="3">
        <v>44156</v>
      </c>
      <c r="F298" s="25">
        <f>YEAR(Order[[#This Row],[OrderDate]])</f>
        <v>2020</v>
      </c>
      <c r="G298" s="14">
        <v>20201126</v>
      </c>
      <c r="H298" t="s">
        <v>485</v>
      </c>
      <c r="I298" s="4">
        <v>831.2499993480742</v>
      </c>
      <c r="J298" s="4">
        <v>12.5</v>
      </c>
      <c r="K298" s="4">
        <v>11.874999990686774</v>
      </c>
      <c r="L298">
        <v>70</v>
      </c>
      <c r="M298" s="8">
        <v>5.000000074505806E-2</v>
      </c>
      <c r="N298" t="s">
        <v>385</v>
      </c>
      <c r="O298">
        <v>14</v>
      </c>
      <c r="P298" s="4">
        <v>8.9210025428745876</v>
      </c>
      <c r="Q298" t="s">
        <v>158</v>
      </c>
      <c r="R298" t="s">
        <v>247</v>
      </c>
      <c r="S298" t="s">
        <v>332</v>
      </c>
      <c r="T298" t="s">
        <v>509</v>
      </c>
      <c r="U298" t="s">
        <v>351</v>
      </c>
      <c r="V298" t="s">
        <v>511</v>
      </c>
    </row>
    <row r="299" spans="1:22" ht="15" customHeight="1" x14ac:dyDescent="0.3">
      <c r="A299">
        <v>10359</v>
      </c>
      <c r="B299" t="s">
        <v>69</v>
      </c>
      <c r="C299">
        <v>60</v>
      </c>
      <c r="D299">
        <v>5</v>
      </c>
      <c r="E299" s="3">
        <v>44156</v>
      </c>
      <c r="F299" s="25">
        <f>YEAR(Order[[#This Row],[OrderDate]])</f>
        <v>2020</v>
      </c>
      <c r="G299" s="14">
        <v>20201202</v>
      </c>
      <c r="H299" t="s">
        <v>485</v>
      </c>
      <c r="I299" s="4">
        <v>2583.9999979734421</v>
      </c>
      <c r="J299" s="4">
        <v>34</v>
      </c>
      <c r="K299" s="4">
        <v>32.299999974668026</v>
      </c>
      <c r="L299">
        <v>80</v>
      </c>
      <c r="M299" s="8">
        <v>5.000000074505806E-2</v>
      </c>
      <c r="N299" t="s">
        <v>414</v>
      </c>
      <c r="O299">
        <v>28</v>
      </c>
      <c r="P299" s="4">
        <v>17.186056815854748</v>
      </c>
      <c r="Q299" t="s">
        <v>158</v>
      </c>
      <c r="R299" t="s">
        <v>247</v>
      </c>
      <c r="S299" t="s">
        <v>332</v>
      </c>
      <c r="T299" t="s">
        <v>509</v>
      </c>
      <c r="U299" t="s">
        <v>351</v>
      </c>
      <c r="V299" t="s">
        <v>511</v>
      </c>
    </row>
    <row r="300" spans="1:22" ht="15" customHeight="1" x14ac:dyDescent="0.3">
      <c r="A300">
        <v>10360</v>
      </c>
      <c r="B300" t="s">
        <v>6</v>
      </c>
      <c r="C300">
        <v>28</v>
      </c>
      <c r="D300">
        <v>4</v>
      </c>
      <c r="E300" s="3">
        <v>44157</v>
      </c>
      <c r="F300" s="25">
        <f>YEAR(Order[[#This Row],[OrderDate]])</f>
        <v>2020</v>
      </c>
      <c r="G300" s="14">
        <v>20201202</v>
      </c>
      <c r="H300" t="s">
        <v>485</v>
      </c>
      <c r="I300" s="4">
        <v>1368</v>
      </c>
      <c r="J300" s="4">
        <v>45.6</v>
      </c>
      <c r="K300" s="4">
        <v>45.6</v>
      </c>
      <c r="L300">
        <v>30</v>
      </c>
      <c r="M300" s="8">
        <v>0</v>
      </c>
      <c r="N300" t="s">
        <v>382</v>
      </c>
      <c r="O300">
        <v>12</v>
      </c>
      <c r="P300" s="4">
        <v>23.763027335506571</v>
      </c>
      <c r="Q300" t="s">
        <v>95</v>
      </c>
      <c r="R300" t="s">
        <v>184</v>
      </c>
      <c r="S300" t="s">
        <v>273</v>
      </c>
      <c r="T300" t="s">
        <v>509</v>
      </c>
      <c r="U300" t="s">
        <v>519</v>
      </c>
      <c r="V300" t="s">
        <v>513</v>
      </c>
    </row>
    <row r="301" spans="1:22" ht="15" customHeight="1" x14ac:dyDescent="0.3">
      <c r="A301">
        <v>10360</v>
      </c>
      <c r="B301" t="s">
        <v>6</v>
      </c>
      <c r="C301">
        <v>29</v>
      </c>
      <c r="D301">
        <v>4</v>
      </c>
      <c r="E301" s="3">
        <v>44157</v>
      </c>
      <c r="F301" s="25">
        <f>YEAR(Order[[#This Row],[OrderDate]])</f>
        <v>2020</v>
      </c>
      <c r="G301" s="14">
        <v>20201202</v>
      </c>
      <c r="H301" t="s">
        <v>485</v>
      </c>
      <c r="I301" s="4">
        <v>4332.6500000000005</v>
      </c>
      <c r="J301" s="4">
        <v>123.79</v>
      </c>
      <c r="K301" s="4">
        <v>123.79</v>
      </c>
      <c r="L301">
        <v>35</v>
      </c>
      <c r="M301" s="8">
        <v>0</v>
      </c>
      <c r="N301" t="s">
        <v>383</v>
      </c>
      <c r="O301">
        <v>12</v>
      </c>
      <c r="P301" s="4">
        <v>78.453085124436214</v>
      </c>
      <c r="Q301" t="s">
        <v>95</v>
      </c>
      <c r="R301" t="s">
        <v>184</v>
      </c>
      <c r="S301" t="s">
        <v>273</v>
      </c>
      <c r="T301" t="s">
        <v>509</v>
      </c>
      <c r="U301" t="s">
        <v>519</v>
      </c>
      <c r="V301" t="s">
        <v>518</v>
      </c>
    </row>
    <row r="302" spans="1:22" ht="15" customHeight="1" x14ac:dyDescent="0.3">
      <c r="A302">
        <v>10360</v>
      </c>
      <c r="B302" t="s">
        <v>6</v>
      </c>
      <c r="C302">
        <v>38</v>
      </c>
      <c r="D302">
        <v>4</v>
      </c>
      <c r="E302" s="3">
        <v>44157</v>
      </c>
      <c r="F302" s="25">
        <f>YEAR(Order[[#This Row],[OrderDate]])</f>
        <v>2020</v>
      </c>
      <c r="G302" s="14">
        <v>20201202</v>
      </c>
      <c r="H302" t="s">
        <v>485</v>
      </c>
      <c r="I302" s="4">
        <v>2635</v>
      </c>
      <c r="J302" s="4">
        <v>263.5</v>
      </c>
      <c r="K302" s="4">
        <v>263.5</v>
      </c>
      <c r="L302">
        <v>10</v>
      </c>
      <c r="M302" s="8">
        <v>0</v>
      </c>
      <c r="N302" t="s">
        <v>392</v>
      </c>
      <c r="O302">
        <v>18</v>
      </c>
      <c r="P302" s="4">
        <v>194.17724636053271</v>
      </c>
      <c r="Q302" t="s">
        <v>95</v>
      </c>
      <c r="R302" t="s">
        <v>184</v>
      </c>
      <c r="S302" t="s">
        <v>273</v>
      </c>
      <c r="T302" t="s">
        <v>509</v>
      </c>
      <c r="U302" t="s">
        <v>519</v>
      </c>
      <c r="V302" t="s">
        <v>517</v>
      </c>
    </row>
    <row r="303" spans="1:22" ht="15" customHeight="1" x14ac:dyDescent="0.3">
      <c r="A303">
        <v>10360</v>
      </c>
      <c r="B303" t="s">
        <v>6</v>
      </c>
      <c r="C303">
        <v>49</v>
      </c>
      <c r="D303">
        <v>4</v>
      </c>
      <c r="E303" s="3">
        <v>44157</v>
      </c>
      <c r="F303" s="25">
        <f>YEAR(Order[[#This Row],[OrderDate]])</f>
        <v>2020</v>
      </c>
      <c r="G303" s="14">
        <v>20201202</v>
      </c>
      <c r="H303" t="s">
        <v>485</v>
      </c>
      <c r="I303" s="4">
        <v>700</v>
      </c>
      <c r="J303" s="4">
        <v>20</v>
      </c>
      <c r="K303" s="4">
        <v>20</v>
      </c>
      <c r="L303">
        <v>35</v>
      </c>
      <c r="M303" s="8">
        <v>0</v>
      </c>
      <c r="N303" t="s">
        <v>403</v>
      </c>
      <c r="O303">
        <v>23</v>
      </c>
      <c r="P303" s="4">
        <v>12.545683485741497</v>
      </c>
      <c r="Q303" t="s">
        <v>95</v>
      </c>
      <c r="R303" t="s">
        <v>184</v>
      </c>
      <c r="S303" t="s">
        <v>273</v>
      </c>
      <c r="T303" t="s">
        <v>509</v>
      </c>
      <c r="U303" t="s">
        <v>519</v>
      </c>
      <c r="V303" t="s">
        <v>516</v>
      </c>
    </row>
    <row r="304" spans="1:22" ht="15" customHeight="1" x14ac:dyDescent="0.3">
      <c r="A304">
        <v>10360</v>
      </c>
      <c r="B304" t="s">
        <v>6</v>
      </c>
      <c r="C304">
        <v>54</v>
      </c>
      <c r="D304">
        <v>4</v>
      </c>
      <c r="E304" s="3">
        <v>44157</v>
      </c>
      <c r="F304" s="25">
        <f>YEAR(Order[[#This Row],[OrderDate]])</f>
        <v>2020</v>
      </c>
      <c r="G304" s="14">
        <v>20201203</v>
      </c>
      <c r="H304" t="s">
        <v>485</v>
      </c>
      <c r="I304" s="4">
        <v>208.6</v>
      </c>
      <c r="J304" s="4">
        <v>7.45</v>
      </c>
      <c r="K304" s="4">
        <v>7.45</v>
      </c>
      <c r="L304">
        <v>28</v>
      </c>
      <c r="M304" s="8">
        <v>0</v>
      </c>
      <c r="N304" t="s">
        <v>408</v>
      </c>
      <c r="O304">
        <v>25</v>
      </c>
      <c r="P304" s="4">
        <v>5.7031720626915998</v>
      </c>
      <c r="Q304" t="s">
        <v>95</v>
      </c>
      <c r="R304" t="s">
        <v>184</v>
      </c>
      <c r="S304" t="s">
        <v>273</v>
      </c>
      <c r="T304" t="s">
        <v>509</v>
      </c>
      <c r="U304" t="s">
        <v>519</v>
      </c>
      <c r="V304" t="s">
        <v>518</v>
      </c>
    </row>
    <row r="305" spans="1:22" ht="15" customHeight="1" x14ac:dyDescent="0.3">
      <c r="A305">
        <v>10361</v>
      </c>
      <c r="B305" t="s">
        <v>60</v>
      </c>
      <c r="C305">
        <v>39</v>
      </c>
      <c r="D305">
        <v>1</v>
      </c>
      <c r="E305" s="3">
        <v>44157</v>
      </c>
      <c r="F305" s="25">
        <f>YEAR(Order[[#This Row],[OrderDate]])</f>
        <v>2020</v>
      </c>
      <c r="G305" s="14">
        <v>20201203</v>
      </c>
      <c r="H305" t="s">
        <v>484</v>
      </c>
      <c r="I305" s="4">
        <v>874.79999855160713</v>
      </c>
      <c r="J305" s="4">
        <v>18</v>
      </c>
      <c r="K305" s="4">
        <v>16.19999997317791</v>
      </c>
      <c r="L305">
        <v>54</v>
      </c>
      <c r="M305" s="8">
        <v>0.10000000149011611</v>
      </c>
      <c r="N305" t="s">
        <v>393</v>
      </c>
      <c r="O305">
        <v>18</v>
      </c>
      <c r="P305" s="4">
        <v>13.522215154598831</v>
      </c>
      <c r="Q305" t="s">
        <v>149</v>
      </c>
      <c r="R305" t="s">
        <v>238</v>
      </c>
      <c r="S305" t="s">
        <v>324</v>
      </c>
      <c r="T305" t="s">
        <v>509</v>
      </c>
      <c r="U305" t="s">
        <v>520</v>
      </c>
      <c r="V305" t="s">
        <v>517</v>
      </c>
    </row>
    <row r="306" spans="1:22" ht="15" customHeight="1" x14ac:dyDescent="0.3">
      <c r="A306">
        <v>10361</v>
      </c>
      <c r="B306" t="s">
        <v>60</v>
      </c>
      <c r="C306">
        <v>60</v>
      </c>
      <c r="D306">
        <v>1</v>
      </c>
      <c r="E306" s="3">
        <v>44157</v>
      </c>
      <c r="F306" s="25">
        <f>YEAR(Order[[#This Row],[OrderDate]])</f>
        <v>2020</v>
      </c>
      <c r="G306" s="14">
        <v>20201128</v>
      </c>
      <c r="H306" t="s">
        <v>484</v>
      </c>
      <c r="I306" s="4">
        <v>1682.9999972134829</v>
      </c>
      <c r="J306" s="4">
        <v>34</v>
      </c>
      <c r="K306" s="4">
        <v>30.599999949336052</v>
      </c>
      <c r="L306">
        <v>55</v>
      </c>
      <c r="M306" s="8">
        <v>0.10000000149011611</v>
      </c>
      <c r="N306" t="s">
        <v>414</v>
      </c>
      <c r="O306">
        <v>28</v>
      </c>
      <c r="P306" s="4">
        <v>17.186056815854748</v>
      </c>
      <c r="Q306" t="s">
        <v>149</v>
      </c>
      <c r="R306" t="s">
        <v>238</v>
      </c>
      <c r="S306" t="s">
        <v>324</v>
      </c>
      <c r="T306" t="s">
        <v>509</v>
      </c>
      <c r="U306" t="s">
        <v>520</v>
      </c>
      <c r="V306" t="s">
        <v>511</v>
      </c>
    </row>
    <row r="307" spans="1:22" ht="15" customHeight="1" x14ac:dyDescent="0.3">
      <c r="A307">
        <v>10362</v>
      </c>
      <c r="B307" t="s">
        <v>8</v>
      </c>
      <c r="C307">
        <v>25</v>
      </c>
      <c r="D307">
        <v>3</v>
      </c>
      <c r="E307" s="3">
        <v>44160</v>
      </c>
      <c r="F307" s="25">
        <f>YEAR(Order[[#This Row],[OrderDate]])</f>
        <v>2020</v>
      </c>
      <c r="G307" s="14">
        <v>20201128</v>
      </c>
      <c r="H307" t="s">
        <v>486</v>
      </c>
      <c r="I307" s="4">
        <v>700</v>
      </c>
      <c r="J307" s="4">
        <v>14</v>
      </c>
      <c r="K307" s="4">
        <v>14</v>
      </c>
      <c r="L307">
        <v>50</v>
      </c>
      <c r="M307" s="8">
        <v>0</v>
      </c>
      <c r="N307" t="s">
        <v>379</v>
      </c>
      <c r="O307">
        <v>11</v>
      </c>
      <c r="P307" s="4">
        <v>5.7552439408246228</v>
      </c>
      <c r="Q307" t="s">
        <v>97</v>
      </c>
      <c r="R307" t="s">
        <v>186</v>
      </c>
      <c r="S307" t="s">
        <v>275</v>
      </c>
      <c r="T307" t="s">
        <v>509</v>
      </c>
      <c r="U307" t="s">
        <v>519</v>
      </c>
      <c r="V307" t="s">
        <v>516</v>
      </c>
    </row>
    <row r="308" spans="1:22" ht="15" customHeight="1" x14ac:dyDescent="0.3">
      <c r="A308">
        <v>10362</v>
      </c>
      <c r="B308" t="s">
        <v>8</v>
      </c>
      <c r="C308">
        <v>51</v>
      </c>
      <c r="D308">
        <v>3</v>
      </c>
      <c r="E308" s="3">
        <v>44160</v>
      </c>
      <c r="F308" s="25">
        <f>YEAR(Order[[#This Row],[OrderDate]])</f>
        <v>2020</v>
      </c>
      <c r="G308" s="14">
        <v>20201128</v>
      </c>
      <c r="H308" t="s">
        <v>486</v>
      </c>
      <c r="I308" s="4">
        <v>1060</v>
      </c>
      <c r="J308" s="4">
        <v>53</v>
      </c>
      <c r="K308" s="4">
        <v>53</v>
      </c>
      <c r="L308">
        <v>20</v>
      </c>
      <c r="M308" s="8">
        <v>0</v>
      </c>
      <c r="N308" t="s">
        <v>405</v>
      </c>
      <c r="O308">
        <v>24</v>
      </c>
      <c r="P308" s="4">
        <v>18.835525116961144</v>
      </c>
      <c r="Q308" t="s">
        <v>97</v>
      </c>
      <c r="R308" t="s">
        <v>186</v>
      </c>
      <c r="S308" t="s">
        <v>275</v>
      </c>
      <c r="T308" t="s">
        <v>509</v>
      </c>
      <c r="U308" t="s">
        <v>519</v>
      </c>
      <c r="V308" t="s">
        <v>513</v>
      </c>
    </row>
    <row r="309" spans="1:22" ht="15" customHeight="1" x14ac:dyDescent="0.3">
      <c r="A309">
        <v>10362</v>
      </c>
      <c r="B309" t="s">
        <v>8</v>
      </c>
      <c r="C309">
        <v>54</v>
      </c>
      <c r="D309">
        <v>3</v>
      </c>
      <c r="E309" s="3">
        <v>44160</v>
      </c>
      <c r="F309" s="25">
        <f>YEAR(Order[[#This Row],[OrderDate]])</f>
        <v>2020</v>
      </c>
      <c r="G309" s="14">
        <v>20201204</v>
      </c>
      <c r="H309" t="s">
        <v>486</v>
      </c>
      <c r="I309" s="4">
        <v>178.8</v>
      </c>
      <c r="J309" s="4">
        <v>7.45</v>
      </c>
      <c r="K309" s="4">
        <v>7.45</v>
      </c>
      <c r="L309">
        <v>24</v>
      </c>
      <c r="M309" s="8">
        <v>0</v>
      </c>
      <c r="N309" t="s">
        <v>408</v>
      </c>
      <c r="O309">
        <v>25</v>
      </c>
      <c r="P309" s="4">
        <v>5.7031720626915998</v>
      </c>
      <c r="Q309" t="s">
        <v>97</v>
      </c>
      <c r="R309" t="s">
        <v>186</v>
      </c>
      <c r="S309" t="s">
        <v>275</v>
      </c>
      <c r="T309" t="s">
        <v>509</v>
      </c>
      <c r="U309" t="s">
        <v>519</v>
      </c>
      <c r="V309" t="s">
        <v>518</v>
      </c>
    </row>
    <row r="310" spans="1:22" ht="15" customHeight="1" x14ac:dyDescent="0.3">
      <c r="A310">
        <v>10363</v>
      </c>
      <c r="B310" t="s">
        <v>16</v>
      </c>
      <c r="C310">
        <v>31</v>
      </c>
      <c r="D310">
        <v>4</v>
      </c>
      <c r="E310" s="3">
        <v>44161</v>
      </c>
      <c r="F310" s="25">
        <f>YEAR(Order[[#This Row],[OrderDate]])</f>
        <v>2020</v>
      </c>
      <c r="G310" s="14">
        <v>20201204</v>
      </c>
      <c r="H310" t="s">
        <v>485</v>
      </c>
      <c r="I310" s="4">
        <v>250</v>
      </c>
      <c r="J310" s="4">
        <v>12.5</v>
      </c>
      <c r="K310" s="4">
        <v>12.5</v>
      </c>
      <c r="L310">
        <v>20</v>
      </c>
      <c r="M310" s="8">
        <v>0</v>
      </c>
      <c r="N310" t="s">
        <v>385</v>
      </c>
      <c r="O310">
        <v>14</v>
      </c>
      <c r="P310" s="4">
        <v>8.9210025428745876</v>
      </c>
      <c r="Q310" t="s">
        <v>105</v>
      </c>
      <c r="R310" t="s">
        <v>194</v>
      </c>
      <c r="S310" t="s">
        <v>283</v>
      </c>
      <c r="T310" t="s">
        <v>509</v>
      </c>
      <c r="U310" t="s">
        <v>520</v>
      </c>
      <c r="V310" t="s">
        <v>511</v>
      </c>
    </row>
    <row r="311" spans="1:22" ht="15" customHeight="1" x14ac:dyDescent="0.3">
      <c r="A311">
        <v>10363</v>
      </c>
      <c r="B311" t="s">
        <v>16</v>
      </c>
      <c r="C311">
        <v>75</v>
      </c>
      <c r="D311">
        <v>4</v>
      </c>
      <c r="E311" s="3">
        <v>44161</v>
      </c>
      <c r="F311" s="25">
        <f>YEAR(Order[[#This Row],[OrderDate]])</f>
        <v>2020</v>
      </c>
      <c r="G311" s="14">
        <v>20201204</v>
      </c>
      <c r="H311" t="s">
        <v>485</v>
      </c>
      <c r="I311" s="4">
        <v>93</v>
      </c>
      <c r="J311" s="4">
        <v>7.75</v>
      </c>
      <c r="K311" s="4">
        <v>7.75</v>
      </c>
      <c r="L311">
        <v>12</v>
      </c>
      <c r="M311" s="8">
        <v>0</v>
      </c>
      <c r="N311" t="s">
        <v>429</v>
      </c>
      <c r="O311">
        <v>12</v>
      </c>
      <c r="P311" s="4">
        <v>3.8495729671919596</v>
      </c>
      <c r="Q311" t="s">
        <v>105</v>
      </c>
      <c r="R311" t="s">
        <v>194</v>
      </c>
      <c r="S311" t="s">
        <v>283</v>
      </c>
      <c r="T311" t="s">
        <v>509</v>
      </c>
      <c r="U311" t="s">
        <v>520</v>
      </c>
      <c r="V311" t="s">
        <v>517</v>
      </c>
    </row>
    <row r="312" spans="1:22" ht="15" customHeight="1" x14ac:dyDescent="0.3">
      <c r="A312">
        <v>10363</v>
      </c>
      <c r="B312" t="s">
        <v>16</v>
      </c>
      <c r="C312">
        <v>76</v>
      </c>
      <c r="D312">
        <v>4</v>
      </c>
      <c r="E312" s="3">
        <v>44161</v>
      </c>
      <c r="F312" s="25">
        <f>YEAR(Order[[#This Row],[OrderDate]])</f>
        <v>2020</v>
      </c>
      <c r="G312" s="14">
        <v>20201204</v>
      </c>
      <c r="H312" t="s">
        <v>485</v>
      </c>
      <c r="I312" s="4">
        <v>216</v>
      </c>
      <c r="J312" s="4">
        <v>18</v>
      </c>
      <c r="K312" s="4">
        <v>18</v>
      </c>
      <c r="L312">
        <v>12</v>
      </c>
      <c r="M312" s="8">
        <v>0</v>
      </c>
      <c r="N312" t="s">
        <v>430</v>
      </c>
      <c r="O312">
        <v>23</v>
      </c>
      <c r="P312" s="4">
        <v>11.35067307451974</v>
      </c>
      <c r="Q312" t="s">
        <v>105</v>
      </c>
      <c r="R312" t="s">
        <v>194</v>
      </c>
      <c r="S312" t="s">
        <v>283</v>
      </c>
      <c r="T312" t="s">
        <v>509</v>
      </c>
      <c r="U312" t="s">
        <v>520</v>
      </c>
      <c r="V312" t="s">
        <v>517</v>
      </c>
    </row>
    <row r="313" spans="1:22" ht="15" customHeight="1" x14ac:dyDescent="0.3">
      <c r="A313">
        <v>10364</v>
      </c>
      <c r="B313" t="s">
        <v>18</v>
      </c>
      <c r="C313">
        <v>69</v>
      </c>
      <c r="D313">
        <v>1</v>
      </c>
      <c r="E313" s="3">
        <v>44161</v>
      </c>
      <c r="F313" s="25">
        <f>YEAR(Order[[#This Row],[OrderDate]])</f>
        <v>2020</v>
      </c>
      <c r="G313" s="14">
        <v>20201204</v>
      </c>
      <c r="H313" t="s">
        <v>486</v>
      </c>
      <c r="I313" s="4">
        <v>1080</v>
      </c>
      <c r="J313" s="4">
        <v>36</v>
      </c>
      <c r="K313" s="4">
        <v>36</v>
      </c>
      <c r="L313">
        <v>30</v>
      </c>
      <c r="M313" s="8">
        <v>0</v>
      </c>
      <c r="N313" t="s">
        <v>423</v>
      </c>
      <c r="O313">
        <v>15</v>
      </c>
      <c r="P313" s="4">
        <v>12.894008605174344</v>
      </c>
      <c r="Q313" t="s">
        <v>107</v>
      </c>
      <c r="R313" t="s">
        <v>196</v>
      </c>
      <c r="S313" t="s">
        <v>285</v>
      </c>
      <c r="T313" t="s">
        <v>509</v>
      </c>
      <c r="U313" t="s">
        <v>351</v>
      </c>
      <c r="V313" t="s">
        <v>511</v>
      </c>
    </row>
    <row r="314" spans="1:22" ht="15" customHeight="1" x14ac:dyDescent="0.3">
      <c r="A314">
        <v>10364</v>
      </c>
      <c r="B314" t="s">
        <v>18</v>
      </c>
      <c r="C314">
        <v>71</v>
      </c>
      <c r="D314">
        <v>1</v>
      </c>
      <c r="E314" s="3">
        <v>44161</v>
      </c>
      <c r="F314" s="25">
        <f>YEAR(Order[[#This Row],[OrderDate]])</f>
        <v>2020</v>
      </c>
      <c r="G314" s="14">
        <v>20201202</v>
      </c>
      <c r="H314" t="s">
        <v>486</v>
      </c>
      <c r="I314" s="4">
        <v>107.5</v>
      </c>
      <c r="J314" s="4">
        <v>21.5</v>
      </c>
      <c r="K314" s="4">
        <v>21.5</v>
      </c>
      <c r="L314">
        <v>5</v>
      </c>
      <c r="M314" s="8">
        <v>0</v>
      </c>
      <c r="N314" t="s">
        <v>425</v>
      </c>
      <c r="O314">
        <v>15</v>
      </c>
      <c r="P314" s="4">
        <v>15.813450604529082</v>
      </c>
      <c r="Q314" t="s">
        <v>107</v>
      </c>
      <c r="R314" t="s">
        <v>196</v>
      </c>
      <c r="S314" t="s">
        <v>285</v>
      </c>
      <c r="T314" t="s">
        <v>509</v>
      </c>
      <c r="U314" t="s">
        <v>351</v>
      </c>
      <c r="V314" t="s">
        <v>511</v>
      </c>
    </row>
    <row r="315" spans="1:22" ht="15" customHeight="1" x14ac:dyDescent="0.3">
      <c r="A315">
        <v>10365</v>
      </c>
      <c r="B315" t="s">
        <v>2</v>
      </c>
      <c r="C315">
        <v>11</v>
      </c>
      <c r="D315">
        <v>3</v>
      </c>
      <c r="E315" s="3">
        <v>44162</v>
      </c>
      <c r="F315" s="25">
        <f>YEAR(Order[[#This Row],[OrderDate]])</f>
        <v>2020</v>
      </c>
      <c r="G315" s="14">
        <v>20201230</v>
      </c>
      <c r="H315" t="s">
        <v>484</v>
      </c>
      <c r="I315" s="4">
        <v>504</v>
      </c>
      <c r="J315" s="4">
        <v>21</v>
      </c>
      <c r="K315" s="4">
        <v>21</v>
      </c>
      <c r="L315">
        <v>24</v>
      </c>
      <c r="M315" s="8">
        <v>0</v>
      </c>
      <c r="N315" t="s">
        <v>365</v>
      </c>
      <c r="O315">
        <v>5</v>
      </c>
      <c r="P315" s="4">
        <v>7.3815383533820462</v>
      </c>
      <c r="Q315" t="s">
        <v>91</v>
      </c>
      <c r="R315" t="s">
        <v>180</v>
      </c>
      <c r="S315" t="s">
        <v>269</v>
      </c>
      <c r="T315" t="s">
        <v>510</v>
      </c>
      <c r="U315" t="s">
        <v>525</v>
      </c>
      <c r="V315" t="s">
        <v>511</v>
      </c>
    </row>
    <row r="316" spans="1:22" ht="15" customHeight="1" x14ac:dyDescent="0.3">
      <c r="A316">
        <v>10366</v>
      </c>
      <c r="B316" t="s">
        <v>27</v>
      </c>
      <c r="C316">
        <v>65</v>
      </c>
      <c r="D316">
        <v>8</v>
      </c>
      <c r="E316" s="3">
        <v>44163</v>
      </c>
      <c r="F316" s="25">
        <f>YEAR(Order[[#This Row],[OrderDate]])</f>
        <v>2020</v>
      </c>
      <c r="G316" s="14">
        <v>20201230</v>
      </c>
      <c r="H316" t="s">
        <v>484</v>
      </c>
      <c r="I316" s="4">
        <v>105.25</v>
      </c>
      <c r="J316" s="4">
        <v>21.05</v>
      </c>
      <c r="K316" s="4">
        <v>21.05</v>
      </c>
      <c r="L316">
        <v>5</v>
      </c>
      <c r="M316" s="8">
        <v>0</v>
      </c>
      <c r="N316" t="s">
        <v>419</v>
      </c>
      <c r="O316">
        <v>2</v>
      </c>
      <c r="P316" s="4">
        <v>12.356901002694999</v>
      </c>
      <c r="Q316" t="s">
        <v>116</v>
      </c>
      <c r="R316" t="s">
        <v>205</v>
      </c>
      <c r="S316" t="s">
        <v>293</v>
      </c>
      <c r="T316" t="s">
        <v>509</v>
      </c>
      <c r="U316" t="s">
        <v>529</v>
      </c>
      <c r="V316" t="s">
        <v>515</v>
      </c>
    </row>
    <row r="317" spans="1:22" ht="15" customHeight="1" x14ac:dyDescent="0.3">
      <c r="A317">
        <v>10366</v>
      </c>
      <c r="B317" t="s">
        <v>27</v>
      </c>
      <c r="C317">
        <v>77</v>
      </c>
      <c r="D317">
        <v>8</v>
      </c>
      <c r="E317" s="3">
        <v>44163</v>
      </c>
      <c r="F317" s="25">
        <f>YEAR(Order[[#This Row],[OrderDate]])</f>
        <v>2020</v>
      </c>
      <c r="G317" s="14">
        <v>20201202</v>
      </c>
      <c r="H317" t="s">
        <v>484</v>
      </c>
      <c r="I317" s="4">
        <v>65</v>
      </c>
      <c r="J317" s="4">
        <v>13</v>
      </c>
      <c r="K317" s="4">
        <v>13</v>
      </c>
      <c r="L317">
        <v>5</v>
      </c>
      <c r="M317" s="8">
        <v>0</v>
      </c>
      <c r="N317" t="s">
        <v>431</v>
      </c>
      <c r="O317">
        <v>12</v>
      </c>
      <c r="P317" s="4">
        <v>9.7871799999999993</v>
      </c>
      <c r="Q317" t="s">
        <v>116</v>
      </c>
      <c r="R317" t="s">
        <v>205</v>
      </c>
      <c r="S317" t="s">
        <v>293</v>
      </c>
      <c r="T317" t="s">
        <v>509</v>
      </c>
      <c r="U317" t="s">
        <v>529</v>
      </c>
      <c r="V317" t="s">
        <v>515</v>
      </c>
    </row>
    <row r="318" spans="1:22" x14ac:dyDescent="0.3">
      <c r="A318">
        <v>10367</v>
      </c>
      <c r="B318" t="s">
        <v>80</v>
      </c>
      <c r="C318">
        <v>34</v>
      </c>
      <c r="D318">
        <v>7</v>
      </c>
      <c r="E318" s="3">
        <v>44163</v>
      </c>
      <c r="F318" s="25">
        <f>YEAR(Order[[#This Row],[OrderDate]])</f>
        <v>2020</v>
      </c>
      <c r="G318" s="14">
        <v>20201202</v>
      </c>
      <c r="H318" t="s">
        <v>485</v>
      </c>
      <c r="I318" s="4">
        <v>504</v>
      </c>
      <c r="J318" s="4">
        <v>14</v>
      </c>
      <c r="K318" s="4">
        <v>14</v>
      </c>
      <c r="L318">
        <v>36</v>
      </c>
      <c r="M318" s="8">
        <v>0</v>
      </c>
      <c r="N318" t="s">
        <v>388</v>
      </c>
      <c r="O318">
        <v>16</v>
      </c>
      <c r="P318" s="4">
        <v>9.0738672986425506</v>
      </c>
      <c r="Q318" t="s">
        <v>169</v>
      </c>
      <c r="R318" t="s">
        <v>258</v>
      </c>
      <c r="S318" t="s">
        <v>342</v>
      </c>
      <c r="T318" t="s">
        <v>509</v>
      </c>
      <c r="U318" t="s">
        <v>532</v>
      </c>
      <c r="V318" t="s">
        <v>517</v>
      </c>
    </row>
    <row r="319" spans="1:22" x14ac:dyDescent="0.3">
      <c r="A319">
        <v>10367</v>
      </c>
      <c r="B319" t="s">
        <v>80</v>
      </c>
      <c r="C319">
        <v>54</v>
      </c>
      <c r="D319">
        <v>7</v>
      </c>
      <c r="E319" s="3">
        <v>44163</v>
      </c>
      <c r="F319" s="25">
        <f>YEAR(Order[[#This Row],[OrderDate]])</f>
        <v>2020</v>
      </c>
      <c r="G319" s="14">
        <v>20201202</v>
      </c>
      <c r="H319" t="s">
        <v>485</v>
      </c>
      <c r="I319" s="4">
        <v>134.1</v>
      </c>
      <c r="J319" s="4">
        <v>7.45</v>
      </c>
      <c r="K319" s="4">
        <v>7.45</v>
      </c>
      <c r="L319">
        <v>18</v>
      </c>
      <c r="M319" s="8">
        <v>0</v>
      </c>
      <c r="N319" t="s">
        <v>408</v>
      </c>
      <c r="O319">
        <v>25</v>
      </c>
      <c r="P319" s="4">
        <v>5.7031720626915998</v>
      </c>
      <c r="Q319" t="s">
        <v>169</v>
      </c>
      <c r="R319" t="s">
        <v>258</v>
      </c>
      <c r="S319" t="s">
        <v>342</v>
      </c>
      <c r="T319" t="s">
        <v>509</v>
      </c>
      <c r="U319" t="s">
        <v>532</v>
      </c>
      <c r="V319" t="s">
        <v>518</v>
      </c>
    </row>
    <row r="320" spans="1:22" x14ac:dyDescent="0.3">
      <c r="A320">
        <v>10367</v>
      </c>
      <c r="B320" t="s">
        <v>80</v>
      </c>
      <c r="C320">
        <v>65</v>
      </c>
      <c r="D320">
        <v>7</v>
      </c>
      <c r="E320" s="3">
        <v>44163</v>
      </c>
      <c r="F320" s="25">
        <f>YEAR(Order[[#This Row],[OrderDate]])</f>
        <v>2020</v>
      </c>
      <c r="G320" s="14">
        <v>20201202</v>
      </c>
      <c r="H320" t="s">
        <v>485</v>
      </c>
      <c r="I320" s="4">
        <v>315.75</v>
      </c>
      <c r="J320" s="4">
        <v>21.05</v>
      </c>
      <c r="K320" s="4">
        <v>21.05</v>
      </c>
      <c r="L320">
        <v>15</v>
      </c>
      <c r="M320" s="8">
        <v>0</v>
      </c>
      <c r="N320" t="s">
        <v>419</v>
      </c>
      <c r="O320">
        <v>2</v>
      </c>
      <c r="P320" s="4">
        <v>12.356901002694999</v>
      </c>
      <c r="Q320" t="s">
        <v>169</v>
      </c>
      <c r="R320" t="s">
        <v>258</v>
      </c>
      <c r="S320" t="s">
        <v>342</v>
      </c>
      <c r="T320" t="s">
        <v>509</v>
      </c>
      <c r="U320" t="s">
        <v>532</v>
      </c>
      <c r="V320" t="s">
        <v>515</v>
      </c>
    </row>
    <row r="321" spans="1:22" x14ac:dyDescent="0.3">
      <c r="A321">
        <v>10367</v>
      </c>
      <c r="B321" t="s">
        <v>80</v>
      </c>
      <c r="C321">
        <v>77</v>
      </c>
      <c r="D321">
        <v>7</v>
      </c>
      <c r="E321" s="3">
        <v>44163</v>
      </c>
      <c r="F321" s="25">
        <f>YEAR(Order[[#This Row],[OrderDate]])</f>
        <v>2020</v>
      </c>
      <c r="G321" s="14">
        <v>20201202</v>
      </c>
      <c r="H321" t="s">
        <v>485</v>
      </c>
      <c r="I321" s="4">
        <v>91</v>
      </c>
      <c r="J321" s="4">
        <v>13</v>
      </c>
      <c r="K321" s="4">
        <v>13</v>
      </c>
      <c r="L321">
        <v>7</v>
      </c>
      <c r="M321" s="8">
        <v>0</v>
      </c>
      <c r="N321" t="s">
        <v>431</v>
      </c>
      <c r="O321">
        <v>12</v>
      </c>
      <c r="P321" s="4">
        <v>9.7871799999999993</v>
      </c>
      <c r="Q321" t="s">
        <v>169</v>
      </c>
      <c r="R321" t="s">
        <v>258</v>
      </c>
      <c r="S321" t="s">
        <v>342</v>
      </c>
      <c r="T321" t="s">
        <v>509</v>
      </c>
      <c r="U321" t="s">
        <v>532</v>
      </c>
      <c r="V321" t="s">
        <v>515</v>
      </c>
    </row>
    <row r="322" spans="1:22" ht="15" customHeight="1" x14ac:dyDescent="0.3">
      <c r="A322">
        <v>10368</v>
      </c>
      <c r="B322" t="s">
        <v>19</v>
      </c>
      <c r="C322">
        <v>21</v>
      </c>
      <c r="D322">
        <v>2</v>
      </c>
      <c r="E322" s="3">
        <v>44164</v>
      </c>
      <c r="F322" s="25">
        <f>YEAR(Order[[#This Row],[OrderDate]])</f>
        <v>2020</v>
      </c>
      <c r="G322" s="14">
        <v>20201202</v>
      </c>
      <c r="H322" t="s">
        <v>484</v>
      </c>
      <c r="I322" s="4">
        <v>44.999999925494194</v>
      </c>
      <c r="J322" s="4">
        <v>10</v>
      </c>
      <c r="K322" s="4">
        <v>8.9999999850988388</v>
      </c>
      <c r="L322">
        <v>5</v>
      </c>
      <c r="M322" s="8">
        <v>0.10000000149011611</v>
      </c>
      <c r="N322" t="s">
        <v>375</v>
      </c>
      <c r="O322">
        <v>8</v>
      </c>
      <c r="P322" s="4">
        <v>8.5451596278118238</v>
      </c>
      <c r="Q322" t="s">
        <v>108</v>
      </c>
      <c r="R322" t="s">
        <v>197</v>
      </c>
      <c r="S322" t="s">
        <v>286</v>
      </c>
      <c r="T322" t="s">
        <v>509</v>
      </c>
      <c r="U322" t="s">
        <v>524</v>
      </c>
      <c r="V322" t="s">
        <v>516</v>
      </c>
    </row>
    <row r="323" spans="1:22" ht="15" customHeight="1" x14ac:dyDescent="0.3">
      <c r="A323">
        <v>10368</v>
      </c>
      <c r="B323" t="s">
        <v>19</v>
      </c>
      <c r="C323">
        <v>28</v>
      </c>
      <c r="D323">
        <v>2</v>
      </c>
      <c r="E323" s="3">
        <v>44164</v>
      </c>
      <c r="F323" s="25">
        <f>YEAR(Order[[#This Row],[OrderDate]])</f>
        <v>2020</v>
      </c>
      <c r="G323" s="14">
        <v>20201202</v>
      </c>
      <c r="H323" t="s">
        <v>484</v>
      </c>
      <c r="I323" s="4">
        <v>533.51999911665916</v>
      </c>
      <c r="J323" s="4">
        <v>45.6</v>
      </c>
      <c r="K323" s="4">
        <v>41.039999932050705</v>
      </c>
      <c r="L323">
        <v>13</v>
      </c>
      <c r="M323" s="8">
        <v>0.10000000149011611</v>
      </c>
      <c r="N323" t="s">
        <v>382</v>
      </c>
      <c r="O323">
        <v>12</v>
      </c>
      <c r="P323" s="4">
        <v>23.763027335506571</v>
      </c>
      <c r="Q323" t="s">
        <v>108</v>
      </c>
      <c r="R323" t="s">
        <v>197</v>
      </c>
      <c r="S323" t="s">
        <v>286</v>
      </c>
      <c r="T323" t="s">
        <v>509</v>
      </c>
      <c r="U323" t="s">
        <v>524</v>
      </c>
      <c r="V323" t="s">
        <v>513</v>
      </c>
    </row>
    <row r="324" spans="1:22" ht="15" customHeight="1" x14ac:dyDescent="0.3">
      <c r="A324">
        <v>10368</v>
      </c>
      <c r="B324" t="s">
        <v>19</v>
      </c>
      <c r="C324">
        <v>57</v>
      </c>
      <c r="D324">
        <v>2</v>
      </c>
      <c r="E324" s="3">
        <v>44164</v>
      </c>
      <c r="F324" s="25">
        <f>YEAR(Order[[#This Row],[OrderDate]])</f>
        <v>2020</v>
      </c>
      <c r="G324" s="14">
        <v>20201202</v>
      </c>
      <c r="H324" t="s">
        <v>484</v>
      </c>
      <c r="I324" s="4">
        <v>487.5</v>
      </c>
      <c r="J324" s="4">
        <v>19.5</v>
      </c>
      <c r="K324" s="4">
        <v>19.5</v>
      </c>
      <c r="L324">
        <v>25</v>
      </c>
      <c r="M324" s="8">
        <v>0</v>
      </c>
      <c r="N324" t="s">
        <v>411</v>
      </c>
      <c r="O324">
        <v>26</v>
      </c>
      <c r="P324" s="4">
        <v>13.98469118449494</v>
      </c>
      <c r="Q324" t="s">
        <v>108</v>
      </c>
      <c r="R324" t="s">
        <v>197</v>
      </c>
      <c r="S324" t="s">
        <v>286</v>
      </c>
      <c r="T324" t="s">
        <v>509</v>
      </c>
      <c r="U324" t="s">
        <v>524</v>
      </c>
      <c r="V324" t="s">
        <v>512</v>
      </c>
    </row>
    <row r="325" spans="1:22" ht="15" customHeight="1" x14ac:dyDescent="0.3">
      <c r="A325">
        <v>10368</v>
      </c>
      <c r="B325" t="s">
        <v>19</v>
      </c>
      <c r="C325">
        <v>64</v>
      </c>
      <c r="D325">
        <v>2</v>
      </c>
      <c r="E325" s="3">
        <v>44164</v>
      </c>
      <c r="F325" s="25">
        <f>YEAR(Order[[#This Row],[OrderDate]])</f>
        <v>2020</v>
      </c>
      <c r="G325" s="14">
        <v>20201209</v>
      </c>
      <c r="H325" t="s">
        <v>484</v>
      </c>
      <c r="I325" s="4">
        <v>1047.3749982658774</v>
      </c>
      <c r="J325" s="4">
        <v>33.25</v>
      </c>
      <c r="K325" s="4">
        <v>29.924999950453639</v>
      </c>
      <c r="L325">
        <v>35</v>
      </c>
      <c r="M325" s="8">
        <v>0.10000000149011611</v>
      </c>
      <c r="N325" t="s">
        <v>418</v>
      </c>
      <c r="O325">
        <v>12</v>
      </c>
      <c r="P325" s="4">
        <v>21.348702933885775</v>
      </c>
      <c r="Q325" t="s">
        <v>108</v>
      </c>
      <c r="R325" t="s">
        <v>197</v>
      </c>
      <c r="S325" t="s">
        <v>286</v>
      </c>
      <c r="T325" t="s">
        <v>509</v>
      </c>
      <c r="U325" t="s">
        <v>524</v>
      </c>
      <c r="V325" t="s">
        <v>512</v>
      </c>
    </row>
    <row r="326" spans="1:22" ht="15" customHeight="1" x14ac:dyDescent="0.3">
      <c r="A326">
        <v>10369</v>
      </c>
      <c r="B326" t="s">
        <v>72</v>
      </c>
      <c r="C326">
        <v>29</v>
      </c>
      <c r="D326">
        <v>8</v>
      </c>
      <c r="E326" s="3">
        <v>44167</v>
      </c>
      <c r="F326" s="25">
        <f>YEAR(Order[[#This Row],[OrderDate]])</f>
        <v>2020</v>
      </c>
      <c r="G326" s="14">
        <v>20201209</v>
      </c>
      <c r="H326" t="s">
        <v>484</v>
      </c>
      <c r="I326" s="4">
        <v>2475.8000000000002</v>
      </c>
      <c r="J326" s="4">
        <v>123.79</v>
      </c>
      <c r="K326" s="4">
        <v>123.79</v>
      </c>
      <c r="L326">
        <v>20</v>
      </c>
      <c r="M326" s="8">
        <v>0</v>
      </c>
      <c r="N326" t="s">
        <v>383</v>
      </c>
      <c r="O326">
        <v>12</v>
      </c>
      <c r="P326" s="4">
        <v>78.453085124436214</v>
      </c>
      <c r="Q326" t="s">
        <v>161</v>
      </c>
      <c r="R326" t="s">
        <v>250</v>
      </c>
      <c r="S326" t="s">
        <v>335</v>
      </c>
      <c r="T326" t="s">
        <v>510</v>
      </c>
      <c r="U326" t="s">
        <v>353</v>
      </c>
      <c r="V326" t="s">
        <v>518</v>
      </c>
    </row>
    <row r="327" spans="1:22" ht="15" customHeight="1" x14ac:dyDescent="0.3">
      <c r="A327">
        <v>10369</v>
      </c>
      <c r="B327" t="s">
        <v>72</v>
      </c>
      <c r="C327">
        <v>56</v>
      </c>
      <c r="D327">
        <v>8</v>
      </c>
      <c r="E327" s="3">
        <v>44167</v>
      </c>
      <c r="F327" s="25">
        <f>YEAR(Order[[#This Row],[OrderDate]])</f>
        <v>2020</v>
      </c>
      <c r="G327" s="14">
        <v>20201227</v>
      </c>
      <c r="H327" t="s">
        <v>484</v>
      </c>
      <c r="I327" s="4">
        <v>513</v>
      </c>
      <c r="J327" s="4">
        <v>38</v>
      </c>
      <c r="K327" s="4">
        <v>28.5</v>
      </c>
      <c r="L327">
        <v>18</v>
      </c>
      <c r="M327" s="8">
        <v>0.25</v>
      </c>
      <c r="N327" t="s">
        <v>410</v>
      </c>
      <c r="O327">
        <v>26</v>
      </c>
      <c r="P327" s="4">
        <v>12.985049050340091</v>
      </c>
      <c r="Q327" t="s">
        <v>161</v>
      </c>
      <c r="R327" t="s">
        <v>250</v>
      </c>
      <c r="S327" t="s">
        <v>335</v>
      </c>
      <c r="T327" t="s">
        <v>510</v>
      </c>
      <c r="U327" t="s">
        <v>353</v>
      </c>
      <c r="V327" t="s">
        <v>512</v>
      </c>
    </row>
    <row r="328" spans="1:22" x14ac:dyDescent="0.3">
      <c r="A328">
        <v>10370</v>
      </c>
      <c r="B328" t="s">
        <v>13</v>
      </c>
      <c r="C328">
        <v>1</v>
      </c>
      <c r="D328">
        <v>6</v>
      </c>
      <c r="E328" s="3">
        <v>44168</v>
      </c>
      <c r="F328" s="25">
        <f>YEAR(Order[[#This Row],[OrderDate]])</f>
        <v>2020</v>
      </c>
      <c r="G328" s="14">
        <v>20201227</v>
      </c>
      <c r="H328" t="s">
        <v>484</v>
      </c>
      <c r="I328" s="4">
        <v>229.49999839067459</v>
      </c>
      <c r="J328" s="4">
        <v>18</v>
      </c>
      <c r="K328" s="4">
        <v>15.299999892711639</v>
      </c>
      <c r="L328">
        <v>15</v>
      </c>
      <c r="M328" s="8">
        <v>0.15000000596046451</v>
      </c>
      <c r="N328" t="s">
        <v>355</v>
      </c>
      <c r="O328">
        <v>1</v>
      </c>
      <c r="P328" s="4">
        <v>9.9412796083453241</v>
      </c>
      <c r="Q328" t="s">
        <v>102</v>
      </c>
      <c r="R328" t="s">
        <v>191</v>
      </c>
      <c r="S328" t="s">
        <v>280</v>
      </c>
      <c r="T328" t="s">
        <v>509</v>
      </c>
      <c r="U328" t="s">
        <v>523</v>
      </c>
      <c r="V328" t="s">
        <v>517</v>
      </c>
    </row>
    <row r="329" spans="1:22" x14ac:dyDescent="0.3">
      <c r="A329">
        <v>10370</v>
      </c>
      <c r="B329" t="s">
        <v>13</v>
      </c>
      <c r="C329">
        <v>64</v>
      </c>
      <c r="D329">
        <v>6</v>
      </c>
      <c r="E329" s="3">
        <v>44168</v>
      </c>
      <c r="F329" s="25">
        <f>YEAR(Order[[#This Row],[OrderDate]])</f>
        <v>2020</v>
      </c>
      <c r="G329" s="14">
        <v>20201227</v>
      </c>
      <c r="H329" t="s">
        <v>484</v>
      </c>
      <c r="I329" s="4">
        <v>997.5</v>
      </c>
      <c r="J329" s="4">
        <v>33.25</v>
      </c>
      <c r="K329" s="4">
        <v>33.25</v>
      </c>
      <c r="L329">
        <v>30</v>
      </c>
      <c r="M329" s="8">
        <v>0</v>
      </c>
      <c r="N329" t="s">
        <v>418</v>
      </c>
      <c r="O329">
        <v>12</v>
      </c>
      <c r="P329" s="4">
        <v>21.348702933885775</v>
      </c>
      <c r="Q329" t="s">
        <v>102</v>
      </c>
      <c r="R329" t="s">
        <v>191</v>
      </c>
      <c r="S329" t="s">
        <v>280</v>
      </c>
      <c r="T329" t="s">
        <v>509</v>
      </c>
      <c r="U329" t="s">
        <v>523</v>
      </c>
      <c r="V329" t="s">
        <v>512</v>
      </c>
    </row>
    <row r="330" spans="1:22" x14ac:dyDescent="0.3">
      <c r="A330">
        <v>10370</v>
      </c>
      <c r="B330" t="s">
        <v>13</v>
      </c>
      <c r="C330">
        <v>74</v>
      </c>
      <c r="D330">
        <v>6</v>
      </c>
      <c r="E330" s="3">
        <v>44168</v>
      </c>
      <c r="F330" s="25">
        <f>YEAR(Order[[#This Row],[OrderDate]])</f>
        <v>2020</v>
      </c>
      <c r="G330" s="14">
        <v>20201224</v>
      </c>
      <c r="H330" t="s">
        <v>484</v>
      </c>
      <c r="I330" s="4">
        <v>169.9999988079071</v>
      </c>
      <c r="J330" s="4">
        <v>10</v>
      </c>
      <c r="K330" s="4">
        <v>8.4999999403953552</v>
      </c>
      <c r="L330">
        <v>20</v>
      </c>
      <c r="M330" s="8">
        <v>0.15000000596046451</v>
      </c>
      <c r="N330" t="s">
        <v>428</v>
      </c>
      <c r="O330">
        <v>4</v>
      </c>
      <c r="P330" s="4">
        <v>5.405016256844287</v>
      </c>
      <c r="Q330" t="s">
        <v>102</v>
      </c>
      <c r="R330" t="s">
        <v>191</v>
      </c>
      <c r="S330" t="s">
        <v>280</v>
      </c>
      <c r="T330" t="s">
        <v>509</v>
      </c>
      <c r="U330" t="s">
        <v>523</v>
      </c>
      <c r="V330" t="s">
        <v>513</v>
      </c>
    </row>
    <row r="331" spans="1:22" ht="15" customHeight="1" x14ac:dyDescent="0.3">
      <c r="A331">
        <v>10371</v>
      </c>
      <c r="B331" t="s">
        <v>39</v>
      </c>
      <c r="C331">
        <v>36</v>
      </c>
      <c r="D331">
        <v>1</v>
      </c>
      <c r="E331" s="3">
        <v>44168</v>
      </c>
      <c r="F331" s="25">
        <f>YEAR(Order[[#This Row],[OrderDate]])</f>
        <v>2020</v>
      </c>
      <c r="G331" s="14">
        <v>20201209</v>
      </c>
      <c r="H331" t="s">
        <v>486</v>
      </c>
      <c r="I331" s="4">
        <v>91.199999660253525</v>
      </c>
      <c r="J331" s="4">
        <v>19</v>
      </c>
      <c r="K331" s="4">
        <v>15.199999943375587</v>
      </c>
      <c r="L331">
        <v>6</v>
      </c>
      <c r="M331" s="8">
        <v>0.20000000298023221</v>
      </c>
      <c r="N331" t="s">
        <v>390</v>
      </c>
      <c r="O331">
        <v>17</v>
      </c>
      <c r="P331" s="4">
        <v>14.515505674132482</v>
      </c>
      <c r="Q331" t="s">
        <v>128</v>
      </c>
      <c r="R331" t="s">
        <v>217</v>
      </c>
      <c r="S331" t="s">
        <v>304</v>
      </c>
      <c r="T331" t="s">
        <v>509</v>
      </c>
      <c r="U331" t="s">
        <v>519</v>
      </c>
      <c r="V331" t="s">
        <v>514</v>
      </c>
    </row>
    <row r="332" spans="1:22" ht="15" customHeight="1" x14ac:dyDescent="0.3">
      <c r="A332">
        <v>10372</v>
      </c>
      <c r="B332" t="s">
        <v>59</v>
      </c>
      <c r="C332">
        <v>20</v>
      </c>
      <c r="D332">
        <v>5</v>
      </c>
      <c r="E332" s="3">
        <v>44169</v>
      </c>
      <c r="F332" s="25">
        <f>YEAR(Order[[#This Row],[OrderDate]])</f>
        <v>2020</v>
      </c>
      <c r="G332" s="14">
        <v>20201209</v>
      </c>
      <c r="H332" t="s">
        <v>484</v>
      </c>
      <c r="I332" s="4">
        <v>729</v>
      </c>
      <c r="J332" s="4">
        <v>81</v>
      </c>
      <c r="K332" s="4">
        <v>60.75</v>
      </c>
      <c r="L332">
        <v>12</v>
      </c>
      <c r="M332" s="8">
        <v>0.25</v>
      </c>
      <c r="N332" t="s">
        <v>374</v>
      </c>
      <c r="O332">
        <v>8</v>
      </c>
      <c r="P332" s="4">
        <v>57.815472307491099</v>
      </c>
      <c r="Q332" t="s">
        <v>148</v>
      </c>
      <c r="R332" t="s">
        <v>237</v>
      </c>
      <c r="S332" t="s">
        <v>323</v>
      </c>
      <c r="T332" t="s">
        <v>510</v>
      </c>
      <c r="U332" t="s">
        <v>521</v>
      </c>
      <c r="V332" t="s">
        <v>516</v>
      </c>
    </row>
    <row r="333" spans="1:22" ht="15" customHeight="1" x14ac:dyDescent="0.3">
      <c r="A333">
        <v>10372</v>
      </c>
      <c r="B333" t="s">
        <v>59</v>
      </c>
      <c r="C333">
        <v>38</v>
      </c>
      <c r="D333">
        <v>5</v>
      </c>
      <c r="E333" s="3">
        <v>44169</v>
      </c>
      <c r="F333" s="25">
        <f>YEAR(Order[[#This Row],[OrderDate]])</f>
        <v>2020</v>
      </c>
      <c r="G333" s="14">
        <v>20201209</v>
      </c>
      <c r="H333" t="s">
        <v>484</v>
      </c>
      <c r="I333" s="4">
        <v>7905</v>
      </c>
      <c r="J333" s="4">
        <v>263.5</v>
      </c>
      <c r="K333" s="4">
        <v>197.625</v>
      </c>
      <c r="L333">
        <v>40</v>
      </c>
      <c r="M333" s="8">
        <v>0.25</v>
      </c>
      <c r="N333" t="s">
        <v>392</v>
      </c>
      <c r="O333">
        <v>18</v>
      </c>
      <c r="P333" s="4">
        <v>194.17724636053271</v>
      </c>
      <c r="Q333" t="s">
        <v>148</v>
      </c>
      <c r="R333" t="s">
        <v>237</v>
      </c>
      <c r="S333" t="s">
        <v>323</v>
      </c>
      <c r="T333" t="s">
        <v>510</v>
      </c>
      <c r="U333" t="s">
        <v>521</v>
      </c>
      <c r="V333" t="s">
        <v>517</v>
      </c>
    </row>
    <row r="334" spans="1:22" ht="15" customHeight="1" x14ac:dyDescent="0.3">
      <c r="A334">
        <v>10372</v>
      </c>
      <c r="B334" t="s">
        <v>59</v>
      </c>
      <c r="C334">
        <v>60</v>
      </c>
      <c r="D334">
        <v>5</v>
      </c>
      <c r="E334" s="3">
        <v>44169</v>
      </c>
      <c r="F334" s="25">
        <f>YEAR(Order[[#This Row],[OrderDate]])</f>
        <v>2020</v>
      </c>
      <c r="G334" s="14">
        <v>20201209</v>
      </c>
      <c r="H334" t="s">
        <v>484</v>
      </c>
      <c r="I334" s="4">
        <v>1785</v>
      </c>
      <c r="J334" s="4">
        <v>34</v>
      </c>
      <c r="K334" s="4">
        <v>25.5</v>
      </c>
      <c r="L334">
        <v>70</v>
      </c>
      <c r="M334" s="8">
        <v>0.25</v>
      </c>
      <c r="N334" t="s">
        <v>414</v>
      </c>
      <c r="O334">
        <v>28</v>
      </c>
      <c r="P334" s="4">
        <v>17.186056815854748</v>
      </c>
      <c r="Q334" t="s">
        <v>148</v>
      </c>
      <c r="R334" t="s">
        <v>237</v>
      </c>
      <c r="S334" t="s">
        <v>323</v>
      </c>
      <c r="T334" t="s">
        <v>510</v>
      </c>
      <c r="U334" t="s">
        <v>521</v>
      </c>
      <c r="V334" t="s">
        <v>511</v>
      </c>
    </row>
    <row r="335" spans="1:22" ht="15" customHeight="1" x14ac:dyDescent="0.3">
      <c r="A335">
        <v>10372</v>
      </c>
      <c r="B335" t="s">
        <v>59</v>
      </c>
      <c r="C335">
        <v>72</v>
      </c>
      <c r="D335">
        <v>5</v>
      </c>
      <c r="E335" s="3">
        <v>44169</v>
      </c>
      <c r="F335" s="25">
        <f>YEAR(Order[[#This Row],[OrderDate]])</f>
        <v>2020</v>
      </c>
      <c r="G335" s="14">
        <v>20201211</v>
      </c>
      <c r="H335" t="s">
        <v>484</v>
      </c>
      <c r="I335" s="4">
        <v>1096.1999999999998</v>
      </c>
      <c r="J335" s="4">
        <v>34.799999999999997</v>
      </c>
      <c r="K335" s="4">
        <v>26.099999999999998</v>
      </c>
      <c r="L335">
        <v>42</v>
      </c>
      <c r="M335" s="8">
        <v>0.25</v>
      </c>
      <c r="N335" t="s">
        <v>426</v>
      </c>
      <c r="O335">
        <v>14</v>
      </c>
      <c r="P335" s="4">
        <v>14.902797245173618</v>
      </c>
      <c r="Q335" t="s">
        <v>148</v>
      </c>
      <c r="R335" t="s">
        <v>237</v>
      </c>
      <c r="S335" t="s">
        <v>323</v>
      </c>
      <c r="T335" t="s">
        <v>510</v>
      </c>
      <c r="U335" t="s">
        <v>521</v>
      </c>
      <c r="V335" t="s">
        <v>511</v>
      </c>
    </row>
    <row r="336" spans="1:22" ht="15" customHeight="1" x14ac:dyDescent="0.3">
      <c r="A336">
        <v>10373</v>
      </c>
      <c r="B336" t="s">
        <v>35</v>
      </c>
      <c r="C336">
        <v>58</v>
      </c>
      <c r="D336">
        <v>4</v>
      </c>
      <c r="E336" s="3">
        <v>44170</v>
      </c>
      <c r="F336" s="25">
        <f>YEAR(Order[[#This Row],[OrderDate]])</f>
        <v>2020</v>
      </c>
      <c r="G336" s="14">
        <v>20201211</v>
      </c>
      <c r="H336" t="s">
        <v>485</v>
      </c>
      <c r="I336" s="4">
        <v>847.99999684095383</v>
      </c>
      <c r="J336" s="4">
        <v>13.25</v>
      </c>
      <c r="K336" s="4">
        <v>10.599999960511923</v>
      </c>
      <c r="L336">
        <v>80</v>
      </c>
      <c r="M336" s="8">
        <v>0.20000000298023221</v>
      </c>
      <c r="N336" t="s">
        <v>412</v>
      </c>
      <c r="O336">
        <v>27</v>
      </c>
      <c r="P336" s="4">
        <v>5.9992715692376155</v>
      </c>
      <c r="Q336" t="s">
        <v>124</v>
      </c>
      <c r="R336" t="s">
        <v>213</v>
      </c>
      <c r="T336" t="s">
        <v>509</v>
      </c>
      <c r="U336" t="s">
        <v>530</v>
      </c>
      <c r="V336" t="s">
        <v>514</v>
      </c>
    </row>
    <row r="337" spans="1:22" ht="15" customHeight="1" x14ac:dyDescent="0.3">
      <c r="A337">
        <v>10373</v>
      </c>
      <c r="B337" t="s">
        <v>35</v>
      </c>
      <c r="C337">
        <v>71</v>
      </c>
      <c r="D337">
        <v>4</v>
      </c>
      <c r="E337" s="3">
        <v>44170</v>
      </c>
      <c r="F337" s="25">
        <f>YEAR(Order[[#This Row],[OrderDate]])</f>
        <v>2020</v>
      </c>
      <c r="G337" s="14">
        <v>20201209</v>
      </c>
      <c r="H337" t="s">
        <v>485</v>
      </c>
      <c r="I337" s="4">
        <v>859.99999679625034</v>
      </c>
      <c r="J337" s="4">
        <v>21.5</v>
      </c>
      <c r="K337" s="4">
        <v>17.199999935925007</v>
      </c>
      <c r="L337">
        <v>50</v>
      </c>
      <c r="M337" s="8">
        <v>0.20000000298023221</v>
      </c>
      <c r="N337" t="s">
        <v>425</v>
      </c>
      <c r="O337">
        <v>15</v>
      </c>
      <c r="P337" s="4">
        <v>15.813450604529082</v>
      </c>
      <c r="Q337" t="s">
        <v>124</v>
      </c>
      <c r="R337" t="s">
        <v>213</v>
      </c>
      <c r="T337" t="s">
        <v>509</v>
      </c>
      <c r="U337" t="s">
        <v>530</v>
      </c>
      <c r="V337" t="s">
        <v>511</v>
      </c>
    </row>
    <row r="338" spans="1:22" ht="15" customHeight="1" x14ac:dyDescent="0.3">
      <c r="A338">
        <v>10374</v>
      </c>
      <c r="B338" t="s">
        <v>88</v>
      </c>
      <c r="C338">
        <v>31</v>
      </c>
      <c r="D338">
        <v>1</v>
      </c>
      <c r="E338" s="3">
        <v>44170</v>
      </c>
      <c r="F338" s="25">
        <f>YEAR(Order[[#This Row],[OrderDate]])</f>
        <v>2020</v>
      </c>
      <c r="G338" s="14">
        <v>20201209</v>
      </c>
      <c r="H338" t="s">
        <v>485</v>
      </c>
      <c r="I338" s="4">
        <v>375</v>
      </c>
      <c r="J338" s="4">
        <v>12.5</v>
      </c>
      <c r="K338" s="4">
        <v>12.5</v>
      </c>
      <c r="L338">
        <v>30</v>
      </c>
      <c r="M338" s="8">
        <v>0</v>
      </c>
      <c r="N338" t="s">
        <v>385</v>
      </c>
      <c r="O338">
        <v>14</v>
      </c>
      <c r="P338" s="4">
        <v>8.9210025428745876</v>
      </c>
      <c r="Q338" t="s">
        <v>177</v>
      </c>
      <c r="R338" t="s">
        <v>266</v>
      </c>
      <c r="S338" t="s">
        <v>350</v>
      </c>
      <c r="T338" t="s">
        <v>509</v>
      </c>
      <c r="U338" t="s">
        <v>533</v>
      </c>
      <c r="V338" t="s">
        <v>511</v>
      </c>
    </row>
    <row r="339" spans="1:22" ht="15" customHeight="1" x14ac:dyDescent="0.3">
      <c r="A339">
        <v>10374</v>
      </c>
      <c r="B339" t="s">
        <v>88</v>
      </c>
      <c r="C339">
        <v>58</v>
      </c>
      <c r="D339">
        <v>1</v>
      </c>
      <c r="E339" s="3">
        <v>44170</v>
      </c>
      <c r="F339" s="25">
        <f>YEAR(Order[[#This Row],[OrderDate]])</f>
        <v>2020</v>
      </c>
      <c r="G339" s="14">
        <v>20201209</v>
      </c>
      <c r="H339" t="s">
        <v>485</v>
      </c>
      <c r="I339" s="4">
        <v>198.75</v>
      </c>
      <c r="J339" s="4">
        <v>13.25</v>
      </c>
      <c r="K339" s="4">
        <v>13.25</v>
      </c>
      <c r="L339">
        <v>15</v>
      </c>
      <c r="M339" s="8">
        <v>0</v>
      </c>
      <c r="N339" t="s">
        <v>412</v>
      </c>
      <c r="O339">
        <v>27</v>
      </c>
      <c r="P339" s="4">
        <v>5.9992715692376155</v>
      </c>
      <c r="Q339" t="s">
        <v>177</v>
      </c>
      <c r="R339" t="s">
        <v>266</v>
      </c>
      <c r="S339" t="s">
        <v>350</v>
      </c>
      <c r="T339" t="s">
        <v>509</v>
      </c>
      <c r="U339" t="s">
        <v>533</v>
      </c>
      <c r="V339" t="s">
        <v>514</v>
      </c>
    </row>
    <row r="340" spans="1:22" ht="15" customHeight="1" x14ac:dyDescent="0.3">
      <c r="A340">
        <v>10375</v>
      </c>
      <c r="B340" t="s">
        <v>34</v>
      </c>
      <c r="C340">
        <v>14</v>
      </c>
      <c r="D340">
        <v>3</v>
      </c>
      <c r="E340" s="3">
        <v>44171</v>
      </c>
      <c r="F340" s="25">
        <f>YEAR(Order[[#This Row],[OrderDate]])</f>
        <v>2020</v>
      </c>
      <c r="G340" s="14">
        <v>20201209</v>
      </c>
      <c r="H340" t="s">
        <v>484</v>
      </c>
      <c r="I340" s="4">
        <v>348.75</v>
      </c>
      <c r="J340" s="4">
        <v>23.25</v>
      </c>
      <c r="K340" s="4">
        <v>23.25</v>
      </c>
      <c r="L340">
        <v>15</v>
      </c>
      <c r="M340" s="8">
        <v>0</v>
      </c>
      <c r="N340" t="s">
        <v>368</v>
      </c>
      <c r="O340">
        <v>6</v>
      </c>
      <c r="P340" s="4">
        <v>19.281771520737859</v>
      </c>
      <c r="Q340" t="s">
        <v>123</v>
      </c>
      <c r="R340" t="s">
        <v>212</v>
      </c>
      <c r="S340" t="s">
        <v>300</v>
      </c>
      <c r="T340" t="s">
        <v>510</v>
      </c>
      <c r="U340" t="s">
        <v>353</v>
      </c>
      <c r="V340" t="s">
        <v>513</v>
      </c>
    </row>
    <row r="341" spans="1:22" ht="15" customHeight="1" x14ac:dyDescent="0.3">
      <c r="A341">
        <v>10375</v>
      </c>
      <c r="B341" t="s">
        <v>34</v>
      </c>
      <c r="C341">
        <v>54</v>
      </c>
      <c r="D341">
        <v>3</v>
      </c>
      <c r="E341" s="3">
        <v>44171</v>
      </c>
      <c r="F341" s="25">
        <f>YEAR(Order[[#This Row],[OrderDate]])</f>
        <v>2020</v>
      </c>
      <c r="G341" s="14">
        <v>20201213</v>
      </c>
      <c r="H341" t="s">
        <v>484</v>
      </c>
      <c r="I341" s="4">
        <v>74.5</v>
      </c>
      <c r="J341" s="4">
        <v>7.45</v>
      </c>
      <c r="K341" s="4">
        <v>7.45</v>
      </c>
      <c r="L341">
        <v>10</v>
      </c>
      <c r="M341" s="8">
        <v>0</v>
      </c>
      <c r="N341" t="s">
        <v>408</v>
      </c>
      <c r="O341">
        <v>25</v>
      </c>
      <c r="P341" s="4">
        <v>5.7031720626915998</v>
      </c>
      <c r="Q341" t="s">
        <v>123</v>
      </c>
      <c r="R341" t="s">
        <v>212</v>
      </c>
      <c r="S341" t="s">
        <v>300</v>
      </c>
      <c r="T341" t="s">
        <v>510</v>
      </c>
      <c r="U341" t="s">
        <v>353</v>
      </c>
      <c r="V341" t="s">
        <v>518</v>
      </c>
    </row>
    <row r="342" spans="1:22" ht="15" customHeight="1" x14ac:dyDescent="0.3">
      <c r="A342">
        <v>10376</v>
      </c>
      <c r="B342" t="s">
        <v>49</v>
      </c>
      <c r="C342">
        <v>31</v>
      </c>
      <c r="D342">
        <v>1</v>
      </c>
      <c r="E342" s="3">
        <v>44174</v>
      </c>
      <c r="F342" s="25">
        <f>YEAR(Order[[#This Row],[OrderDate]])</f>
        <v>2020</v>
      </c>
      <c r="G342" s="14">
        <v>20201213</v>
      </c>
      <c r="H342" t="s">
        <v>484</v>
      </c>
      <c r="I342" s="4">
        <v>498.74999960884452</v>
      </c>
      <c r="J342" s="4">
        <v>12.5</v>
      </c>
      <c r="K342" s="4">
        <v>11.874999990686774</v>
      </c>
      <c r="L342">
        <v>42</v>
      </c>
      <c r="M342" s="8">
        <v>5.000000074505806E-2</v>
      </c>
      <c r="N342" t="s">
        <v>385</v>
      </c>
      <c r="O342">
        <v>14</v>
      </c>
      <c r="P342" s="4">
        <v>8.9210025428745876</v>
      </c>
      <c r="Q342" t="s">
        <v>138</v>
      </c>
      <c r="R342" t="s">
        <v>227</v>
      </c>
      <c r="S342" t="s">
        <v>314</v>
      </c>
      <c r="T342" t="s">
        <v>510</v>
      </c>
      <c r="U342" t="s">
        <v>531</v>
      </c>
      <c r="V342" t="s">
        <v>511</v>
      </c>
    </row>
    <row r="343" spans="1:22" ht="15" customHeight="1" x14ac:dyDescent="0.3">
      <c r="A343">
        <v>10377</v>
      </c>
      <c r="B343" t="s">
        <v>69</v>
      </c>
      <c r="C343">
        <v>28</v>
      </c>
      <c r="D343">
        <v>1</v>
      </c>
      <c r="E343" s="3">
        <v>44174</v>
      </c>
      <c r="F343" s="25">
        <f>YEAR(Order[[#This Row],[OrderDate]])</f>
        <v>2020</v>
      </c>
      <c r="G343" s="14">
        <v>20201213</v>
      </c>
      <c r="H343" t="s">
        <v>485</v>
      </c>
      <c r="I343" s="4">
        <v>775.1999945640564</v>
      </c>
      <c r="J343" s="4">
        <v>45.6</v>
      </c>
      <c r="K343" s="4">
        <v>38.759999728202821</v>
      </c>
      <c r="L343">
        <v>20</v>
      </c>
      <c r="M343" s="8">
        <v>0.15000000596046451</v>
      </c>
      <c r="N343" t="s">
        <v>382</v>
      </c>
      <c r="O343">
        <v>12</v>
      </c>
      <c r="P343" s="4">
        <v>23.763027335506571</v>
      </c>
      <c r="Q343" t="s">
        <v>158</v>
      </c>
      <c r="R343" t="s">
        <v>247</v>
      </c>
      <c r="S343" t="s">
        <v>332</v>
      </c>
      <c r="T343" t="s">
        <v>509</v>
      </c>
      <c r="U343" t="s">
        <v>351</v>
      </c>
      <c r="V343" t="s">
        <v>513</v>
      </c>
    </row>
    <row r="344" spans="1:22" ht="15" customHeight="1" x14ac:dyDescent="0.3">
      <c r="A344">
        <v>10377</v>
      </c>
      <c r="B344" t="s">
        <v>69</v>
      </c>
      <c r="C344">
        <v>39</v>
      </c>
      <c r="D344">
        <v>1</v>
      </c>
      <c r="E344" s="3">
        <v>44174</v>
      </c>
      <c r="F344" s="25">
        <f>YEAR(Order[[#This Row],[OrderDate]])</f>
        <v>2020</v>
      </c>
      <c r="G344" s="14">
        <v>20201219</v>
      </c>
      <c r="H344" t="s">
        <v>485</v>
      </c>
      <c r="I344" s="4">
        <v>305.99999785423279</v>
      </c>
      <c r="J344" s="4">
        <v>18</v>
      </c>
      <c r="K344" s="4">
        <v>15.299999892711639</v>
      </c>
      <c r="L344">
        <v>20</v>
      </c>
      <c r="M344" s="8">
        <v>0.15000000596046451</v>
      </c>
      <c r="N344" t="s">
        <v>393</v>
      </c>
      <c r="O344">
        <v>18</v>
      </c>
      <c r="P344" s="4">
        <v>13.522215154598831</v>
      </c>
      <c r="Q344" t="s">
        <v>158</v>
      </c>
      <c r="R344" t="s">
        <v>247</v>
      </c>
      <c r="S344" t="s">
        <v>332</v>
      </c>
      <c r="T344" t="s">
        <v>509</v>
      </c>
      <c r="U344" t="s">
        <v>351</v>
      </c>
      <c r="V344" t="s">
        <v>517</v>
      </c>
    </row>
    <row r="345" spans="1:22" ht="15" customHeight="1" x14ac:dyDescent="0.3">
      <c r="A345">
        <v>10378</v>
      </c>
      <c r="B345" t="s">
        <v>22</v>
      </c>
      <c r="C345">
        <v>71</v>
      </c>
      <c r="D345">
        <v>5</v>
      </c>
      <c r="E345" s="3">
        <v>44175</v>
      </c>
      <c r="F345" s="25">
        <f>YEAR(Order[[#This Row],[OrderDate]])</f>
        <v>2020</v>
      </c>
      <c r="G345" s="14">
        <v>20201213</v>
      </c>
      <c r="H345" t="s">
        <v>485</v>
      </c>
      <c r="I345" s="4">
        <v>129</v>
      </c>
      <c r="J345" s="4">
        <v>21.5</v>
      </c>
      <c r="K345" s="4">
        <v>21.5</v>
      </c>
      <c r="L345">
        <v>6</v>
      </c>
      <c r="M345" s="8">
        <v>0</v>
      </c>
      <c r="N345" t="s">
        <v>425</v>
      </c>
      <c r="O345">
        <v>15</v>
      </c>
      <c r="P345" s="4">
        <v>15.813450604529082</v>
      </c>
      <c r="Q345" t="s">
        <v>111</v>
      </c>
      <c r="R345" t="s">
        <v>200</v>
      </c>
      <c r="S345" t="s">
        <v>289</v>
      </c>
      <c r="T345" t="s">
        <v>509</v>
      </c>
      <c r="U345" t="s">
        <v>526</v>
      </c>
      <c r="V345" t="s">
        <v>511</v>
      </c>
    </row>
    <row r="346" spans="1:22" ht="15" customHeight="1" x14ac:dyDescent="0.3">
      <c r="A346">
        <v>10379</v>
      </c>
      <c r="B346" t="s">
        <v>58</v>
      </c>
      <c r="C346">
        <v>41</v>
      </c>
      <c r="D346">
        <v>2</v>
      </c>
      <c r="E346" s="3">
        <v>44176</v>
      </c>
      <c r="F346" s="25">
        <f>YEAR(Order[[#This Row],[OrderDate]])</f>
        <v>2020</v>
      </c>
      <c r="G346" s="14">
        <v>20201213</v>
      </c>
      <c r="H346" t="s">
        <v>486</v>
      </c>
      <c r="I346" s="4">
        <v>69.479999884963036</v>
      </c>
      <c r="J346" s="4">
        <v>9.65</v>
      </c>
      <c r="K346" s="4">
        <v>8.6849999856203794</v>
      </c>
      <c r="L346">
        <v>8</v>
      </c>
      <c r="M346" s="8">
        <v>0.10000000149011611</v>
      </c>
      <c r="N346" t="s">
        <v>395</v>
      </c>
      <c r="O346">
        <v>19</v>
      </c>
      <c r="P346" s="4">
        <v>6.0463867884479576</v>
      </c>
      <c r="Q346" t="s">
        <v>147</v>
      </c>
      <c r="R346" t="s">
        <v>236</v>
      </c>
      <c r="S346" t="s">
        <v>322</v>
      </c>
      <c r="T346" t="s">
        <v>510</v>
      </c>
      <c r="U346" t="s">
        <v>521</v>
      </c>
      <c r="V346" t="s">
        <v>514</v>
      </c>
    </row>
    <row r="347" spans="1:22" ht="15" customHeight="1" x14ac:dyDescent="0.3">
      <c r="A347">
        <v>10379</v>
      </c>
      <c r="B347" t="s">
        <v>58</v>
      </c>
      <c r="C347">
        <v>63</v>
      </c>
      <c r="D347">
        <v>2</v>
      </c>
      <c r="E347" s="3">
        <v>44176</v>
      </c>
      <c r="F347" s="25">
        <f>YEAR(Order[[#This Row],[OrderDate]])</f>
        <v>2020</v>
      </c>
      <c r="G347" s="14">
        <v>20201213</v>
      </c>
      <c r="H347" t="s">
        <v>486</v>
      </c>
      <c r="I347" s="4">
        <v>632.15999895334244</v>
      </c>
      <c r="J347" s="4">
        <v>43.9</v>
      </c>
      <c r="K347" s="4">
        <v>39.509999934583902</v>
      </c>
      <c r="L347">
        <v>16</v>
      </c>
      <c r="M347" s="8">
        <v>0.10000000149011611</v>
      </c>
      <c r="N347" t="s">
        <v>417</v>
      </c>
      <c r="O347">
        <v>7</v>
      </c>
      <c r="P347" s="4">
        <v>26.405205149492534</v>
      </c>
      <c r="Q347" t="s">
        <v>147</v>
      </c>
      <c r="R347" t="s">
        <v>236</v>
      </c>
      <c r="S347" t="s">
        <v>322</v>
      </c>
      <c r="T347" t="s">
        <v>510</v>
      </c>
      <c r="U347" t="s">
        <v>521</v>
      </c>
      <c r="V347" t="s">
        <v>515</v>
      </c>
    </row>
    <row r="348" spans="1:22" ht="15" customHeight="1" x14ac:dyDescent="0.3">
      <c r="A348">
        <v>10379</v>
      </c>
      <c r="B348" t="s">
        <v>58</v>
      </c>
      <c r="C348">
        <v>65</v>
      </c>
      <c r="D348">
        <v>2</v>
      </c>
      <c r="E348" s="3">
        <v>44176</v>
      </c>
      <c r="F348" s="25">
        <f>YEAR(Order[[#This Row],[OrderDate]])</f>
        <v>2020</v>
      </c>
      <c r="G348" s="14">
        <v>20210116</v>
      </c>
      <c r="H348" t="s">
        <v>486</v>
      </c>
      <c r="I348" s="4">
        <v>378.89999937266111</v>
      </c>
      <c r="J348" s="4">
        <v>21.05</v>
      </c>
      <c r="K348" s="4">
        <v>18.944999968633056</v>
      </c>
      <c r="L348">
        <v>20</v>
      </c>
      <c r="M348" s="8">
        <v>0.10000000149011611</v>
      </c>
      <c r="N348" t="s">
        <v>419</v>
      </c>
      <c r="O348">
        <v>2</v>
      </c>
      <c r="P348" s="4">
        <v>12.356901002694999</v>
      </c>
      <c r="Q348" t="s">
        <v>147</v>
      </c>
      <c r="R348" t="s">
        <v>236</v>
      </c>
      <c r="S348" t="s">
        <v>322</v>
      </c>
      <c r="T348" t="s">
        <v>510</v>
      </c>
      <c r="U348" t="s">
        <v>521</v>
      </c>
      <c r="V348" t="s">
        <v>515</v>
      </c>
    </row>
    <row r="349" spans="1:22" ht="15" customHeight="1" x14ac:dyDescent="0.3">
      <c r="A349">
        <v>10380</v>
      </c>
      <c r="B349" t="s">
        <v>35</v>
      </c>
      <c r="C349">
        <v>30</v>
      </c>
      <c r="D349">
        <v>8</v>
      </c>
      <c r="E349" s="3">
        <v>44177</v>
      </c>
      <c r="F349" s="25">
        <f>YEAR(Order[[#This Row],[OrderDate]])</f>
        <v>2020</v>
      </c>
      <c r="G349" s="14">
        <v>20210116</v>
      </c>
      <c r="H349" t="s">
        <v>485</v>
      </c>
      <c r="I349" s="4">
        <v>419.41799930557613</v>
      </c>
      <c r="J349" s="4">
        <v>25.89</v>
      </c>
      <c r="K349" s="4">
        <v>23.300999961420896</v>
      </c>
      <c r="L349">
        <v>18</v>
      </c>
      <c r="M349" s="8">
        <v>0.10000000149011611</v>
      </c>
      <c r="N349" t="s">
        <v>384</v>
      </c>
      <c r="O349">
        <v>13</v>
      </c>
      <c r="P349" s="4">
        <v>15.141134761320492</v>
      </c>
      <c r="Q349" t="s">
        <v>124</v>
      </c>
      <c r="R349" t="s">
        <v>213</v>
      </c>
      <c r="T349" t="s">
        <v>509</v>
      </c>
      <c r="U349" t="s">
        <v>530</v>
      </c>
      <c r="V349" t="s">
        <v>514</v>
      </c>
    </row>
    <row r="350" spans="1:22" ht="15" customHeight="1" x14ac:dyDescent="0.3">
      <c r="A350">
        <v>10380</v>
      </c>
      <c r="B350" t="s">
        <v>35</v>
      </c>
      <c r="C350">
        <v>53</v>
      </c>
      <c r="D350">
        <v>8</v>
      </c>
      <c r="E350" s="3">
        <v>44177</v>
      </c>
      <c r="F350" s="25">
        <f>YEAR(Order[[#This Row],[OrderDate]])</f>
        <v>2020</v>
      </c>
      <c r="G350" s="14">
        <v>20210116</v>
      </c>
      <c r="H350" t="s">
        <v>485</v>
      </c>
      <c r="I350" s="4">
        <v>590.39999902248371</v>
      </c>
      <c r="J350" s="4">
        <v>32.799999999999997</v>
      </c>
      <c r="K350" s="4">
        <v>29.519999951124188</v>
      </c>
      <c r="L350">
        <v>20</v>
      </c>
      <c r="M350" s="8">
        <v>0.10000000149011611</v>
      </c>
      <c r="N350" t="s">
        <v>407</v>
      </c>
      <c r="O350">
        <v>24</v>
      </c>
      <c r="P350" s="4">
        <v>11.283141843590998</v>
      </c>
      <c r="Q350" t="s">
        <v>124</v>
      </c>
      <c r="R350" t="s">
        <v>213</v>
      </c>
      <c r="T350" t="s">
        <v>509</v>
      </c>
      <c r="U350" t="s">
        <v>530</v>
      </c>
      <c r="V350" t="s">
        <v>518</v>
      </c>
    </row>
    <row r="351" spans="1:22" ht="15" customHeight="1" x14ac:dyDescent="0.3">
      <c r="A351">
        <v>10380</v>
      </c>
      <c r="B351" t="s">
        <v>35</v>
      </c>
      <c r="C351">
        <v>60</v>
      </c>
      <c r="D351">
        <v>8</v>
      </c>
      <c r="E351" s="3">
        <v>44177</v>
      </c>
      <c r="F351" s="25">
        <f>YEAR(Order[[#This Row],[OrderDate]])</f>
        <v>2020</v>
      </c>
      <c r="G351" s="14">
        <v>20210116</v>
      </c>
      <c r="H351" t="s">
        <v>485</v>
      </c>
      <c r="I351" s="4">
        <v>183.59999969601631</v>
      </c>
      <c r="J351" s="4">
        <v>34</v>
      </c>
      <c r="K351" s="4">
        <v>30.599999949336052</v>
      </c>
      <c r="L351">
        <v>6</v>
      </c>
      <c r="M351" s="8">
        <v>0.10000000149011611</v>
      </c>
      <c r="N351" t="s">
        <v>414</v>
      </c>
      <c r="O351">
        <v>28</v>
      </c>
      <c r="P351" s="4">
        <v>17.186056815854748</v>
      </c>
      <c r="Q351" t="s">
        <v>124</v>
      </c>
      <c r="R351" t="s">
        <v>213</v>
      </c>
      <c r="T351" t="s">
        <v>509</v>
      </c>
      <c r="U351" t="s">
        <v>530</v>
      </c>
      <c r="V351" t="s">
        <v>511</v>
      </c>
    </row>
    <row r="352" spans="1:22" ht="15" customHeight="1" x14ac:dyDescent="0.3">
      <c r="A352">
        <v>10380</v>
      </c>
      <c r="B352" t="s">
        <v>35</v>
      </c>
      <c r="C352">
        <v>70</v>
      </c>
      <c r="D352">
        <v>8</v>
      </c>
      <c r="E352" s="3">
        <v>44177</v>
      </c>
      <c r="F352" s="25">
        <f>YEAR(Order[[#This Row],[OrderDate]])</f>
        <v>2020</v>
      </c>
      <c r="G352" s="14">
        <v>20201213</v>
      </c>
      <c r="H352" t="s">
        <v>485</v>
      </c>
      <c r="I352" s="4">
        <v>450</v>
      </c>
      <c r="J352" s="4">
        <v>15</v>
      </c>
      <c r="K352" s="4">
        <v>15</v>
      </c>
      <c r="L352">
        <v>30</v>
      </c>
      <c r="M352" s="8">
        <v>0</v>
      </c>
      <c r="N352" t="s">
        <v>424</v>
      </c>
      <c r="O352">
        <v>7</v>
      </c>
      <c r="P352" s="4">
        <v>4.3219663299234155</v>
      </c>
      <c r="Q352" t="s">
        <v>124</v>
      </c>
      <c r="R352" t="s">
        <v>213</v>
      </c>
      <c r="T352" t="s">
        <v>509</v>
      </c>
      <c r="U352" t="s">
        <v>530</v>
      </c>
      <c r="V352" t="s">
        <v>517</v>
      </c>
    </row>
    <row r="353" spans="1:22" ht="15" customHeight="1" x14ac:dyDescent="0.3">
      <c r="A353">
        <v>10381</v>
      </c>
      <c r="B353" t="s">
        <v>44</v>
      </c>
      <c r="C353">
        <v>74</v>
      </c>
      <c r="D353">
        <v>3</v>
      </c>
      <c r="E353" s="3">
        <v>44177</v>
      </c>
      <c r="F353" s="25">
        <f>YEAR(Order[[#This Row],[OrderDate]])</f>
        <v>2020</v>
      </c>
      <c r="G353" s="14">
        <v>20201216</v>
      </c>
      <c r="H353" t="s">
        <v>485</v>
      </c>
      <c r="I353" s="4">
        <v>140</v>
      </c>
      <c r="J353" s="4">
        <v>10</v>
      </c>
      <c r="K353" s="4">
        <v>10</v>
      </c>
      <c r="L353">
        <v>14</v>
      </c>
      <c r="M353" s="8">
        <v>0</v>
      </c>
      <c r="N353" t="s">
        <v>428</v>
      </c>
      <c r="O353">
        <v>4</v>
      </c>
      <c r="P353" s="4">
        <v>5.405016256844287</v>
      </c>
      <c r="Q353" t="s">
        <v>133</v>
      </c>
      <c r="R353" t="s">
        <v>222</v>
      </c>
      <c r="S353" t="s">
        <v>309</v>
      </c>
      <c r="T353" t="s">
        <v>510</v>
      </c>
      <c r="U353" t="s">
        <v>354</v>
      </c>
      <c r="V353" t="s">
        <v>513</v>
      </c>
    </row>
    <row r="354" spans="1:22" ht="15" customHeight="1" x14ac:dyDescent="0.3">
      <c r="A354">
        <v>10382</v>
      </c>
      <c r="B354" t="s">
        <v>19</v>
      </c>
      <c r="C354">
        <v>5</v>
      </c>
      <c r="D354">
        <v>4</v>
      </c>
      <c r="E354" s="3">
        <v>44178</v>
      </c>
      <c r="F354" s="25">
        <f>YEAR(Order[[#This Row],[OrderDate]])</f>
        <v>2020</v>
      </c>
      <c r="G354" s="14">
        <v>20201216</v>
      </c>
      <c r="H354" t="s">
        <v>486</v>
      </c>
      <c r="I354" s="4">
        <v>683.2</v>
      </c>
      <c r="J354" s="4">
        <v>21.35</v>
      </c>
      <c r="K354" s="4">
        <v>21.35</v>
      </c>
      <c r="L354">
        <v>32</v>
      </c>
      <c r="M354" s="8">
        <v>0</v>
      </c>
      <c r="N354" t="s">
        <v>359</v>
      </c>
      <c r="O354">
        <v>2</v>
      </c>
      <c r="P354" s="4">
        <v>13.896353834121228</v>
      </c>
      <c r="Q354" t="s">
        <v>108</v>
      </c>
      <c r="R354" t="s">
        <v>197</v>
      </c>
      <c r="S354" t="s">
        <v>286</v>
      </c>
      <c r="T354" t="s">
        <v>509</v>
      </c>
      <c r="U354" t="s">
        <v>524</v>
      </c>
      <c r="V354" t="s">
        <v>515</v>
      </c>
    </row>
    <row r="355" spans="1:22" ht="15" customHeight="1" x14ac:dyDescent="0.3">
      <c r="A355">
        <v>10382</v>
      </c>
      <c r="B355" t="s">
        <v>19</v>
      </c>
      <c r="C355">
        <v>18</v>
      </c>
      <c r="D355">
        <v>4</v>
      </c>
      <c r="E355" s="3">
        <v>44178</v>
      </c>
      <c r="F355" s="25">
        <f>YEAR(Order[[#This Row],[OrderDate]])</f>
        <v>2020</v>
      </c>
      <c r="G355" s="14">
        <v>20201216</v>
      </c>
      <c r="H355" t="s">
        <v>486</v>
      </c>
      <c r="I355" s="4">
        <v>562.5</v>
      </c>
      <c r="J355" s="4">
        <v>62.5</v>
      </c>
      <c r="K355" s="4">
        <v>62.5</v>
      </c>
      <c r="L355">
        <v>9</v>
      </c>
      <c r="M355" s="8">
        <v>0</v>
      </c>
      <c r="N355" t="s">
        <v>372</v>
      </c>
      <c r="O355">
        <v>7</v>
      </c>
      <c r="P355" s="4">
        <v>20.144415838276313</v>
      </c>
      <c r="Q355" t="s">
        <v>108</v>
      </c>
      <c r="R355" t="s">
        <v>197</v>
      </c>
      <c r="S355" t="s">
        <v>286</v>
      </c>
      <c r="T355" t="s">
        <v>509</v>
      </c>
      <c r="U355" t="s">
        <v>524</v>
      </c>
      <c r="V355" t="s">
        <v>514</v>
      </c>
    </row>
    <row r="356" spans="1:22" ht="15" customHeight="1" x14ac:dyDescent="0.3">
      <c r="A356">
        <v>10382</v>
      </c>
      <c r="B356" t="s">
        <v>19</v>
      </c>
      <c r="C356">
        <v>29</v>
      </c>
      <c r="D356">
        <v>4</v>
      </c>
      <c r="E356" s="3">
        <v>44178</v>
      </c>
      <c r="F356" s="25">
        <f>YEAR(Order[[#This Row],[OrderDate]])</f>
        <v>2020</v>
      </c>
      <c r="G356" s="14">
        <v>20201216</v>
      </c>
      <c r="H356" t="s">
        <v>486</v>
      </c>
      <c r="I356" s="4">
        <v>1733.0600000000002</v>
      </c>
      <c r="J356" s="4">
        <v>123.79</v>
      </c>
      <c r="K356" s="4">
        <v>123.79</v>
      </c>
      <c r="L356">
        <v>14</v>
      </c>
      <c r="M356" s="8">
        <v>0</v>
      </c>
      <c r="N356" t="s">
        <v>383</v>
      </c>
      <c r="O356">
        <v>12</v>
      </c>
      <c r="P356" s="4">
        <v>78.453085124436214</v>
      </c>
      <c r="Q356" t="s">
        <v>108</v>
      </c>
      <c r="R356" t="s">
        <v>197</v>
      </c>
      <c r="S356" t="s">
        <v>286</v>
      </c>
      <c r="T356" t="s">
        <v>509</v>
      </c>
      <c r="U356" t="s">
        <v>524</v>
      </c>
      <c r="V356" t="s">
        <v>518</v>
      </c>
    </row>
    <row r="357" spans="1:22" ht="15" customHeight="1" x14ac:dyDescent="0.3">
      <c r="A357">
        <v>10382</v>
      </c>
      <c r="B357" t="s">
        <v>19</v>
      </c>
      <c r="C357">
        <v>33</v>
      </c>
      <c r="D357">
        <v>4</v>
      </c>
      <c r="E357" s="3">
        <v>44178</v>
      </c>
      <c r="F357" s="25">
        <f>YEAR(Order[[#This Row],[OrderDate]])</f>
        <v>2020</v>
      </c>
      <c r="G357" s="14">
        <v>20201216</v>
      </c>
      <c r="H357" t="s">
        <v>486</v>
      </c>
      <c r="I357" s="4">
        <v>150</v>
      </c>
      <c r="J357" s="4">
        <v>2.5</v>
      </c>
      <c r="K357" s="4">
        <v>2.5</v>
      </c>
      <c r="L357">
        <v>60</v>
      </c>
      <c r="M357" s="8">
        <v>0</v>
      </c>
      <c r="N357" t="s">
        <v>387</v>
      </c>
      <c r="O357">
        <v>15</v>
      </c>
      <c r="P357" s="4">
        <v>1.3985746153494198</v>
      </c>
      <c r="Q357" t="s">
        <v>108</v>
      </c>
      <c r="R357" t="s">
        <v>197</v>
      </c>
      <c r="S357" t="s">
        <v>286</v>
      </c>
      <c r="T357" t="s">
        <v>509</v>
      </c>
      <c r="U357" t="s">
        <v>524</v>
      </c>
      <c r="V357" t="s">
        <v>511</v>
      </c>
    </row>
    <row r="358" spans="1:22" ht="15" customHeight="1" x14ac:dyDescent="0.3">
      <c r="A358">
        <v>10382</v>
      </c>
      <c r="B358" t="s">
        <v>19</v>
      </c>
      <c r="C358">
        <v>74</v>
      </c>
      <c r="D358">
        <v>4</v>
      </c>
      <c r="E358" s="3">
        <v>44178</v>
      </c>
      <c r="F358" s="25">
        <f>YEAR(Order[[#This Row],[OrderDate]])</f>
        <v>2020</v>
      </c>
      <c r="G358" s="14">
        <v>20201218</v>
      </c>
      <c r="H358" t="s">
        <v>486</v>
      </c>
      <c r="I358" s="4">
        <v>500</v>
      </c>
      <c r="J358" s="4">
        <v>10</v>
      </c>
      <c r="K358" s="4">
        <v>10</v>
      </c>
      <c r="L358">
        <v>50</v>
      </c>
      <c r="M358" s="8">
        <v>0</v>
      </c>
      <c r="N358" t="s">
        <v>428</v>
      </c>
      <c r="O358">
        <v>4</v>
      </c>
      <c r="P358" s="4">
        <v>5.405016256844287</v>
      </c>
      <c r="Q358" t="s">
        <v>108</v>
      </c>
      <c r="R358" t="s">
        <v>197</v>
      </c>
      <c r="S358" t="s">
        <v>286</v>
      </c>
      <c r="T358" t="s">
        <v>509</v>
      </c>
      <c r="U358" t="s">
        <v>524</v>
      </c>
      <c r="V358" t="s">
        <v>513</v>
      </c>
    </row>
    <row r="359" spans="1:22" ht="15" customHeight="1" x14ac:dyDescent="0.3">
      <c r="A359">
        <v>10383</v>
      </c>
      <c r="B359" t="s">
        <v>3</v>
      </c>
      <c r="C359">
        <v>13</v>
      </c>
      <c r="D359">
        <v>8</v>
      </c>
      <c r="E359" s="3">
        <v>44181</v>
      </c>
      <c r="F359" s="25">
        <f>YEAR(Order[[#This Row],[OrderDate]])</f>
        <v>2020</v>
      </c>
      <c r="G359" s="14">
        <v>20201218</v>
      </c>
      <c r="H359" t="s">
        <v>485</v>
      </c>
      <c r="I359" s="4">
        <v>120</v>
      </c>
      <c r="J359" s="4">
        <v>6</v>
      </c>
      <c r="K359" s="4">
        <v>6</v>
      </c>
      <c r="L359">
        <v>20</v>
      </c>
      <c r="M359" s="8">
        <v>0</v>
      </c>
      <c r="N359" t="s">
        <v>367</v>
      </c>
      <c r="O359">
        <v>6</v>
      </c>
      <c r="P359" s="4">
        <v>2.1837851755325639</v>
      </c>
      <c r="Q359" t="s">
        <v>92</v>
      </c>
      <c r="R359" t="s">
        <v>181</v>
      </c>
      <c r="S359" t="s">
        <v>270</v>
      </c>
      <c r="T359" t="s">
        <v>509</v>
      </c>
      <c r="U359" t="s">
        <v>351</v>
      </c>
      <c r="V359" t="s">
        <v>514</v>
      </c>
    </row>
    <row r="360" spans="1:22" ht="15" customHeight="1" x14ac:dyDescent="0.3">
      <c r="A360">
        <v>10383</v>
      </c>
      <c r="B360" t="s">
        <v>3</v>
      </c>
      <c r="C360">
        <v>50</v>
      </c>
      <c r="D360">
        <v>8</v>
      </c>
      <c r="E360" s="3">
        <v>44181</v>
      </c>
      <c r="F360" s="25">
        <f>YEAR(Order[[#This Row],[OrderDate]])</f>
        <v>2020</v>
      </c>
      <c r="G360" s="14">
        <v>20201218</v>
      </c>
      <c r="H360" t="s">
        <v>485</v>
      </c>
      <c r="I360" s="4">
        <v>243.75</v>
      </c>
      <c r="J360" s="4">
        <v>16.25</v>
      </c>
      <c r="K360" s="4">
        <v>16.25</v>
      </c>
      <c r="L360">
        <v>15</v>
      </c>
      <c r="M360" s="8">
        <v>0</v>
      </c>
      <c r="N360" t="s">
        <v>404</v>
      </c>
      <c r="O360">
        <v>23</v>
      </c>
      <c r="P360" s="4">
        <v>6.542170529867021</v>
      </c>
      <c r="Q360" t="s">
        <v>92</v>
      </c>
      <c r="R360" t="s">
        <v>181</v>
      </c>
      <c r="S360" t="s">
        <v>270</v>
      </c>
      <c r="T360" t="s">
        <v>509</v>
      </c>
      <c r="U360" t="s">
        <v>351</v>
      </c>
      <c r="V360" t="s">
        <v>516</v>
      </c>
    </row>
    <row r="361" spans="1:22" ht="15" customHeight="1" x14ac:dyDescent="0.3">
      <c r="A361">
        <v>10383</v>
      </c>
      <c r="B361" t="s">
        <v>3</v>
      </c>
      <c r="C361">
        <v>56</v>
      </c>
      <c r="D361">
        <v>8</v>
      </c>
      <c r="E361" s="3">
        <v>44181</v>
      </c>
      <c r="F361" s="25">
        <f>YEAR(Order[[#This Row],[OrderDate]])</f>
        <v>2020</v>
      </c>
      <c r="G361" s="14">
        <v>20201220</v>
      </c>
      <c r="H361" t="s">
        <v>485</v>
      </c>
      <c r="I361" s="4">
        <v>760</v>
      </c>
      <c r="J361" s="4">
        <v>38</v>
      </c>
      <c r="K361" s="4">
        <v>38</v>
      </c>
      <c r="L361">
        <v>20</v>
      </c>
      <c r="M361" s="8">
        <v>0</v>
      </c>
      <c r="N361" t="s">
        <v>410</v>
      </c>
      <c r="O361">
        <v>26</v>
      </c>
      <c r="P361" s="4">
        <v>12.985049050340091</v>
      </c>
      <c r="Q361" t="s">
        <v>92</v>
      </c>
      <c r="R361" t="s">
        <v>181</v>
      </c>
      <c r="S361" t="s">
        <v>270</v>
      </c>
      <c r="T361" t="s">
        <v>509</v>
      </c>
      <c r="U361" t="s">
        <v>351</v>
      </c>
      <c r="V361" t="s">
        <v>512</v>
      </c>
    </row>
    <row r="362" spans="1:22" ht="15" customHeight="1" x14ac:dyDescent="0.3">
      <c r="A362">
        <v>10384</v>
      </c>
      <c r="B362" t="s">
        <v>4</v>
      </c>
      <c r="C362">
        <v>20</v>
      </c>
      <c r="D362">
        <v>3</v>
      </c>
      <c r="E362" s="3">
        <v>44181</v>
      </c>
      <c r="F362" s="25">
        <f>YEAR(Order[[#This Row],[OrderDate]])</f>
        <v>2020</v>
      </c>
      <c r="G362" s="14">
        <v>20201220</v>
      </c>
      <c r="H362" t="s">
        <v>485</v>
      </c>
      <c r="I362" s="4">
        <v>2268</v>
      </c>
      <c r="J362" s="4">
        <v>81</v>
      </c>
      <c r="K362" s="4">
        <v>81</v>
      </c>
      <c r="L362">
        <v>28</v>
      </c>
      <c r="M362" s="8">
        <v>0</v>
      </c>
      <c r="N362" t="s">
        <v>374</v>
      </c>
      <c r="O362">
        <v>8</v>
      </c>
      <c r="P362" s="4">
        <v>57.815472307491099</v>
      </c>
      <c r="Q362" t="s">
        <v>93</v>
      </c>
      <c r="R362" t="s">
        <v>182</v>
      </c>
      <c r="S362" t="s">
        <v>271</v>
      </c>
      <c r="T362" t="s">
        <v>509</v>
      </c>
      <c r="U362" t="s">
        <v>526</v>
      </c>
      <c r="V362" t="s">
        <v>516</v>
      </c>
    </row>
    <row r="363" spans="1:22" ht="15" customHeight="1" x14ac:dyDescent="0.3">
      <c r="A363">
        <v>10384</v>
      </c>
      <c r="B363" t="s">
        <v>4</v>
      </c>
      <c r="C363">
        <v>60</v>
      </c>
      <c r="D363">
        <v>3</v>
      </c>
      <c r="E363" s="3">
        <v>44181</v>
      </c>
      <c r="F363" s="25">
        <f>YEAR(Order[[#This Row],[OrderDate]])</f>
        <v>2020</v>
      </c>
      <c r="G363" s="14">
        <v>20201223</v>
      </c>
      <c r="H363" t="s">
        <v>485</v>
      </c>
      <c r="I363" s="4">
        <v>510</v>
      </c>
      <c r="J363" s="4">
        <v>34</v>
      </c>
      <c r="K363" s="4">
        <v>34</v>
      </c>
      <c r="L363">
        <v>15</v>
      </c>
      <c r="M363" s="8">
        <v>0</v>
      </c>
      <c r="N363" t="s">
        <v>414</v>
      </c>
      <c r="O363">
        <v>28</v>
      </c>
      <c r="P363" s="4">
        <v>17.186056815854748</v>
      </c>
      <c r="Q363" t="s">
        <v>93</v>
      </c>
      <c r="R363" t="s">
        <v>182</v>
      </c>
      <c r="S363" t="s">
        <v>271</v>
      </c>
      <c r="T363" t="s">
        <v>509</v>
      </c>
      <c r="U363" t="s">
        <v>526</v>
      </c>
      <c r="V363" t="s">
        <v>511</v>
      </c>
    </row>
    <row r="364" spans="1:22" ht="15" customHeight="1" x14ac:dyDescent="0.3">
      <c r="A364">
        <v>10385</v>
      </c>
      <c r="B364" t="s">
        <v>72</v>
      </c>
      <c r="C364">
        <v>7</v>
      </c>
      <c r="D364">
        <v>1</v>
      </c>
      <c r="E364" s="3">
        <v>44182</v>
      </c>
      <c r="F364" s="25">
        <f>YEAR(Order[[#This Row],[OrderDate]])</f>
        <v>2020</v>
      </c>
      <c r="G364" s="14">
        <v>20201223</v>
      </c>
      <c r="H364" t="s">
        <v>484</v>
      </c>
      <c r="I364" s="4">
        <v>239.99999910593033</v>
      </c>
      <c r="J364" s="4">
        <v>30</v>
      </c>
      <c r="K364" s="4">
        <v>23.999999910593033</v>
      </c>
      <c r="L364">
        <v>10</v>
      </c>
      <c r="M364" s="8">
        <v>0.20000000298023221</v>
      </c>
      <c r="N364" t="s">
        <v>361</v>
      </c>
      <c r="O364">
        <v>3</v>
      </c>
      <c r="P364" s="4">
        <v>16.995648153812226</v>
      </c>
      <c r="Q364" t="s">
        <v>161</v>
      </c>
      <c r="R364" t="s">
        <v>250</v>
      </c>
      <c r="S364" t="s">
        <v>335</v>
      </c>
      <c r="T364" t="s">
        <v>510</v>
      </c>
      <c r="U364" t="s">
        <v>353</v>
      </c>
      <c r="V364" t="s">
        <v>513</v>
      </c>
    </row>
    <row r="365" spans="1:22" ht="15" customHeight="1" x14ac:dyDescent="0.3">
      <c r="A365">
        <v>10385</v>
      </c>
      <c r="B365" t="s">
        <v>72</v>
      </c>
      <c r="C365">
        <v>60</v>
      </c>
      <c r="D365">
        <v>1</v>
      </c>
      <c r="E365" s="3">
        <v>44182</v>
      </c>
      <c r="F365" s="25">
        <f>YEAR(Order[[#This Row],[OrderDate]])</f>
        <v>2020</v>
      </c>
      <c r="G365" s="14">
        <v>20201223</v>
      </c>
      <c r="H365" t="s">
        <v>484</v>
      </c>
      <c r="I365" s="4">
        <v>543.99999797344208</v>
      </c>
      <c r="J365" s="4">
        <v>34</v>
      </c>
      <c r="K365" s="4">
        <v>27.199999898672104</v>
      </c>
      <c r="L365">
        <v>20</v>
      </c>
      <c r="M365" s="8">
        <v>0.20000000298023221</v>
      </c>
      <c r="N365" t="s">
        <v>414</v>
      </c>
      <c r="O365">
        <v>28</v>
      </c>
      <c r="P365" s="4">
        <v>17.186056815854748</v>
      </c>
      <c r="Q365" t="s">
        <v>161</v>
      </c>
      <c r="R365" t="s">
        <v>250</v>
      </c>
      <c r="S365" t="s">
        <v>335</v>
      </c>
      <c r="T365" t="s">
        <v>510</v>
      </c>
      <c r="U365" t="s">
        <v>353</v>
      </c>
      <c r="V365" t="s">
        <v>511</v>
      </c>
    </row>
    <row r="366" spans="1:22" ht="15" customHeight="1" x14ac:dyDescent="0.3">
      <c r="A366">
        <v>10385</v>
      </c>
      <c r="B366" t="s">
        <v>72</v>
      </c>
      <c r="C366">
        <v>68</v>
      </c>
      <c r="D366">
        <v>1</v>
      </c>
      <c r="E366" s="3">
        <v>44182</v>
      </c>
      <c r="F366" s="25">
        <f>YEAR(Order[[#This Row],[OrderDate]])</f>
        <v>2020</v>
      </c>
      <c r="G366" s="14">
        <v>20201225</v>
      </c>
      <c r="H366" t="s">
        <v>484</v>
      </c>
      <c r="I366" s="4">
        <v>79.999999701976776</v>
      </c>
      <c r="J366" s="4">
        <v>12.5</v>
      </c>
      <c r="K366" s="4">
        <v>9.999999962747097</v>
      </c>
      <c r="L366">
        <v>8</v>
      </c>
      <c r="M366" s="8">
        <v>0.20000000298023221</v>
      </c>
      <c r="N366" t="s">
        <v>422</v>
      </c>
      <c r="O366">
        <v>8</v>
      </c>
      <c r="P366" s="4">
        <v>9.881917469522989</v>
      </c>
      <c r="Q366" t="s">
        <v>161</v>
      </c>
      <c r="R366" t="s">
        <v>250</v>
      </c>
      <c r="S366" t="s">
        <v>335</v>
      </c>
      <c r="T366" t="s">
        <v>510</v>
      </c>
      <c r="U366" t="s">
        <v>353</v>
      </c>
      <c r="V366" t="s">
        <v>516</v>
      </c>
    </row>
    <row r="367" spans="1:22" ht="15" customHeight="1" x14ac:dyDescent="0.3">
      <c r="A367">
        <v>10386</v>
      </c>
      <c r="B367" t="s">
        <v>20</v>
      </c>
      <c r="C367">
        <v>24</v>
      </c>
      <c r="D367">
        <v>9</v>
      </c>
      <c r="E367" s="3">
        <v>44183</v>
      </c>
      <c r="F367" s="25">
        <f>YEAR(Order[[#This Row],[OrderDate]])</f>
        <v>2020</v>
      </c>
      <c r="G367" s="14">
        <v>20201225</v>
      </c>
      <c r="H367" t="s">
        <v>485</v>
      </c>
      <c r="I367" s="4">
        <v>67.5</v>
      </c>
      <c r="J367" s="4">
        <v>4.5</v>
      </c>
      <c r="K367" s="4">
        <v>4.5</v>
      </c>
      <c r="L367">
        <v>15</v>
      </c>
      <c r="M367" s="8">
        <v>0</v>
      </c>
      <c r="N367" t="s">
        <v>378</v>
      </c>
      <c r="O367">
        <v>10</v>
      </c>
      <c r="P367" s="4">
        <v>2.1230577042655105</v>
      </c>
      <c r="Q367" t="s">
        <v>109</v>
      </c>
      <c r="R367" t="s">
        <v>198</v>
      </c>
      <c r="S367" t="s">
        <v>287</v>
      </c>
      <c r="T367" t="s">
        <v>510</v>
      </c>
      <c r="U367" t="s">
        <v>521</v>
      </c>
      <c r="V367" t="s">
        <v>517</v>
      </c>
    </row>
    <row r="368" spans="1:22" ht="15" customHeight="1" x14ac:dyDescent="0.3">
      <c r="A368">
        <v>10386</v>
      </c>
      <c r="B368" t="s">
        <v>20</v>
      </c>
      <c r="C368">
        <v>34</v>
      </c>
      <c r="D368">
        <v>9</v>
      </c>
      <c r="E368" s="3">
        <v>44183</v>
      </c>
      <c r="F368" s="25">
        <f>YEAR(Order[[#This Row],[OrderDate]])</f>
        <v>2020</v>
      </c>
      <c r="G368" s="14">
        <v>20201220</v>
      </c>
      <c r="H368" t="s">
        <v>485</v>
      </c>
      <c r="I368" s="4">
        <v>140</v>
      </c>
      <c r="J368" s="4">
        <v>14</v>
      </c>
      <c r="K368" s="4">
        <v>14</v>
      </c>
      <c r="L368">
        <v>10</v>
      </c>
      <c r="M368" s="8">
        <v>0</v>
      </c>
      <c r="N368" t="s">
        <v>388</v>
      </c>
      <c r="O368">
        <v>16</v>
      </c>
      <c r="P368" s="4">
        <v>9.0738672986425506</v>
      </c>
      <c r="Q368" t="s">
        <v>109</v>
      </c>
      <c r="R368" t="s">
        <v>198</v>
      </c>
      <c r="S368" t="s">
        <v>287</v>
      </c>
      <c r="T368" t="s">
        <v>510</v>
      </c>
      <c r="U368" t="s">
        <v>521</v>
      </c>
      <c r="V368" t="s">
        <v>517</v>
      </c>
    </row>
    <row r="369" spans="1:22" ht="15" customHeight="1" x14ac:dyDescent="0.3">
      <c r="A369">
        <v>10387</v>
      </c>
      <c r="B369" t="s">
        <v>67</v>
      </c>
      <c r="C369">
        <v>24</v>
      </c>
      <c r="D369">
        <v>1</v>
      </c>
      <c r="E369" s="3">
        <v>44183</v>
      </c>
      <c r="F369" s="25">
        <f>YEAR(Order[[#This Row],[OrderDate]])</f>
        <v>2020</v>
      </c>
      <c r="G369" s="14">
        <v>20201220</v>
      </c>
      <c r="H369" t="s">
        <v>484</v>
      </c>
      <c r="I369" s="4">
        <v>67.5</v>
      </c>
      <c r="J369" s="4">
        <v>4.5</v>
      </c>
      <c r="K369" s="4">
        <v>4.5</v>
      </c>
      <c r="L369">
        <v>15</v>
      </c>
      <c r="M369" s="8">
        <v>0</v>
      </c>
      <c r="N369" t="s">
        <v>378</v>
      </c>
      <c r="O369">
        <v>10</v>
      </c>
      <c r="P369" s="4">
        <v>2.1230577042655105</v>
      </c>
      <c r="Q369" t="s">
        <v>156</v>
      </c>
      <c r="R369" t="s">
        <v>245</v>
      </c>
      <c r="S369" t="s">
        <v>330</v>
      </c>
      <c r="T369" t="s">
        <v>509</v>
      </c>
      <c r="U369" t="s">
        <v>534</v>
      </c>
      <c r="V369" t="s">
        <v>517</v>
      </c>
    </row>
    <row r="370" spans="1:22" ht="15" customHeight="1" x14ac:dyDescent="0.3">
      <c r="A370">
        <v>10387</v>
      </c>
      <c r="B370" t="s">
        <v>67</v>
      </c>
      <c r="C370">
        <v>28</v>
      </c>
      <c r="D370">
        <v>1</v>
      </c>
      <c r="E370" s="3">
        <v>44183</v>
      </c>
      <c r="F370" s="25">
        <f>YEAR(Order[[#This Row],[OrderDate]])</f>
        <v>2020</v>
      </c>
      <c r="G370" s="14">
        <v>20201220</v>
      </c>
      <c r="H370" t="s">
        <v>484</v>
      </c>
      <c r="I370" s="4">
        <v>273.60000000000002</v>
      </c>
      <c r="J370" s="4">
        <v>45.6</v>
      </c>
      <c r="K370" s="4">
        <v>45.6</v>
      </c>
      <c r="L370">
        <v>6</v>
      </c>
      <c r="M370" s="8">
        <v>0</v>
      </c>
      <c r="N370" t="s">
        <v>382</v>
      </c>
      <c r="O370">
        <v>12</v>
      </c>
      <c r="P370" s="4">
        <v>23.763027335506571</v>
      </c>
      <c r="Q370" t="s">
        <v>156</v>
      </c>
      <c r="R370" t="s">
        <v>245</v>
      </c>
      <c r="S370" t="s">
        <v>330</v>
      </c>
      <c r="T370" t="s">
        <v>509</v>
      </c>
      <c r="U370" t="s">
        <v>534</v>
      </c>
      <c r="V370" t="s">
        <v>513</v>
      </c>
    </row>
    <row r="371" spans="1:22" ht="15" customHeight="1" x14ac:dyDescent="0.3">
      <c r="A371">
        <v>10387</v>
      </c>
      <c r="B371" t="s">
        <v>67</v>
      </c>
      <c r="C371">
        <v>59</v>
      </c>
      <c r="D371">
        <v>1</v>
      </c>
      <c r="E371" s="3">
        <v>44183</v>
      </c>
      <c r="F371" s="25">
        <f>YEAR(Order[[#This Row],[OrderDate]])</f>
        <v>2020</v>
      </c>
      <c r="G371" s="14">
        <v>20201220</v>
      </c>
      <c r="H371" t="s">
        <v>484</v>
      </c>
      <c r="I371" s="4">
        <v>660</v>
      </c>
      <c r="J371" s="4">
        <v>55</v>
      </c>
      <c r="K371" s="4">
        <v>55</v>
      </c>
      <c r="L371">
        <v>12</v>
      </c>
      <c r="M371" s="8">
        <v>0</v>
      </c>
      <c r="N371" t="s">
        <v>413</v>
      </c>
      <c r="O371">
        <v>28</v>
      </c>
      <c r="P371" s="4">
        <v>29.299646906924384</v>
      </c>
      <c r="Q371" t="s">
        <v>156</v>
      </c>
      <c r="R371" t="s">
        <v>245</v>
      </c>
      <c r="S371" t="s">
        <v>330</v>
      </c>
      <c r="T371" t="s">
        <v>509</v>
      </c>
      <c r="U371" t="s">
        <v>534</v>
      </c>
      <c r="V371" t="s">
        <v>511</v>
      </c>
    </row>
    <row r="372" spans="1:22" ht="15" customHeight="1" x14ac:dyDescent="0.3">
      <c r="A372">
        <v>10387</v>
      </c>
      <c r="B372" t="s">
        <v>67</v>
      </c>
      <c r="C372">
        <v>71</v>
      </c>
      <c r="D372">
        <v>1</v>
      </c>
      <c r="E372" s="3">
        <v>44183</v>
      </c>
      <c r="F372" s="25">
        <f>YEAR(Order[[#This Row],[OrderDate]])</f>
        <v>2020</v>
      </c>
      <c r="G372" s="14">
        <v>20201220</v>
      </c>
      <c r="H372" t="s">
        <v>484</v>
      </c>
      <c r="I372" s="4">
        <v>322.5</v>
      </c>
      <c r="J372" s="4">
        <v>21.5</v>
      </c>
      <c r="K372" s="4">
        <v>21.5</v>
      </c>
      <c r="L372">
        <v>15</v>
      </c>
      <c r="M372" s="8">
        <v>0</v>
      </c>
      <c r="N372" t="s">
        <v>425</v>
      </c>
      <c r="O372">
        <v>15</v>
      </c>
      <c r="P372" s="4">
        <v>15.813450604529082</v>
      </c>
      <c r="Q372" t="s">
        <v>156</v>
      </c>
      <c r="R372" t="s">
        <v>245</v>
      </c>
      <c r="S372" t="s">
        <v>330</v>
      </c>
      <c r="T372" t="s">
        <v>509</v>
      </c>
      <c r="U372" t="s">
        <v>534</v>
      </c>
      <c r="V372" t="s">
        <v>511</v>
      </c>
    </row>
    <row r="373" spans="1:22" ht="15" customHeight="1" x14ac:dyDescent="0.3">
      <c r="A373">
        <v>10388</v>
      </c>
      <c r="B373" t="s">
        <v>69</v>
      </c>
      <c r="C373">
        <v>45</v>
      </c>
      <c r="D373">
        <v>2</v>
      </c>
      <c r="E373" s="3">
        <v>44184</v>
      </c>
      <c r="F373" s="25">
        <f>YEAR(Order[[#This Row],[OrderDate]])</f>
        <v>2020</v>
      </c>
      <c r="G373" s="14">
        <v>20201220</v>
      </c>
      <c r="H373" t="s">
        <v>486</v>
      </c>
      <c r="I373" s="4">
        <v>113.99999957531691</v>
      </c>
      <c r="J373" s="4">
        <v>9.5</v>
      </c>
      <c r="K373" s="4">
        <v>7.5999999716877937</v>
      </c>
      <c r="L373">
        <v>15</v>
      </c>
      <c r="M373" s="8">
        <v>0.20000000298023221</v>
      </c>
      <c r="N373" t="s">
        <v>399</v>
      </c>
      <c r="O373">
        <v>21</v>
      </c>
      <c r="P373" s="4">
        <v>4.5986324879657294</v>
      </c>
      <c r="Q373" t="s">
        <v>158</v>
      </c>
      <c r="R373" t="s">
        <v>247</v>
      </c>
      <c r="S373" t="s">
        <v>332</v>
      </c>
      <c r="T373" t="s">
        <v>509</v>
      </c>
      <c r="U373" t="s">
        <v>351</v>
      </c>
      <c r="V373" t="s">
        <v>514</v>
      </c>
    </row>
    <row r="374" spans="1:22" ht="15" customHeight="1" x14ac:dyDescent="0.3">
      <c r="A374">
        <v>10388</v>
      </c>
      <c r="B374" t="s">
        <v>69</v>
      </c>
      <c r="C374">
        <v>52</v>
      </c>
      <c r="D374">
        <v>2</v>
      </c>
      <c r="E374" s="3">
        <v>44184</v>
      </c>
      <c r="F374" s="25">
        <f>YEAR(Order[[#This Row],[OrderDate]])</f>
        <v>2020</v>
      </c>
      <c r="G374" s="14">
        <v>20201220</v>
      </c>
      <c r="H374" t="s">
        <v>486</v>
      </c>
      <c r="I374" s="4">
        <v>111.99999958276749</v>
      </c>
      <c r="J374" s="4">
        <v>7</v>
      </c>
      <c r="K374" s="4">
        <v>5.5999999791383743</v>
      </c>
      <c r="L374">
        <v>20</v>
      </c>
      <c r="M374" s="8">
        <v>0.20000000298023221</v>
      </c>
      <c r="N374" t="s">
        <v>406</v>
      </c>
      <c r="O374">
        <v>24</v>
      </c>
      <c r="P374" s="4">
        <v>2.7531089859539</v>
      </c>
      <c r="Q374" t="s">
        <v>158</v>
      </c>
      <c r="R374" t="s">
        <v>247</v>
      </c>
      <c r="S374" t="s">
        <v>332</v>
      </c>
      <c r="T374" t="s">
        <v>509</v>
      </c>
      <c r="U374" t="s">
        <v>351</v>
      </c>
      <c r="V374" t="s">
        <v>512</v>
      </c>
    </row>
    <row r="375" spans="1:22" ht="15" customHeight="1" x14ac:dyDescent="0.3">
      <c r="A375">
        <v>10388</v>
      </c>
      <c r="B375" t="s">
        <v>69</v>
      </c>
      <c r="C375">
        <v>53</v>
      </c>
      <c r="D375">
        <v>2</v>
      </c>
      <c r="E375" s="3">
        <v>44184</v>
      </c>
      <c r="F375" s="25">
        <f>YEAR(Order[[#This Row],[OrderDate]])</f>
        <v>2020</v>
      </c>
      <c r="G375" s="14">
        <v>20201224</v>
      </c>
      <c r="H375" t="s">
        <v>486</v>
      </c>
      <c r="I375" s="4">
        <v>1312</v>
      </c>
      <c r="J375" s="4">
        <v>32.799999999999997</v>
      </c>
      <c r="K375" s="4">
        <v>32.799999999999997</v>
      </c>
      <c r="L375">
        <v>40</v>
      </c>
      <c r="M375" s="8">
        <v>0</v>
      </c>
      <c r="N375" t="s">
        <v>407</v>
      </c>
      <c r="O375">
        <v>24</v>
      </c>
      <c r="P375" s="4">
        <v>11.283141843590998</v>
      </c>
      <c r="Q375" t="s">
        <v>158</v>
      </c>
      <c r="R375" t="s">
        <v>247</v>
      </c>
      <c r="S375" t="s">
        <v>332</v>
      </c>
      <c r="T375" t="s">
        <v>509</v>
      </c>
      <c r="U375" t="s">
        <v>351</v>
      </c>
      <c r="V375" t="s">
        <v>518</v>
      </c>
    </row>
    <row r="376" spans="1:22" ht="15" customHeight="1" x14ac:dyDescent="0.3">
      <c r="A376">
        <v>10389</v>
      </c>
      <c r="B376" t="s">
        <v>9</v>
      </c>
      <c r="C376">
        <v>10</v>
      </c>
      <c r="D376">
        <v>4</v>
      </c>
      <c r="E376" s="3">
        <v>44185</v>
      </c>
      <c r="F376" s="25">
        <f>YEAR(Order[[#This Row],[OrderDate]])</f>
        <v>2020</v>
      </c>
      <c r="G376" s="14">
        <v>20201224</v>
      </c>
      <c r="H376" t="s">
        <v>484</v>
      </c>
      <c r="I376" s="4">
        <v>496</v>
      </c>
      <c r="J376" s="4">
        <v>31</v>
      </c>
      <c r="K376" s="4">
        <v>31</v>
      </c>
      <c r="L376">
        <v>16</v>
      </c>
      <c r="M376" s="8">
        <v>0</v>
      </c>
      <c r="N376" t="s">
        <v>364</v>
      </c>
      <c r="O376">
        <v>4</v>
      </c>
      <c r="P376" s="4">
        <v>11.047328272500083</v>
      </c>
      <c r="Q376" t="s">
        <v>98</v>
      </c>
      <c r="R376" t="s">
        <v>187</v>
      </c>
      <c r="S376" t="s">
        <v>276</v>
      </c>
      <c r="T376" t="s">
        <v>510</v>
      </c>
      <c r="U376" t="s">
        <v>531</v>
      </c>
      <c r="V376" t="s">
        <v>514</v>
      </c>
    </row>
    <row r="377" spans="1:22" ht="15" customHeight="1" x14ac:dyDescent="0.3">
      <c r="A377">
        <v>10389</v>
      </c>
      <c r="B377" t="s">
        <v>9</v>
      </c>
      <c r="C377">
        <v>55</v>
      </c>
      <c r="D377">
        <v>4</v>
      </c>
      <c r="E377" s="3">
        <v>44185</v>
      </c>
      <c r="F377" s="25">
        <f>YEAR(Order[[#This Row],[OrderDate]])</f>
        <v>2020</v>
      </c>
      <c r="G377" s="14">
        <v>20201224</v>
      </c>
      <c r="H377" t="s">
        <v>484</v>
      </c>
      <c r="I377" s="4">
        <v>360</v>
      </c>
      <c r="J377" s="4">
        <v>24</v>
      </c>
      <c r="K377" s="4">
        <v>24</v>
      </c>
      <c r="L377">
        <v>15</v>
      </c>
      <c r="M377" s="8">
        <v>0</v>
      </c>
      <c r="N377" t="s">
        <v>409</v>
      </c>
      <c r="O377">
        <v>25</v>
      </c>
      <c r="P377" s="4">
        <v>18.144678468561601</v>
      </c>
      <c r="Q377" t="s">
        <v>98</v>
      </c>
      <c r="R377" t="s">
        <v>187</v>
      </c>
      <c r="S377" t="s">
        <v>276</v>
      </c>
      <c r="T377" t="s">
        <v>510</v>
      </c>
      <c r="U377" t="s">
        <v>531</v>
      </c>
      <c r="V377" t="s">
        <v>518</v>
      </c>
    </row>
    <row r="378" spans="1:22" ht="15" customHeight="1" x14ac:dyDescent="0.3">
      <c r="A378">
        <v>10389</v>
      </c>
      <c r="B378" t="s">
        <v>9</v>
      </c>
      <c r="C378">
        <v>62</v>
      </c>
      <c r="D378">
        <v>4</v>
      </c>
      <c r="E378" s="3">
        <v>44185</v>
      </c>
      <c r="F378" s="25">
        <f>YEAR(Order[[#This Row],[OrderDate]])</f>
        <v>2020</v>
      </c>
      <c r="G378" s="14">
        <v>20201224</v>
      </c>
      <c r="H378" t="s">
        <v>484</v>
      </c>
      <c r="I378" s="4">
        <v>986</v>
      </c>
      <c r="J378" s="4">
        <v>49.3</v>
      </c>
      <c r="K378" s="4">
        <v>49.3</v>
      </c>
      <c r="L378">
        <v>20</v>
      </c>
      <c r="M378" s="8">
        <v>0</v>
      </c>
      <c r="N378" t="s">
        <v>416</v>
      </c>
      <c r="O378">
        <v>29</v>
      </c>
      <c r="P378" s="4">
        <v>34.868075459270003</v>
      </c>
      <c r="Q378" t="s">
        <v>98</v>
      </c>
      <c r="R378" t="s">
        <v>187</v>
      </c>
      <c r="S378" t="s">
        <v>276</v>
      </c>
      <c r="T378" t="s">
        <v>510</v>
      </c>
      <c r="U378" t="s">
        <v>531</v>
      </c>
      <c r="V378" t="s">
        <v>516</v>
      </c>
    </row>
    <row r="379" spans="1:22" ht="15" customHeight="1" x14ac:dyDescent="0.3">
      <c r="A379">
        <v>10389</v>
      </c>
      <c r="B379" t="s">
        <v>9</v>
      </c>
      <c r="C379">
        <v>70</v>
      </c>
      <c r="D379">
        <v>4</v>
      </c>
      <c r="E379" s="3">
        <v>44185</v>
      </c>
      <c r="F379" s="25">
        <f>YEAR(Order[[#This Row],[OrderDate]])</f>
        <v>2020</v>
      </c>
      <c r="G379" s="14">
        <v>20201226</v>
      </c>
      <c r="H379" t="s">
        <v>484</v>
      </c>
      <c r="I379" s="4">
        <v>450</v>
      </c>
      <c r="J379" s="4">
        <v>15</v>
      </c>
      <c r="K379" s="4">
        <v>15</v>
      </c>
      <c r="L379">
        <v>30</v>
      </c>
      <c r="M379" s="8">
        <v>0</v>
      </c>
      <c r="N379" t="s">
        <v>424</v>
      </c>
      <c r="O379">
        <v>7</v>
      </c>
      <c r="P379" s="4">
        <v>4.3219663299234155</v>
      </c>
      <c r="Q379" t="s">
        <v>98</v>
      </c>
      <c r="R379" t="s">
        <v>187</v>
      </c>
      <c r="S379" t="s">
        <v>276</v>
      </c>
      <c r="T379" t="s">
        <v>510</v>
      </c>
      <c r="U379" t="s">
        <v>531</v>
      </c>
      <c r="V379" t="s">
        <v>517</v>
      </c>
    </row>
    <row r="380" spans="1:22" x14ac:dyDescent="0.3">
      <c r="A380">
        <v>10390</v>
      </c>
      <c r="B380" t="s">
        <v>19</v>
      </c>
      <c r="C380">
        <v>31</v>
      </c>
      <c r="D380">
        <v>6</v>
      </c>
      <c r="E380" s="3">
        <v>44188</v>
      </c>
      <c r="F380" s="25">
        <f>YEAR(Order[[#This Row],[OrderDate]])</f>
        <v>2020</v>
      </c>
      <c r="G380" s="14">
        <v>20201226</v>
      </c>
      <c r="H380" t="s">
        <v>486</v>
      </c>
      <c r="I380" s="4">
        <v>674.99999888241291</v>
      </c>
      <c r="J380" s="4">
        <v>12.5</v>
      </c>
      <c r="K380" s="4">
        <v>11.249999981373549</v>
      </c>
      <c r="L380">
        <v>60</v>
      </c>
      <c r="M380" s="8">
        <v>0.10000000149011611</v>
      </c>
      <c r="N380" t="s">
        <v>385</v>
      </c>
      <c r="O380">
        <v>14</v>
      </c>
      <c r="P380" s="4">
        <v>8.9210025428745876</v>
      </c>
      <c r="Q380" t="s">
        <v>108</v>
      </c>
      <c r="R380" t="s">
        <v>197</v>
      </c>
      <c r="S380" t="s">
        <v>286</v>
      </c>
      <c r="T380" t="s">
        <v>509</v>
      </c>
      <c r="U380" t="s">
        <v>524</v>
      </c>
      <c r="V380" t="s">
        <v>511</v>
      </c>
    </row>
    <row r="381" spans="1:22" x14ac:dyDescent="0.3">
      <c r="A381">
        <v>10390</v>
      </c>
      <c r="B381" t="s">
        <v>19</v>
      </c>
      <c r="C381">
        <v>35</v>
      </c>
      <c r="D381">
        <v>6</v>
      </c>
      <c r="E381" s="3">
        <v>44188</v>
      </c>
      <c r="F381" s="25">
        <f>YEAR(Order[[#This Row],[OrderDate]])</f>
        <v>2020</v>
      </c>
      <c r="G381" s="14">
        <v>20201226</v>
      </c>
      <c r="H381" t="s">
        <v>486</v>
      </c>
      <c r="I381" s="4">
        <v>647.99999892711639</v>
      </c>
      <c r="J381" s="4">
        <v>18</v>
      </c>
      <c r="K381" s="4">
        <v>16.19999997317791</v>
      </c>
      <c r="L381">
        <v>40</v>
      </c>
      <c r="M381" s="8">
        <v>0.10000000149011611</v>
      </c>
      <c r="N381" t="s">
        <v>389</v>
      </c>
      <c r="O381">
        <v>16</v>
      </c>
      <c r="P381" s="4">
        <v>11.144616765926688</v>
      </c>
      <c r="Q381" t="s">
        <v>108</v>
      </c>
      <c r="R381" t="s">
        <v>197</v>
      </c>
      <c r="S381" t="s">
        <v>286</v>
      </c>
      <c r="T381" t="s">
        <v>509</v>
      </c>
      <c r="U381" t="s">
        <v>524</v>
      </c>
      <c r="V381" t="s">
        <v>517</v>
      </c>
    </row>
    <row r="382" spans="1:22" x14ac:dyDescent="0.3">
      <c r="A382">
        <v>10390</v>
      </c>
      <c r="B382" t="s">
        <v>19</v>
      </c>
      <c r="C382">
        <v>46</v>
      </c>
      <c r="D382">
        <v>6</v>
      </c>
      <c r="E382" s="3">
        <v>44188</v>
      </c>
      <c r="F382" s="25">
        <f>YEAR(Order[[#This Row],[OrderDate]])</f>
        <v>2020</v>
      </c>
      <c r="G382" s="14">
        <v>20201226</v>
      </c>
      <c r="H382" t="s">
        <v>486</v>
      </c>
      <c r="I382" s="4">
        <v>450</v>
      </c>
      <c r="J382" s="4">
        <v>12</v>
      </c>
      <c r="K382" s="4">
        <v>12</v>
      </c>
      <c r="L382">
        <v>45</v>
      </c>
      <c r="M382" s="8">
        <v>0</v>
      </c>
      <c r="N382" t="s">
        <v>400</v>
      </c>
      <c r="O382">
        <v>21</v>
      </c>
      <c r="P382" s="4">
        <v>5.504627786254181</v>
      </c>
      <c r="Q382" t="s">
        <v>108</v>
      </c>
      <c r="R382" t="s">
        <v>197</v>
      </c>
      <c r="S382" t="s">
        <v>286</v>
      </c>
      <c r="T382" t="s">
        <v>509</v>
      </c>
      <c r="U382" t="s">
        <v>524</v>
      </c>
      <c r="V382" t="s">
        <v>514</v>
      </c>
    </row>
    <row r="383" spans="1:22" x14ac:dyDescent="0.3">
      <c r="A383">
        <v>10390</v>
      </c>
      <c r="B383" t="s">
        <v>19</v>
      </c>
      <c r="C383">
        <v>72</v>
      </c>
      <c r="D383">
        <v>6</v>
      </c>
      <c r="E383" s="3">
        <v>44188</v>
      </c>
      <c r="F383" s="25">
        <f>YEAR(Order[[#This Row],[OrderDate]])</f>
        <v>2020</v>
      </c>
      <c r="G383" s="14">
        <v>20201231</v>
      </c>
      <c r="H383" t="s">
        <v>486</v>
      </c>
      <c r="I383" s="4">
        <v>571.67999875545502</v>
      </c>
      <c r="J383" s="4">
        <v>34.799999999999997</v>
      </c>
      <c r="K383" s="4">
        <v>31.319999948143955</v>
      </c>
      <c r="L383">
        <v>24</v>
      </c>
      <c r="M383" s="8">
        <v>0.10000000149011611</v>
      </c>
      <c r="N383" t="s">
        <v>426</v>
      </c>
      <c r="O383">
        <v>14</v>
      </c>
      <c r="P383" s="4">
        <v>14.902797245173618</v>
      </c>
      <c r="Q383" t="s">
        <v>108</v>
      </c>
      <c r="R383" t="s">
        <v>197</v>
      </c>
      <c r="S383" t="s">
        <v>286</v>
      </c>
      <c r="T383" t="s">
        <v>509</v>
      </c>
      <c r="U383" t="s">
        <v>524</v>
      </c>
      <c r="V383" t="s">
        <v>511</v>
      </c>
    </row>
    <row r="384" spans="1:22" ht="15" customHeight="1" x14ac:dyDescent="0.3">
      <c r="A384">
        <v>10391</v>
      </c>
      <c r="B384" t="s">
        <v>16</v>
      </c>
      <c r="C384">
        <v>13</v>
      </c>
      <c r="D384">
        <v>3</v>
      </c>
      <c r="E384" s="3">
        <v>44188</v>
      </c>
      <c r="F384" s="25">
        <f>YEAR(Order[[#This Row],[OrderDate]])</f>
        <v>2020</v>
      </c>
      <c r="G384" s="14">
        <v>20210101</v>
      </c>
      <c r="H384" t="s">
        <v>485</v>
      </c>
      <c r="I384" s="4">
        <v>108</v>
      </c>
      <c r="J384" s="4">
        <v>6</v>
      </c>
      <c r="K384" s="4">
        <v>6</v>
      </c>
      <c r="L384">
        <v>18</v>
      </c>
      <c r="M384" s="8">
        <v>0</v>
      </c>
      <c r="N384" t="s">
        <v>367</v>
      </c>
      <c r="O384">
        <v>6</v>
      </c>
      <c r="P384" s="4">
        <v>2.1837851755325639</v>
      </c>
      <c r="Q384" t="s">
        <v>105</v>
      </c>
      <c r="R384" t="s">
        <v>194</v>
      </c>
      <c r="S384" t="s">
        <v>283</v>
      </c>
      <c r="T384" t="s">
        <v>509</v>
      </c>
      <c r="U384" t="s">
        <v>520</v>
      </c>
      <c r="V384" t="s">
        <v>514</v>
      </c>
    </row>
    <row r="385" spans="1:22" ht="15" customHeight="1" x14ac:dyDescent="0.3">
      <c r="A385">
        <v>10392</v>
      </c>
      <c r="B385" t="s">
        <v>56</v>
      </c>
      <c r="C385">
        <v>69</v>
      </c>
      <c r="D385">
        <v>2</v>
      </c>
      <c r="E385" s="3">
        <v>44189</v>
      </c>
      <c r="F385" s="25">
        <f>YEAR(Order[[#This Row],[OrderDate]])</f>
        <v>2020</v>
      </c>
      <c r="G385" s="14">
        <v>20210103</v>
      </c>
      <c r="H385" t="s">
        <v>485</v>
      </c>
      <c r="I385" s="4">
        <v>1800</v>
      </c>
      <c r="J385" s="4">
        <v>36</v>
      </c>
      <c r="K385" s="4">
        <v>36</v>
      </c>
      <c r="L385">
        <v>50</v>
      </c>
      <c r="M385" s="8">
        <v>0</v>
      </c>
      <c r="N385" t="s">
        <v>423</v>
      </c>
      <c r="O385">
        <v>15</v>
      </c>
      <c r="P385" s="4">
        <v>12.894008605174344</v>
      </c>
      <c r="Q385" t="s">
        <v>145</v>
      </c>
      <c r="R385" t="s">
        <v>234</v>
      </c>
      <c r="S385" t="s">
        <v>320</v>
      </c>
      <c r="T385" t="s">
        <v>509</v>
      </c>
      <c r="U385" t="s">
        <v>524</v>
      </c>
      <c r="V385" t="s">
        <v>511</v>
      </c>
    </row>
    <row r="386" spans="1:22" ht="15" customHeight="1" x14ac:dyDescent="0.3">
      <c r="A386">
        <v>10393</v>
      </c>
      <c r="B386" t="s">
        <v>68</v>
      </c>
      <c r="C386">
        <v>2</v>
      </c>
      <c r="D386">
        <v>1</v>
      </c>
      <c r="E386" s="3">
        <v>44190</v>
      </c>
      <c r="F386" s="25">
        <f>YEAR(Order[[#This Row],[OrderDate]])</f>
        <v>2020</v>
      </c>
      <c r="G386" s="14">
        <v>20210103</v>
      </c>
      <c r="H386" t="s">
        <v>485</v>
      </c>
      <c r="I386" s="4">
        <v>356.25</v>
      </c>
      <c r="J386" s="4">
        <v>19</v>
      </c>
      <c r="K386" s="4">
        <v>14.25</v>
      </c>
      <c r="L386">
        <v>25</v>
      </c>
      <c r="M386" s="8">
        <v>0.25</v>
      </c>
      <c r="N386" t="s">
        <v>356</v>
      </c>
      <c r="O386">
        <v>1</v>
      </c>
      <c r="P386" s="4">
        <v>9.9064127385757743</v>
      </c>
      <c r="Q386" t="s">
        <v>157</v>
      </c>
      <c r="R386" t="s">
        <v>246</v>
      </c>
      <c r="S386" t="s">
        <v>331</v>
      </c>
      <c r="T386" t="s">
        <v>510</v>
      </c>
      <c r="U386" t="s">
        <v>353</v>
      </c>
      <c r="V386" t="s">
        <v>517</v>
      </c>
    </row>
    <row r="387" spans="1:22" ht="15" customHeight="1" x14ac:dyDescent="0.3">
      <c r="A387">
        <v>10393</v>
      </c>
      <c r="B387" t="s">
        <v>68</v>
      </c>
      <c r="C387">
        <v>14</v>
      </c>
      <c r="D387">
        <v>1</v>
      </c>
      <c r="E387" s="3">
        <v>44190</v>
      </c>
      <c r="F387" s="25">
        <f>YEAR(Order[[#This Row],[OrderDate]])</f>
        <v>2020</v>
      </c>
      <c r="G387" s="14">
        <v>20210103</v>
      </c>
      <c r="H387" t="s">
        <v>485</v>
      </c>
      <c r="I387" s="4">
        <v>732.375</v>
      </c>
      <c r="J387" s="4">
        <v>23.25</v>
      </c>
      <c r="K387" s="4">
        <v>17.4375</v>
      </c>
      <c r="L387">
        <v>42</v>
      </c>
      <c r="M387" s="8">
        <v>0.25</v>
      </c>
      <c r="N387" t="s">
        <v>368</v>
      </c>
      <c r="O387">
        <v>6</v>
      </c>
      <c r="P387" s="4">
        <v>19.281771520737859</v>
      </c>
      <c r="Q387" t="s">
        <v>157</v>
      </c>
      <c r="R387" t="s">
        <v>246</v>
      </c>
      <c r="S387" t="s">
        <v>331</v>
      </c>
      <c r="T387" t="s">
        <v>510</v>
      </c>
      <c r="U387" t="s">
        <v>353</v>
      </c>
      <c r="V387" t="s">
        <v>513</v>
      </c>
    </row>
    <row r="388" spans="1:22" ht="15" customHeight="1" x14ac:dyDescent="0.3">
      <c r="A388">
        <v>10393</v>
      </c>
      <c r="B388" t="s">
        <v>68</v>
      </c>
      <c r="C388">
        <v>25</v>
      </c>
      <c r="D388">
        <v>1</v>
      </c>
      <c r="E388" s="3">
        <v>44190</v>
      </c>
      <c r="F388" s="25">
        <f>YEAR(Order[[#This Row],[OrderDate]])</f>
        <v>2020</v>
      </c>
      <c r="G388" s="14">
        <v>20210103</v>
      </c>
      <c r="H388" t="s">
        <v>485</v>
      </c>
      <c r="I388" s="4">
        <v>73.5</v>
      </c>
      <c r="J388" s="4">
        <v>14</v>
      </c>
      <c r="K388" s="4">
        <v>10.5</v>
      </c>
      <c r="L388">
        <v>7</v>
      </c>
      <c r="M388" s="8">
        <v>0.25</v>
      </c>
      <c r="N388" t="s">
        <v>379</v>
      </c>
      <c r="O388">
        <v>11</v>
      </c>
      <c r="P388" s="4">
        <v>5.7552439408246228</v>
      </c>
      <c r="Q388" t="s">
        <v>157</v>
      </c>
      <c r="R388" t="s">
        <v>246</v>
      </c>
      <c r="S388" t="s">
        <v>331</v>
      </c>
      <c r="T388" t="s">
        <v>510</v>
      </c>
      <c r="U388" t="s">
        <v>353</v>
      </c>
      <c r="V388" t="s">
        <v>516</v>
      </c>
    </row>
    <row r="389" spans="1:22" ht="15" customHeight="1" x14ac:dyDescent="0.3">
      <c r="A389">
        <v>10393</v>
      </c>
      <c r="B389" t="s">
        <v>68</v>
      </c>
      <c r="C389">
        <v>26</v>
      </c>
      <c r="D389">
        <v>1</v>
      </c>
      <c r="E389" s="3">
        <v>44190</v>
      </c>
      <c r="F389" s="25">
        <f>YEAR(Order[[#This Row],[OrderDate]])</f>
        <v>2020</v>
      </c>
      <c r="G389" s="14">
        <v>20210103</v>
      </c>
      <c r="H389" t="s">
        <v>485</v>
      </c>
      <c r="I389" s="4">
        <v>1639.575</v>
      </c>
      <c r="J389" s="4">
        <v>31.23</v>
      </c>
      <c r="K389" s="4">
        <v>23.422499999999999</v>
      </c>
      <c r="L389">
        <v>70</v>
      </c>
      <c r="M389" s="8">
        <v>0.25</v>
      </c>
      <c r="N389" t="s">
        <v>380</v>
      </c>
      <c r="O389">
        <v>11</v>
      </c>
      <c r="P389" s="4">
        <v>12.929370209027901</v>
      </c>
      <c r="Q389" t="s">
        <v>157</v>
      </c>
      <c r="R389" t="s">
        <v>246</v>
      </c>
      <c r="S389" t="s">
        <v>331</v>
      </c>
      <c r="T389" t="s">
        <v>510</v>
      </c>
      <c r="U389" t="s">
        <v>353</v>
      </c>
      <c r="V389" t="s">
        <v>516</v>
      </c>
    </row>
    <row r="390" spans="1:22" ht="15" customHeight="1" x14ac:dyDescent="0.3">
      <c r="A390">
        <v>10393</v>
      </c>
      <c r="B390" t="s">
        <v>68</v>
      </c>
      <c r="C390">
        <v>31</v>
      </c>
      <c r="D390">
        <v>1</v>
      </c>
      <c r="E390" s="3">
        <v>44190</v>
      </c>
      <c r="F390" s="25">
        <f>YEAR(Order[[#This Row],[OrderDate]])</f>
        <v>2020</v>
      </c>
      <c r="G390" s="14">
        <v>20210103</v>
      </c>
      <c r="H390" t="s">
        <v>485</v>
      </c>
      <c r="I390" s="4">
        <v>400</v>
      </c>
      <c r="J390" s="4">
        <v>12.5</v>
      </c>
      <c r="K390" s="4">
        <v>12.5</v>
      </c>
      <c r="L390">
        <v>32</v>
      </c>
      <c r="M390" s="8">
        <v>0</v>
      </c>
      <c r="N390" t="s">
        <v>385</v>
      </c>
      <c r="O390">
        <v>14</v>
      </c>
      <c r="P390" s="4">
        <v>8.9210025428745876</v>
      </c>
      <c r="Q390" t="s">
        <v>157</v>
      </c>
      <c r="R390" t="s">
        <v>246</v>
      </c>
      <c r="S390" t="s">
        <v>331</v>
      </c>
      <c r="T390" t="s">
        <v>510</v>
      </c>
      <c r="U390" t="s">
        <v>353</v>
      </c>
      <c r="V390" t="s">
        <v>511</v>
      </c>
    </row>
    <row r="391" spans="1:22" ht="15" customHeight="1" x14ac:dyDescent="0.3">
      <c r="A391">
        <v>10394</v>
      </c>
      <c r="B391" t="s">
        <v>34</v>
      </c>
      <c r="C391">
        <v>13</v>
      </c>
      <c r="D391">
        <v>1</v>
      </c>
      <c r="E391" s="3">
        <v>44190</v>
      </c>
      <c r="F391" s="25">
        <f>YEAR(Order[[#This Row],[OrderDate]])</f>
        <v>2020</v>
      </c>
      <c r="G391" s="14">
        <v>20210103</v>
      </c>
      <c r="H391" t="s">
        <v>485</v>
      </c>
      <c r="I391" s="4">
        <v>60</v>
      </c>
      <c r="J391" s="4">
        <v>6</v>
      </c>
      <c r="K391" s="4">
        <v>6</v>
      </c>
      <c r="L391">
        <v>10</v>
      </c>
      <c r="M391" s="8">
        <v>0</v>
      </c>
      <c r="N391" t="s">
        <v>367</v>
      </c>
      <c r="O391">
        <v>6</v>
      </c>
      <c r="P391" s="4">
        <v>2.1837851755325639</v>
      </c>
      <c r="Q391" t="s">
        <v>123</v>
      </c>
      <c r="R391" t="s">
        <v>212</v>
      </c>
      <c r="S391" t="s">
        <v>300</v>
      </c>
      <c r="T391" t="s">
        <v>510</v>
      </c>
      <c r="U391" t="s">
        <v>353</v>
      </c>
      <c r="V391" t="s">
        <v>514</v>
      </c>
    </row>
    <row r="392" spans="1:22" ht="15" customHeight="1" x14ac:dyDescent="0.3">
      <c r="A392">
        <v>10394</v>
      </c>
      <c r="B392" t="s">
        <v>34</v>
      </c>
      <c r="C392">
        <v>62</v>
      </c>
      <c r="D392">
        <v>1</v>
      </c>
      <c r="E392" s="3">
        <v>44190</v>
      </c>
      <c r="F392" s="25">
        <f>YEAR(Order[[#This Row],[OrderDate]])</f>
        <v>2020</v>
      </c>
      <c r="G392" s="14">
        <v>20210103</v>
      </c>
      <c r="H392" t="s">
        <v>485</v>
      </c>
      <c r="I392" s="4">
        <v>493</v>
      </c>
      <c r="J392" s="4">
        <v>49.3</v>
      </c>
      <c r="K392" s="4">
        <v>49.3</v>
      </c>
      <c r="L392">
        <v>10</v>
      </c>
      <c r="M392" s="8">
        <v>0</v>
      </c>
      <c r="N392" t="s">
        <v>416</v>
      </c>
      <c r="O392">
        <v>29</v>
      </c>
      <c r="P392" s="4">
        <v>34.868075459270003</v>
      </c>
      <c r="Q392" t="s">
        <v>123</v>
      </c>
      <c r="R392" t="s">
        <v>212</v>
      </c>
      <c r="S392" t="s">
        <v>300</v>
      </c>
      <c r="T392" t="s">
        <v>510</v>
      </c>
      <c r="U392" t="s">
        <v>353</v>
      </c>
      <c r="V392" t="s">
        <v>516</v>
      </c>
    </row>
    <row r="393" spans="1:22" x14ac:dyDescent="0.3">
      <c r="A393">
        <v>10395</v>
      </c>
      <c r="B393" t="s">
        <v>33</v>
      </c>
      <c r="C393">
        <v>46</v>
      </c>
      <c r="D393">
        <v>6</v>
      </c>
      <c r="E393" s="3">
        <v>44191</v>
      </c>
      <c r="F393" s="25">
        <f>YEAR(Order[[#This Row],[OrderDate]])</f>
        <v>2020</v>
      </c>
      <c r="G393" s="14">
        <v>20210103</v>
      </c>
      <c r="H393" t="s">
        <v>486</v>
      </c>
      <c r="I393" s="4">
        <v>302.39999949932098</v>
      </c>
      <c r="J393" s="4">
        <v>12</v>
      </c>
      <c r="K393" s="4">
        <v>10.799999982118607</v>
      </c>
      <c r="L393">
        <v>28</v>
      </c>
      <c r="M393" s="8">
        <v>0.10000000149011611</v>
      </c>
      <c r="N393" t="s">
        <v>400</v>
      </c>
      <c r="O393">
        <v>21</v>
      </c>
      <c r="P393" s="4">
        <v>5.504627786254181</v>
      </c>
      <c r="Q393" t="s">
        <v>122</v>
      </c>
      <c r="R393" t="s">
        <v>211</v>
      </c>
      <c r="S393" t="s">
        <v>299</v>
      </c>
      <c r="T393" t="s">
        <v>510</v>
      </c>
      <c r="U393" t="s">
        <v>354</v>
      </c>
      <c r="V393" t="s">
        <v>514</v>
      </c>
    </row>
    <row r="394" spans="1:22" x14ac:dyDescent="0.3">
      <c r="A394">
        <v>10395</v>
      </c>
      <c r="B394" t="s">
        <v>33</v>
      </c>
      <c r="C394">
        <v>53</v>
      </c>
      <c r="D394">
        <v>6</v>
      </c>
      <c r="E394" s="3">
        <v>44191</v>
      </c>
      <c r="F394" s="25">
        <f>YEAR(Order[[#This Row],[OrderDate]])</f>
        <v>2020</v>
      </c>
      <c r="G394" s="14">
        <v>20210103</v>
      </c>
      <c r="H394" t="s">
        <v>486</v>
      </c>
      <c r="I394" s="4">
        <v>2066.3999965786929</v>
      </c>
      <c r="J394" s="4">
        <v>32.799999999999997</v>
      </c>
      <c r="K394" s="4">
        <v>29.519999951124188</v>
      </c>
      <c r="L394">
        <v>70</v>
      </c>
      <c r="M394" s="8">
        <v>0.10000000149011611</v>
      </c>
      <c r="N394" t="s">
        <v>407</v>
      </c>
      <c r="O394">
        <v>24</v>
      </c>
      <c r="P394" s="4">
        <v>11.283141843590998</v>
      </c>
      <c r="Q394" t="s">
        <v>122</v>
      </c>
      <c r="R394" t="s">
        <v>211</v>
      </c>
      <c r="S394" t="s">
        <v>299</v>
      </c>
      <c r="T394" t="s">
        <v>510</v>
      </c>
      <c r="U394" t="s">
        <v>354</v>
      </c>
      <c r="V394" t="s">
        <v>518</v>
      </c>
    </row>
    <row r="395" spans="1:22" x14ac:dyDescent="0.3">
      <c r="A395">
        <v>10395</v>
      </c>
      <c r="B395" t="s">
        <v>33</v>
      </c>
      <c r="C395">
        <v>69</v>
      </c>
      <c r="D395">
        <v>6</v>
      </c>
      <c r="E395" s="3">
        <v>44191</v>
      </c>
      <c r="F395" s="25">
        <f>YEAR(Order[[#This Row],[OrderDate]])</f>
        <v>2020</v>
      </c>
      <c r="G395" s="14">
        <v>20210106</v>
      </c>
      <c r="H395" t="s">
        <v>486</v>
      </c>
      <c r="I395" s="4">
        <v>288</v>
      </c>
      <c r="J395" s="4">
        <v>36</v>
      </c>
      <c r="K395" s="4">
        <v>36</v>
      </c>
      <c r="L395">
        <v>8</v>
      </c>
      <c r="M395" s="8">
        <v>0</v>
      </c>
      <c r="N395" t="s">
        <v>423</v>
      </c>
      <c r="O395">
        <v>15</v>
      </c>
      <c r="P395" s="4">
        <v>12.894008605174344</v>
      </c>
      <c r="Q395" t="s">
        <v>122</v>
      </c>
      <c r="R395" t="s">
        <v>211</v>
      </c>
      <c r="S395" t="s">
        <v>299</v>
      </c>
      <c r="T395" t="s">
        <v>510</v>
      </c>
      <c r="U395" t="s">
        <v>354</v>
      </c>
      <c r="V395" t="s">
        <v>511</v>
      </c>
    </row>
    <row r="396" spans="1:22" ht="15" customHeight="1" x14ac:dyDescent="0.3">
      <c r="A396">
        <v>10396</v>
      </c>
      <c r="B396" t="s">
        <v>23</v>
      </c>
      <c r="C396">
        <v>23</v>
      </c>
      <c r="D396">
        <v>1</v>
      </c>
      <c r="E396" s="3">
        <v>44192</v>
      </c>
      <c r="F396" s="25">
        <f>YEAR(Order[[#This Row],[OrderDate]])</f>
        <v>2020</v>
      </c>
      <c r="G396" s="14">
        <v>20210106</v>
      </c>
      <c r="H396" t="s">
        <v>485</v>
      </c>
      <c r="I396" s="4">
        <v>360</v>
      </c>
      <c r="J396" s="4">
        <v>9</v>
      </c>
      <c r="K396" s="4">
        <v>9</v>
      </c>
      <c r="L396">
        <v>40</v>
      </c>
      <c r="M396" s="8">
        <v>0</v>
      </c>
      <c r="N396" t="s">
        <v>377</v>
      </c>
      <c r="O396">
        <v>9</v>
      </c>
      <c r="P396" s="4">
        <v>5.2140991742329925</v>
      </c>
      <c r="Q396" t="s">
        <v>112</v>
      </c>
      <c r="R396" t="s">
        <v>201</v>
      </c>
      <c r="S396" t="s">
        <v>290</v>
      </c>
      <c r="T396" t="s">
        <v>509</v>
      </c>
      <c r="U396" t="s">
        <v>520</v>
      </c>
      <c r="V396" t="s">
        <v>512</v>
      </c>
    </row>
    <row r="397" spans="1:22" ht="15" customHeight="1" x14ac:dyDescent="0.3">
      <c r="A397">
        <v>10396</v>
      </c>
      <c r="B397" t="s">
        <v>23</v>
      </c>
      <c r="C397">
        <v>71</v>
      </c>
      <c r="D397">
        <v>1</v>
      </c>
      <c r="E397" s="3">
        <v>44192</v>
      </c>
      <c r="F397" s="25">
        <f>YEAR(Order[[#This Row],[OrderDate]])</f>
        <v>2020</v>
      </c>
      <c r="G397" s="14">
        <v>20210106</v>
      </c>
      <c r="H397" t="s">
        <v>485</v>
      </c>
      <c r="I397" s="4">
        <v>1290</v>
      </c>
      <c r="J397" s="4">
        <v>21.5</v>
      </c>
      <c r="K397" s="4">
        <v>21.5</v>
      </c>
      <c r="L397">
        <v>60</v>
      </c>
      <c r="M397" s="8">
        <v>0</v>
      </c>
      <c r="N397" t="s">
        <v>425</v>
      </c>
      <c r="O397">
        <v>15</v>
      </c>
      <c r="P397" s="4">
        <v>15.813450604529082</v>
      </c>
      <c r="Q397" t="s">
        <v>112</v>
      </c>
      <c r="R397" t="s">
        <v>201</v>
      </c>
      <c r="S397" t="s">
        <v>290</v>
      </c>
      <c r="T397" t="s">
        <v>509</v>
      </c>
      <c r="U397" t="s">
        <v>520</v>
      </c>
      <c r="V397" t="s">
        <v>511</v>
      </c>
    </row>
    <row r="398" spans="1:22" ht="15" customHeight="1" x14ac:dyDescent="0.3">
      <c r="A398">
        <v>10396</v>
      </c>
      <c r="B398" t="s">
        <v>23</v>
      </c>
      <c r="C398">
        <v>72</v>
      </c>
      <c r="D398">
        <v>1</v>
      </c>
      <c r="E398" s="3">
        <v>44192</v>
      </c>
      <c r="F398" s="25">
        <f>YEAR(Order[[#This Row],[OrderDate]])</f>
        <v>2020</v>
      </c>
      <c r="G398" s="14">
        <v>20210102</v>
      </c>
      <c r="H398" t="s">
        <v>485</v>
      </c>
      <c r="I398" s="4">
        <v>730.8</v>
      </c>
      <c r="J398" s="4">
        <v>34.799999999999997</v>
      </c>
      <c r="K398" s="4">
        <v>34.799999999999997</v>
      </c>
      <c r="L398">
        <v>21</v>
      </c>
      <c r="M398" s="8">
        <v>0</v>
      </c>
      <c r="N398" t="s">
        <v>426</v>
      </c>
      <c r="O398">
        <v>14</v>
      </c>
      <c r="P398" s="4">
        <v>14.902797245173618</v>
      </c>
      <c r="Q398" t="s">
        <v>112</v>
      </c>
      <c r="R398" t="s">
        <v>201</v>
      </c>
      <c r="S398" t="s">
        <v>290</v>
      </c>
      <c r="T398" t="s">
        <v>509</v>
      </c>
      <c r="U398" t="s">
        <v>520</v>
      </c>
      <c r="V398" t="s">
        <v>511</v>
      </c>
    </row>
    <row r="399" spans="1:22" ht="15" customHeight="1" x14ac:dyDescent="0.3">
      <c r="A399">
        <v>10397</v>
      </c>
      <c r="B399" t="s">
        <v>57</v>
      </c>
      <c r="C399">
        <v>21</v>
      </c>
      <c r="D399">
        <v>5</v>
      </c>
      <c r="E399" s="3">
        <v>44192</v>
      </c>
      <c r="F399" s="25">
        <f>YEAR(Order[[#This Row],[OrderDate]])</f>
        <v>2020</v>
      </c>
      <c r="G399" s="14">
        <v>20210102</v>
      </c>
      <c r="H399" t="s">
        <v>486</v>
      </c>
      <c r="I399" s="4">
        <v>84.999999403953552</v>
      </c>
      <c r="J399" s="4">
        <v>10</v>
      </c>
      <c r="K399" s="4">
        <v>8.4999999403953552</v>
      </c>
      <c r="L399">
        <v>10</v>
      </c>
      <c r="M399" s="8">
        <v>0.15000000596046451</v>
      </c>
      <c r="N399" t="s">
        <v>375</v>
      </c>
      <c r="O399">
        <v>8</v>
      </c>
      <c r="P399" s="4">
        <v>8.5451596278118238</v>
      </c>
      <c r="Q399" t="s">
        <v>146</v>
      </c>
      <c r="R399" t="s">
        <v>235</v>
      </c>
      <c r="S399" t="s">
        <v>321</v>
      </c>
      <c r="T399" t="s">
        <v>509</v>
      </c>
      <c r="U399" t="s">
        <v>352</v>
      </c>
      <c r="V399" t="s">
        <v>516</v>
      </c>
    </row>
    <row r="400" spans="1:22" ht="15" customHeight="1" x14ac:dyDescent="0.3">
      <c r="A400">
        <v>10397</v>
      </c>
      <c r="B400" t="s">
        <v>57</v>
      </c>
      <c r="C400">
        <v>51</v>
      </c>
      <c r="D400">
        <v>5</v>
      </c>
      <c r="E400" s="3">
        <v>44192</v>
      </c>
      <c r="F400" s="25">
        <f>YEAR(Order[[#This Row],[OrderDate]])</f>
        <v>2020</v>
      </c>
      <c r="G400" s="14">
        <v>20210109</v>
      </c>
      <c r="H400" t="s">
        <v>486</v>
      </c>
      <c r="I400" s="4">
        <v>810.89999431371689</v>
      </c>
      <c r="J400" s="4">
        <v>53</v>
      </c>
      <c r="K400" s="4">
        <v>45.049999684095383</v>
      </c>
      <c r="L400">
        <v>18</v>
      </c>
      <c r="M400" s="8">
        <v>0.15000000596046451</v>
      </c>
      <c r="N400" t="s">
        <v>405</v>
      </c>
      <c r="O400">
        <v>24</v>
      </c>
      <c r="P400" s="4">
        <v>18.835525116961144</v>
      </c>
      <c r="Q400" t="s">
        <v>146</v>
      </c>
      <c r="R400" t="s">
        <v>235</v>
      </c>
      <c r="S400" t="s">
        <v>321</v>
      </c>
      <c r="T400" t="s">
        <v>509</v>
      </c>
      <c r="U400" t="s">
        <v>352</v>
      </c>
      <c r="V400" t="s">
        <v>513</v>
      </c>
    </row>
    <row r="401" spans="1:22" ht="15" customHeight="1" x14ac:dyDescent="0.3">
      <c r="A401">
        <v>10398</v>
      </c>
      <c r="B401" t="s">
        <v>68</v>
      </c>
      <c r="C401">
        <v>35</v>
      </c>
      <c r="D401">
        <v>2</v>
      </c>
      <c r="E401" s="3">
        <v>44195</v>
      </c>
      <c r="F401" s="25">
        <f>YEAR(Order[[#This Row],[OrderDate]])</f>
        <v>2020</v>
      </c>
      <c r="G401" s="14">
        <v>20210109</v>
      </c>
      <c r="H401" t="s">
        <v>485</v>
      </c>
      <c r="I401" s="4">
        <v>540</v>
      </c>
      <c r="J401" s="4">
        <v>18</v>
      </c>
      <c r="K401" s="4">
        <v>18</v>
      </c>
      <c r="L401">
        <v>30</v>
      </c>
      <c r="M401" s="8">
        <v>0</v>
      </c>
      <c r="N401" t="s">
        <v>389</v>
      </c>
      <c r="O401">
        <v>16</v>
      </c>
      <c r="P401" s="4">
        <v>11.144616765926688</v>
      </c>
      <c r="Q401" t="s">
        <v>157</v>
      </c>
      <c r="R401" t="s">
        <v>246</v>
      </c>
      <c r="S401" t="s">
        <v>331</v>
      </c>
      <c r="T401" t="s">
        <v>510</v>
      </c>
      <c r="U401" t="s">
        <v>353</v>
      </c>
      <c r="V401" t="s">
        <v>517</v>
      </c>
    </row>
    <row r="402" spans="1:22" ht="15" customHeight="1" x14ac:dyDescent="0.3">
      <c r="A402">
        <v>10398</v>
      </c>
      <c r="B402" t="s">
        <v>68</v>
      </c>
      <c r="C402">
        <v>55</v>
      </c>
      <c r="D402">
        <v>2</v>
      </c>
      <c r="E402" s="3">
        <v>44195</v>
      </c>
      <c r="F402" s="25">
        <f>YEAR(Order[[#This Row],[OrderDate]])</f>
        <v>2020</v>
      </c>
      <c r="G402" s="14">
        <v>20210108</v>
      </c>
      <c r="H402" t="s">
        <v>485</v>
      </c>
      <c r="I402" s="4">
        <v>2591.9999957084656</v>
      </c>
      <c r="J402" s="4">
        <v>24</v>
      </c>
      <c r="K402" s="4">
        <v>21.599999964237213</v>
      </c>
      <c r="L402">
        <v>120</v>
      </c>
      <c r="M402" s="8">
        <v>0.10000000149011611</v>
      </c>
      <c r="N402" t="s">
        <v>409</v>
      </c>
      <c r="O402">
        <v>25</v>
      </c>
      <c r="P402" s="4">
        <v>18.144678468561601</v>
      </c>
      <c r="Q402" t="s">
        <v>157</v>
      </c>
      <c r="R402" t="s">
        <v>246</v>
      </c>
      <c r="S402" t="s">
        <v>331</v>
      </c>
      <c r="T402" t="s">
        <v>510</v>
      </c>
      <c r="U402" t="s">
        <v>353</v>
      </c>
      <c r="V402" t="s">
        <v>518</v>
      </c>
    </row>
    <row r="403" spans="1:22" ht="15" customHeight="1" x14ac:dyDescent="0.3">
      <c r="A403">
        <v>10399</v>
      </c>
      <c r="B403" t="s">
        <v>80</v>
      </c>
      <c r="C403">
        <v>68</v>
      </c>
      <c r="D403">
        <v>8</v>
      </c>
      <c r="E403" s="3">
        <v>44196</v>
      </c>
      <c r="F403" s="25">
        <f>YEAR(Order[[#This Row],[OrderDate]])</f>
        <v>2020</v>
      </c>
      <c r="G403" s="14">
        <v>20210108</v>
      </c>
      <c r="H403" t="s">
        <v>485</v>
      </c>
      <c r="I403" s="4">
        <v>750</v>
      </c>
      <c r="J403" s="4">
        <v>12.5</v>
      </c>
      <c r="K403" s="4">
        <v>12.5</v>
      </c>
      <c r="L403">
        <v>60</v>
      </c>
      <c r="M403" s="8">
        <v>0</v>
      </c>
      <c r="N403" t="s">
        <v>422</v>
      </c>
      <c r="O403">
        <v>8</v>
      </c>
      <c r="P403" s="4">
        <v>9.881917469522989</v>
      </c>
      <c r="Q403" t="s">
        <v>169</v>
      </c>
      <c r="R403" t="s">
        <v>258</v>
      </c>
      <c r="S403" t="s">
        <v>342</v>
      </c>
      <c r="T403" t="s">
        <v>509</v>
      </c>
      <c r="U403" t="s">
        <v>532</v>
      </c>
      <c r="V403" t="s">
        <v>516</v>
      </c>
    </row>
    <row r="404" spans="1:22" ht="15" customHeight="1" x14ac:dyDescent="0.3">
      <c r="A404">
        <v>10399</v>
      </c>
      <c r="B404" t="s">
        <v>80</v>
      </c>
      <c r="C404">
        <v>71</v>
      </c>
      <c r="D404">
        <v>8</v>
      </c>
      <c r="E404" s="3">
        <v>44196</v>
      </c>
      <c r="F404" s="25">
        <f>YEAR(Order[[#This Row],[OrderDate]])</f>
        <v>2020</v>
      </c>
      <c r="G404" s="14">
        <v>20210108</v>
      </c>
      <c r="H404" t="s">
        <v>485</v>
      </c>
      <c r="I404" s="4">
        <v>645</v>
      </c>
      <c r="J404" s="4">
        <v>21.5</v>
      </c>
      <c r="K404" s="4">
        <v>21.5</v>
      </c>
      <c r="L404">
        <v>30</v>
      </c>
      <c r="M404" s="8">
        <v>0</v>
      </c>
      <c r="N404" t="s">
        <v>425</v>
      </c>
      <c r="O404">
        <v>15</v>
      </c>
      <c r="P404" s="4">
        <v>15.813450604529082</v>
      </c>
      <c r="Q404" t="s">
        <v>169</v>
      </c>
      <c r="R404" t="s">
        <v>258</v>
      </c>
      <c r="S404" t="s">
        <v>342</v>
      </c>
      <c r="T404" t="s">
        <v>509</v>
      </c>
      <c r="U404" t="s">
        <v>532</v>
      </c>
      <c r="V404" t="s">
        <v>511</v>
      </c>
    </row>
    <row r="405" spans="1:22" ht="15" customHeight="1" x14ac:dyDescent="0.3">
      <c r="A405">
        <v>10399</v>
      </c>
      <c r="B405" t="s">
        <v>80</v>
      </c>
      <c r="C405">
        <v>76</v>
      </c>
      <c r="D405">
        <v>8</v>
      </c>
      <c r="E405" s="3">
        <v>44196</v>
      </c>
      <c r="F405" s="25">
        <f>YEAR(Order[[#This Row],[OrderDate]])</f>
        <v>2020</v>
      </c>
      <c r="G405" s="14">
        <v>20210108</v>
      </c>
      <c r="H405" t="s">
        <v>485</v>
      </c>
      <c r="I405" s="4">
        <v>630</v>
      </c>
      <c r="J405" s="4">
        <v>18</v>
      </c>
      <c r="K405" s="4">
        <v>18</v>
      </c>
      <c r="L405">
        <v>35</v>
      </c>
      <c r="M405" s="8">
        <v>0</v>
      </c>
      <c r="N405" t="s">
        <v>430</v>
      </c>
      <c r="O405">
        <v>23</v>
      </c>
      <c r="P405" s="4">
        <v>11.35067307451974</v>
      </c>
      <c r="Q405" t="s">
        <v>169</v>
      </c>
      <c r="R405" t="s">
        <v>258</v>
      </c>
      <c r="S405" t="s">
        <v>342</v>
      </c>
      <c r="T405" t="s">
        <v>509</v>
      </c>
      <c r="U405" t="s">
        <v>532</v>
      </c>
      <c r="V405" t="s">
        <v>517</v>
      </c>
    </row>
    <row r="406" spans="1:22" ht="15" customHeight="1" x14ac:dyDescent="0.3">
      <c r="A406">
        <v>10399</v>
      </c>
      <c r="B406" t="s">
        <v>80</v>
      </c>
      <c r="C406">
        <v>77</v>
      </c>
      <c r="D406">
        <v>8</v>
      </c>
      <c r="E406" s="3">
        <v>44196</v>
      </c>
      <c r="F406" s="25">
        <f>YEAR(Order[[#This Row],[OrderDate]])</f>
        <v>2020</v>
      </c>
      <c r="G406" s="14">
        <v>20210116</v>
      </c>
      <c r="H406" t="s">
        <v>485</v>
      </c>
      <c r="I406" s="4">
        <v>182</v>
      </c>
      <c r="J406" s="4">
        <v>13</v>
      </c>
      <c r="K406" s="4">
        <v>13</v>
      </c>
      <c r="L406">
        <v>14</v>
      </c>
      <c r="M406" s="8">
        <v>0</v>
      </c>
      <c r="N406" t="s">
        <v>431</v>
      </c>
      <c r="O406">
        <v>12</v>
      </c>
      <c r="P406" s="4">
        <v>9.7871799999999993</v>
      </c>
      <c r="Q406" t="s">
        <v>169</v>
      </c>
      <c r="R406" t="s">
        <v>258</v>
      </c>
      <c r="S406" t="s">
        <v>342</v>
      </c>
      <c r="T406" t="s">
        <v>509</v>
      </c>
      <c r="U406" t="s">
        <v>532</v>
      </c>
      <c r="V406" t="s">
        <v>515</v>
      </c>
    </row>
    <row r="407" spans="1:22" ht="15" customHeight="1" x14ac:dyDescent="0.3">
      <c r="A407">
        <v>10400</v>
      </c>
      <c r="B407" t="s">
        <v>18</v>
      </c>
      <c r="C407">
        <v>29</v>
      </c>
      <c r="D407">
        <v>1</v>
      </c>
      <c r="E407" s="3">
        <v>44197</v>
      </c>
      <c r="F407" s="25">
        <f>YEAR(Order[[#This Row],[OrderDate]])</f>
        <v>2021</v>
      </c>
      <c r="G407" s="14">
        <v>20210116</v>
      </c>
      <c r="H407" t="s">
        <v>485</v>
      </c>
      <c r="I407" s="4">
        <v>2599.59</v>
      </c>
      <c r="J407" s="4">
        <v>123.79</v>
      </c>
      <c r="K407" s="4">
        <v>123.79</v>
      </c>
      <c r="L407">
        <v>21</v>
      </c>
      <c r="M407" s="8">
        <v>0</v>
      </c>
      <c r="N407" t="s">
        <v>383</v>
      </c>
      <c r="O407">
        <v>12</v>
      </c>
      <c r="P407" s="4">
        <v>78.453085124436214</v>
      </c>
      <c r="Q407" t="s">
        <v>107</v>
      </c>
      <c r="R407" t="s">
        <v>196</v>
      </c>
      <c r="S407" t="s">
        <v>285</v>
      </c>
      <c r="T407" t="s">
        <v>509</v>
      </c>
      <c r="U407" t="s">
        <v>351</v>
      </c>
      <c r="V407" t="s">
        <v>518</v>
      </c>
    </row>
    <row r="408" spans="1:22" ht="15" customHeight="1" x14ac:dyDescent="0.3">
      <c r="A408">
        <v>10400</v>
      </c>
      <c r="B408" t="s">
        <v>18</v>
      </c>
      <c r="C408">
        <v>35</v>
      </c>
      <c r="D408">
        <v>1</v>
      </c>
      <c r="E408" s="3">
        <v>44197</v>
      </c>
      <c r="F408" s="25">
        <f>YEAR(Order[[#This Row],[OrderDate]])</f>
        <v>2021</v>
      </c>
      <c r="G408" s="14">
        <v>20210116</v>
      </c>
      <c r="H408" t="s">
        <v>485</v>
      </c>
      <c r="I408" s="4">
        <v>630</v>
      </c>
      <c r="J408" s="4">
        <v>18</v>
      </c>
      <c r="K408" s="4">
        <v>18</v>
      </c>
      <c r="L408">
        <v>35</v>
      </c>
      <c r="M408" s="8">
        <v>0</v>
      </c>
      <c r="N408" t="s">
        <v>389</v>
      </c>
      <c r="O408">
        <v>16</v>
      </c>
      <c r="P408" s="4">
        <v>11.144616765926688</v>
      </c>
      <c r="Q408" t="s">
        <v>107</v>
      </c>
      <c r="R408" t="s">
        <v>196</v>
      </c>
      <c r="S408" t="s">
        <v>285</v>
      </c>
      <c r="T408" t="s">
        <v>509</v>
      </c>
      <c r="U408" t="s">
        <v>351</v>
      </c>
      <c r="V408" t="s">
        <v>517</v>
      </c>
    </row>
    <row r="409" spans="1:22" ht="15" customHeight="1" x14ac:dyDescent="0.3">
      <c r="A409">
        <v>10400</v>
      </c>
      <c r="B409" t="s">
        <v>18</v>
      </c>
      <c r="C409">
        <v>49</v>
      </c>
      <c r="D409">
        <v>1</v>
      </c>
      <c r="E409" s="3">
        <v>44197</v>
      </c>
      <c r="F409" s="25">
        <f>YEAR(Order[[#This Row],[OrderDate]])</f>
        <v>2021</v>
      </c>
      <c r="G409" s="14">
        <v>20210110</v>
      </c>
      <c r="H409" t="s">
        <v>485</v>
      </c>
      <c r="I409" s="4">
        <v>600</v>
      </c>
      <c r="J409" s="4">
        <v>20</v>
      </c>
      <c r="K409" s="4">
        <v>20</v>
      </c>
      <c r="L409">
        <v>30</v>
      </c>
      <c r="M409" s="8">
        <v>0</v>
      </c>
      <c r="N409" t="s">
        <v>403</v>
      </c>
      <c r="O409">
        <v>23</v>
      </c>
      <c r="P409" s="4">
        <v>12.545683485741497</v>
      </c>
      <c r="Q409" t="s">
        <v>107</v>
      </c>
      <c r="R409" t="s">
        <v>196</v>
      </c>
      <c r="S409" t="s">
        <v>285</v>
      </c>
      <c r="T409" t="s">
        <v>509</v>
      </c>
      <c r="U409" t="s">
        <v>351</v>
      </c>
      <c r="V409" t="s">
        <v>516</v>
      </c>
    </row>
    <row r="410" spans="1:22" ht="15" customHeight="1" x14ac:dyDescent="0.3">
      <c r="A410">
        <v>10401</v>
      </c>
      <c r="B410" t="s">
        <v>62</v>
      </c>
      <c r="C410">
        <v>30</v>
      </c>
      <c r="D410">
        <v>1</v>
      </c>
      <c r="E410" s="3">
        <v>44197</v>
      </c>
      <c r="F410" s="25">
        <f>YEAR(Order[[#This Row],[OrderDate]])</f>
        <v>2021</v>
      </c>
      <c r="G410" s="14">
        <v>20210110</v>
      </c>
      <c r="H410" t="s">
        <v>486</v>
      </c>
      <c r="I410" s="4">
        <v>466.02</v>
      </c>
      <c r="J410" s="4">
        <v>25.89</v>
      </c>
      <c r="K410" s="4">
        <v>25.89</v>
      </c>
      <c r="L410">
        <v>18</v>
      </c>
      <c r="M410" s="8">
        <v>0</v>
      </c>
      <c r="N410" t="s">
        <v>384</v>
      </c>
      <c r="O410">
        <v>13</v>
      </c>
      <c r="P410" s="4">
        <v>15.141134761320492</v>
      </c>
      <c r="Q410" t="s">
        <v>151</v>
      </c>
      <c r="R410" t="s">
        <v>240</v>
      </c>
      <c r="S410" t="s">
        <v>325</v>
      </c>
      <c r="T410" t="s">
        <v>510</v>
      </c>
      <c r="U410" t="s">
        <v>353</v>
      </c>
      <c r="V410" t="s">
        <v>514</v>
      </c>
    </row>
    <row r="411" spans="1:22" ht="15" customHeight="1" x14ac:dyDescent="0.3">
      <c r="A411">
        <v>10401</v>
      </c>
      <c r="B411" t="s">
        <v>62</v>
      </c>
      <c r="C411">
        <v>56</v>
      </c>
      <c r="D411">
        <v>1</v>
      </c>
      <c r="E411" s="3">
        <v>44197</v>
      </c>
      <c r="F411" s="25">
        <f>YEAR(Order[[#This Row],[OrderDate]])</f>
        <v>2021</v>
      </c>
      <c r="G411" s="14">
        <v>20210110</v>
      </c>
      <c r="H411" t="s">
        <v>486</v>
      </c>
      <c r="I411" s="4">
        <v>2660</v>
      </c>
      <c r="J411" s="4">
        <v>38</v>
      </c>
      <c r="K411" s="4">
        <v>38</v>
      </c>
      <c r="L411">
        <v>70</v>
      </c>
      <c r="M411" s="8">
        <v>0</v>
      </c>
      <c r="N411" t="s">
        <v>410</v>
      </c>
      <c r="O411">
        <v>26</v>
      </c>
      <c r="P411" s="4">
        <v>12.985049050340091</v>
      </c>
      <c r="Q411" t="s">
        <v>151</v>
      </c>
      <c r="R411" t="s">
        <v>240</v>
      </c>
      <c r="S411" t="s">
        <v>325</v>
      </c>
      <c r="T411" t="s">
        <v>510</v>
      </c>
      <c r="U411" t="s">
        <v>353</v>
      </c>
      <c r="V411" t="s">
        <v>512</v>
      </c>
    </row>
    <row r="412" spans="1:22" ht="15" customHeight="1" x14ac:dyDescent="0.3">
      <c r="A412">
        <v>10401</v>
      </c>
      <c r="B412" t="s">
        <v>62</v>
      </c>
      <c r="C412">
        <v>65</v>
      </c>
      <c r="D412">
        <v>1</v>
      </c>
      <c r="E412" s="3">
        <v>44197</v>
      </c>
      <c r="F412" s="25">
        <f>YEAR(Order[[#This Row],[OrderDate]])</f>
        <v>2021</v>
      </c>
      <c r="G412" s="14">
        <v>20210110</v>
      </c>
      <c r="H412" t="s">
        <v>486</v>
      </c>
      <c r="I412" s="4">
        <v>421</v>
      </c>
      <c r="J412" s="4">
        <v>21.05</v>
      </c>
      <c r="K412" s="4">
        <v>21.05</v>
      </c>
      <c r="L412">
        <v>20</v>
      </c>
      <c r="M412" s="8">
        <v>0</v>
      </c>
      <c r="N412" t="s">
        <v>419</v>
      </c>
      <c r="O412">
        <v>2</v>
      </c>
      <c r="P412" s="4">
        <v>12.356901002694999</v>
      </c>
      <c r="Q412" t="s">
        <v>151</v>
      </c>
      <c r="R412" t="s">
        <v>240</v>
      </c>
      <c r="S412" t="s">
        <v>325</v>
      </c>
      <c r="T412" t="s">
        <v>510</v>
      </c>
      <c r="U412" t="s">
        <v>353</v>
      </c>
      <c r="V412" t="s">
        <v>515</v>
      </c>
    </row>
    <row r="413" spans="1:22" ht="15" customHeight="1" x14ac:dyDescent="0.3">
      <c r="A413">
        <v>10401</v>
      </c>
      <c r="B413" t="s">
        <v>62</v>
      </c>
      <c r="C413">
        <v>71</v>
      </c>
      <c r="D413">
        <v>1</v>
      </c>
      <c r="E413" s="3">
        <v>44197</v>
      </c>
      <c r="F413" s="25">
        <f>YEAR(Order[[#This Row],[OrderDate]])</f>
        <v>2021</v>
      </c>
      <c r="G413" s="14">
        <v>20210110</v>
      </c>
      <c r="H413" t="s">
        <v>486</v>
      </c>
      <c r="I413" s="4">
        <v>1290</v>
      </c>
      <c r="J413" s="4">
        <v>21.5</v>
      </c>
      <c r="K413" s="4">
        <v>21.5</v>
      </c>
      <c r="L413">
        <v>60</v>
      </c>
      <c r="M413" s="8">
        <v>0</v>
      </c>
      <c r="N413" t="s">
        <v>425</v>
      </c>
      <c r="O413">
        <v>15</v>
      </c>
      <c r="P413" s="4">
        <v>15.813450604529082</v>
      </c>
      <c r="Q413" t="s">
        <v>151</v>
      </c>
      <c r="R413" t="s">
        <v>240</v>
      </c>
      <c r="S413" t="s">
        <v>325</v>
      </c>
      <c r="T413" t="s">
        <v>510</v>
      </c>
      <c r="U413" t="s">
        <v>353</v>
      </c>
      <c r="V413" t="s">
        <v>511</v>
      </c>
    </row>
    <row r="414" spans="1:22" ht="15" customHeight="1" x14ac:dyDescent="0.3">
      <c r="A414">
        <v>10402</v>
      </c>
      <c r="B414" t="s">
        <v>19</v>
      </c>
      <c r="C414">
        <v>23</v>
      </c>
      <c r="D414">
        <v>8</v>
      </c>
      <c r="E414" s="3">
        <v>44198</v>
      </c>
      <c r="F414" s="25">
        <f>YEAR(Order[[#This Row],[OrderDate]])</f>
        <v>2021</v>
      </c>
      <c r="G414" s="14">
        <v>20210110</v>
      </c>
      <c r="H414" t="s">
        <v>484</v>
      </c>
      <c r="I414" s="4">
        <v>540</v>
      </c>
      <c r="J414" s="4">
        <v>9</v>
      </c>
      <c r="K414" s="4">
        <v>9</v>
      </c>
      <c r="L414">
        <v>60</v>
      </c>
      <c r="M414" s="8">
        <v>0</v>
      </c>
      <c r="N414" t="s">
        <v>377</v>
      </c>
      <c r="O414">
        <v>9</v>
      </c>
      <c r="P414" s="4">
        <v>5.2140991742329925</v>
      </c>
      <c r="Q414" t="s">
        <v>108</v>
      </c>
      <c r="R414" t="s">
        <v>197</v>
      </c>
      <c r="S414" t="s">
        <v>286</v>
      </c>
      <c r="T414" t="s">
        <v>509</v>
      </c>
      <c r="U414" t="s">
        <v>524</v>
      </c>
      <c r="V414" t="s">
        <v>512</v>
      </c>
    </row>
    <row r="415" spans="1:22" ht="15" customHeight="1" x14ac:dyDescent="0.3">
      <c r="A415">
        <v>10402</v>
      </c>
      <c r="B415" t="s">
        <v>19</v>
      </c>
      <c r="C415">
        <v>63</v>
      </c>
      <c r="D415">
        <v>8</v>
      </c>
      <c r="E415" s="3">
        <v>44198</v>
      </c>
      <c r="F415" s="25">
        <f>YEAR(Order[[#This Row],[OrderDate]])</f>
        <v>2021</v>
      </c>
      <c r="G415" s="14">
        <v>20210109</v>
      </c>
      <c r="H415" t="s">
        <v>484</v>
      </c>
      <c r="I415" s="4">
        <v>2853.5</v>
      </c>
      <c r="J415" s="4">
        <v>43.9</v>
      </c>
      <c r="K415" s="4">
        <v>43.9</v>
      </c>
      <c r="L415">
        <v>65</v>
      </c>
      <c r="M415" s="8">
        <v>0</v>
      </c>
      <c r="N415" t="s">
        <v>417</v>
      </c>
      <c r="O415">
        <v>7</v>
      </c>
      <c r="P415" s="4">
        <v>26.405205149492534</v>
      </c>
      <c r="Q415" t="s">
        <v>108</v>
      </c>
      <c r="R415" t="s">
        <v>197</v>
      </c>
      <c r="S415" t="s">
        <v>286</v>
      </c>
      <c r="T415" t="s">
        <v>509</v>
      </c>
      <c r="U415" t="s">
        <v>524</v>
      </c>
      <c r="V415" t="s">
        <v>515</v>
      </c>
    </row>
    <row r="416" spans="1:22" ht="15" customHeight="1" x14ac:dyDescent="0.3">
      <c r="A416">
        <v>10403</v>
      </c>
      <c r="B416" t="s">
        <v>19</v>
      </c>
      <c r="C416">
        <v>16</v>
      </c>
      <c r="D416">
        <v>4</v>
      </c>
      <c r="E416" s="3">
        <v>44199</v>
      </c>
      <c r="F416" s="25">
        <f>YEAR(Order[[#This Row],[OrderDate]])</f>
        <v>2021</v>
      </c>
      <c r="G416" s="14">
        <v>20210109</v>
      </c>
      <c r="H416" t="s">
        <v>485</v>
      </c>
      <c r="I416" s="4">
        <v>311.48249781578778</v>
      </c>
      <c r="J416" s="4">
        <v>17.45</v>
      </c>
      <c r="K416" s="4">
        <v>14.832499895989894</v>
      </c>
      <c r="L416">
        <v>21</v>
      </c>
      <c r="M416" s="8">
        <v>0.15000000596046451</v>
      </c>
      <c r="N416" t="s">
        <v>370</v>
      </c>
      <c r="O416">
        <v>7</v>
      </c>
      <c r="P416" s="4">
        <v>12.75283918323947</v>
      </c>
      <c r="Q416" t="s">
        <v>108</v>
      </c>
      <c r="R416" t="s">
        <v>197</v>
      </c>
      <c r="S416" t="s">
        <v>286</v>
      </c>
      <c r="T416" t="s">
        <v>509</v>
      </c>
      <c r="U416" t="s">
        <v>524</v>
      </c>
      <c r="V416" t="s">
        <v>516</v>
      </c>
    </row>
    <row r="417" spans="1:22" ht="15" customHeight="1" x14ac:dyDescent="0.3">
      <c r="A417">
        <v>10403</v>
      </c>
      <c r="B417" t="s">
        <v>19</v>
      </c>
      <c r="C417">
        <v>48</v>
      </c>
      <c r="D417">
        <v>4</v>
      </c>
      <c r="E417" s="3">
        <v>44199</v>
      </c>
      <c r="F417" s="25">
        <f>YEAR(Order[[#This Row],[OrderDate]])</f>
        <v>2021</v>
      </c>
      <c r="G417" s="14">
        <v>20210108</v>
      </c>
      <c r="H417" t="s">
        <v>485</v>
      </c>
      <c r="I417" s="4">
        <v>758.62499468028545</v>
      </c>
      <c r="J417" s="4">
        <v>12.75</v>
      </c>
      <c r="K417" s="4">
        <v>10.837499924004078</v>
      </c>
      <c r="L417">
        <v>70</v>
      </c>
      <c r="M417" s="8">
        <v>0.15000000596046451</v>
      </c>
      <c r="N417" t="s">
        <v>402</v>
      </c>
      <c r="O417">
        <v>22</v>
      </c>
      <c r="P417" s="4">
        <v>8.7212588249999996</v>
      </c>
      <c r="Q417" t="s">
        <v>108</v>
      </c>
      <c r="R417" t="s">
        <v>197</v>
      </c>
      <c r="S417" t="s">
        <v>286</v>
      </c>
      <c r="T417" t="s">
        <v>509</v>
      </c>
      <c r="U417" t="s">
        <v>524</v>
      </c>
      <c r="V417" t="s">
        <v>516</v>
      </c>
    </row>
    <row r="418" spans="1:22" ht="15" customHeight="1" x14ac:dyDescent="0.3">
      <c r="A418">
        <v>10404</v>
      </c>
      <c r="B418" t="s">
        <v>47</v>
      </c>
      <c r="C418">
        <v>26</v>
      </c>
      <c r="D418">
        <v>2</v>
      </c>
      <c r="E418" s="3">
        <v>44199</v>
      </c>
      <c r="F418" s="25">
        <f>YEAR(Order[[#This Row],[OrderDate]])</f>
        <v>2021</v>
      </c>
      <c r="G418" s="14">
        <v>20210108</v>
      </c>
      <c r="H418" t="s">
        <v>486</v>
      </c>
      <c r="I418" s="4">
        <v>890.05499930195515</v>
      </c>
      <c r="J418" s="4">
        <v>31.23</v>
      </c>
      <c r="K418" s="4">
        <v>29.668499976731837</v>
      </c>
      <c r="L418">
        <v>30</v>
      </c>
      <c r="M418" s="8">
        <v>5.000000074505806E-2</v>
      </c>
      <c r="N418" t="s">
        <v>380</v>
      </c>
      <c r="O418">
        <v>11</v>
      </c>
      <c r="P418" s="4">
        <v>12.929370209027901</v>
      </c>
      <c r="Q418" t="s">
        <v>136</v>
      </c>
      <c r="R418" t="s">
        <v>225</v>
      </c>
      <c r="S418" t="s">
        <v>312</v>
      </c>
      <c r="T418" t="s">
        <v>509</v>
      </c>
      <c r="U418" t="s">
        <v>528</v>
      </c>
      <c r="V418" t="s">
        <v>516</v>
      </c>
    </row>
    <row r="419" spans="1:22" ht="15" customHeight="1" x14ac:dyDescent="0.3">
      <c r="A419">
        <v>10404</v>
      </c>
      <c r="B419" t="s">
        <v>47</v>
      </c>
      <c r="C419">
        <v>42</v>
      </c>
      <c r="D419">
        <v>2</v>
      </c>
      <c r="E419" s="3">
        <v>44199</v>
      </c>
      <c r="F419" s="25">
        <f>YEAR(Order[[#This Row],[OrderDate]])</f>
        <v>2021</v>
      </c>
      <c r="G419" s="14">
        <v>20210108</v>
      </c>
      <c r="H419" t="s">
        <v>486</v>
      </c>
      <c r="I419" s="4">
        <v>531.99999958276749</v>
      </c>
      <c r="J419" s="4">
        <v>14</v>
      </c>
      <c r="K419" s="4">
        <v>13.299999989569187</v>
      </c>
      <c r="L419">
        <v>40</v>
      </c>
      <c r="M419" s="8">
        <v>5.000000074505806E-2</v>
      </c>
      <c r="N419" t="s">
        <v>396</v>
      </c>
      <c r="O419">
        <v>20</v>
      </c>
      <c r="P419" s="4">
        <v>10.762412487567216</v>
      </c>
      <c r="Q419" t="s">
        <v>136</v>
      </c>
      <c r="R419" t="s">
        <v>225</v>
      </c>
      <c r="S419" t="s">
        <v>312</v>
      </c>
      <c r="T419" t="s">
        <v>509</v>
      </c>
      <c r="U419" t="s">
        <v>528</v>
      </c>
      <c r="V419" t="s">
        <v>512</v>
      </c>
    </row>
    <row r="420" spans="1:22" ht="15" customHeight="1" x14ac:dyDescent="0.3">
      <c r="A420">
        <v>10404</v>
      </c>
      <c r="B420" t="s">
        <v>47</v>
      </c>
      <c r="C420">
        <v>49</v>
      </c>
      <c r="D420">
        <v>2</v>
      </c>
      <c r="E420" s="3">
        <v>44199</v>
      </c>
      <c r="F420" s="25">
        <f>YEAR(Order[[#This Row],[OrderDate]])</f>
        <v>2021</v>
      </c>
      <c r="G420" s="14">
        <v>20210122</v>
      </c>
      <c r="H420" t="s">
        <v>486</v>
      </c>
      <c r="I420" s="4">
        <v>569.99999955296516</v>
      </c>
      <c r="J420" s="4">
        <v>20</v>
      </c>
      <c r="K420" s="4">
        <v>18.999999985098839</v>
      </c>
      <c r="L420">
        <v>30</v>
      </c>
      <c r="M420" s="8">
        <v>5.000000074505806E-2</v>
      </c>
      <c r="N420" t="s">
        <v>403</v>
      </c>
      <c r="O420">
        <v>23</v>
      </c>
      <c r="P420" s="4">
        <v>12.545683485741497</v>
      </c>
      <c r="Q420" t="s">
        <v>136</v>
      </c>
      <c r="R420" t="s">
        <v>225</v>
      </c>
      <c r="S420" t="s">
        <v>312</v>
      </c>
      <c r="T420" t="s">
        <v>509</v>
      </c>
      <c r="U420" t="s">
        <v>528</v>
      </c>
      <c r="V420" t="s">
        <v>516</v>
      </c>
    </row>
    <row r="421" spans="1:22" ht="15" customHeight="1" x14ac:dyDescent="0.3">
      <c r="A421">
        <v>10405</v>
      </c>
      <c r="B421" t="s">
        <v>45</v>
      </c>
      <c r="C421">
        <v>3</v>
      </c>
      <c r="D421">
        <v>1</v>
      </c>
      <c r="E421" s="3">
        <v>44202</v>
      </c>
      <c r="F421" s="25">
        <f>YEAR(Order[[#This Row],[OrderDate]])</f>
        <v>2021</v>
      </c>
      <c r="G421" s="14">
        <v>20210113</v>
      </c>
      <c r="H421" t="s">
        <v>486</v>
      </c>
      <c r="I421" s="4">
        <v>500</v>
      </c>
      <c r="J421" s="4">
        <v>10</v>
      </c>
      <c r="K421" s="4">
        <v>10</v>
      </c>
      <c r="L421">
        <v>50</v>
      </c>
      <c r="M421" s="8">
        <v>0</v>
      </c>
      <c r="N421" t="s">
        <v>357</v>
      </c>
      <c r="O421">
        <v>1</v>
      </c>
      <c r="P421" s="4">
        <v>8.7131018239662712</v>
      </c>
      <c r="Q421" t="s">
        <v>134</v>
      </c>
      <c r="R421" t="s">
        <v>223</v>
      </c>
      <c r="S421" t="s">
        <v>310</v>
      </c>
      <c r="T421" t="s">
        <v>510</v>
      </c>
      <c r="U421" t="s">
        <v>354</v>
      </c>
      <c r="V421" t="s">
        <v>515</v>
      </c>
    </row>
    <row r="422" spans="1:22" x14ac:dyDescent="0.3">
      <c r="A422">
        <v>10406</v>
      </c>
      <c r="B422" t="s">
        <v>59</v>
      </c>
      <c r="C422">
        <v>1</v>
      </c>
      <c r="D422">
        <v>7</v>
      </c>
      <c r="E422" s="3">
        <v>44203</v>
      </c>
      <c r="F422" s="25">
        <f>YEAR(Order[[#This Row],[OrderDate]])</f>
        <v>2021</v>
      </c>
      <c r="G422" s="14">
        <v>20210113</v>
      </c>
      <c r="H422" t="s">
        <v>486</v>
      </c>
      <c r="I422" s="4">
        <v>180</v>
      </c>
      <c r="J422" s="4">
        <v>18</v>
      </c>
      <c r="K422" s="4">
        <v>18</v>
      </c>
      <c r="L422">
        <v>10</v>
      </c>
      <c r="M422" s="8">
        <v>0</v>
      </c>
      <c r="N422" t="s">
        <v>355</v>
      </c>
      <c r="O422">
        <v>1</v>
      </c>
      <c r="P422" s="4">
        <v>9.9412796083453241</v>
      </c>
      <c r="Q422" t="s">
        <v>148</v>
      </c>
      <c r="R422" t="s">
        <v>237</v>
      </c>
      <c r="S422" t="s">
        <v>323</v>
      </c>
      <c r="T422" t="s">
        <v>510</v>
      </c>
      <c r="U422" t="s">
        <v>521</v>
      </c>
      <c r="V422" t="s">
        <v>517</v>
      </c>
    </row>
    <row r="423" spans="1:22" x14ac:dyDescent="0.3">
      <c r="A423">
        <v>10406</v>
      </c>
      <c r="B423" t="s">
        <v>59</v>
      </c>
      <c r="C423">
        <v>21</v>
      </c>
      <c r="D423">
        <v>7</v>
      </c>
      <c r="E423" s="3">
        <v>44203</v>
      </c>
      <c r="F423" s="25">
        <f>YEAR(Order[[#This Row],[OrderDate]])</f>
        <v>2021</v>
      </c>
      <c r="G423" s="14">
        <v>20210113</v>
      </c>
      <c r="H423" t="s">
        <v>486</v>
      </c>
      <c r="I423" s="4">
        <v>269.99999955296516</v>
      </c>
      <c r="J423" s="4">
        <v>10</v>
      </c>
      <c r="K423" s="4">
        <v>8.9999999850988388</v>
      </c>
      <c r="L423">
        <v>30</v>
      </c>
      <c r="M423" s="8">
        <v>0.10000000149011611</v>
      </c>
      <c r="N423" t="s">
        <v>375</v>
      </c>
      <c r="O423">
        <v>8</v>
      </c>
      <c r="P423" s="4">
        <v>8.5451596278118238</v>
      </c>
      <c r="Q423" t="s">
        <v>148</v>
      </c>
      <c r="R423" t="s">
        <v>237</v>
      </c>
      <c r="S423" t="s">
        <v>323</v>
      </c>
      <c r="T423" t="s">
        <v>510</v>
      </c>
      <c r="U423" t="s">
        <v>521</v>
      </c>
      <c r="V423" t="s">
        <v>516</v>
      </c>
    </row>
    <row r="424" spans="1:22" x14ac:dyDescent="0.3">
      <c r="A424">
        <v>10406</v>
      </c>
      <c r="B424" t="s">
        <v>59</v>
      </c>
      <c r="C424">
        <v>28</v>
      </c>
      <c r="D424">
        <v>7</v>
      </c>
      <c r="E424" s="3">
        <v>44203</v>
      </c>
      <c r="F424" s="25">
        <f>YEAR(Order[[#This Row],[OrderDate]])</f>
        <v>2021</v>
      </c>
      <c r="G424" s="14">
        <v>20210113</v>
      </c>
      <c r="H424" t="s">
        <v>486</v>
      </c>
      <c r="I424" s="4">
        <v>1623.6799971461201</v>
      </c>
      <c r="J424" s="4">
        <v>45.6</v>
      </c>
      <c r="K424" s="4">
        <v>41.039999932050705</v>
      </c>
      <c r="L424">
        <v>42</v>
      </c>
      <c r="M424" s="8">
        <v>0.10000000149011611</v>
      </c>
      <c r="N424" t="s">
        <v>382</v>
      </c>
      <c r="O424">
        <v>12</v>
      </c>
      <c r="P424" s="4">
        <v>23.763027335506571</v>
      </c>
      <c r="Q424" t="s">
        <v>148</v>
      </c>
      <c r="R424" t="s">
        <v>237</v>
      </c>
      <c r="S424" t="s">
        <v>323</v>
      </c>
      <c r="T424" t="s">
        <v>510</v>
      </c>
      <c r="U424" t="s">
        <v>521</v>
      </c>
      <c r="V424" t="s">
        <v>513</v>
      </c>
    </row>
    <row r="425" spans="1:22" x14ac:dyDescent="0.3">
      <c r="A425">
        <v>10406</v>
      </c>
      <c r="B425" t="s">
        <v>59</v>
      </c>
      <c r="C425">
        <v>36</v>
      </c>
      <c r="D425">
        <v>7</v>
      </c>
      <c r="E425" s="3">
        <v>44203</v>
      </c>
      <c r="F425" s="25">
        <f>YEAR(Order[[#This Row],[OrderDate]])</f>
        <v>2021</v>
      </c>
      <c r="G425" s="14">
        <v>20210113</v>
      </c>
      <c r="H425" t="s">
        <v>486</v>
      </c>
      <c r="I425" s="4">
        <v>85.499999858438969</v>
      </c>
      <c r="J425" s="4">
        <v>19</v>
      </c>
      <c r="K425" s="4">
        <v>17.099999971687794</v>
      </c>
      <c r="L425">
        <v>5</v>
      </c>
      <c r="M425" s="8">
        <v>0.10000000149011611</v>
      </c>
      <c r="N425" t="s">
        <v>390</v>
      </c>
      <c r="O425">
        <v>17</v>
      </c>
      <c r="P425" s="4">
        <v>14.515505674132482</v>
      </c>
      <c r="Q425" t="s">
        <v>148</v>
      </c>
      <c r="R425" t="s">
        <v>237</v>
      </c>
      <c r="S425" t="s">
        <v>323</v>
      </c>
      <c r="T425" t="s">
        <v>510</v>
      </c>
      <c r="U425" t="s">
        <v>521</v>
      </c>
      <c r="V425" t="s">
        <v>514</v>
      </c>
    </row>
    <row r="426" spans="1:22" x14ac:dyDescent="0.3">
      <c r="A426">
        <v>10406</v>
      </c>
      <c r="B426" t="s">
        <v>59</v>
      </c>
      <c r="C426">
        <v>40</v>
      </c>
      <c r="D426">
        <v>7</v>
      </c>
      <c r="E426" s="3">
        <v>44203</v>
      </c>
      <c r="F426" s="25">
        <f>YEAR(Order[[#This Row],[OrderDate]])</f>
        <v>2021</v>
      </c>
      <c r="G426" s="14">
        <v>20210130</v>
      </c>
      <c r="H426" t="s">
        <v>486</v>
      </c>
      <c r="I426" s="4">
        <v>333.11999994516299</v>
      </c>
      <c r="J426" s="4">
        <v>18.399999999999999</v>
      </c>
      <c r="K426" s="4">
        <v>16.559999972581863</v>
      </c>
      <c r="L426">
        <v>2</v>
      </c>
      <c r="M426" s="8">
        <v>0.10000000149011611</v>
      </c>
      <c r="N426" t="s">
        <v>394</v>
      </c>
      <c r="O426">
        <v>19</v>
      </c>
      <c r="P426" s="4">
        <v>11.939905659925371</v>
      </c>
      <c r="Q426" t="s">
        <v>148</v>
      </c>
      <c r="R426" t="s">
        <v>237</v>
      </c>
      <c r="S426" t="s">
        <v>323</v>
      </c>
      <c r="T426" t="s">
        <v>510</v>
      </c>
      <c r="U426" t="s">
        <v>521</v>
      </c>
      <c r="V426" t="s">
        <v>514</v>
      </c>
    </row>
    <row r="427" spans="1:22" ht="15" customHeight="1" x14ac:dyDescent="0.3">
      <c r="A427">
        <v>10407</v>
      </c>
      <c r="B427" t="s">
        <v>54</v>
      </c>
      <c r="C427">
        <v>11</v>
      </c>
      <c r="D427">
        <v>2</v>
      </c>
      <c r="E427" s="3">
        <v>44203</v>
      </c>
      <c r="F427" s="25">
        <f>YEAR(Order[[#This Row],[OrderDate]])</f>
        <v>2021</v>
      </c>
      <c r="G427" s="14">
        <v>20210130</v>
      </c>
      <c r="H427" t="s">
        <v>484</v>
      </c>
      <c r="I427" s="4">
        <v>630</v>
      </c>
      <c r="J427" s="4">
        <v>21</v>
      </c>
      <c r="K427" s="4">
        <v>21</v>
      </c>
      <c r="L427">
        <v>30</v>
      </c>
      <c r="M427" s="8">
        <v>0</v>
      </c>
      <c r="N427" t="s">
        <v>365</v>
      </c>
      <c r="O427">
        <v>5</v>
      </c>
      <c r="P427" s="4">
        <v>7.3815383533820462</v>
      </c>
      <c r="Q427" t="s">
        <v>143</v>
      </c>
      <c r="R427" t="s">
        <v>232</v>
      </c>
      <c r="S427" t="s">
        <v>318</v>
      </c>
      <c r="T427" t="s">
        <v>509</v>
      </c>
      <c r="U427" t="s">
        <v>520</v>
      </c>
      <c r="V427" t="s">
        <v>511</v>
      </c>
    </row>
    <row r="428" spans="1:22" ht="15" customHeight="1" x14ac:dyDescent="0.3">
      <c r="A428">
        <v>10407</v>
      </c>
      <c r="B428" t="s">
        <v>54</v>
      </c>
      <c r="C428">
        <v>69</v>
      </c>
      <c r="D428">
        <v>2</v>
      </c>
      <c r="E428" s="3">
        <v>44203</v>
      </c>
      <c r="F428" s="25">
        <f>YEAR(Order[[#This Row],[OrderDate]])</f>
        <v>2021</v>
      </c>
      <c r="G428" s="14">
        <v>20210130</v>
      </c>
      <c r="H428" t="s">
        <v>484</v>
      </c>
      <c r="I428" s="4">
        <v>540</v>
      </c>
      <c r="J428" s="4">
        <v>36</v>
      </c>
      <c r="K428" s="4">
        <v>36</v>
      </c>
      <c r="L428">
        <v>15</v>
      </c>
      <c r="M428" s="8">
        <v>0</v>
      </c>
      <c r="N428" t="s">
        <v>423</v>
      </c>
      <c r="O428">
        <v>15</v>
      </c>
      <c r="P428" s="4">
        <v>12.894008605174344</v>
      </c>
      <c r="Q428" t="s">
        <v>143</v>
      </c>
      <c r="R428" t="s">
        <v>232</v>
      </c>
      <c r="S428" t="s">
        <v>318</v>
      </c>
      <c r="T428" t="s">
        <v>509</v>
      </c>
      <c r="U428" t="s">
        <v>520</v>
      </c>
      <c r="V428" t="s">
        <v>511</v>
      </c>
    </row>
    <row r="429" spans="1:22" ht="15" customHeight="1" x14ac:dyDescent="0.3">
      <c r="A429">
        <v>10407</v>
      </c>
      <c r="B429" t="s">
        <v>54</v>
      </c>
      <c r="C429">
        <v>71</v>
      </c>
      <c r="D429">
        <v>2</v>
      </c>
      <c r="E429" s="3">
        <v>44203</v>
      </c>
      <c r="F429" s="25">
        <f>YEAR(Order[[#This Row],[OrderDate]])</f>
        <v>2021</v>
      </c>
      <c r="G429" s="14">
        <v>20210114</v>
      </c>
      <c r="H429" t="s">
        <v>484</v>
      </c>
      <c r="I429" s="4">
        <v>322.5</v>
      </c>
      <c r="J429" s="4">
        <v>21.5</v>
      </c>
      <c r="K429" s="4">
        <v>21.5</v>
      </c>
      <c r="L429">
        <v>15</v>
      </c>
      <c r="M429" s="8">
        <v>0</v>
      </c>
      <c r="N429" t="s">
        <v>425</v>
      </c>
      <c r="O429">
        <v>15</v>
      </c>
      <c r="P429" s="4">
        <v>15.813450604529082</v>
      </c>
      <c r="Q429" t="s">
        <v>143</v>
      </c>
      <c r="R429" t="s">
        <v>232</v>
      </c>
      <c r="S429" t="s">
        <v>318</v>
      </c>
      <c r="T429" t="s">
        <v>509</v>
      </c>
      <c r="U429" t="s">
        <v>520</v>
      </c>
      <c r="V429" t="s">
        <v>511</v>
      </c>
    </row>
    <row r="430" spans="1:22" ht="15" customHeight="1" x14ac:dyDescent="0.3">
      <c r="A430">
        <v>10408</v>
      </c>
      <c r="B430" t="s">
        <v>21</v>
      </c>
      <c r="C430">
        <v>37</v>
      </c>
      <c r="D430">
        <v>8</v>
      </c>
      <c r="E430" s="3">
        <v>44204</v>
      </c>
      <c r="F430" s="25">
        <f>YEAR(Order[[#This Row],[OrderDate]])</f>
        <v>2021</v>
      </c>
      <c r="G430" s="14">
        <v>20210114</v>
      </c>
      <c r="H430" t="s">
        <v>486</v>
      </c>
      <c r="I430" s="4">
        <v>260</v>
      </c>
      <c r="J430" s="4">
        <v>26</v>
      </c>
      <c r="K430" s="4">
        <v>26</v>
      </c>
      <c r="L430">
        <v>10</v>
      </c>
      <c r="M430" s="8">
        <v>0</v>
      </c>
      <c r="N430" t="s">
        <v>391</v>
      </c>
      <c r="O430">
        <v>17</v>
      </c>
      <c r="P430" s="4">
        <v>19.481444194755529</v>
      </c>
      <c r="Q430" t="s">
        <v>110</v>
      </c>
      <c r="R430" t="s">
        <v>199</v>
      </c>
      <c r="S430" t="s">
        <v>288</v>
      </c>
      <c r="T430" t="s">
        <v>509</v>
      </c>
      <c r="U430" t="s">
        <v>519</v>
      </c>
      <c r="V430" t="s">
        <v>514</v>
      </c>
    </row>
    <row r="431" spans="1:22" ht="15" customHeight="1" x14ac:dyDescent="0.3">
      <c r="A431">
        <v>10408</v>
      </c>
      <c r="B431" t="s">
        <v>21</v>
      </c>
      <c r="C431">
        <v>54</v>
      </c>
      <c r="D431">
        <v>8</v>
      </c>
      <c r="E431" s="3">
        <v>44204</v>
      </c>
      <c r="F431" s="25">
        <f>YEAR(Order[[#This Row],[OrderDate]])</f>
        <v>2021</v>
      </c>
      <c r="G431" s="14">
        <v>20210114</v>
      </c>
      <c r="H431" t="s">
        <v>486</v>
      </c>
      <c r="I431" s="4">
        <v>44.7</v>
      </c>
      <c r="J431" s="4">
        <v>7.45</v>
      </c>
      <c r="K431" s="4">
        <v>7.45</v>
      </c>
      <c r="L431">
        <v>6</v>
      </c>
      <c r="M431" s="8">
        <v>0</v>
      </c>
      <c r="N431" t="s">
        <v>408</v>
      </c>
      <c r="O431">
        <v>25</v>
      </c>
      <c r="P431" s="4">
        <v>5.7031720626915998</v>
      </c>
      <c r="Q431" t="s">
        <v>110</v>
      </c>
      <c r="R431" t="s">
        <v>199</v>
      </c>
      <c r="S431" t="s">
        <v>288</v>
      </c>
      <c r="T431" t="s">
        <v>509</v>
      </c>
      <c r="U431" t="s">
        <v>519</v>
      </c>
      <c r="V431" t="s">
        <v>518</v>
      </c>
    </row>
    <row r="432" spans="1:22" ht="15" customHeight="1" x14ac:dyDescent="0.3">
      <c r="A432">
        <v>10408</v>
      </c>
      <c r="B432" t="s">
        <v>21</v>
      </c>
      <c r="C432">
        <v>62</v>
      </c>
      <c r="D432">
        <v>8</v>
      </c>
      <c r="E432" s="3">
        <v>44204</v>
      </c>
      <c r="F432" s="25">
        <f>YEAR(Order[[#This Row],[OrderDate]])</f>
        <v>2021</v>
      </c>
      <c r="G432" s="14">
        <v>20210114</v>
      </c>
      <c r="H432" t="s">
        <v>486</v>
      </c>
      <c r="I432" s="4">
        <v>1725.5</v>
      </c>
      <c r="J432" s="4">
        <v>49.3</v>
      </c>
      <c r="K432" s="4">
        <v>49.3</v>
      </c>
      <c r="L432">
        <v>35</v>
      </c>
      <c r="M432" s="8">
        <v>0</v>
      </c>
      <c r="N432" t="s">
        <v>416</v>
      </c>
      <c r="O432">
        <v>29</v>
      </c>
      <c r="P432" s="4">
        <v>34.868075459270003</v>
      </c>
      <c r="Q432" t="s">
        <v>110</v>
      </c>
      <c r="R432" t="s">
        <v>199</v>
      </c>
      <c r="S432" t="s">
        <v>288</v>
      </c>
      <c r="T432" t="s">
        <v>509</v>
      </c>
      <c r="U432" t="s">
        <v>519</v>
      </c>
      <c r="V432" t="s">
        <v>516</v>
      </c>
    </row>
    <row r="433" spans="1:22" ht="15" customHeight="1" x14ac:dyDescent="0.3">
      <c r="A433">
        <v>10409</v>
      </c>
      <c r="B433" t="s">
        <v>52</v>
      </c>
      <c r="C433">
        <v>14</v>
      </c>
      <c r="D433">
        <v>3</v>
      </c>
      <c r="E433" s="3">
        <v>44205</v>
      </c>
      <c r="F433" s="25">
        <f>YEAR(Order[[#This Row],[OrderDate]])</f>
        <v>2021</v>
      </c>
      <c r="G433" s="14">
        <v>20210114</v>
      </c>
      <c r="H433" t="s">
        <v>486</v>
      </c>
      <c r="I433" s="4">
        <v>279</v>
      </c>
      <c r="J433" s="4">
        <v>23.25</v>
      </c>
      <c r="K433" s="4">
        <v>23.25</v>
      </c>
      <c r="L433">
        <v>12</v>
      </c>
      <c r="M433" s="8">
        <v>0</v>
      </c>
      <c r="N433" t="s">
        <v>368</v>
      </c>
      <c r="O433">
        <v>6</v>
      </c>
      <c r="P433" s="4">
        <v>19.281771520737859</v>
      </c>
      <c r="Q433" t="s">
        <v>141</v>
      </c>
      <c r="R433" t="s">
        <v>230</v>
      </c>
      <c r="S433" t="s">
        <v>278</v>
      </c>
      <c r="T433" t="s">
        <v>510</v>
      </c>
      <c r="U433">
        <v>0</v>
      </c>
      <c r="V433" t="s">
        <v>513</v>
      </c>
    </row>
    <row r="434" spans="1:22" ht="15" customHeight="1" x14ac:dyDescent="0.3">
      <c r="A434">
        <v>10409</v>
      </c>
      <c r="B434" t="s">
        <v>52</v>
      </c>
      <c r="C434">
        <v>21</v>
      </c>
      <c r="D434">
        <v>3</v>
      </c>
      <c r="E434" s="3">
        <v>44205</v>
      </c>
      <c r="F434" s="25">
        <f>YEAR(Order[[#This Row],[OrderDate]])</f>
        <v>2021</v>
      </c>
      <c r="G434" s="14">
        <v>20210115</v>
      </c>
      <c r="H434" t="s">
        <v>486</v>
      </c>
      <c r="I434" s="4">
        <v>120</v>
      </c>
      <c r="J434" s="4">
        <v>10</v>
      </c>
      <c r="K434" s="4">
        <v>10</v>
      </c>
      <c r="L434">
        <v>12</v>
      </c>
      <c r="M434" s="8">
        <v>0</v>
      </c>
      <c r="N434" t="s">
        <v>375</v>
      </c>
      <c r="O434">
        <v>8</v>
      </c>
      <c r="P434" s="4">
        <v>8.5451596278118238</v>
      </c>
      <c r="Q434" t="s">
        <v>141</v>
      </c>
      <c r="R434" t="s">
        <v>230</v>
      </c>
      <c r="S434" t="s">
        <v>278</v>
      </c>
      <c r="T434" t="s">
        <v>510</v>
      </c>
      <c r="U434">
        <v>0</v>
      </c>
      <c r="V434" t="s">
        <v>516</v>
      </c>
    </row>
    <row r="435" spans="1:22" ht="15" customHeight="1" x14ac:dyDescent="0.3">
      <c r="A435">
        <v>10410</v>
      </c>
      <c r="B435" t="s">
        <v>9</v>
      </c>
      <c r="C435">
        <v>33</v>
      </c>
      <c r="D435">
        <v>3</v>
      </c>
      <c r="E435" s="3">
        <v>44206</v>
      </c>
      <c r="F435" s="25">
        <f>YEAR(Order[[#This Row],[OrderDate]])</f>
        <v>2021</v>
      </c>
      <c r="G435" s="14">
        <v>20210115</v>
      </c>
      <c r="H435" t="s">
        <v>485</v>
      </c>
      <c r="I435" s="4">
        <v>122.5</v>
      </c>
      <c r="J435" s="4">
        <v>2.5</v>
      </c>
      <c r="K435" s="4">
        <v>2.5</v>
      </c>
      <c r="L435">
        <v>49</v>
      </c>
      <c r="M435" s="8">
        <v>0</v>
      </c>
      <c r="N435" t="s">
        <v>387</v>
      </c>
      <c r="O435">
        <v>15</v>
      </c>
      <c r="P435" s="4">
        <v>1.3985746153494198</v>
      </c>
      <c r="Q435" t="s">
        <v>98</v>
      </c>
      <c r="R435" t="s">
        <v>187</v>
      </c>
      <c r="S435" t="s">
        <v>276</v>
      </c>
      <c r="T435" t="s">
        <v>510</v>
      </c>
      <c r="U435" t="s">
        <v>531</v>
      </c>
      <c r="V435" t="s">
        <v>511</v>
      </c>
    </row>
    <row r="436" spans="1:22" ht="15" customHeight="1" x14ac:dyDescent="0.3">
      <c r="A436">
        <v>10410</v>
      </c>
      <c r="B436" t="s">
        <v>9</v>
      </c>
      <c r="C436">
        <v>59</v>
      </c>
      <c r="D436">
        <v>3</v>
      </c>
      <c r="E436" s="3">
        <v>44206</v>
      </c>
      <c r="F436" s="25">
        <f>YEAR(Order[[#This Row],[OrderDate]])</f>
        <v>2021</v>
      </c>
      <c r="G436" s="14">
        <v>20210121</v>
      </c>
      <c r="H436" t="s">
        <v>485</v>
      </c>
      <c r="I436" s="4">
        <v>880</v>
      </c>
      <c r="J436" s="4">
        <v>55</v>
      </c>
      <c r="K436" s="4">
        <v>55</v>
      </c>
      <c r="L436">
        <v>16</v>
      </c>
      <c r="M436" s="8">
        <v>0</v>
      </c>
      <c r="N436" t="s">
        <v>413</v>
      </c>
      <c r="O436">
        <v>28</v>
      </c>
      <c r="P436" s="4">
        <v>29.299646906924384</v>
      </c>
      <c r="Q436" t="s">
        <v>98</v>
      </c>
      <c r="R436" t="s">
        <v>187</v>
      </c>
      <c r="S436" t="s">
        <v>276</v>
      </c>
      <c r="T436" t="s">
        <v>510</v>
      </c>
      <c r="U436" t="s">
        <v>531</v>
      </c>
      <c r="V436" t="s">
        <v>511</v>
      </c>
    </row>
    <row r="437" spans="1:22" ht="15" customHeight="1" x14ac:dyDescent="0.3">
      <c r="A437">
        <v>10411</v>
      </c>
      <c r="B437" t="s">
        <v>9</v>
      </c>
      <c r="C437">
        <v>41</v>
      </c>
      <c r="D437">
        <v>9</v>
      </c>
      <c r="E437" s="3">
        <v>44206</v>
      </c>
      <c r="F437" s="25">
        <f>YEAR(Order[[#This Row],[OrderDate]])</f>
        <v>2021</v>
      </c>
      <c r="G437" s="14">
        <v>20210121</v>
      </c>
      <c r="H437" t="s">
        <v>485</v>
      </c>
      <c r="I437" s="4">
        <v>192.99999928101897</v>
      </c>
      <c r="J437" s="4">
        <v>9.65</v>
      </c>
      <c r="K437" s="4">
        <v>7.7199999712407594</v>
      </c>
      <c r="L437">
        <v>25</v>
      </c>
      <c r="M437" s="8">
        <v>0.20000000298023221</v>
      </c>
      <c r="N437" t="s">
        <v>395</v>
      </c>
      <c r="O437">
        <v>19</v>
      </c>
      <c r="P437" s="4">
        <v>6.0463867884479576</v>
      </c>
      <c r="Q437" t="s">
        <v>98</v>
      </c>
      <c r="R437" t="s">
        <v>187</v>
      </c>
      <c r="S437" t="s">
        <v>276</v>
      </c>
      <c r="T437" t="s">
        <v>510</v>
      </c>
      <c r="U437" t="s">
        <v>531</v>
      </c>
      <c r="V437" t="s">
        <v>514</v>
      </c>
    </row>
    <row r="438" spans="1:22" ht="15" customHeight="1" x14ac:dyDescent="0.3">
      <c r="A438">
        <v>10411</v>
      </c>
      <c r="B438" t="s">
        <v>9</v>
      </c>
      <c r="C438">
        <v>44</v>
      </c>
      <c r="D438">
        <v>9</v>
      </c>
      <c r="E438" s="3">
        <v>44206</v>
      </c>
      <c r="F438" s="25">
        <f>YEAR(Order[[#This Row],[OrderDate]])</f>
        <v>2021</v>
      </c>
      <c r="G438" s="14">
        <v>20210121</v>
      </c>
      <c r="H438" t="s">
        <v>485</v>
      </c>
      <c r="I438" s="4">
        <v>622.39999768137932</v>
      </c>
      <c r="J438" s="4">
        <v>19.45</v>
      </c>
      <c r="K438" s="4">
        <v>15.559999942034484</v>
      </c>
      <c r="L438">
        <v>40</v>
      </c>
      <c r="M438" s="8">
        <v>0.20000000298023221</v>
      </c>
      <c r="N438" t="s">
        <v>398</v>
      </c>
      <c r="O438">
        <v>20</v>
      </c>
      <c r="P438" s="4">
        <v>10.842050263532254</v>
      </c>
      <c r="Q438" t="s">
        <v>98</v>
      </c>
      <c r="R438" t="s">
        <v>187</v>
      </c>
      <c r="S438" t="s">
        <v>276</v>
      </c>
      <c r="T438" t="s">
        <v>510</v>
      </c>
      <c r="U438" t="s">
        <v>531</v>
      </c>
      <c r="V438" t="s">
        <v>515</v>
      </c>
    </row>
    <row r="439" spans="1:22" ht="15" customHeight="1" x14ac:dyDescent="0.3">
      <c r="A439">
        <v>10411</v>
      </c>
      <c r="B439" t="s">
        <v>9</v>
      </c>
      <c r="C439">
        <v>59</v>
      </c>
      <c r="D439">
        <v>9</v>
      </c>
      <c r="E439" s="3">
        <v>44206</v>
      </c>
      <c r="F439" s="25">
        <f>YEAR(Order[[#This Row],[OrderDate]])</f>
        <v>2021</v>
      </c>
      <c r="G439" s="14">
        <v>20210115</v>
      </c>
      <c r="H439" t="s">
        <v>485</v>
      </c>
      <c r="I439" s="4">
        <v>395.99999852478504</v>
      </c>
      <c r="J439" s="4">
        <v>55</v>
      </c>
      <c r="K439" s="4">
        <v>43.999999836087227</v>
      </c>
      <c r="L439">
        <v>9</v>
      </c>
      <c r="M439" s="8">
        <v>0.20000000298023221</v>
      </c>
      <c r="N439" t="s">
        <v>413</v>
      </c>
      <c r="O439">
        <v>28</v>
      </c>
      <c r="P439" s="4">
        <v>29.299646906924384</v>
      </c>
      <c r="Q439" t="s">
        <v>98</v>
      </c>
      <c r="R439" t="s">
        <v>187</v>
      </c>
      <c r="S439" t="s">
        <v>276</v>
      </c>
      <c r="T439" t="s">
        <v>510</v>
      </c>
      <c r="U439" t="s">
        <v>531</v>
      </c>
      <c r="V439" t="s">
        <v>511</v>
      </c>
    </row>
    <row r="440" spans="1:22" ht="15" customHeight="1" x14ac:dyDescent="0.3">
      <c r="A440">
        <v>10412</v>
      </c>
      <c r="B440" t="s">
        <v>84</v>
      </c>
      <c r="C440">
        <v>14</v>
      </c>
      <c r="D440">
        <v>8</v>
      </c>
      <c r="E440" s="3">
        <v>44209</v>
      </c>
      <c r="F440" s="25">
        <f>YEAR(Order[[#This Row],[OrderDate]])</f>
        <v>2021</v>
      </c>
      <c r="G440" s="14">
        <v>20210116</v>
      </c>
      <c r="H440" t="s">
        <v>484</v>
      </c>
      <c r="I440" s="4">
        <v>418.499999307096</v>
      </c>
      <c r="J440" s="4">
        <v>23.25</v>
      </c>
      <c r="K440" s="4">
        <v>20.9249999653548</v>
      </c>
      <c r="L440">
        <v>20</v>
      </c>
      <c r="M440" s="8">
        <v>0.10000000149011611</v>
      </c>
      <c r="N440" t="s">
        <v>368</v>
      </c>
      <c r="O440">
        <v>6</v>
      </c>
      <c r="P440" s="4">
        <v>19.281771520737859</v>
      </c>
      <c r="Q440" t="s">
        <v>173</v>
      </c>
      <c r="R440" t="s">
        <v>262</v>
      </c>
      <c r="S440" t="s">
        <v>346</v>
      </c>
      <c r="T440" t="s">
        <v>509</v>
      </c>
      <c r="U440" t="s">
        <v>527</v>
      </c>
      <c r="V440" t="s">
        <v>513</v>
      </c>
    </row>
    <row r="441" spans="1:22" ht="15" customHeight="1" x14ac:dyDescent="0.3">
      <c r="A441">
        <v>10413</v>
      </c>
      <c r="B441" t="s">
        <v>39</v>
      </c>
      <c r="C441">
        <v>1</v>
      </c>
      <c r="D441">
        <v>3</v>
      </c>
      <c r="E441" s="3">
        <v>44210</v>
      </c>
      <c r="F441" s="25">
        <f>YEAR(Order[[#This Row],[OrderDate]])</f>
        <v>2021</v>
      </c>
      <c r="G441" s="14">
        <v>20210116</v>
      </c>
      <c r="H441" t="s">
        <v>484</v>
      </c>
      <c r="I441" s="4">
        <v>432</v>
      </c>
      <c r="J441" s="4">
        <v>18</v>
      </c>
      <c r="K441" s="4">
        <v>18</v>
      </c>
      <c r="L441">
        <v>24</v>
      </c>
      <c r="M441" s="8">
        <v>0</v>
      </c>
      <c r="N441" t="s">
        <v>355</v>
      </c>
      <c r="O441">
        <v>1</v>
      </c>
      <c r="P441" s="4">
        <v>9.9412796083453241</v>
      </c>
      <c r="Q441" t="s">
        <v>128</v>
      </c>
      <c r="R441" t="s">
        <v>217</v>
      </c>
      <c r="S441" t="s">
        <v>304</v>
      </c>
      <c r="T441" t="s">
        <v>509</v>
      </c>
      <c r="U441" t="s">
        <v>519</v>
      </c>
      <c r="V441" t="s">
        <v>517</v>
      </c>
    </row>
    <row r="442" spans="1:22" ht="15" customHeight="1" x14ac:dyDescent="0.3">
      <c r="A442">
        <v>10413</v>
      </c>
      <c r="B442" t="s">
        <v>39</v>
      </c>
      <c r="C442">
        <v>62</v>
      </c>
      <c r="D442">
        <v>3</v>
      </c>
      <c r="E442" s="3">
        <v>44210</v>
      </c>
      <c r="F442" s="25">
        <f>YEAR(Order[[#This Row],[OrderDate]])</f>
        <v>2021</v>
      </c>
      <c r="G442" s="14">
        <v>20210116</v>
      </c>
      <c r="H442" t="s">
        <v>484</v>
      </c>
      <c r="I442" s="4">
        <v>1972</v>
      </c>
      <c r="J442" s="4">
        <v>49.3</v>
      </c>
      <c r="K442" s="4">
        <v>49.3</v>
      </c>
      <c r="L442">
        <v>40</v>
      </c>
      <c r="M442" s="8">
        <v>0</v>
      </c>
      <c r="N442" t="s">
        <v>416</v>
      </c>
      <c r="O442">
        <v>29</v>
      </c>
      <c r="P442" s="4">
        <v>34.868075459270003</v>
      </c>
      <c r="Q442" t="s">
        <v>128</v>
      </c>
      <c r="R442" t="s">
        <v>217</v>
      </c>
      <c r="S442" t="s">
        <v>304</v>
      </c>
      <c r="T442" t="s">
        <v>509</v>
      </c>
      <c r="U442" t="s">
        <v>519</v>
      </c>
      <c r="V442" t="s">
        <v>516</v>
      </c>
    </row>
    <row r="443" spans="1:22" ht="15" customHeight="1" x14ac:dyDescent="0.3">
      <c r="A443">
        <v>10413</v>
      </c>
      <c r="B443" t="s">
        <v>39</v>
      </c>
      <c r="C443">
        <v>76</v>
      </c>
      <c r="D443">
        <v>3</v>
      </c>
      <c r="E443" s="3">
        <v>44210</v>
      </c>
      <c r="F443" s="25">
        <f>YEAR(Order[[#This Row],[OrderDate]])</f>
        <v>2021</v>
      </c>
      <c r="G443" s="14">
        <v>20210117</v>
      </c>
      <c r="H443" t="s">
        <v>484</v>
      </c>
      <c r="I443" s="4">
        <v>252</v>
      </c>
      <c r="J443" s="4">
        <v>18</v>
      </c>
      <c r="K443" s="4">
        <v>18</v>
      </c>
      <c r="L443">
        <v>14</v>
      </c>
      <c r="M443" s="8">
        <v>0</v>
      </c>
      <c r="N443" t="s">
        <v>430</v>
      </c>
      <c r="O443">
        <v>23</v>
      </c>
      <c r="P443" s="4">
        <v>11.35067307451974</v>
      </c>
      <c r="Q443" t="s">
        <v>128</v>
      </c>
      <c r="R443" t="s">
        <v>217</v>
      </c>
      <c r="S443" t="s">
        <v>304</v>
      </c>
      <c r="T443" t="s">
        <v>509</v>
      </c>
      <c r="U443" t="s">
        <v>519</v>
      </c>
      <c r="V443" t="s">
        <v>517</v>
      </c>
    </row>
    <row r="444" spans="1:22" ht="15" customHeight="1" x14ac:dyDescent="0.3">
      <c r="A444">
        <v>10414</v>
      </c>
      <c r="B444" t="s">
        <v>20</v>
      </c>
      <c r="C444">
        <v>19</v>
      </c>
      <c r="D444">
        <v>2</v>
      </c>
      <c r="E444" s="3">
        <v>44210</v>
      </c>
      <c r="F444" s="25">
        <f>YEAR(Order[[#This Row],[OrderDate]])</f>
        <v>2021</v>
      </c>
      <c r="G444" s="14">
        <v>20210117</v>
      </c>
      <c r="H444" t="s">
        <v>485</v>
      </c>
      <c r="I444" s="4">
        <v>157.31999987661837</v>
      </c>
      <c r="J444" s="4">
        <v>9.1999999999999993</v>
      </c>
      <c r="K444" s="4">
        <v>8.7399999931454655</v>
      </c>
      <c r="L444">
        <v>18</v>
      </c>
      <c r="M444" s="8">
        <v>5.000000074505806E-2</v>
      </c>
      <c r="N444" t="s">
        <v>373</v>
      </c>
      <c r="O444">
        <v>8</v>
      </c>
      <c r="P444" s="4">
        <v>7.994614939930428</v>
      </c>
      <c r="Q444" t="s">
        <v>109</v>
      </c>
      <c r="R444" t="s">
        <v>198</v>
      </c>
      <c r="S444" t="s">
        <v>287</v>
      </c>
      <c r="T444" t="s">
        <v>510</v>
      </c>
      <c r="U444" t="s">
        <v>521</v>
      </c>
      <c r="V444" t="s">
        <v>516</v>
      </c>
    </row>
    <row r="445" spans="1:22" ht="15" customHeight="1" x14ac:dyDescent="0.3">
      <c r="A445">
        <v>10414</v>
      </c>
      <c r="B445" t="s">
        <v>20</v>
      </c>
      <c r="C445">
        <v>33</v>
      </c>
      <c r="D445">
        <v>2</v>
      </c>
      <c r="E445" s="3">
        <v>44210</v>
      </c>
      <c r="F445" s="25">
        <f>YEAR(Order[[#This Row],[OrderDate]])</f>
        <v>2021</v>
      </c>
      <c r="G445" s="14">
        <v>20210124</v>
      </c>
      <c r="H445" t="s">
        <v>485</v>
      </c>
      <c r="I445" s="4">
        <v>125</v>
      </c>
      <c r="J445" s="4">
        <v>2.5</v>
      </c>
      <c r="K445" s="4">
        <v>2.5</v>
      </c>
      <c r="L445">
        <v>50</v>
      </c>
      <c r="M445" s="8">
        <v>0</v>
      </c>
      <c r="N445" t="s">
        <v>387</v>
      </c>
      <c r="O445">
        <v>15</v>
      </c>
      <c r="P445" s="4">
        <v>1.3985746153494198</v>
      </c>
      <c r="Q445" t="s">
        <v>109</v>
      </c>
      <c r="R445" t="s">
        <v>198</v>
      </c>
      <c r="S445" t="s">
        <v>287</v>
      </c>
      <c r="T445" t="s">
        <v>510</v>
      </c>
      <c r="U445" t="s">
        <v>521</v>
      </c>
      <c r="V445" t="s">
        <v>511</v>
      </c>
    </row>
    <row r="446" spans="1:22" ht="15" customHeight="1" x14ac:dyDescent="0.3">
      <c r="A446">
        <v>10415</v>
      </c>
      <c r="B446" t="s">
        <v>34</v>
      </c>
      <c r="C446">
        <v>17</v>
      </c>
      <c r="D446">
        <v>3</v>
      </c>
      <c r="E446" s="3">
        <v>44211</v>
      </c>
      <c r="F446" s="25">
        <f>YEAR(Order[[#This Row],[OrderDate]])</f>
        <v>2021</v>
      </c>
      <c r="G446" s="14">
        <v>20210124</v>
      </c>
      <c r="H446" t="s">
        <v>486</v>
      </c>
      <c r="I446" s="4">
        <v>78</v>
      </c>
      <c r="J446" s="4">
        <v>39</v>
      </c>
      <c r="K446" s="4">
        <v>39</v>
      </c>
      <c r="L446">
        <v>2</v>
      </c>
      <c r="M446" s="8">
        <v>0</v>
      </c>
      <c r="N446" t="s">
        <v>371</v>
      </c>
      <c r="O446">
        <v>7</v>
      </c>
      <c r="P446" s="4">
        <v>24.774912809223483</v>
      </c>
      <c r="Q446" t="s">
        <v>123</v>
      </c>
      <c r="R446" t="s">
        <v>212</v>
      </c>
      <c r="S446" t="s">
        <v>300</v>
      </c>
      <c r="T446" t="s">
        <v>510</v>
      </c>
      <c r="U446" t="s">
        <v>353</v>
      </c>
      <c r="V446" t="s">
        <v>518</v>
      </c>
    </row>
    <row r="447" spans="1:22" ht="15" customHeight="1" x14ac:dyDescent="0.3">
      <c r="A447">
        <v>10415</v>
      </c>
      <c r="B447" t="s">
        <v>34</v>
      </c>
      <c r="C447">
        <v>33</v>
      </c>
      <c r="D447">
        <v>3</v>
      </c>
      <c r="E447" s="3">
        <v>44211</v>
      </c>
      <c r="F447" s="25">
        <f>YEAR(Order[[#This Row],[OrderDate]])</f>
        <v>2021</v>
      </c>
      <c r="G447" s="14">
        <v>20210127</v>
      </c>
      <c r="H447" t="s">
        <v>486</v>
      </c>
      <c r="I447" s="4">
        <v>50</v>
      </c>
      <c r="J447" s="4">
        <v>2.5</v>
      </c>
      <c r="K447" s="4">
        <v>2.5</v>
      </c>
      <c r="L447">
        <v>20</v>
      </c>
      <c r="M447" s="8">
        <v>0</v>
      </c>
      <c r="N447" t="s">
        <v>387</v>
      </c>
      <c r="O447">
        <v>15</v>
      </c>
      <c r="P447" s="4">
        <v>1.3985746153494198</v>
      </c>
      <c r="Q447" t="s">
        <v>123</v>
      </c>
      <c r="R447" t="s">
        <v>212</v>
      </c>
      <c r="S447" t="s">
        <v>300</v>
      </c>
      <c r="T447" t="s">
        <v>510</v>
      </c>
      <c r="U447" t="s">
        <v>353</v>
      </c>
      <c r="V447" t="s">
        <v>511</v>
      </c>
    </row>
    <row r="448" spans="1:22" ht="15" customHeight="1" x14ac:dyDescent="0.3">
      <c r="A448">
        <v>10416</v>
      </c>
      <c r="B448" t="s">
        <v>84</v>
      </c>
      <c r="C448">
        <v>19</v>
      </c>
      <c r="D448">
        <v>8</v>
      </c>
      <c r="E448" s="3">
        <v>44212</v>
      </c>
      <c r="F448" s="25">
        <f>YEAR(Order[[#This Row],[OrderDate]])</f>
        <v>2021</v>
      </c>
      <c r="G448" s="14">
        <v>20210127</v>
      </c>
      <c r="H448" t="s">
        <v>485</v>
      </c>
      <c r="I448" s="4">
        <v>184</v>
      </c>
      <c r="J448" s="4">
        <v>9.1999999999999993</v>
      </c>
      <c r="K448" s="4">
        <v>9.1999999999999993</v>
      </c>
      <c r="L448">
        <v>20</v>
      </c>
      <c r="M448" s="8">
        <v>0</v>
      </c>
      <c r="N448" t="s">
        <v>373</v>
      </c>
      <c r="O448">
        <v>8</v>
      </c>
      <c r="P448" s="4">
        <v>7.994614939930428</v>
      </c>
      <c r="Q448" t="s">
        <v>173</v>
      </c>
      <c r="R448" t="s">
        <v>262</v>
      </c>
      <c r="S448" t="s">
        <v>346</v>
      </c>
      <c r="T448" t="s">
        <v>509</v>
      </c>
      <c r="U448" t="s">
        <v>527</v>
      </c>
      <c r="V448" t="s">
        <v>516</v>
      </c>
    </row>
    <row r="449" spans="1:22" ht="15" customHeight="1" x14ac:dyDescent="0.3">
      <c r="A449">
        <v>10416</v>
      </c>
      <c r="B449" t="s">
        <v>84</v>
      </c>
      <c r="C449">
        <v>53</v>
      </c>
      <c r="D449">
        <v>8</v>
      </c>
      <c r="E449" s="3">
        <v>44212</v>
      </c>
      <c r="F449" s="25">
        <f>YEAR(Order[[#This Row],[OrderDate]])</f>
        <v>2021</v>
      </c>
      <c r="G449" s="14">
        <v>20210127</v>
      </c>
      <c r="H449" t="s">
        <v>485</v>
      </c>
      <c r="I449" s="4">
        <v>328</v>
      </c>
      <c r="J449" s="4">
        <v>32.799999999999997</v>
      </c>
      <c r="K449" s="4">
        <v>32.799999999999997</v>
      </c>
      <c r="L449">
        <v>10</v>
      </c>
      <c r="M449" s="8">
        <v>0</v>
      </c>
      <c r="N449" t="s">
        <v>407</v>
      </c>
      <c r="O449">
        <v>24</v>
      </c>
      <c r="P449" s="4">
        <v>11.283141843590998</v>
      </c>
      <c r="Q449" t="s">
        <v>173</v>
      </c>
      <c r="R449" t="s">
        <v>262</v>
      </c>
      <c r="S449" t="s">
        <v>346</v>
      </c>
      <c r="T449" t="s">
        <v>509</v>
      </c>
      <c r="U449" t="s">
        <v>527</v>
      </c>
      <c r="V449" t="s">
        <v>518</v>
      </c>
    </row>
    <row r="450" spans="1:22" ht="15" customHeight="1" x14ac:dyDescent="0.3">
      <c r="A450">
        <v>10416</v>
      </c>
      <c r="B450" t="s">
        <v>84</v>
      </c>
      <c r="C450">
        <v>57</v>
      </c>
      <c r="D450">
        <v>8</v>
      </c>
      <c r="E450" s="3">
        <v>44212</v>
      </c>
      <c r="F450" s="25">
        <f>YEAR(Order[[#This Row],[OrderDate]])</f>
        <v>2021</v>
      </c>
      <c r="G450" s="14">
        <v>20210128</v>
      </c>
      <c r="H450" t="s">
        <v>485</v>
      </c>
      <c r="I450" s="4">
        <v>390</v>
      </c>
      <c r="J450" s="4">
        <v>19.5</v>
      </c>
      <c r="K450" s="4">
        <v>19.5</v>
      </c>
      <c r="L450">
        <v>20</v>
      </c>
      <c r="M450" s="8">
        <v>0</v>
      </c>
      <c r="N450" t="s">
        <v>411</v>
      </c>
      <c r="O450">
        <v>26</v>
      </c>
      <c r="P450" s="4">
        <v>13.98469118449494</v>
      </c>
      <c r="Q450" t="s">
        <v>173</v>
      </c>
      <c r="R450" t="s">
        <v>262</v>
      </c>
      <c r="S450" t="s">
        <v>346</v>
      </c>
      <c r="T450" t="s">
        <v>509</v>
      </c>
      <c r="U450" t="s">
        <v>527</v>
      </c>
      <c r="V450" t="s">
        <v>512</v>
      </c>
    </row>
    <row r="451" spans="1:22" ht="15" customHeight="1" x14ac:dyDescent="0.3">
      <c r="A451">
        <v>10417</v>
      </c>
      <c r="B451" t="s">
        <v>70</v>
      </c>
      <c r="C451">
        <v>38</v>
      </c>
      <c r="D451">
        <v>4</v>
      </c>
      <c r="E451" s="3">
        <v>44212</v>
      </c>
      <c r="F451" s="25">
        <f>YEAR(Order[[#This Row],[OrderDate]])</f>
        <v>2021</v>
      </c>
      <c r="G451" s="14">
        <v>20210128</v>
      </c>
      <c r="H451" t="s">
        <v>485</v>
      </c>
      <c r="I451" s="4">
        <v>13175</v>
      </c>
      <c r="J451" s="4">
        <v>263.5</v>
      </c>
      <c r="K451" s="4">
        <v>263.5</v>
      </c>
      <c r="L451">
        <v>50</v>
      </c>
      <c r="M451" s="8">
        <v>0</v>
      </c>
      <c r="N451" t="s">
        <v>392</v>
      </c>
      <c r="O451">
        <v>18</v>
      </c>
      <c r="P451" s="4">
        <v>194.17724636053271</v>
      </c>
      <c r="Q451" t="s">
        <v>159</v>
      </c>
      <c r="R451" t="s">
        <v>248</v>
      </c>
      <c r="S451" t="s">
        <v>333</v>
      </c>
      <c r="T451" t="s">
        <v>509</v>
      </c>
      <c r="U451" t="s">
        <v>532</v>
      </c>
      <c r="V451" t="s">
        <v>517</v>
      </c>
    </row>
    <row r="452" spans="1:22" ht="15" customHeight="1" x14ac:dyDescent="0.3">
      <c r="A452">
        <v>10417</v>
      </c>
      <c r="B452" t="s">
        <v>70</v>
      </c>
      <c r="C452">
        <v>46</v>
      </c>
      <c r="D452">
        <v>4</v>
      </c>
      <c r="E452" s="3">
        <v>44212</v>
      </c>
      <c r="F452" s="25">
        <f>YEAR(Order[[#This Row],[OrderDate]])</f>
        <v>2021</v>
      </c>
      <c r="G452" s="14">
        <v>20210128</v>
      </c>
      <c r="H452" t="s">
        <v>485</v>
      </c>
      <c r="I452" s="4">
        <v>18</v>
      </c>
      <c r="J452" s="4">
        <v>12</v>
      </c>
      <c r="K452" s="4">
        <v>9</v>
      </c>
      <c r="L452">
        <v>2</v>
      </c>
      <c r="M452" s="8">
        <v>0.25</v>
      </c>
      <c r="N452" t="s">
        <v>400</v>
      </c>
      <c r="O452">
        <v>21</v>
      </c>
      <c r="P452" s="4">
        <v>5.504627786254181</v>
      </c>
      <c r="Q452" t="s">
        <v>159</v>
      </c>
      <c r="R452" t="s">
        <v>248</v>
      </c>
      <c r="S452" t="s">
        <v>333</v>
      </c>
      <c r="T452" t="s">
        <v>509</v>
      </c>
      <c r="U452" t="s">
        <v>532</v>
      </c>
      <c r="V452" t="s">
        <v>514</v>
      </c>
    </row>
    <row r="453" spans="1:22" ht="15" customHeight="1" x14ac:dyDescent="0.3">
      <c r="A453">
        <v>10417</v>
      </c>
      <c r="B453" t="s">
        <v>70</v>
      </c>
      <c r="C453">
        <v>68</v>
      </c>
      <c r="D453">
        <v>4</v>
      </c>
      <c r="E453" s="3">
        <v>44212</v>
      </c>
      <c r="F453" s="25">
        <f>YEAR(Order[[#This Row],[OrderDate]])</f>
        <v>2021</v>
      </c>
      <c r="G453" s="14">
        <v>20210128</v>
      </c>
      <c r="H453" t="s">
        <v>485</v>
      </c>
      <c r="I453" s="4">
        <v>337.5</v>
      </c>
      <c r="J453" s="4">
        <v>12.5</v>
      </c>
      <c r="K453" s="4">
        <v>9.375</v>
      </c>
      <c r="L453">
        <v>36</v>
      </c>
      <c r="M453" s="8">
        <v>0.25</v>
      </c>
      <c r="N453" t="s">
        <v>422</v>
      </c>
      <c r="O453">
        <v>8</v>
      </c>
      <c r="P453" s="4">
        <v>9.881917469522989</v>
      </c>
      <c r="Q453" t="s">
        <v>159</v>
      </c>
      <c r="R453" t="s">
        <v>248</v>
      </c>
      <c r="S453" t="s">
        <v>333</v>
      </c>
      <c r="T453" t="s">
        <v>509</v>
      </c>
      <c r="U453" t="s">
        <v>532</v>
      </c>
      <c r="V453" t="s">
        <v>516</v>
      </c>
    </row>
    <row r="454" spans="1:22" ht="15" customHeight="1" x14ac:dyDescent="0.3">
      <c r="A454">
        <v>10417</v>
      </c>
      <c r="B454" t="s">
        <v>70</v>
      </c>
      <c r="C454">
        <v>77</v>
      </c>
      <c r="D454">
        <v>4</v>
      </c>
      <c r="E454" s="3">
        <v>44212</v>
      </c>
      <c r="F454" s="25">
        <f>YEAR(Order[[#This Row],[OrderDate]])</f>
        <v>2021</v>
      </c>
      <c r="G454" s="14">
        <v>20210124</v>
      </c>
      <c r="H454" t="s">
        <v>485</v>
      </c>
      <c r="I454" s="4">
        <v>455</v>
      </c>
      <c r="J454" s="4">
        <v>13</v>
      </c>
      <c r="K454" s="4">
        <v>13</v>
      </c>
      <c r="L454">
        <v>35</v>
      </c>
      <c r="M454" s="8">
        <v>0</v>
      </c>
      <c r="N454" t="s">
        <v>431</v>
      </c>
      <c r="O454">
        <v>12</v>
      </c>
      <c r="P454" s="4">
        <v>9.7871799999999993</v>
      </c>
      <c r="Q454" t="s">
        <v>159</v>
      </c>
      <c r="R454" t="s">
        <v>248</v>
      </c>
      <c r="S454" t="s">
        <v>333</v>
      </c>
      <c r="T454" t="s">
        <v>509</v>
      </c>
      <c r="U454" t="s">
        <v>532</v>
      </c>
      <c r="V454" t="s">
        <v>515</v>
      </c>
    </row>
    <row r="455" spans="1:22" ht="15" customHeight="1" x14ac:dyDescent="0.3">
      <c r="A455">
        <v>10418</v>
      </c>
      <c r="B455" t="s">
        <v>60</v>
      </c>
      <c r="C455">
        <v>2</v>
      </c>
      <c r="D455">
        <v>4</v>
      </c>
      <c r="E455" s="3">
        <v>44213</v>
      </c>
      <c r="F455" s="25">
        <f>YEAR(Order[[#This Row],[OrderDate]])</f>
        <v>2021</v>
      </c>
      <c r="G455" s="14">
        <v>20210124</v>
      </c>
      <c r="H455" t="s">
        <v>486</v>
      </c>
      <c r="I455" s="4">
        <v>1140</v>
      </c>
      <c r="J455" s="4">
        <v>19</v>
      </c>
      <c r="K455" s="4">
        <v>19</v>
      </c>
      <c r="L455">
        <v>60</v>
      </c>
      <c r="M455" s="8">
        <v>0</v>
      </c>
      <c r="N455" t="s">
        <v>356</v>
      </c>
      <c r="O455">
        <v>1</v>
      </c>
      <c r="P455" s="4">
        <v>9.9064127385757743</v>
      </c>
      <c r="Q455" t="s">
        <v>149</v>
      </c>
      <c r="R455" t="s">
        <v>238</v>
      </c>
      <c r="S455" t="s">
        <v>324</v>
      </c>
      <c r="T455" t="s">
        <v>509</v>
      </c>
      <c r="U455" t="s">
        <v>520</v>
      </c>
      <c r="V455" t="s">
        <v>517</v>
      </c>
    </row>
    <row r="456" spans="1:22" ht="15" customHeight="1" x14ac:dyDescent="0.3">
      <c r="A456">
        <v>10418</v>
      </c>
      <c r="B456" t="s">
        <v>60</v>
      </c>
      <c r="C456">
        <v>47</v>
      </c>
      <c r="D456">
        <v>4</v>
      </c>
      <c r="E456" s="3">
        <v>44213</v>
      </c>
      <c r="F456" s="25">
        <f>YEAR(Order[[#This Row],[OrderDate]])</f>
        <v>2021</v>
      </c>
      <c r="G456" s="14">
        <v>20210124</v>
      </c>
      <c r="H456" t="s">
        <v>486</v>
      </c>
      <c r="I456" s="4">
        <v>522.5</v>
      </c>
      <c r="J456" s="4">
        <v>9.5</v>
      </c>
      <c r="K456" s="4">
        <v>9.5</v>
      </c>
      <c r="L456">
        <v>55</v>
      </c>
      <c r="M456" s="8">
        <v>0</v>
      </c>
      <c r="N456" t="s">
        <v>401</v>
      </c>
      <c r="O456">
        <v>22</v>
      </c>
      <c r="P456" s="4">
        <v>6.92246398648025</v>
      </c>
      <c r="Q456" t="s">
        <v>149</v>
      </c>
      <c r="R456" t="s">
        <v>238</v>
      </c>
      <c r="S456" t="s">
        <v>324</v>
      </c>
      <c r="T456" t="s">
        <v>509</v>
      </c>
      <c r="U456" t="s">
        <v>520</v>
      </c>
      <c r="V456" t="s">
        <v>516</v>
      </c>
    </row>
    <row r="457" spans="1:22" ht="15" customHeight="1" x14ac:dyDescent="0.3">
      <c r="A457">
        <v>10418</v>
      </c>
      <c r="B457" t="s">
        <v>60</v>
      </c>
      <c r="C457">
        <v>61</v>
      </c>
      <c r="D457">
        <v>4</v>
      </c>
      <c r="E457" s="3">
        <v>44213</v>
      </c>
      <c r="F457" s="25">
        <f>YEAR(Order[[#This Row],[OrderDate]])</f>
        <v>2021</v>
      </c>
      <c r="G457" s="14">
        <v>20210124</v>
      </c>
      <c r="H457" t="s">
        <v>486</v>
      </c>
      <c r="I457" s="4">
        <v>456</v>
      </c>
      <c r="J457" s="4">
        <v>28.5</v>
      </c>
      <c r="K457" s="4">
        <v>28.5</v>
      </c>
      <c r="L457">
        <v>16</v>
      </c>
      <c r="M457" s="8">
        <v>0</v>
      </c>
      <c r="N457" t="s">
        <v>415</v>
      </c>
      <c r="O457">
        <v>29</v>
      </c>
      <c r="P457" s="4">
        <v>10.457549197381082</v>
      </c>
      <c r="Q457" t="s">
        <v>149</v>
      </c>
      <c r="R457" t="s">
        <v>238</v>
      </c>
      <c r="S457" t="s">
        <v>324</v>
      </c>
      <c r="T457" t="s">
        <v>509</v>
      </c>
      <c r="U457" t="s">
        <v>520</v>
      </c>
      <c r="V457" t="s">
        <v>515</v>
      </c>
    </row>
    <row r="458" spans="1:22" ht="15" customHeight="1" x14ac:dyDescent="0.3">
      <c r="A458">
        <v>10418</v>
      </c>
      <c r="B458" t="s">
        <v>60</v>
      </c>
      <c r="C458">
        <v>74</v>
      </c>
      <c r="D458">
        <v>4</v>
      </c>
      <c r="E458" s="3">
        <v>44213</v>
      </c>
      <c r="F458" s="25">
        <f>YEAR(Order[[#This Row],[OrderDate]])</f>
        <v>2021</v>
      </c>
      <c r="G458" s="14">
        <v>20210130</v>
      </c>
      <c r="H458" t="s">
        <v>486</v>
      </c>
      <c r="I458" s="4">
        <v>150</v>
      </c>
      <c r="J458" s="4">
        <v>10</v>
      </c>
      <c r="K458" s="4">
        <v>10</v>
      </c>
      <c r="L458">
        <v>15</v>
      </c>
      <c r="M458" s="8">
        <v>0</v>
      </c>
      <c r="N458" t="s">
        <v>428</v>
      </c>
      <c r="O458">
        <v>4</v>
      </c>
      <c r="P458" s="4">
        <v>5.405016256844287</v>
      </c>
      <c r="Q458" t="s">
        <v>149</v>
      </c>
      <c r="R458" t="s">
        <v>238</v>
      </c>
      <c r="S458" t="s">
        <v>324</v>
      </c>
      <c r="T458" t="s">
        <v>509</v>
      </c>
      <c r="U458" t="s">
        <v>520</v>
      </c>
      <c r="V458" t="s">
        <v>513</v>
      </c>
    </row>
    <row r="459" spans="1:22" ht="15" customHeight="1" x14ac:dyDescent="0.3">
      <c r="A459">
        <v>10419</v>
      </c>
      <c r="B459" t="s">
        <v>65</v>
      </c>
      <c r="C459">
        <v>60</v>
      </c>
      <c r="D459">
        <v>4</v>
      </c>
      <c r="E459" s="3">
        <v>44216</v>
      </c>
      <c r="F459" s="25">
        <f>YEAR(Order[[#This Row],[OrderDate]])</f>
        <v>2021</v>
      </c>
      <c r="G459" s="14">
        <v>20210130</v>
      </c>
      <c r="H459" t="s">
        <v>484</v>
      </c>
      <c r="I459" s="4">
        <v>1937.9999984800816</v>
      </c>
      <c r="J459" s="4">
        <v>34</v>
      </c>
      <c r="K459" s="4">
        <v>32.299999974668026</v>
      </c>
      <c r="L459">
        <v>60</v>
      </c>
      <c r="M459" s="8">
        <v>5.000000074505806E-2</v>
      </c>
      <c r="N459" t="s">
        <v>414</v>
      </c>
      <c r="O459">
        <v>28</v>
      </c>
      <c r="P459" s="4">
        <v>17.186056815854748</v>
      </c>
      <c r="Q459" t="s">
        <v>154</v>
      </c>
      <c r="R459" t="s">
        <v>243</v>
      </c>
      <c r="S459" t="s">
        <v>328</v>
      </c>
      <c r="T459" t="s">
        <v>509</v>
      </c>
      <c r="U459" t="s">
        <v>523</v>
      </c>
      <c r="V459" t="s">
        <v>511</v>
      </c>
    </row>
    <row r="460" spans="1:22" ht="15" customHeight="1" x14ac:dyDescent="0.3">
      <c r="A460">
        <v>10419</v>
      </c>
      <c r="B460" t="s">
        <v>65</v>
      </c>
      <c r="C460">
        <v>69</v>
      </c>
      <c r="D460">
        <v>4</v>
      </c>
      <c r="E460" s="3">
        <v>44216</v>
      </c>
      <c r="F460" s="25">
        <f>YEAR(Order[[#This Row],[OrderDate]])</f>
        <v>2021</v>
      </c>
      <c r="G460" s="14">
        <v>20210127</v>
      </c>
      <c r="H460" t="s">
        <v>484</v>
      </c>
      <c r="I460" s="4">
        <v>683.9999994635582</v>
      </c>
      <c r="J460" s="4">
        <v>36</v>
      </c>
      <c r="K460" s="4">
        <v>34.19999997317791</v>
      </c>
      <c r="L460">
        <v>20</v>
      </c>
      <c r="M460" s="8">
        <v>5.000000074505806E-2</v>
      </c>
      <c r="N460" t="s">
        <v>423</v>
      </c>
      <c r="O460">
        <v>15</v>
      </c>
      <c r="P460" s="4">
        <v>12.894008605174344</v>
      </c>
      <c r="Q460" t="s">
        <v>154</v>
      </c>
      <c r="R460" t="s">
        <v>243</v>
      </c>
      <c r="S460" t="s">
        <v>328</v>
      </c>
      <c r="T460" t="s">
        <v>509</v>
      </c>
      <c r="U460" t="s">
        <v>523</v>
      </c>
      <c r="V460" t="s">
        <v>511</v>
      </c>
    </row>
    <row r="461" spans="1:22" ht="15" customHeight="1" x14ac:dyDescent="0.3">
      <c r="A461">
        <v>10420</v>
      </c>
      <c r="B461" t="s">
        <v>85</v>
      </c>
      <c r="C461">
        <v>9</v>
      </c>
      <c r="D461">
        <v>3</v>
      </c>
      <c r="E461" s="3">
        <v>44217</v>
      </c>
      <c r="F461" s="25">
        <f>YEAR(Order[[#This Row],[OrderDate]])</f>
        <v>2021</v>
      </c>
      <c r="G461" s="14">
        <v>20210127</v>
      </c>
      <c r="H461" t="s">
        <v>486</v>
      </c>
      <c r="I461" s="4">
        <v>1745.9999971091747</v>
      </c>
      <c r="J461" s="4">
        <v>97</v>
      </c>
      <c r="K461" s="4">
        <v>87.299999855458736</v>
      </c>
      <c r="L461">
        <v>20</v>
      </c>
      <c r="M461" s="8">
        <v>0.10000000149011611</v>
      </c>
      <c r="N461" t="s">
        <v>363</v>
      </c>
      <c r="O461">
        <v>4</v>
      </c>
      <c r="P461" s="4">
        <v>50.619422065150324</v>
      </c>
      <c r="Q461" t="s">
        <v>174</v>
      </c>
      <c r="R461" t="s">
        <v>263</v>
      </c>
      <c r="S461" t="s">
        <v>347</v>
      </c>
      <c r="T461" t="s">
        <v>510</v>
      </c>
      <c r="U461" t="s">
        <v>521</v>
      </c>
      <c r="V461" t="s">
        <v>518</v>
      </c>
    </row>
    <row r="462" spans="1:22" ht="15" customHeight="1" x14ac:dyDescent="0.3">
      <c r="A462">
        <v>10420</v>
      </c>
      <c r="B462" t="s">
        <v>85</v>
      </c>
      <c r="C462">
        <v>13</v>
      </c>
      <c r="D462">
        <v>3</v>
      </c>
      <c r="E462" s="3">
        <v>44217</v>
      </c>
      <c r="F462" s="25">
        <f>YEAR(Order[[#This Row],[OrderDate]])</f>
        <v>2021</v>
      </c>
      <c r="G462" s="14">
        <v>20210127</v>
      </c>
      <c r="H462" t="s">
        <v>486</v>
      </c>
      <c r="I462" s="4">
        <v>10.799999982118607</v>
      </c>
      <c r="J462" s="4">
        <v>6</v>
      </c>
      <c r="K462" s="4">
        <v>5.3999999910593033</v>
      </c>
      <c r="L462">
        <v>2</v>
      </c>
      <c r="M462" s="8">
        <v>0.10000000149011611</v>
      </c>
      <c r="N462" t="s">
        <v>367</v>
      </c>
      <c r="O462">
        <v>6</v>
      </c>
      <c r="P462" s="4">
        <v>2.1837851755325639</v>
      </c>
      <c r="Q462" t="s">
        <v>174</v>
      </c>
      <c r="R462" t="s">
        <v>263</v>
      </c>
      <c r="S462" t="s">
        <v>347</v>
      </c>
      <c r="T462" t="s">
        <v>510</v>
      </c>
      <c r="U462" t="s">
        <v>521</v>
      </c>
      <c r="V462" t="s">
        <v>514</v>
      </c>
    </row>
    <row r="463" spans="1:22" ht="15" customHeight="1" x14ac:dyDescent="0.3">
      <c r="A463">
        <v>10420</v>
      </c>
      <c r="B463" t="s">
        <v>85</v>
      </c>
      <c r="C463">
        <v>70</v>
      </c>
      <c r="D463">
        <v>3</v>
      </c>
      <c r="E463" s="3">
        <v>44217</v>
      </c>
      <c r="F463" s="25">
        <f>YEAR(Order[[#This Row],[OrderDate]])</f>
        <v>2021</v>
      </c>
      <c r="G463" s="14">
        <v>20210127</v>
      </c>
      <c r="H463" t="s">
        <v>486</v>
      </c>
      <c r="I463" s="4">
        <v>107.99999982118607</v>
      </c>
      <c r="J463" s="4">
        <v>15</v>
      </c>
      <c r="K463" s="4">
        <v>13.499999977648258</v>
      </c>
      <c r="L463">
        <v>8</v>
      </c>
      <c r="M463" s="8">
        <v>0.10000000149011611</v>
      </c>
      <c r="N463" t="s">
        <v>424</v>
      </c>
      <c r="O463">
        <v>7</v>
      </c>
      <c r="P463" s="4">
        <v>4.3219663299234155</v>
      </c>
      <c r="Q463" t="s">
        <v>174</v>
      </c>
      <c r="R463" t="s">
        <v>263</v>
      </c>
      <c r="S463" t="s">
        <v>347</v>
      </c>
      <c r="T463" t="s">
        <v>510</v>
      </c>
      <c r="U463" t="s">
        <v>521</v>
      </c>
      <c r="V463" t="s">
        <v>517</v>
      </c>
    </row>
    <row r="464" spans="1:22" ht="15" customHeight="1" x14ac:dyDescent="0.3">
      <c r="A464">
        <v>10420</v>
      </c>
      <c r="B464" t="s">
        <v>85</v>
      </c>
      <c r="C464">
        <v>73</v>
      </c>
      <c r="D464">
        <v>3</v>
      </c>
      <c r="E464" s="3">
        <v>44217</v>
      </c>
      <c r="F464" s="25">
        <f>YEAR(Order[[#This Row],[OrderDate]])</f>
        <v>2021</v>
      </c>
      <c r="G464" s="14">
        <v>20210127</v>
      </c>
      <c r="H464" t="s">
        <v>486</v>
      </c>
      <c r="I464" s="4">
        <v>269.99999955296516</v>
      </c>
      <c r="J464" s="4">
        <v>15</v>
      </c>
      <c r="K464" s="4">
        <v>13.499999977648258</v>
      </c>
      <c r="L464">
        <v>20</v>
      </c>
      <c r="M464" s="8">
        <v>0.10000000149011611</v>
      </c>
      <c r="N464" t="s">
        <v>427</v>
      </c>
      <c r="O464">
        <v>17</v>
      </c>
      <c r="P464" s="4">
        <v>4.6045134272414314</v>
      </c>
      <c r="Q464" t="s">
        <v>174</v>
      </c>
      <c r="R464" t="s">
        <v>263</v>
      </c>
      <c r="S464" t="s">
        <v>347</v>
      </c>
      <c r="T464" t="s">
        <v>510</v>
      </c>
      <c r="U464" t="s">
        <v>521</v>
      </c>
      <c r="V464" t="s">
        <v>514</v>
      </c>
    </row>
    <row r="465" spans="1:22" ht="15" customHeight="1" x14ac:dyDescent="0.3">
      <c r="A465">
        <v>10421</v>
      </c>
      <c r="B465" t="s">
        <v>58</v>
      </c>
      <c r="C465">
        <v>19</v>
      </c>
      <c r="D465">
        <v>8</v>
      </c>
      <c r="E465" s="3">
        <v>44217</v>
      </c>
      <c r="F465" s="25">
        <f>YEAR(Order[[#This Row],[OrderDate]])</f>
        <v>2021</v>
      </c>
      <c r="G465" s="14">
        <v>20210127</v>
      </c>
      <c r="H465" t="s">
        <v>486</v>
      </c>
      <c r="I465" s="4">
        <v>31.279999780654904</v>
      </c>
      <c r="J465" s="4">
        <v>9.1999999999999993</v>
      </c>
      <c r="K465" s="4">
        <v>7.8199999451637261</v>
      </c>
      <c r="L465">
        <v>4</v>
      </c>
      <c r="M465" s="8">
        <v>0.15000000596046451</v>
      </c>
      <c r="N465" t="s">
        <v>373</v>
      </c>
      <c r="O465">
        <v>8</v>
      </c>
      <c r="P465" s="4">
        <v>7.994614939930428</v>
      </c>
      <c r="Q465" t="s">
        <v>147</v>
      </c>
      <c r="R465" t="s">
        <v>236</v>
      </c>
      <c r="S465" t="s">
        <v>322</v>
      </c>
      <c r="T465" t="s">
        <v>510</v>
      </c>
      <c r="U465" t="s">
        <v>521</v>
      </c>
      <c r="V465" t="s">
        <v>516</v>
      </c>
    </row>
    <row r="466" spans="1:22" ht="15" customHeight="1" x14ac:dyDescent="0.3">
      <c r="A466">
        <v>10421</v>
      </c>
      <c r="B466" t="s">
        <v>58</v>
      </c>
      <c r="C466">
        <v>26</v>
      </c>
      <c r="D466">
        <v>8</v>
      </c>
      <c r="E466" s="3">
        <v>44217</v>
      </c>
      <c r="F466" s="25">
        <f>YEAR(Order[[#This Row],[OrderDate]])</f>
        <v>2021</v>
      </c>
      <c r="G466" s="14">
        <v>20210127</v>
      </c>
      <c r="H466" t="s">
        <v>486</v>
      </c>
      <c r="I466" s="4">
        <v>936.9</v>
      </c>
      <c r="J466" s="4">
        <v>31.23</v>
      </c>
      <c r="K466" s="4">
        <v>31.23</v>
      </c>
      <c r="L466">
        <v>30</v>
      </c>
      <c r="M466" s="8">
        <v>0</v>
      </c>
      <c r="N466" t="s">
        <v>380</v>
      </c>
      <c r="O466">
        <v>11</v>
      </c>
      <c r="P466" s="4">
        <v>12.929370209027901</v>
      </c>
      <c r="Q466" t="s">
        <v>147</v>
      </c>
      <c r="R466" t="s">
        <v>236</v>
      </c>
      <c r="S466" t="s">
        <v>322</v>
      </c>
      <c r="T466" t="s">
        <v>510</v>
      </c>
      <c r="U466" t="s">
        <v>521</v>
      </c>
      <c r="V466" t="s">
        <v>516</v>
      </c>
    </row>
    <row r="467" spans="1:22" ht="15" customHeight="1" x14ac:dyDescent="0.3">
      <c r="A467">
        <v>10421</v>
      </c>
      <c r="B467" t="s">
        <v>58</v>
      </c>
      <c r="C467">
        <v>53</v>
      </c>
      <c r="D467">
        <v>8</v>
      </c>
      <c r="E467" s="3">
        <v>44217</v>
      </c>
      <c r="F467" s="25">
        <f>YEAR(Order[[#This Row],[OrderDate]])</f>
        <v>2021</v>
      </c>
      <c r="G467" s="14">
        <v>20210127</v>
      </c>
      <c r="H467" t="s">
        <v>486</v>
      </c>
      <c r="I467" s="4">
        <v>418.19999706745142</v>
      </c>
      <c r="J467" s="4">
        <v>32.799999999999997</v>
      </c>
      <c r="K467" s="4">
        <v>27.879999804496762</v>
      </c>
      <c r="L467">
        <v>15</v>
      </c>
      <c r="M467" s="8">
        <v>0.15000000596046451</v>
      </c>
      <c r="N467" t="s">
        <v>407</v>
      </c>
      <c r="O467">
        <v>24</v>
      </c>
      <c r="P467" s="4">
        <v>11.283141843590998</v>
      </c>
      <c r="Q467" t="s">
        <v>147</v>
      </c>
      <c r="R467" t="s">
        <v>236</v>
      </c>
      <c r="S467" t="s">
        <v>322</v>
      </c>
      <c r="T467" t="s">
        <v>510</v>
      </c>
      <c r="U467" t="s">
        <v>521</v>
      </c>
      <c r="V467" t="s">
        <v>518</v>
      </c>
    </row>
    <row r="468" spans="1:22" ht="15" customHeight="1" x14ac:dyDescent="0.3">
      <c r="A468">
        <v>10421</v>
      </c>
      <c r="B468" t="s">
        <v>58</v>
      </c>
      <c r="C468">
        <v>77</v>
      </c>
      <c r="D468">
        <v>8</v>
      </c>
      <c r="E468" s="3">
        <v>44217</v>
      </c>
      <c r="F468" s="25">
        <f>YEAR(Order[[#This Row],[OrderDate]])</f>
        <v>2021</v>
      </c>
      <c r="G468" s="14">
        <v>20210131</v>
      </c>
      <c r="H468" t="s">
        <v>486</v>
      </c>
      <c r="I468" s="4">
        <v>110.49999922513962</v>
      </c>
      <c r="J468" s="4">
        <v>13</v>
      </c>
      <c r="K468" s="4">
        <v>11.049999922513962</v>
      </c>
      <c r="L468">
        <v>10</v>
      </c>
      <c r="M468" s="8">
        <v>0.15000000596046451</v>
      </c>
      <c r="N468" t="s">
        <v>431</v>
      </c>
      <c r="O468">
        <v>12</v>
      </c>
      <c r="P468" s="4">
        <v>9.7871799999999993</v>
      </c>
      <c r="Q468" t="s">
        <v>147</v>
      </c>
      <c r="R468" t="s">
        <v>236</v>
      </c>
      <c r="S468" t="s">
        <v>322</v>
      </c>
      <c r="T468" t="s">
        <v>510</v>
      </c>
      <c r="U468" t="s">
        <v>521</v>
      </c>
      <c r="V468" t="s">
        <v>515</v>
      </c>
    </row>
    <row r="469" spans="1:22" ht="15" customHeight="1" x14ac:dyDescent="0.3">
      <c r="A469">
        <v>10422</v>
      </c>
      <c r="B469" t="s">
        <v>25</v>
      </c>
      <c r="C469">
        <v>26</v>
      </c>
      <c r="D469">
        <v>2</v>
      </c>
      <c r="E469" s="3">
        <v>44218</v>
      </c>
      <c r="F469" s="25">
        <f>YEAR(Order[[#This Row],[OrderDate]])</f>
        <v>2021</v>
      </c>
      <c r="G469" s="14">
        <v>20210224</v>
      </c>
      <c r="H469" t="s">
        <v>486</v>
      </c>
      <c r="I469" s="4">
        <v>62.46</v>
      </c>
      <c r="J469" s="4">
        <v>31.23</v>
      </c>
      <c r="K469" s="4">
        <v>31.23</v>
      </c>
      <c r="L469">
        <v>2</v>
      </c>
      <c r="M469" s="8">
        <v>0</v>
      </c>
      <c r="N469" t="s">
        <v>380</v>
      </c>
      <c r="O469">
        <v>11</v>
      </c>
      <c r="P469" s="4">
        <v>12.929370209027901</v>
      </c>
      <c r="Q469" t="s">
        <v>114</v>
      </c>
      <c r="R469" t="s">
        <v>203</v>
      </c>
      <c r="S469" t="s">
        <v>291</v>
      </c>
      <c r="T469" t="s">
        <v>509</v>
      </c>
      <c r="U469" t="s">
        <v>528</v>
      </c>
      <c r="V469" t="s">
        <v>516</v>
      </c>
    </row>
    <row r="470" spans="1:22" x14ac:dyDescent="0.3">
      <c r="A470">
        <v>10423</v>
      </c>
      <c r="B470" t="s">
        <v>29</v>
      </c>
      <c r="C470">
        <v>31</v>
      </c>
      <c r="D470">
        <v>6</v>
      </c>
      <c r="E470" s="3">
        <v>44219</v>
      </c>
      <c r="F470" s="25">
        <f>YEAR(Order[[#This Row],[OrderDate]])</f>
        <v>2021</v>
      </c>
      <c r="G470" s="14">
        <v>20210224</v>
      </c>
      <c r="H470" t="s">
        <v>485</v>
      </c>
      <c r="I470" s="4">
        <v>175</v>
      </c>
      <c r="J470" s="4">
        <v>12.5</v>
      </c>
      <c r="K470" s="4">
        <v>12.5</v>
      </c>
      <c r="L470">
        <v>14</v>
      </c>
      <c r="M470" s="8">
        <v>0</v>
      </c>
      <c r="N470" t="s">
        <v>385</v>
      </c>
      <c r="O470">
        <v>14</v>
      </c>
      <c r="P470" s="4">
        <v>8.9210025428745876</v>
      </c>
      <c r="Q470" t="s">
        <v>118</v>
      </c>
      <c r="R470" t="s">
        <v>207</v>
      </c>
      <c r="S470" t="s">
        <v>295</v>
      </c>
      <c r="T470" t="s">
        <v>510</v>
      </c>
      <c r="U470" t="s">
        <v>521</v>
      </c>
      <c r="V470" t="s">
        <v>511</v>
      </c>
    </row>
    <row r="471" spans="1:22" x14ac:dyDescent="0.3">
      <c r="A471">
        <v>10423</v>
      </c>
      <c r="B471" t="s">
        <v>29</v>
      </c>
      <c r="C471">
        <v>59</v>
      </c>
      <c r="D471">
        <v>6</v>
      </c>
      <c r="E471" s="3">
        <v>44219</v>
      </c>
      <c r="F471" s="25">
        <f>YEAR(Order[[#This Row],[OrderDate]])</f>
        <v>2021</v>
      </c>
      <c r="G471" s="14">
        <v>20210127</v>
      </c>
      <c r="H471" t="s">
        <v>485</v>
      </c>
      <c r="I471" s="4">
        <v>1100</v>
      </c>
      <c r="J471" s="4">
        <v>55</v>
      </c>
      <c r="K471" s="4">
        <v>55</v>
      </c>
      <c r="L471">
        <v>20</v>
      </c>
      <c r="M471" s="8">
        <v>0</v>
      </c>
      <c r="N471" t="s">
        <v>413</v>
      </c>
      <c r="O471">
        <v>28</v>
      </c>
      <c r="P471" s="4">
        <v>29.299646906924384</v>
      </c>
      <c r="Q471" t="s">
        <v>118</v>
      </c>
      <c r="R471" t="s">
        <v>207</v>
      </c>
      <c r="S471" t="s">
        <v>295</v>
      </c>
      <c r="T471" t="s">
        <v>510</v>
      </c>
      <c r="U471" t="s">
        <v>521</v>
      </c>
      <c r="V471" t="s">
        <v>511</v>
      </c>
    </row>
    <row r="472" spans="1:22" x14ac:dyDescent="0.3">
      <c r="A472">
        <v>10424</v>
      </c>
      <c r="B472" t="s">
        <v>49</v>
      </c>
      <c r="C472">
        <v>35</v>
      </c>
      <c r="D472">
        <v>7</v>
      </c>
      <c r="E472" s="3">
        <v>44219</v>
      </c>
      <c r="F472" s="25">
        <f>YEAR(Order[[#This Row],[OrderDate]])</f>
        <v>2021</v>
      </c>
      <c r="G472" s="14">
        <v>20210127</v>
      </c>
      <c r="H472" t="s">
        <v>484</v>
      </c>
      <c r="I472" s="4">
        <v>863.99999678134918</v>
      </c>
      <c r="J472" s="4">
        <v>18</v>
      </c>
      <c r="K472" s="4">
        <v>14.39999994635582</v>
      </c>
      <c r="L472">
        <v>60</v>
      </c>
      <c r="M472" s="8">
        <v>0.20000000298023221</v>
      </c>
      <c r="N472" t="s">
        <v>389</v>
      </c>
      <c r="O472">
        <v>16</v>
      </c>
      <c r="P472" s="4">
        <v>11.144616765926688</v>
      </c>
      <c r="Q472" t="s">
        <v>138</v>
      </c>
      <c r="R472" t="s">
        <v>227</v>
      </c>
      <c r="S472" t="s">
        <v>314</v>
      </c>
      <c r="T472" t="s">
        <v>510</v>
      </c>
      <c r="U472" t="s">
        <v>531</v>
      </c>
      <c r="V472" t="s">
        <v>517</v>
      </c>
    </row>
    <row r="473" spans="1:22" x14ac:dyDescent="0.3">
      <c r="A473">
        <v>10424</v>
      </c>
      <c r="B473" t="s">
        <v>49</v>
      </c>
      <c r="C473">
        <v>38</v>
      </c>
      <c r="D473">
        <v>7</v>
      </c>
      <c r="E473" s="3">
        <v>44219</v>
      </c>
      <c r="F473" s="25">
        <f>YEAR(Order[[#This Row],[OrderDate]])</f>
        <v>2021</v>
      </c>
      <c r="G473" s="14">
        <v>20210127</v>
      </c>
      <c r="H473" t="s">
        <v>484</v>
      </c>
      <c r="I473" s="4">
        <v>10329.199961520731</v>
      </c>
      <c r="J473" s="4">
        <v>263.5</v>
      </c>
      <c r="K473" s="4">
        <v>210.79999921470881</v>
      </c>
      <c r="L473">
        <v>49</v>
      </c>
      <c r="M473" s="8">
        <v>0.20000000298023221</v>
      </c>
      <c r="N473" t="s">
        <v>392</v>
      </c>
      <c r="O473">
        <v>18</v>
      </c>
      <c r="P473" s="4">
        <v>194.17724636053271</v>
      </c>
      <c r="Q473" t="s">
        <v>138</v>
      </c>
      <c r="R473" t="s">
        <v>227</v>
      </c>
      <c r="S473" t="s">
        <v>314</v>
      </c>
      <c r="T473" t="s">
        <v>510</v>
      </c>
      <c r="U473" t="s">
        <v>531</v>
      </c>
      <c r="V473" t="s">
        <v>517</v>
      </c>
    </row>
    <row r="474" spans="1:22" x14ac:dyDescent="0.3">
      <c r="A474">
        <v>10424</v>
      </c>
      <c r="B474" t="s">
        <v>49</v>
      </c>
      <c r="C474">
        <v>68</v>
      </c>
      <c r="D474">
        <v>7</v>
      </c>
      <c r="E474" s="3">
        <v>44219</v>
      </c>
      <c r="F474" s="25">
        <f>YEAR(Order[[#This Row],[OrderDate]])</f>
        <v>2021</v>
      </c>
      <c r="G474" s="14">
        <v>20210214</v>
      </c>
      <c r="H474" t="s">
        <v>484</v>
      </c>
      <c r="I474" s="4">
        <v>299.99999888241291</v>
      </c>
      <c r="J474" s="4">
        <v>12.5</v>
      </c>
      <c r="K474" s="4">
        <v>9.999999962747097</v>
      </c>
      <c r="L474">
        <v>30</v>
      </c>
      <c r="M474" s="8">
        <v>0.20000000298023221</v>
      </c>
      <c r="N474" t="s">
        <v>422</v>
      </c>
      <c r="O474">
        <v>8</v>
      </c>
      <c r="P474" s="4">
        <v>9.881917469522989</v>
      </c>
      <c r="Q474" t="s">
        <v>138</v>
      </c>
      <c r="R474" t="s">
        <v>227</v>
      </c>
      <c r="S474" t="s">
        <v>314</v>
      </c>
      <c r="T474" t="s">
        <v>510</v>
      </c>
      <c r="U474" t="s">
        <v>531</v>
      </c>
      <c r="V474" t="s">
        <v>516</v>
      </c>
    </row>
    <row r="475" spans="1:22" x14ac:dyDescent="0.3">
      <c r="A475">
        <v>10425</v>
      </c>
      <c r="B475" t="s">
        <v>39</v>
      </c>
      <c r="C475">
        <v>55</v>
      </c>
      <c r="D475">
        <v>6</v>
      </c>
      <c r="E475" s="3">
        <v>44220</v>
      </c>
      <c r="F475" s="25">
        <f>YEAR(Order[[#This Row],[OrderDate]])</f>
        <v>2021</v>
      </c>
      <c r="G475" s="14">
        <v>20210214</v>
      </c>
      <c r="H475" t="s">
        <v>484</v>
      </c>
      <c r="I475" s="4">
        <v>180</v>
      </c>
      <c r="J475" s="4">
        <v>24</v>
      </c>
      <c r="K475" s="4">
        <v>18</v>
      </c>
      <c r="L475">
        <v>10</v>
      </c>
      <c r="M475" s="8">
        <v>0.25</v>
      </c>
      <c r="N475" t="s">
        <v>409</v>
      </c>
      <c r="O475">
        <v>25</v>
      </c>
      <c r="P475" s="4">
        <v>18.144678468561601</v>
      </c>
      <c r="Q475" t="s">
        <v>128</v>
      </c>
      <c r="R475" t="s">
        <v>217</v>
      </c>
      <c r="S475" t="s">
        <v>304</v>
      </c>
      <c r="T475" t="s">
        <v>509</v>
      </c>
      <c r="U475" t="s">
        <v>519</v>
      </c>
      <c r="V475" t="s">
        <v>518</v>
      </c>
    </row>
    <row r="476" spans="1:22" x14ac:dyDescent="0.3">
      <c r="A476">
        <v>10425</v>
      </c>
      <c r="B476" t="s">
        <v>39</v>
      </c>
      <c r="C476">
        <v>76</v>
      </c>
      <c r="D476">
        <v>6</v>
      </c>
      <c r="E476" s="3">
        <v>44220</v>
      </c>
      <c r="F476" s="25">
        <f>YEAR(Order[[#This Row],[OrderDate]])</f>
        <v>2021</v>
      </c>
      <c r="G476" s="14">
        <v>20210206</v>
      </c>
      <c r="H476" t="s">
        <v>484</v>
      </c>
      <c r="I476" s="4">
        <v>170</v>
      </c>
      <c r="J476" s="4">
        <v>18</v>
      </c>
      <c r="K476" s="4">
        <v>13.5</v>
      </c>
      <c r="L476">
        <v>20</v>
      </c>
      <c r="M476" s="8">
        <v>0.25</v>
      </c>
      <c r="N476" t="s">
        <v>430</v>
      </c>
      <c r="O476">
        <v>23</v>
      </c>
      <c r="P476" s="4">
        <v>11.35067307451974</v>
      </c>
      <c r="Q476" t="s">
        <v>128</v>
      </c>
      <c r="R476" t="s">
        <v>217</v>
      </c>
      <c r="S476" t="s">
        <v>304</v>
      </c>
      <c r="T476" t="s">
        <v>509</v>
      </c>
      <c r="U476" t="s">
        <v>519</v>
      </c>
      <c r="V476" t="s">
        <v>517</v>
      </c>
    </row>
    <row r="477" spans="1:22" ht="15" customHeight="1" x14ac:dyDescent="0.3">
      <c r="A477">
        <v>10426</v>
      </c>
      <c r="B477" t="s">
        <v>27</v>
      </c>
      <c r="C477">
        <v>56</v>
      </c>
      <c r="D477">
        <v>4</v>
      </c>
      <c r="E477" s="3">
        <v>44223</v>
      </c>
      <c r="F477" s="25">
        <f>YEAR(Order[[#This Row],[OrderDate]])</f>
        <v>2021</v>
      </c>
      <c r="G477" s="14">
        <v>20210206</v>
      </c>
      <c r="H477" t="s">
        <v>486</v>
      </c>
      <c r="I477" s="4">
        <v>190</v>
      </c>
      <c r="J477" s="4">
        <v>38</v>
      </c>
      <c r="K477" s="4">
        <v>38</v>
      </c>
      <c r="L477">
        <v>5</v>
      </c>
      <c r="M477" s="8">
        <v>0</v>
      </c>
      <c r="N477" t="s">
        <v>410</v>
      </c>
      <c r="O477">
        <v>26</v>
      </c>
      <c r="P477" s="4">
        <v>12.985049050340091</v>
      </c>
      <c r="Q477" t="s">
        <v>116</v>
      </c>
      <c r="R477" t="s">
        <v>205</v>
      </c>
      <c r="S477" t="s">
        <v>293</v>
      </c>
      <c r="T477" t="s">
        <v>509</v>
      </c>
      <c r="U477" t="s">
        <v>529</v>
      </c>
      <c r="V477" t="s">
        <v>512</v>
      </c>
    </row>
    <row r="478" spans="1:22" ht="15" customHeight="1" x14ac:dyDescent="0.3">
      <c r="A478">
        <v>10426</v>
      </c>
      <c r="B478" t="s">
        <v>27</v>
      </c>
      <c r="C478">
        <v>64</v>
      </c>
      <c r="D478">
        <v>4</v>
      </c>
      <c r="E478" s="3">
        <v>44223</v>
      </c>
      <c r="F478" s="25">
        <f>YEAR(Order[[#This Row],[OrderDate]])</f>
        <v>2021</v>
      </c>
      <c r="G478" s="14">
        <v>20210303</v>
      </c>
      <c r="H478" t="s">
        <v>486</v>
      </c>
      <c r="I478" s="4">
        <v>232.75</v>
      </c>
      <c r="J478" s="4">
        <v>33.25</v>
      </c>
      <c r="K478" s="4">
        <v>33.25</v>
      </c>
      <c r="L478">
        <v>7</v>
      </c>
      <c r="M478" s="8">
        <v>0</v>
      </c>
      <c r="N478" t="s">
        <v>418</v>
      </c>
      <c r="O478">
        <v>12</v>
      </c>
      <c r="P478" s="4">
        <v>21.348702933885775</v>
      </c>
      <c r="Q478" t="s">
        <v>116</v>
      </c>
      <c r="R478" t="s">
        <v>205</v>
      </c>
      <c r="S478" t="s">
        <v>293</v>
      </c>
      <c r="T478" t="s">
        <v>509</v>
      </c>
      <c r="U478" t="s">
        <v>529</v>
      </c>
      <c r="V478" t="s">
        <v>512</v>
      </c>
    </row>
    <row r="479" spans="1:22" ht="15" customHeight="1" x14ac:dyDescent="0.3">
      <c r="A479">
        <v>10427</v>
      </c>
      <c r="B479" t="s">
        <v>56</v>
      </c>
      <c r="C479">
        <v>14</v>
      </c>
      <c r="D479">
        <v>4</v>
      </c>
      <c r="E479" s="3">
        <v>44223</v>
      </c>
      <c r="F479" s="25">
        <f>YEAR(Order[[#This Row],[OrderDate]])</f>
        <v>2021</v>
      </c>
      <c r="G479" s="14">
        <v>20210204</v>
      </c>
      <c r="H479" t="s">
        <v>484</v>
      </c>
      <c r="I479" s="4">
        <v>813.75</v>
      </c>
      <c r="J479" s="4">
        <v>23.25</v>
      </c>
      <c r="K479" s="4">
        <v>23.25</v>
      </c>
      <c r="L479">
        <v>35</v>
      </c>
      <c r="M479" s="8">
        <v>0</v>
      </c>
      <c r="N479" t="s">
        <v>368</v>
      </c>
      <c r="O479">
        <v>6</v>
      </c>
      <c r="P479" s="4">
        <v>19.281771520737859</v>
      </c>
      <c r="Q479" t="s">
        <v>145</v>
      </c>
      <c r="R479" t="s">
        <v>234</v>
      </c>
      <c r="S479" t="s">
        <v>320</v>
      </c>
      <c r="T479" t="s">
        <v>509</v>
      </c>
      <c r="U479" t="s">
        <v>524</v>
      </c>
      <c r="V479" t="s">
        <v>513</v>
      </c>
    </row>
    <row r="480" spans="1:22" x14ac:dyDescent="0.3">
      <c r="A480">
        <v>10428</v>
      </c>
      <c r="B480" t="s">
        <v>63</v>
      </c>
      <c r="C480">
        <v>46</v>
      </c>
      <c r="D480">
        <v>7</v>
      </c>
      <c r="E480" s="3">
        <v>44224</v>
      </c>
      <c r="F480" s="25">
        <f>YEAR(Order[[#This Row],[OrderDate]])</f>
        <v>2021</v>
      </c>
      <c r="G480" s="14">
        <v>20210207</v>
      </c>
      <c r="H480" t="s">
        <v>486</v>
      </c>
      <c r="I480" s="4">
        <v>240</v>
      </c>
      <c r="J480" s="4">
        <v>12</v>
      </c>
      <c r="K480" s="4">
        <v>12</v>
      </c>
      <c r="L480">
        <v>20</v>
      </c>
      <c r="M480" s="8">
        <v>0</v>
      </c>
      <c r="N480" t="s">
        <v>400</v>
      </c>
      <c r="O480">
        <v>21</v>
      </c>
      <c r="P480" s="4">
        <v>5.504627786254181</v>
      </c>
      <c r="Q480" t="s">
        <v>152</v>
      </c>
      <c r="R480" t="s">
        <v>241</v>
      </c>
      <c r="S480" t="s">
        <v>326</v>
      </c>
      <c r="T480" t="s">
        <v>509</v>
      </c>
      <c r="U480" t="s">
        <v>528</v>
      </c>
      <c r="V480" t="s">
        <v>514</v>
      </c>
    </row>
    <row r="481" spans="1:22" ht="15" customHeight="1" x14ac:dyDescent="0.3">
      <c r="A481">
        <v>10429</v>
      </c>
      <c r="B481" t="s">
        <v>35</v>
      </c>
      <c r="C481">
        <v>50</v>
      </c>
      <c r="D481">
        <v>3</v>
      </c>
      <c r="E481" s="3">
        <v>44225</v>
      </c>
      <c r="F481" s="25">
        <f>YEAR(Order[[#This Row],[OrderDate]])</f>
        <v>2021</v>
      </c>
      <c r="G481" s="14">
        <v>20210207</v>
      </c>
      <c r="H481" t="s">
        <v>484</v>
      </c>
      <c r="I481" s="4">
        <v>650</v>
      </c>
      <c r="J481" s="4">
        <v>16.25</v>
      </c>
      <c r="K481" s="4">
        <v>16.25</v>
      </c>
      <c r="L481">
        <v>40</v>
      </c>
      <c r="M481" s="8">
        <v>0</v>
      </c>
      <c r="N481" t="s">
        <v>404</v>
      </c>
      <c r="O481">
        <v>23</v>
      </c>
      <c r="P481" s="4">
        <v>6.542170529867021</v>
      </c>
      <c r="Q481" t="s">
        <v>124</v>
      </c>
      <c r="R481" t="s">
        <v>213</v>
      </c>
      <c r="T481" t="s">
        <v>509</v>
      </c>
      <c r="U481" t="s">
        <v>530</v>
      </c>
      <c r="V481" t="s">
        <v>516</v>
      </c>
    </row>
    <row r="482" spans="1:22" ht="15" customHeight="1" x14ac:dyDescent="0.3">
      <c r="A482">
        <v>10429</v>
      </c>
      <c r="B482" t="s">
        <v>35</v>
      </c>
      <c r="C482">
        <v>63</v>
      </c>
      <c r="D482">
        <v>3</v>
      </c>
      <c r="E482" s="3">
        <v>44225</v>
      </c>
      <c r="F482" s="25">
        <f>YEAR(Order[[#This Row],[OrderDate]])</f>
        <v>2021</v>
      </c>
      <c r="G482" s="14">
        <v>20210203</v>
      </c>
      <c r="H482" t="s">
        <v>484</v>
      </c>
      <c r="I482" s="4">
        <v>1152.375</v>
      </c>
      <c r="J482" s="4">
        <v>43.9</v>
      </c>
      <c r="K482" s="4">
        <v>32.924999999999997</v>
      </c>
      <c r="L482">
        <v>35</v>
      </c>
      <c r="M482" s="8">
        <v>0.25</v>
      </c>
      <c r="N482" t="s">
        <v>417</v>
      </c>
      <c r="O482">
        <v>7</v>
      </c>
      <c r="P482" s="4">
        <v>26.405205149492534</v>
      </c>
      <c r="Q482" t="s">
        <v>124</v>
      </c>
      <c r="R482" t="s">
        <v>213</v>
      </c>
      <c r="T482" t="s">
        <v>509</v>
      </c>
      <c r="U482" t="s">
        <v>530</v>
      </c>
      <c r="V482" t="s">
        <v>515</v>
      </c>
    </row>
    <row r="483" spans="1:22" ht="15" customHeight="1" x14ac:dyDescent="0.3">
      <c r="A483">
        <v>10430</v>
      </c>
      <c r="B483" t="s">
        <v>19</v>
      </c>
      <c r="C483">
        <v>17</v>
      </c>
      <c r="D483">
        <v>4</v>
      </c>
      <c r="E483" s="3">
        <v>44226</v>
      </c>
      <c r="F483" s="25">
        <f>YEAR(Order[[#This Row],[OrderDate]])</f>
        <v>2021</v>
      </c>
      <c r="G483" s="14">
        <v>20210203</v>
      </c>
      <c r="H483" t="s">
        <v>486</v>
      </c>
      <c r="I483" s="4">
        <v>1403.9999947696924</v>
      </c>
      <c r="J483" s="4">
        <v>39</v>
      </c>
      <c r="K483" s="4">
        <v>31.199999883770943</v>
      </c>
      <c r="L483">
        <v>45</v>
      </c>
      <c r="M483" s="8">
        <v>0.20000000298023221</v>
      </c>
      <c r="N483" t="s">
        <v>371</v>
      </c>
      <c r="O483">
        <v>7</v>
      </c>
      <c r="P483" s="4">
        <v>24.774912809223483</v>
      </c>
      <c r="Q483" t="s">
        <v>108</v>
      </c>
      <c r="R483" t="s">
        <v>197</v>
      </c>
      <c r="S483" t="s">
        <v>286</v>
      </c>
      <c r="T483" t="s">
        <v>509</v>
      </c>
      <c r="U483" t="s">
        <v>524</v>
      </c>
      <c r="V483" t="s">
        <v>518</v>
      </c>
    </row>
    <row r="484" spans="1:22" ht="15" customHeight="1" x14ac:dyDescent="0.3">
      <c r="A484">
        <v>10430</v>
      </c>
      <c r="B484" t="s">
        <v>19</v>
      </c>
      <c r="C484">
        <v>21</v>
      </c>
      <c r="D484">
        <v>4</v>
      </c>
      <c r="E484" s="3">
        <v>44226</v>
      </c>
      <c r="F484" s="25">
        <f>YEAR(Order[[#This Row],[OrderDate]])</f>
        <v>2021</v>
      </c>
      <c r="G484" s="14">
        <v>20210203</v>
      </c>
      <c r="H484" t="s">
        <v>486</v>
      </c>
      <c r="I484" s="4">
        <v>500</v>
      </c>
      <c r="J484" s="4">
        <v>10</v>
      </c>
      <c r="K484" s="4">
        <v>10</v>
      </c>
      <c r="L484">
        <v>50</v>
      </c>
      <c r="M484" s="8">
        <v>0</v>
      </c>
      <c r="N484" t="s">
        <v>375</v>
      </c>
      <c r="O484">
        <v>8</v>
      </c>
      <c r="P484" s="4">
        <v>8.5451596278118238</v>
      </c>
      <c r="Q484" t="s">
        <v>108</v>
      </c>
      <c r="R484" t="s">
        <v>197</v>
      </c>
      <c r="S484" t="s">
        <v>286</v>
      </c>
      <c r="T484" t="s">
        <v>509</v>
      </c>
      <c r="U484" t="s">
        <v>524</v>
      </c>
      <c r="V484" t="s">
        <v>516</v>
      </c>
    </row>
    <row r="485" spans="1:22" ht="15" customHeight="1" x14ac:dyDescent="0.3">
      <c r="A485">
        <v>10430</v>
      </c>
      <c r="B485" t="s">
        <v>19</v>
      </c>
      <c r="C485">
        <v>56</v>
      </c>
      <c r="D485">
        <v>4</v>
      </c>
      <c r="E485" s="3">
        <v>44226</v>
      </c>
      <c r="F485" s="25">
        <f>YEAR(Order[[#This Row],[OrderDate]])</f>
        <v>2021</v>
      </c>
      <c r="G485" s="14">
        <v>20210203</v>
      </c>
      <c r="H485" t="s">
        <v>486</v>
      </c>
      <c r="I485" s="4">
        <v>1140</v>
      </c>
      <c r="J485" s="4">
        <v>38</v>
      </c>
      <c r="K485" s="4">
        <v>38</v>
      </c>
      <c r="L485">
        <v>30</v>
      </c>
      <c r="M485" s="8">
        <v>0</v>
      </c>
      <c r="N485" t="s">
        <v>410</v>
      </c>
      <c r="O485">
        <v>26</v>
      </c>
      <c r="P485" s="4">
        <v>12.985049050340091</v>
      </c>
      <c r="Q485" t="s">
        <v>108</v>
      </c>
      <c r="R485" t="s">
        <v>197</v>
      </c>
      <c r="S485" t="s">
        <v>286</v>
      </c>
      <c r="T485" t="s">
        <v>509</v>
      </c>
      <c r="U485" t="s">
        <v>524</v>
      </c>
      <c r="V485" t="s">
        <v>512</v>
      </c>
    </row>
    <row r="486" spans="1:22" ht="15" customHeight="1" x14ac:dyDescent="0.3">
      <c r="A486">
        <v>10430</v>
      </c>
      <c r="B486" t="s">
        <v>19</v>
      </c>
      <c r="C486">
        <v>59</v>
      </c>
      <c r="D486">
        <v>4</v>
      </c>
      <c r="E486" s="3">
        <v>44226</v>
      </c>
      <c r="F486" s="25">
        <f>YEAR(Order[[#This Row],[OrderDate]])</f>
        <v>2021</v>
      </c>
      <c r="G486" s="14">
        <v>20210207</v>
      </c>
      <c r="H486" t="s">
        <v>486</v>
      </c>
      <c r="I486" s="4">
        <v>3079.9999885261059</v>
      </c>
      <c r="J486" s="4">
        <v>55</v>
      </c>
      <c r="K486" s="4">
        <v>43.999999836087227</v>
      </c>
      <c r="L486">
        <v>70</v>
      </c>
      <c r="M486" s="8">
        <v>0.20000000298023221</v>
      </c>
      <c r="N486" t="s">
        <v>413</v>
      </c>
      <c r="O486">
        <v>28</v>
      </c>
      <c r="P486" s="4">
        <v>29.299646906924384</v>
      </c>
      <c r="Q486" t="s">
        <v>108</v>
      </c>
      <c r="R486" t="s">
        <v>197</v>
      </c>
      <c r="S486" t="s">
        <v>286</v>
      </c>
      <c r="T486" t="s">
        <v>509</v>
      </c>
      <c r="U486" t="s">
        <v>524</v>
      </c>
      <c r="V486" t="s">
        <v>511</v>
      </c>
    </row>
    <row r="487" spans="1:22" ht="15" customHeight="1" x14ac:dyDescent="0.3">
      <c r="A487">
        <v>10431</v>
      </c>
      <c r="B487" t="s">
        <v>9</v>
      </c>
      <c r="C487">
        <v>17</v>
      </c>
      <c r="D487">
        <v>4</v>
      </c>
      <c r="E487" s="3">
        <v>44226</v>
      </c>
      <c r="F487" s="25">
        <f>YEAR(Order[[#This Row],[OrderDate]])</f>
        <v>2021</v>
      </c>
      <c r="G487" s="14">
        <v>20210207</v>
      </c>
      <c r="H487" t="s">
        <v>484</v>
      </c>
      <c r="I487" s="4">
        <v>1462.5</v>
      </c>
      <c r="J487" s="4">
        <v>39</v>
      </c>
      <c r="K487" s="4">
        <v>29.25</v>
      </c>
      <c r="L487">
        <v>50</v>
      </c>
      <c r="M487" s="8">
        <v>0.25</v>
      </c>
      <c r="N487" t="s">
        <v>371</v>
      </c>
      <c r="O487">
        <v>7</v>
      </c>
      <c r="P487" s="4">
        <v>24.774912809223483</v>
      </c>
      <c r="Q487" t="s">
        <v>98</v>
      </c>
      <c r="R487" t="s">
        <v>187</v>
      </c>
      <c r="S487" t="s">
        <v>276</v>
      </c>
      <c r="T487" t="s">
        <v>510</v>
      </c>
      <c r="U487" t="s">
        <v>531</v>
      </c>
      <c r="V487" t="s">
        <v>518</v>
      </c>
    </row>
    <row r="488" spans="1:22" ht="15" customHeight="1" x14ac:dyDescent="0.3">
      <c r="A488">
        <v>10431</v>
      </c>
      <c r="B488" t="s">
        <v>9</v>
      </c>
      <c r="C488">
        <v>40</v>
      </c>
      <c r="D488">
        <v>4</v>
      </c>
      <c r="E488" s="3">
        <v>44226</v>
      </c>
      <c r="F488" s="25">
        <f>YEAR(Order[[#This Row],[OrderDate]])</f>
        <v>2021</v>
      </c>
      <c r="G488" s="14">
        <v>20210207</v>
      </c>
      <c r="H488" t="s">
        <v>484</v>
      </c>
      <c r="I488" s="4">
        <v>690</v>
      </c>
      <c r="J488" s="4">
        <v>18.399999999999999</v>
      </c>
      <c r="K488" s="4">
        <v>13.799999999999999</v>
      </c>
      <c r="L488">
        <v>50</v>
      </c>
      <c r="M488" s="8">
        <v>0.25</v>
      </c>
      <c r="N488" t="s">
        <v>394</v>
      </c>
      <c r="O488">
        <v>19</v>
      </c>
      <c r="P488" s="4">
        <v>11.939905659925371</v>
      </c>
      <c r="Q488" t="s">
        <v>98</v>
      </c>
      <c r="R488" t="s">
        <v>187</v>
      </c>
      <c r="S488" t="s">
        <v>276</v>
      </c>
      <c r="T488" t="s">
        <v>510</v>
      </c>
      <c r="U488" t="s">
        <v>531</v>
      </c>
      <c r="V488" t="s">
        <v>514</v>
      </c>
    </row>
    <row r="489" spans="1:22" ht="15" customHeight="1" x14ac:dyDescent="0.3">
      <c r="A489">
        <v>10431</v>
      </c>
      <c r="B489" t="s">
        <v>9</v>
      </c>
      <c r="C489">
        <v>47</v>
      </c>
      <c r="D489">
        <v>4</v>
      </c>
      <c r="E489" s="3">
        <v>44226</v>
      </c>
      <c r="F489" s="25">
        <f>YEAR(Order[[#This Row],[OrderDate]])</f>
        <v>2021</v>
      </c>
      <c r="G489" s="14">
        <v>20210207</v>
      </c>
      <c r="H489" t="s">
        <v>484</v>
      </c>
      <c r="I489" s="4">
        <v>213.75</v>
      </c>
      <c r="J489" s="4">
        <v>9.5</v>
      </c>
      <c r="K489" s="4">
        <v>7.125</v>
      </c>
      <c r="L489">
        <v>30</v>
      </c>
      <c r="M489" s="8">
        <v>0.25</v>
      </c>
      <c r="N489" t="s">
        <v>401</v>
      </c>
      <c r="O489">
        <v>22</v>
      </c>
      <c r="P489" s="4">
        <v>6.92246398648025</v>
      </c>
      <c r="Q489" t="s">
        <v>98</v>
      </c>
      <c r="R489" t="s">
        <v>187</v>
      </c>
      <c r="S489" t="s">
        <v>276</v>
      </c>
      <c r="T489" t="s">
        <v>510</v>
      </c>
      <c r="U489" t="s">
        <v>531</v>
      </c>
      <c r="V489" t="s">
        <v>516</v>
      </c>
    </row>
    <row r="490" spans="1:22" ht="15" customHeight="1" x14ac:dyDescent="0.3">
      <c r="A490">
        <v>10432</v>
      </c>
      <c r="B490" t="s">
        <v>72</v>
      </c>
      <c r="C490">
        <v>26</v>
      </c>
      <c r="D490">
        <v>3</v>
      </c>
      <c r="E490" s="3">
        <v>44227</v>
      </c>
      <c r="F490" s="25">
        <f>YEAR(Order[[#This Row],[OrderDate]])</f>
        <v>2021</v>
      </c>
      <c r="G490" s="14">
        <v>20210207</v>
      </c>
      <c r="H490" t="s">
        <v>484</v>
      </c>
      <c r="I490" s="4">
        <v>312.3</v>
      </c>
      <c r="J490" s="4">
        <v>31.23</v>
      </c>
      <c r="K490" s="4">
        <v>31.23</v>
      </c>
      <c r="L490">
        <v>10</v>
      </c>
      <c r="M490" s="8">
        <v>0</v>
      </c>
      <c r="N490" t="s">
        <v>380</v>
      </c>
      <c r="O490">
        <v>11</v>
      </c>
      <c r="P490" s="4">
        <v>12.929370209027901</v>
      </c>
      <c r="Q490" t="s">
        <v>161</v>
      </c>
      <c r="R490" t="s">
        <v>250</v>
      </c>
      <c r="S490" t="s">
        <v>335</v>
      </c>
      <c r="T490" t="s">
        <v>510</v>
      </c>
      <c r="U490" t="s">
        <v>353</v>
      </c>
      <c r="V490" t="s">
        <v>516</v>
      </c>
    </row>
    <row r="491" spans="1:22" ht="15" customHeight="1" x14ac:dyDescent="0.3">
      <c r="A491">
        <v>10432</v>
      </c>
      <c r="B491" t="s">
        <v>72</v>
      </c>
      <c r="C491">
        <v>54</v>
      </c>
      <c r="D491">
        <v>3</v>
      </c>
      <c r="E491" s="3">
        <v>44227</v>
      </c>
      <c r="F491" s="25">
        <f>YEAR(Order[[#This Row],[OrderDate]])</f>
        <v>2021</v>
      </c>
      <c r="G491" s="14">
        <v>20210304</v>
      </c>
      <c r="H491" t="s">
        <v>484</v>
      </c>
      <c r="I491" s="4">
        <v>298</v>
      </c>
      <c r="J491" s="4">
        <v>7.45</v>
      </c>
      <c r="K491" s="4">
        <v>7.45</v>
      </c>
      <c r="L491">
        <v>40</v>
      </c>
      <c r="M491" s="8">
        <v>0</v>
      </c>
      <c r="N491" t="s">
        <v>408</v>
      </c>
      <c r="O491">
        <v>25</v>
      </c>
      <c r="P491" s="4">
        <v>5.7031720626915998</v>
      </c>
      <c r="Q491" t="s">
        <v>161</v>
      </c>
      <c r="R491" t="s">
        <v>250</v>
      </c>
      <c r="S491" t="s">
        <v>335</v>
      </c>
      <c r="T491" t="s">
        <v>510</v>
      </c>
      <c r="U491" t="s">
        <v>353</v>
      </c>
      <c r="V491" t="s">
        <v>518</v>
      </c>
    </row>
    <row r="492" spans="1:22" ht="15" customHeight="1" x14ac:dyDescent="0.3">
      <c r="A492">
        <v>10433</v>
      </c>
      <c r="B492" t="s">
        <v>57</v>
      </c>
      <c r="C492">
        <v>56</v>
      </c>
      <c r="D492">
        <v>3</v>
      </c>
      <c r="E492" s="3">
        <v>44230</v>
      </c>
      <c r="F492" s="25">
        <f>YEAR(Order[[#This Row],[OrderDate]])</f>
        <v>2021</v>
      </c>
      <c r="G492" s="14">
        <v>20210213</v>
      </c>
      <c r="H492" t="s">
        <v>485</v>
      </c>
      <c r="I492" s="4">
        <v>1064</v>
      </c>
      <c r="J492" s="4">
        <v>38</v>
      </c>
      <c r="K492" s="4">
        <v>38</v>
      </c>
      <c r="L492">
        <v>28</v>
      </c>
      <c r="M492" s="8">
        <v>0</v>
      </c>
      <c r="N492" t="s">
        <v>410</v>
      </c>
      <c r="O492">
        <v>26</v>
      </c>
      <c r="P492" s="4">
        <v>12.985049050340091</v>
      </c>
      <c r="Q492" t="s">
        <v>146</v>
      </c>
      <c r="R492" t="s">
        <v>235</v>
      </c>
      <c r="S492" t="s">
        <v>321</v>
      </c>
      <c r="T492" t="s">
        <v>509</v>
      </c>
      <c r="U492" t="s">
        <v>352</v>
      </c>
      <c r="V492" t="s">
        <v>512</v>
      </c>
    </row>
    <row r="493" spans="1:22" ht="15" customHeight="1" x14ac:dyDescent="0.3">
      <c r="A493">
        <v>10434</v>
      </c>
      <c r="B493" t="s">
        <v>22</v>
      </c>
      <c r="C493">
        <v>11</v>
      </c>
      <c r="D493">
        <v>3</v>
      </c>
      <c r="E493" s="3">
        <v>44230</v>
      </c>
      <c r="F493" s="25">
        <f>YEAR(Order[[#This Row],[OrderDate]])</f>
        <v>2021</v>
      </c>
      <c r="G493" s="14">
        <v>20210213</v>
      </c>
      <c r="H493" t="s">
        <v>484</v>
      </c>
      <c r="I493" s="4">
        <v>126</v>
      </c>
      <c r="J493" s="4">
        <v>21</v>
      </c>
      <c r="K493" s="4">
        <v>21</v>
      </c>
      <c r="L493">
        <v>6</v>
      </c>
      <c r="M493" s="8">
        <v>0</v>
      </c>
      <c r="N493" t="s">
        <v>365</v>
      </c>
      <c r="O493">
        <v>5</v>
      </c>
      <c r="P493" s="4">
        <v>7.3815383533820462</v>
      </c>
      <c r="Q493" t="s">
        <v>111</v>
      </c>
      <c r="R493" t="s">
        <v>200</v>
      </c>
      <c r="S493" t="s">
        <v>289</v>
      </c>
      <c r="T493" t="s">
        <v>509</v>
      </c>
      <c r="U493" t="s">
        <v>526</v>
      </c>
      <c r="V493" t="s">
        <v>511</v>
      </c>
    </row>
    <row r="494" spans="1:22" ht="15" customHeight="1" x14ac:dyDescent="0.3">
      <c r="A494">
        <v>10434</v>
      </c>
      <c r="B494" t="s">
        <v>22</v>
      </c>
      <c r="C494">
        <v>76</v>
      </c>
      <c r="D494">
        <v>3</v>
      </c>
      <c r="E494" s="3">
        <v>44230</v>
      </c>
      <c r="F494" s="25">
        <f>YEAR(Order[[#This Row],[OrderDate]])</f>
        <v>2021</v>
      </c>
      <c r="G494" s="14">
        <v>20210207</v>
      </c>
      <c r="H494" t="s">
        <v>484</v>
      </c>
      <c r="I494" s="4">
        <v>275.39999806880951</v>
      </c>
      <c r="J494" s="4">
        <v>18</v>
      </c>
      <c r="K494" s="4">
        <v>15.299999892711639</v>
      </c>
      <c r="L494">
        <v>18</v>
      </c>
      <c r="M494" s="8">
        <v>0.15000000596046451</v>
      </c>
      <c r="N494" t="s">
        <v>430</v>
      </c>
      <c r="O494">
        <v>23</v>
      </c>
      <c r="P494" s="4">
        <v>11.35067307451974</v>
      </c>
      <c r="Q494" t="s">
        <v>111</v>
      </c>
      <c r="R494" t="s">
        <v>200</v>
      </c>
      <c r="S494" t="s">
        <v>289</v>
      </c>
      <c r="T494" t="s">
        <v>509</v>
      </c>
      <c r="U494" t="s">
        <v>526</v>
      </c>
      <c r="V494" t="s">
        <v>517</v>
      </c>
    </row>
    <row r="495" spans="1:22" ht="15" customHeight="1" x14ac:dyDescent="0.3">
      <c r="A495">
        <v>10435</v>
      </c>
      <c r="B495" t="s">
        <v>15</v>
      </c>
      <c r="C495">
        <v>2</v>
      </c>
      <c r="D495">
        <v>8</v>
      </c>
      <c r="E495" s="3">
        <v>44231</v>
      </c>
      <c r="F495" s="25">
        <f>YEAR(Order[[#This Row],[OrderDate]])</f>
        <v>2021</v>
      </c>
      <c r="G495" s="14">
        <v>20210207</v>
      </c>
      <c r="H495" t="s">
        <v>484</v>
      </c>
      <c r="I495" s="4">
        <v>190</v>
      </c>
      <c r="J495" s="4">
        <v>19</v>
      </c>
      <c r="K495" s="4">
        <v>19</v>
      </c>
      <c r="L495">
        <v>10</v>
      </c>
      <c r="M495" s="8">
        <v>0</v>
      </c>
      <c r="N495" t="s">
        <v>356</v>
      </c>
      <c r="O495">
        <v>1</v>
      </c>
      <c r="P495" s="4">
        <v>9.9064127385757743</v>
      </c>
      <c r="Q495" t="s">
        <v>104</v>
      </c>
      <c r="R495" t="s">
        <v>193</v>
      </c>
      <c r="S495" t="s">
        <v>282</v>
      </c>
      <c r="T495" t="s">
        <v>509</v>
      </c>
      <c r="U495" t="s">
        <v>351</v>
      </c>
      <c r="V495" t="s">
        <v>517</v>
      </c>
    </row>
    <row r="496" spans="1:22" ht="15" customHeight="1" x14ac:dyDescent="0.3">
      <c r="A496">
        <v>10435</v>
      </c>
      <c r="B496" t="s">
        <v>15</v>
      </c>
      <c r="C496">
        <v>22</v>
      </c>
      <c r="D496">
        <v>8</v>
      </c>
      <c r="E496" s="3">
        <v>44231</v>
      </c>
      <c r="F496" s="25">
        <f>YEAR(Order[[#This Row],[OrderDate]])</f>
        <v>2021</v>
      </c>
      <c r="G496" s="14">
        <v>20210207</v>
      </c>
      <c r="H496" t="s">
        <v>484</v>
      </c>
      <c r="I496" s="4">
        <v>252</v>
      </c>
      <c r="J496" s="4">
        <v>21</v>
      </c>
      <c r="K496" s="4">
        <v>21</v>
      </c>
      <c r="L496">
        <v>12</v>
      </c>
      <c r="M496" s="8">
        <v>0</v>
      </c>
      <c r="N496" t="s">
        <v>376</v>
      </c>
      <c r="O496">
        <v>9</v>
      </c>
      <c r="P496" s="4">
        <v>6.5214240951904641</v>
      </c>
      <c r="Q496" t="s">
        <v>104</v>
      </c>
      <c r="R496" t="s">
        <v>193</v>
      </c>
      <c r="S496" t="s">
        <v>282</v>
      </c>
      <c r="T496" t="s">
        <v>509</v>
      </c>
      <c r="U496" t="s">
        <v>351</v>
      </c>
      <c r="V496" t="s">
        <v>512</v>
      </c>
    </row>
    <row r="497" spans="1:22" ht="15" customHeight="1" x14ac:dyDescent="0.3">
      <c r="A497">
        <v>10435</v>
      </c>
      <c r="B497" t="s">
        <v>15</v>
      </c>
      <c r="C497">
        <v>72</v>
      </c>
      <c r="D497">
        <v>8</v>
      </c>
      <c r="E497" s="3">
        <v>44231</v>
      </c>
      <c r="F497" s="25">
        <f>YEAR(Order[[#This Row],[OrderDate]])</f>
        <v>2021</v>
      </c>
      <c r="G497" s="14">
        <v>20210211</v>
      </c>
      <c r="H497" t="s">
        <v>484</v>
      </c>
      <c r="I497" s="4">
        <v>348</v>
      </c>
      <c r="J497" s="4">
        <v>34.799999999999997</v>
      </c>
      <c r="K497" s="4">
        <v>34.799999999999997</v>
      </c>
      <c r="L497">
        <v>10</v>
      </c>
      <c r="M497" s="8">
        <v>0</v>
      </c>
      <c r="N497" t="s">
        <v>426</v>
      </c>
      <c r="O497">
        <v>14</v>
      </c>
      <c r="P497" s="4">
        <v>14.902797245173618</v>
      </c>
      <c r="Q497" t="s">
        <v>104</v>
      </c>
      <c r="R497" t="s">
        <v>193</v>
      </c>
      <c r="S497" t="s">
        <v>282</v>
      </c>
      <c r="T497" t="s">
        <v>509</v>
      </c>
      <c r="U497" t="s">
        <v>351</v>
      </c>
      <c r="V497" t="s">
        <v>511</v>
      </c>
    </row>
    <row r="498" spans="1:22" ht="15" customHeight="1" x14ac:dyDescent="0.3">
      <c r="A498">
        <v>10436</v>
      </c>
      <c r="B498" t="s">
        <v>6</v>
      </c>
      <c r="C498">
        <v>46</v>
      </c>
      <c r="D498">
        <v>3</v>
      </c>
      <c r="E498" s="3">
        <v>44232</v>
      </c>
      <c r="F498" s="25">
        <f>YEAR(Order[[#This Row],[OrderDate]])</f>
        <v>2021</v>
      </c>
      <c r="G498" s="14">
        <v>20210211</v>
      </c>
      <c r="H498" t="s">
        <v>484</v>
      </c>
      <c r="I498" s="4">
        <v>60</v>
      </c>
      <c r="J498" s="4">
        <v>12</v>
      </c>
      <c r="K498" s="4">
        <v>12</v>
      </c>
      <c r="L498">
        <v>5</v>
      </c>
      <c r="M498" s="8">
        <v>0</v>
      </c>
      <c r="N498" t="s">
        <v>400</v>
      </c>
      <c r="O498">
        <v>21</v>
      </c>
      <c r="P498" s="4">
        <v>5.504627786254181</v>
      </c>
      <c r="Q498" t="s">
        <v>95</v>
      </c>
      <c r="R498" t="s">
        <v>184</v>
      </c>
      <c r="S498" t="s">
        <v>273</v>
      </c>
      <c r="T498" t="s">
        <v>509</v>
      </c>
      <c r="U498" t="s">
        <v>519</v>
      </c>
      <c r="V498" t="s">
        <v>514</v>
      </c>
    </row>
    <row r="499" spans="1:22" ht="15" customHeight="1" x14ac:dyDescent="0.3">
      <c r="A499">
        <v>10436</v>
      </c>
      <c r="B499" t="s">
        <v>6</v>
      </c>
      <c r="C499">
        <v>56</v>
      </c>
      <c r="D499">
        <v>3</v>
      </c>
      <c r="E499" s="3">
        <v>44232</v>
      </c>
      <c r="F499" s="25">
        <f>YEAR(Order[[#This Row],[OrderDate]])</f>
        <v>2021</v>
      </c>
      <c r="G499" s="14">
        <v>20210211</v>
      </c>
      <c r="H499" t="s">
        <v>484</v>
      </c>
      <c r="I499" s="4">
        <v>1367.9999977350235</v>
      </c>
      <c r="J499" s="4">
        <v>38</v>
      </c>
      <c r="K499" s="4">
        <v>34.199999943375587</v>
      </c>
      <c r="L499">
        <v>40</v>
      </c>
      <c r="M499" s="8">
        <v>0.10000000149011611</v>
      </c>
      <c r="N499" t="s">
        <v>410</v>
      </c>
      <c r="O499">
        <v>26</v>
      </c>
      <c r="P499" s="4">
        <v>12.985049050340091</v>
      </c>
      <c r="Q499" t="s">
        <v>95</v>
      </c>
      <c r="R499" t="s">
        <v>184</v>
      </c>
      <c r="S499" t="s">
        <v>273</v>
      </c>
      <c r="T499" t="s">
        <v>509</v>
      </c>
      <c r="U499" t="s">
        <v>519</v>
      </c>
      <c r="V499" t="s">
        <v>512</v>
      </c>
    </row>
    <row r="500" spans="1:22" ht="15" customHeight="1" x14ac:dyDescent="0.3">
      <c r="A500">
        <v>10436</v>
      </c>
      <c r="B500" t="s">
        <v>6</v>
      </c>
      <c r="C500">
        <v>64</v>
      </c>
      <c r="D500">
        <v>3</v>
      </c>
      <c r="E500" s="3">
        <v>44232</v>
      </c>
      <c r="F500" s="25">
        <f>YEAR(Order[[#This Row],[OrderDate]])</f>
        <v>2021</v>
      </c>
      <c r="G500" s="14">
        <v>20210211</v>
      </c>
      <c r="H500" t="s">
        <v>484</v>
      </c>
      <c r="I500" s="4">
        <v>897.74999851360917</v>
      </c>
      <c r="J500" s="4">
        <v>33.25</v>
      </c>
      <c r="K500" s="4">
        <v>29.924999950453639</v>
      </c>
      <c r="L500">
        <v>30</v>
      </c>
      <c r="M500" s="8">
        <v>0.10000000149011611</v>
      </c>
      <c r="N500" t="s">
        <v>418</v>
      </c>
      <c r="O500">
        <v>12</v>
      </c>
      <c r="P500" s="4">
        <v>21.348702933885775</v>
      </c>
      <c r="Q500" t="s">
        <v>95</v>
      </c>
      <c r="R500" t="s">
        <v>184</v>
      </c>
      <c r="S500" t="s">
        <v>273</v>
      </c>
      <c r="T500" t="s">
        <v>509</v>
      </c>
      <c r="U500" t="s">
        <v>519</v>
      </c>
      <c r="V500" t="s">
        <v>512</v>
      </c>
    </row>
    <row r="501" spans="1:22" ht="15" customHeight="1" x14ac:dyDescent="0.3">
      <c r="A501">
        <v>10436</v>
      </c>
      <c r="B501" t="s">
        <v>6</v>
      </c>
      <c r="C501">
        <v>75</v>
      </c>
      <c r="D501">
        <v>3</v>
      </c>
      <c r="E501" s="3">
        <v>44232</v>
      </c>
      <c r="F501" s="25">
        <f>YEAR(Order[[#This Row],[OrderDate]])</f>
        <v>2021</v>
      </c>
      <c r="G501" s="14">
        <v>20210212</v>
      </c>
      <c r="H501" t="s">
        <v>484</v>
      </c>
      <c r="I501" s="4">
        <v>167.3999997228384</v>
      </c>
      <c r="J501" s="4">
        <v>7.75</v>
      </c>
      <c r="K501" s="4">
        <v>6.9749999884516001</v>
      </c>
      <c r="L501">
        <v>24</v>
      </c>
      <c r="M501" s="8">
        <v>0.10000000149011611</v>
      </c>
      <c r="N501" t="s">
        <v>429</v>
      </c>
      <c r="O501">
        <v>12</v>
      </c>
      <c r="P501" s="4">
        <v>3.8495729671919596</v>
      </c>
      <c r="Q501" t="s">
        <v>95</v>
      </c>
      <c r="R501" t="s">
        <v>184</v>
      </c>
      <c r="S501" t="s">
        <v>273</v>
      </c>
      <c r="T501" t="s">
        <v>509</v>
      </c>
      <c r="U501" t="s">
        <v>519</v>
      </c>
      <c r="V501" t="s">
        <v>517</v>
      </c>
    </row>
    <row r="502" spans="1:22" ht="15" customHeight="1" x14ac:dyDescent="0.3">
      <c r="A502">
        <v>10437</v>
      </c>
      <c r="B502" t="s">
        <v>84</v>
      </c>
      <c r="C502">
        <v>53</v>
      </c>
      <c r="D502">
        <v>8</v>
      </c>
      <c r="E502" s="3">
        <v>44232</v>
      </c>
      <c r="F502" s="25">
        <f>YEAR(Order[[#This Row],[OrderDate]])</f>
        <v>2021</v>
      </c>
      <c r="G502" s="14">
        <v>20210214</v>
      </c>
      <c r="H502" t="s">
        <v>486</v>
      </c>
      <c r="I502" s="4">
        <v>491.99999999999994</v>
      </c>
      <c r="J502" s="4">
        <v>32.799999999999997</v>
      </c>
      <c r="K502" s="4">
        <v>32.799999999999997</v>
      </c>
      <c r="L502">
        <v>15</v>
      </c>
      <c r="M502" s="8">
        <v>0</v>
      </c>
      <c r="N502" t="s">
        <v>407</v>
      </c>
      <c r="O502">
        <v>24</v>
      </c>
      <c r="P502" s="4">
        <v>11.283141843590998</v>
      </c>
      <c r="Q502" t="s">
        <v>173</v>
      </c>
      <c r="R502" t="s">
        <v>262</v>
      </c>
      <c r="S502" t="s">
        <v>346</v>
      </c>
      <c r="T502" t="s">
        <v>509</v>
      </c>
      <c r="U502" t="s">
        <v>527</v>
      </c>
      <c r="V502" t="s">
        <v>518</v>
      </c>
    </row>
    <row r="503" spans="1:22" ht="15" customHeight="1" x14ac:dyDescent="0.3">
      <c r="A503">
        <v>10438</v>
      </c>
      <c r="B503" t="s">
        <v>76</v>
      </c>
      <c r="C503">
        <v>19</v>
      </c>
      <c r="D503">
        <v>3</v>
      </c>
      <c r="E503" s="3">
        <v>44233</v>
      </c>
      <c r="F503" s="25">
        <f>YEAR(Order[[#This Row],[OrderDate]])</f>
        <v>2021</v>
      </c>
      <c r="G503" s="14">
        <v>20210214</v>
      </c>
      <c r="H503" t="s">
        <v>484</v>
      </c>
      <c r="I503" s="4">
        <v>110.39999958872795</v>
      </c>
      <c r="J503" s="4">
        <v>9.1999999999999993</v>
      </c>
      <c r="K503" s="4">
        <v>7.3599999725818632</v>
      </c>
      <c r="L503">
        <v>15</v>
      </c>
      <c r="M503" s="8">
        <v>0.20000000298023221</v>
      </c>
      <c r="N503" t="s">
        <v>373</v>
      </c>
      <c r="O503">
        <v>8</v>
      </c>
      <c r="P503" s="4">
        <v>7.994614939930428</v>
      </c>
      <c r="Q503" t="s">
        <v>165</v>
      </c>
      <c r="R503" t="s">
        <v>254</v>
      </c>
      <c r="S503" t="s">
        <v>339</v>
      </c>
      <c r="T503" t="s">
        <v>509</v>
      </c>
      <c r="U503" t="s">
        <v>520</v>
      </c>
      <c r="V503" t="s">
        <v>516</v>
      </c>
    </row>
    <row r="504" spans="1:22" ht="15" customHeight="1" x14ac:dyDescent="0.3">
      <c r="A504">
        <v>10438</v>
      </c>
      <c r="B504" t="s">
        <v>76</v>
      </c>
      <c r="C504">
        <v>34</v>
      </c>
      <c r="D504">
        <v>3</v>
      </c>
      <c r="E504" s="3">
        <v>44233</v>
      </c>
      <c r="F504" s="25">
        <f>YEAR(Order[[#This Row],[OrderDate]])</f>
        <v>2021</v>
      </c>
      <c r="G504" s="14">
        <v>20210214</v>
      </c>
      <c r="H504" t="s">
        <v>484</v>
      </c>
      <c r="I504" s="4">
        <v>223.99999916553497</v>
      </c>
      <c r="J504" s="4">
        <v>14</v>
      </c>
      <c r="K504" s="4">
        <v>11.199999958276749</v>
      </c>
      <c r="L504">
        <v>20</v>
      </c>
      <c r="M504" s="8">
        <v>0.20000000298023221</v>
      </c>
      <c r="N504" t="s">
        <v>388</v>
      </c>
      <c r="O504">
        <v>16</v>
      </c>
      <c r="P504" s="4">
        <v>9.0738672986425506</v>
      </c>
      <c r="Q504" t="s">
        <v>165</v>
      </c>
      <c r="R504" t="s">
        <v>254</v>
      </c>
      <c r="S504" t="s">
        <v>339</v>
      </c>
      <c r="T504" t="s">
        <v>509</v>
      </c>
      <c r="U504" t="s">
        <v>520</v>
      </c>
      <c r="V504" t="s">
        <v>517</v>
      </c>
    </row>
    <row r="505" spans="1:22" ht="15" customHeight="1" x14ac:dyDescent="0.3">
      <c r="A505">
        <v>10438</v>
      </c>
      <c r="B505" t="s">
        <v>76</v>
      </c>
      <c r="C505">
        <v>57</v>
      </c>
      <c r="D505">
        <v>3</v>
      </c>
      <c r="E505" s="3">
        <v>44233</v>
      </c>
      <c r="F505" s="25">
        <f>YEAR(Order[[#This Row],[OrderDate]])</f>
        <v>2021</v>
      </c>
      <c r="G505" s="14">
        <v>20210210</v>
      </c>
      <c r="H505" t="s">
        <v>484</v>
      </c>
      <c r="I505" s="4">
        <v>233.99999912828207</v>
      </c>
      <c r="J505" s="4">
        <v>19.5</v>
      </c>
      <c r="K505" s="4">
        <v>15.599999941885471</v>
      </c>
      <c r="L505">
        <v>15</v>
      </c>
      <c r="M505" s="8">
        <v>0.20000000298023221</v>
      </c>
      <c r="N505" t="s">
        <v>411</v>
      </c>
      <c r="O505">
        <v>26</v>
      </c>
      <c r="P505" s="4">
        <v>13.98469118449494</v>
      </c>
      <c r="Q505" t="s">
        <v>165</v>
      </c>
      <c r="R505" t="s">
        <v>254</v>
      </c>
      <c r="S505" t="s">
        <v>339</v>
      </c>
      <c r="T505" t="s">
        <v>509</v>
      </c>
      <c r="U505" t="s">
        <v>520</v>
      </c>
      <c r="V505" t="s">
        <v>512</v>
      </c>
    </row>
    <row r="506" spans="1:22" x14ac:dyDescent="0.3">
      <c r="A506">
        <v>10439</v>
      </c>
      <c r="B506" t="s">
        <v>49</v>
      </c>
      <c r="C506">
        <v>12</v>
      </c>
      <c r="D506">
        <v>6</v>
      </c>
      <c r="E506" s="3">
        <v>44234</v>
      </c>
      <c r="F506" s="25">
        <f>YEAR(Order[[#This Row],[OrderDate]])</f>
        <v>2021</v>
      </c>
      <c r="G506" s="14">
        <v>20210210</v>
      </c>
      <c r="H506" t="s">
        <v>485</v>
      </c>
      <c r="I506" s="4">
        <v>570</v>
      </c>
      <c r="J506" s="4">
        <v>38</v>
      </c>
      <c r="K506" s="4">
        <v>38</v>
      </c>
      <c r="L506">
        <v>15</v>
      </c>
      <c r="M506" s="8">
        <v>0</v>
      </c>
      <c r="N506" t="s">
        <v>366</v>
      </c>
      <c r="O506">
        <v>5</v>
      </c>
      <c r="P506" s="4">
        <v>30.407974809079235</v>
      </c>
      <c r="Q506" t="s">
        <v>138</v>
      </c>
      <c r="R506" t="s">
        <v>227</v>
      </c>
      <c r="S506" t="s">
        <v>314</v>
      </c>
      <c r="T506" t="s">
        <v>510</v>
      </c>
      <c r="U506" t="s">
        <v>531</v>
      </c>
      <c r="V506" t="s">
        <v>511</v>
      </c>
    </row>
    <row r="507" spans="1:22" x14ac:dyDescent="0.3">
      <c r="A507">
        <v>10439</v>
      </c>
      <c r="B507" t="s">
        <v>49</v>
      </c>
      <c r="C507">
        <v>16</v>
      </c>
      <c r="D507">
        <v>6</v>
      </c>
      <c r="E507" s="3">
        <v>44234</v>
      </c>
      <c r="F507" s="25">
        <f>YEAR(Order[[#This Row],[OrderDate]])</f>
        <v>2021</v>
      </c>
      <c r="G507" s="14">
        <v>20210210</v>
      </c>
      <c r="H507" t="s">
        <v>485</v>
      </c>
      <c r="I507" s="4">
        <v>279.2</v>
      </c>
      <c r="J507" s="4">
        <v>17.45</v>
      </c>
      <c r="K507" s="4">
        <v>17.45</v>
      </c>
      <c r="L507">
        <v>16</v>
      </c>
      <c r="M507" s="8">
        <v>0</v>
      </c>
      <c r="N507" t="s">
        <v>370</v>
      </c>
      <c r="O507">
        <v>7</v>
      </c>
      <c r="P507" s="4">
        <v>12.75283918323947</v>
      </c>
      <c r="Q507" t="s">
        <v>138</v>
      </c>
      <c r="R507" t="s">
        <v>227</v>
      </c>
      <c r="S507" t="s">
        <v>314</v>
      </c>
      <c r="T507" t="s">
        <v>510</v>
      </c>
      <c r="U507" t="s">
        <v>531</v>
      </c>
      <c r="V507" t="s">
        <v>516</v>
      </c>
    </row>
    <row r="508" spans="1:22" x14ac:dyDescent="0.3">
      <c r="A508">
        <v>10439</v>
      </c>
      <c r="B508" t="s">
        <v>49</v>
      </c>
      <c r="C508">
        <v>64</v>
      </c>
      <c r="D508">
        <v>6</v>
      </c>
      <c r="E508" s="3">
        <v>44234</v>
      </c>
      <c r="F508" s="25">
        <f>YEAR(Order[[#This Row],[OrderDate]])</f>
        <v>2021</v>
      </c>
      <c r="G508" s="14">
        <v>20210210</v>
      </c>
      <c r="H508" t="s">
        <v>485</v>
      </c>
      <c r="I508" s="4">
        <v>199.5</v>
      </c>
      <c r="J508" s="4">
        <v>33.25</v>
      </c>
      <c r="K508" s="4">
        <v>33.25</v>
      </c>
      <c r="L508">
        <v>6</v>
      </c>
      <c r="M508" s="8">
        <v>0</v>
      </c>
      <c r="N508" t="s">
        <v>418</v>
      </c>
      <c r="O508">
        <v>12</v>
      </c>
      <c r="P508" s="4">
        <v>21.348702933885775</v>
      </c>
      <c r="Q508" t="s">
        <v>138</v>
      </c>
      <c r="R508" t="s">
        <v>227</v>
      </c>
      <c r="S508" t="s">
        <v>314</v>
      </c>
      <c r="T508" t="s">
        <v>510</v>
      </c>
      <c r="U508" t="s">
        <v>531</v>
      </c>
      <c r="V508" t="s">
        <v>512</v>
      </c>
    </row>
    <row r="509" spans="1:22" x14ac:dyDescent="0.3">
      <c r="A509">
        <v>10439</v>
      </c>
      <c r="B509" t="s">
        <v>49</v>
      </c>
      <c r="C509">
        <v>74</v>
      </c>
      <c r="D509">
        <v>6</v>
      </c>
      <c r="E509" s="3">
        <v>44234</v>
      </c>
      <c r="F509" s="25">
        <f>YEAR(Order[[#This Row],[OrderDate]])</f>
        <v>2021</v>
      </c>
      <c r="G509" s="14">
        <v>20210228</v>
      </c>
      <c r="H509" t="s">
        <v>485</v>
      </c>
      <c r="I509" s="4">
        <v>300</v>
      </c>
      <c r="J509" s="4">
        <v>10</v>
      </c>
      <c r="K509" s="4">
        <v>10</v>
      </c>
      <c r="L509">
        <v>30</v>
      </c>
      <c r="M509" s="8">
        <v>0</v>
      </c>
      <c r="N509" t="s">
        <v>428</v>
      </c>
      <c r="O509">
        <v>4</v>
      </c>
      <c r="P509" s="4">
        <v>5.405016256844287</v>
      </c>
      <c r="Q509" t="s">
        <v>138</v>
      </c>
      <c r="R509" t="s">
        <v>227</v>
      </c>
      <c r="S509" t="s">
        <v>314</v>
      </c>
      <c r="T509" t="s">
        <v>510</v>
      </c>
      <c r="U509" t="s">
        <v>531</v>
      </c>
      <c r="V509" t="s">
        <v>513</v>
      </c>
    </row>
    <row r="510" spans="1:22" ht="15" customHeight="1" x14ac:dyDescent="0.3">
      <c r="A510">
        <v>10440</v>
      </c>
      <c r="B510" t="s">
        <v>68</v>
      </c>
      <c r="C510">
        <v>2</v>
      </c>
      <c r="D510">
        <v>4</v>
      </c>
      <c r="E510" s="3">
        <v>44237</v>
      </c>
      <c r="F510" s="25">
        <f>YEAR(Order[[#This Row],[OrderDate]])</f>
        <v>2021</v>
      </c>
      <c r="G510" s="14">
        <v>20210228</v>
      </c>
      <c r="H510" t="s">
        <v>484</v>
      </c>
      <c r="I510" s="4">
        <v>726.74999490380287</v>
      </c>
      <c r="J510" s="4">
        <v>19</v>
      </c>
      <c r="K510" s="4">
        <v>16.149999886751175</v>
      </c>
      <c r="L510">
        <v>45</v>
      </c>
      <c r="M510" s="8">
        <v>0.15000000596046451</v>
      </c>
      <c r="N510" t="s">
        <v>356</v>
      </c>
      <c r="O510">
        <v>1</v>
      </c>
      <c r="P510" s="4">
        <v>9.9064127385757743</v>
      </c>
      <c r="Q510" t="s">
        <v>157</v>
      </c>
      <c r="R510" t="s">
        <v>246</v>
      </c>
      <c r="S510" t="s">
        <v>331</v>
      </c>
      <c r="T510" t="s">
        <v>510</v>
      </c>
      <c r="U510" t="s">
        <v>353</v>
      </c>
      <c r="V510" t="s">
        <v>517</v>
      </c>
    </row>
    <row r="511" spans="1:22" ht="15" customHeight="1" x14ac:dyDescent="0.3">
      <c r="A511">
        <v>10440</v>
      </c>
      <c r="B511" t="s">
        <v>68</v>
      </c>
      <c r="C511">
        <v>16</v>
      </c>
      <c r="D511">
        <v>4</v>
      </c>
      <c r="E511" s="3">
        <v>44237</v>
      </c>
      <c r="F511" s="25">
        <f>YEAR(Order[[#This Row],[OrderDate]])</f>
        <v>2021</v>
      </c>
      <c r="G511" s="14">
        <v>20210228</v>
      </c>
      <c r="H511" t="s">
        <v>484</v>
      </c>
      <c r="I511" s="4">
        <v>726.7924949035048</v>
      </c>
      <c r="J511" s="4">
        <v>17.45</v>
      </c>
      <c r="K511" s="4">
        <v>14.832499895989894</v>
      </c>
      <c r="L511">
        <v>49</v>
      </c>
      <c r="M511" s="8">
        <v>0.15000000596046451</v>
      </c>
      <c r="N511" t="s">
        <v>370</v>
      </c>
      <c r="O511">
        <v>7</v>
      </c>
      <c r="P511" s="4">
        <v>12.75283918323947</v>
      </c>
      <c r="Q511" t="s">
        <v>157</v>
      </c>
      <c r="R511" t="s">
        <v>246</v>
      </c>
      <c r="S511" t="s">
        <v>331</v>
      </c>
      <c r="T511" t="s">
        <v>510</v>
      </c>
      <c r="U511" t="s">
        <v>353</v>
      </c>
      <c r="V511" t="s">
        <v>516</v>
      </c>
    </row>
    <row r="512" spans="1:22" ht="15" customHeight="1" x14ac:dyDescent="0.3">
      <c r="A512">
        <v>10440</v>
      </c>
      <c r="B512" t="s">
        <v>68</v>
      </c>
      <c r="C512">
        <v>29</v>
      </c>
      <c r="D512">
        <v>4</v>
      </c>
      <c r="E512" s="3">
        <v>44237</v>
      </c>
      <c r="F512" s="25">
        <f>YEAR(Order[[#This Row],[OrderDate]])</f>
        <v>2021</v>
      </c>
      <c r="G512" s="14">
        <v>20210228</v>
      </c>
      <c r="H512" t="s">
        <v>484</v>
      </c>
      <c r="I512" s="4">
        <v>2525.3159822916987</v>
      </c>
      <c r="J512" s="4">
        <v>123.79</v>
      </c>
      <c r="K512" s="4">
        <v>105.22149926215411</v>
      </c>
      <c r="L512">
        <v>24</v>
      </c>
      <c r="M512" s="8">
        <v>0.15000000596046451</v>
      </c>
      <c r="N512" t="s">
        <v>383</v>
      </c>
      <c r="O512">
        <v>12</v>
      </c>
      <c r="P512" s="4">
        <v>78.453085124436214</v>
      </c>
      <c r="Q512" t="s">
        <v>157</v>
      </c>
      <c r="R512" t="s">
        <v>246</v>
      </c>
      <c r="S512" t="s">
        <v>331</v>
      </c>
      <c r="T512" t="s">
        <v>510</v>
      </c>
      <c r="U512" t="s">
        <v>353</v>
      </c>
      <c r="V512" t="s">
        <v>518</v>
      </c>
    </row>
    <row r="513" spans="1:22" ht="15" customHeight="1" x14ac:dyDescent="0.3">
      <c r="A513">
        <v>10440</v>
      </c>
      <c r="B513" t="s">
        <v>68</v>
      </c>
      <c r="C513">
        <v>61</v>
      </c>
      <c r="D513">
        <v>4</v>
      </c>
      <c r="E513" s="3">
        <v>44237</v>
      </c>
      <c r="F513" s="25">
        <f>YEAR(Order[[#This Row],[OrderDate]])</f>
        <v>2021</v>
      </c>
      <c r="G513" s="14">
        <v>20210314</v>
      </c>
      <c r="H513" t="s">
        <v>484</v>
      </c>
      <c r="I513" s="4">
        <v>2180.2499847114086</v>
      </c>
      <c r="J513" s="4">
        <v>28.5</v>
      </c>
      <c r="K513" s="4">
        <v>24.224999830126762</v>
      </c>
      <c r="L513">
        <v>90</v>
      </c>
      <c r="M513" s="8">
        <v>0.15000000596046451</v>
      </c>
      <c r="N513" t="s">
        <v>415</v>
      </c>
      <c r="O513">
        <v>29</v>
      </c>
      <c r="P513" s="4">
        <v>10.457549197381082</v>
      </c>
      <c r="Q513" t="s">
        <v>157</v>
      </c>
      <c r="R513" t="s">
        <v>246</v>
      </c>
      <c r="S513" t="s">
        <v>331</v>
      </c>
      <c r="T513" t="s">
        <v>510</v>
      </c>
      <c r="U513" t="s">
        <v>353</v>
      </c>
      <c r="V513" t="s">
        <v>515</v>
      </c>
    </row>
    <row r="514" spans="1:22" ht="15" customHeight="1" x14ac:dyDescent="0.3">
      <c r="A514">
        <v>10441</v>
      </c>
      <c r="B514" t="s">
        <v>53</v>
      </c>
      <c r="C514">
        <v>27</v>
      </c>
      <c r="D514">
        <v>3</v>
      </c>
      <c r="E514" s="3">
        <v>44237</v>
      </c>
      <c r="F514" s="25">
        <f>YEAR(Order[[#This Row],[OrderDate]])</f>
        <v>2021</v>
      </c>
      <c r="G514" s="14">
        <v>20210218</v>
      </c>
      <c r="H514" t="s">
        <v>484</v>
      </c>
      <c r="I514" s="4">
        <v>2195</v>
      </c>
      <c r="J514" s="4">
        <v>43.9</v>
      </c>
      <c r="K514" s="4">
        <v>43.9</v>
      </c>
      <c r="L514">
        <v>50</v>
      </c>
      <c r="M514" s="8">
        <v>0</v>
      </c>
      <c r="N514" t="s">
        <v>381</v>
      </c>
      <c r="O514">
        <v>11</v>
      </c>
      <c r="P514" s="4">
        <v>33.234373496604114</v>
      </c>
      <c r="Q514" t="s">
        <v>142</v>
      </c>
      <c r="R514" t="s">
        <v>231</v>
      </c>
      <c r="S514" t="s">
        <v>317</v>
      </c>
      <c r="T514" t="s">
        <v>510</v>
      </c>
      <c r="U514" t="s">
        <v>353</v>
      </c>
      <c r="V514" t="s">
        <v>516</v>
      </c>
    </row>
    <row r="515" spans="1:22" ht="15" customHeight="1" x14ac:dyDescent="0.3">
      <c r="A515">
        <v>10442</v>
      </c>
      <c r="B515" t="s">
        <v>19</v>
      </c>
      <c r="C515">
        <v>11</v>
      </c>
      <c r="D515">
        <v>3</v>
      </c>
      <c r="E515" s="3">
        <v>44238</v>
      </c>
      <c r="F515" s="25">
        <f>YEAR(Order[[#This Row],[OrderDate]])</f>
        <v>2021</v>
      </c>
      <c r="G515" s="14">
        <v>20210218</v>
      </c>
      <c r="H515" t="s">
        <v>484</v>
      </c>
      <c r="I515" s="4">
        <v>630</v>
      </c>
      <c r="J515" s="4">
        <v>21</v>
      </c>
      <c r="K515" s="4">
        <v>21</v>
      </c>
      <c r="L515">
        <v>30</v>
      </c>
      <c r="M515" s="8">
        <v>0</v>
      </c>
      <c r="N515" t="s">
        <v>365</v>
      </c>
      <c r="O515">
        <v>5</v>
      </c>
      <c r="P515" s="4">
        <v>7.3815383533820462</v>
      </c>
      <c r="Q515" t="s">
        <v>108</v>
      </c>
      <c r="R515" t="s">
        <v>197</v>
      </c>
      <c r="S515" t="s">
        <v>286</v>
      </c>
      <c r="T515" t="s">
        <v>509</v>
      </c>
      <c r="U515" t="s">
        <v>524</v>
      </c>
      <c r="V515" t="s">
        <v>511</v>
      </c>
    </row>
    <row r="516" spans="1:22" ht="15" customHeight="1" x14ac:dyDescent="0.3">
      <c r="A516">
        <v>10442</v>
      </c>
      <c r="B516" t="s">
        <v>19</v>
      </c>
      <c r="C516">
        <v>54</v>
      </c>
      <c r="D516">
        <v>3</v>
      </c>
      <c r="E516" s="3">
        <v>44238</v>
      </c>
      <c r="F516" s="25">
        <f>YEAR(Order[[#This Row],[OrderDate]])</f>
        <v>2021</v>
      </c>
      <c r="G516" s="14">
        <v>20210218</v>
      </c>
      <c r="H516" t="s">
        <v>484</v>
      </c>
      <c r="I516" s="4">
        <v>596</v>
      </c>
      <c r="J516" s="4">
        <v>7.45</v>
      </c>
      <c r="K516" s="4">
        <v>7.45</v>
      </c>
      <c r="L516">
        <v>80</v>
      </c>
      <c r="M516" s="8">
        <v>0</v>
      </c>
      <c r="N516" t="s">
        <v>408</v>
      </c>
      <c r="O516">
        <v>25</v>
      </c>
      <c r="P516" s="4">
        <v>5.7031720626915998</v>
      </c>
      <c r="Q516" t="s">
        <v>108</v>
      </c>
      <c r="R516" t="s">
        <v>197</v>
      </c>
      <c r="S516" t="s">
        <v>286</v>
      </c>
      <c r="T516" t="s">
        <v>509</v>
      </c>
      <c r="U516" t="s">
        <v>524</v>
      </c>
      <c r="V516" t="s">
        <v>518</v>
      </c>
    </row>
    <row r="517" spans="1:22" ht="15" customHeight="1" x14ac:dyDescent="0.3">
      <c r="A517">
        <v>10442</v>
      </c>
      <c r="B517" t="s">
        <v>19</v>
      </c>
      <c r="C517">
        <v>66</v>
      </c>
      <c r="D517">
        <v>3</v>
      </c>
      <c r="E517" s="3">
        <v>44238</v>
      </c>
      <c r="F517" s="25">
        <f>YEAR(Order[[#This Row],[OrderDate]])</f>
        <v>2021</v>
      </c>
      <c r="G517" s="14">
        <v>20210214</v>
      </c>
      <c r="H517" t="s">
        <v>484</v>
      </c>
      <c r="I517" s="4">
        <v>1020</v>
      </c>
      <c r="J517" s="4">
        <v>17</v>
      </c>
      <c r="K517" s="4">
        <v>17</v>
      </c>
      <c r="L517">
        <v>60</v>
      </c>
      <c r="M517" s="8">
        <v>0</v>
      </c>
      <c r="N517" t="s">
        <v>420</v>
      </c>
      <c r="O517">
        <v>2</v>
      </c>
      <c r="P517" s="4">
        <v>4.7723602845439919</v>
      </c>
      <c r="Q517" t="s">
        <v>108</v>
      </c>
      <c r="R517" t="s">
        <v>197</v>
      </c>
      <c r="S517" t="s">
        <v>286</v>
      </c>
      <c r="T517" t="s">
        <v>509</v>
      </c>
      <c r="U517" t="s">
        <v>524</v>
      </c>
      <c r="V517" t="s">
        <v>515</v>
      </c>
    </row>
    <row r="518" spans="1:22" ht="15" customHeight="1" x14ac:dyDescent="0.3">
      <c r="A518">
        <v>10443</v>
      </c>
      <c r="B518" t="s">
        <v>63</v>
      </c>
      <c r="C518">
        <v>11</v>
      </c>
      <c r="D518">
        <v>8</v>
      </c>
      <c r="E518" s="3">
        <v>44239</v>
      </c>
      <c r="F518" s="25">
        <f>YEAR(Order[[#This Row],[OrderDate]])</f>
        <v>2021</v>
      </c>
      <c r="G518" s="14">
        <v>20210214</v>
      </c>
      <c r="H518" t="s">
        <v>486</v>
      </c>
      <c r="I518" s="4">
        <v>100.79999962449074</v>
      </c>
      <c r="J518" s="4">
        <v>21</v>
      </c>
      <c r="K518" s="4">
        <v>16.799999937415123</v>
      </c>
      <c r="L518">
        <v>6</v>
      </c>
      <c r="M518" s="8">
        <v>0.20000000298023221</v>
      </c>
      <c r="N518" t="s">
        <v>365</v>
      </c>
      <c r="O518">
        <v>5</v>
      </c>
      <c r="P518" s="4">
        <v>7.3815383533820462</v>
      </c>
      <c r="Q518" t="s">
        <v>152</v>
      </c>
      <c r="R518" t="s">
        <v>241</v>
      </c>
      <c r="S518" t="s">
        <v>326</v>
      </c>
      <c r="T518" t="s">
        <v>509</v>
      </c>
      <c r="U518" t="s">
        <v>528</v>
      </c>
      <c r="V518" t="s">
        <v>511</v>
      </c>
    </row>
    <row r="519" spans="1:22" ht="15" customHeight="1" x14ac:dyDescent="0.3">
      <c r="A519">
        <v>10443</v>
      </c>
      <c r="B519" t="s">
        <v>63</v>
      </c>
      <c r="C519">
        <v>28</v>
      </c>
      <c r="D519">
        <v>8</v>
      </c>
      <c r="E519" s="3">
        <v>44239</v>
      </c>
      <c r="F519" s="25">
        <f>YEAR(Order[[#This Row],[OrderDate]])</f>
        <v>2021</v>
      </c>
      <c r="G519" s="14">
        <v>20210221</v>
      </c>
      <c r="H519" t="s">
        <v>486</v>
      </c>
      <c r="I519" s="4">
        <v>547.20000000000005</v>
      </c>
      <c r="J519" s="4">
        <v>45.6</v>
      </c>
      <c r="K519" s="4">
        <v>45.6</v>
      </c>
      <c r="L519">
        <v>12</v>
      </c>
      <c r="M519" s="8">
        <v>0</v>
      </c>
      <c r="N519" t="s">
        <v>382</v>
      </c>
      <c r="O519">
        <v>12</v>
      </c>
      <c r="P519" s="4">
        <v>23.763027335506571</v>
      </c>
      <c r="Q519" t="s">
        <v>152</v>
      </c>
      <c r="R519" t="s">
        <v>241</v>
      </c>
      <c r="S519" t="s">
        <v>326</v>
      </c>
      <c r="T519" t="s">
        <v>509</v>
      </c>
      <c r="U519" t="s">
        <v>528</v>
      </c>
      <c r="V519" t="s">
        <v>513</v>
      </c>
    </row>
    <row r="520" spans="1:22" ht="15" customHeight="1" x14ac:dyDescent="0.3">
      <c r="A520">
        <v>10444</v>
      </c>
      <c r="B520" t="s">
        <v>4</v>
      </c>
      <c r="C520">
        <v>17</v>
      </c>
      <c r="D520">
        <v>3</v>
      </c>
      <c r="E520" s="3">
        <v>44239</v>
      </c>
      <c r="F520" s="25">
        <f>YEAR(Order[[#This Row],[OrderDate]])</f>
        <v>2021</v>
      </c>
      <c r="G520" s="14">
        <v>20210221</v>
      </c>
      <c r="H520" t="s">
        <v>485</v>
      </c>
      <c r="I520" s="4">
        <v>390</v>
      </c>
      <c r="J520" s="4">
        <v>39</v>
      </c>
      <c r="K520" s="4">
        <v>39</v>
      </c>
      <c r="L520">
        <v>10</v>
      </c>
      <c r="M520" s="8">
        <v>0</v>
      </c>
      <c r="N520" t="s">
        <v>371</v>
      </c>
      <c r="O520">
        <v>7</v>
      </c>
      <c r="P520" s="4">
        <v>24.774912809223483</v>
      </c>
      <c r="Q520" t="s">
        <v>93</v>
      </c>
      <c r="R520" t="s">
        <v>182</v>
      </c>
      <c r="S520" t="s">
        <v>271</v>
      </c>
      <c r="T520" t="s">
        <v>509</v>
      </c>
      <c r="U520" t="s">
        <v>526</v>
      </c>
      <c r="V520" t="s">
        <v>518</v>
      </c>
    </row>
    <row r="521" spans="1:22" ht="15" customHeight="1" x14ac:dyDescent="0.3">
      <c r="A521">
        <v>10444</v>
      </c>
      <c r="B521" t="s">
        <v>4</v>
      </c>
      <c r="C521">
        <v>26</v>
      </c>
      <c r="D521">
        <v>3</v>
      </c>
      <c r="E521" s="3">
        <v>44239</v>
      </c>
      <c r="F521" s="25">
        <f>YEAR(Order[[#This Row],[OrderDate]])</f>
        <v>2021</v>
      </c>
      <c r="G521" s="14">
        <v>20210221</v>
      </c>
      <c r="H521" t="s">
        <v>485</v>
      </c>
      <c r="I521" s="4">
        <v>468.45</v>
      </c>
      <c r="J521" s="4">
        <v>31.23</v>
      </c>
      <c r="K521" s="4">
        <v>31.23</v>
      </c>
      <c r="L521">
        <v>15</v>
      </c>
      <c r="M521" s="8">
        <v>0</v>
      </c>
      <c r="N521" t="s">
        <v>380</v>
      </c>
      <c r="O521">
        <v>11</v>
      </c>
      <c r="P521" s="4">
        <v>12.929370209027901</v>
      </c>
      <c r="Q521" t="s">
        <v>93</v>
      </c>
      <c r="R521" t="s">
        <v>182</v>
      </c>
      <c r="S521" t="s">
        <v>271</v>
      </c>
      <c r="T521" t="s">
        <v>509</v>
      </c>
      <c r="U521" t="s">
        <v>526</v>
      </c>
      <c r="V521" t="s">
        <v>516</v>
      </c>
    </row>
    <row r="522" spans="1:22" ht="15" customHeight="1" x14ac:dyDescent="0.3">
      <c r="A522">
        <v>10444</v>
      </c>
      <c r="B522" t="s">
        <v>4</v>
      </c>
      <c r="C522">
        <v>35</v>
      </c>
      <c r="D522">
        <v>3</v>
      </c>
      <c r="E522" s="3">
        <v>44239</v>
      </c>
      <c r="F522" s="25">
        <f>YEAR(Order[[#This Row],[OrderDate]])</f>
        <v>2021</v>
      </c>
      <c r="G522" s="14">
        <v>20210221</v>
      </c>
      <c r="H522" t="s">
        <v>485</v>
      </c>
      <c r="I522" s="4">
        <v>144</v>
      </c>
      <c r="J522" s="4">
        <v>18</v>
      </c>
      <c r="K522" s="4">
        <v>18</v>
      </c>
      <c r="L522">
        <v>8</v>
      </c>
      <c r="M522" s="8">
        <v>0</v>
      </c>
      <c r="N522" t="s">
        <v>389</v>
      </c>
      <c r="O522">
        <v>16</v>
      </c>
      <c r="P522" s="4">
        <v>11.144616765926688</v>
      </c>
      <c r="Q522" t="s">
        <v>93</v>
      </c>
      <c r="R522" t="s">
        <v>182</v>
      </c>
      <c r="S522" t="s">
        <v>271</v>
      </c>
      <c r="T522" t="s">
        <v>509</v>
      </c>
      <c r="U522" t="s">
        <v>526</v>
      </c>
      <c r="V522" t="s">
        <v>517</v>
      </c>
    </row>
    <row r="523" spans="1:22" ht="15" customHeight="1" x14ac:dyDescent="0.3">
      <c r="A523">
        <v>10444</v>
      </c>
      <c r="B523" t="s">
        <v>4</v>
      </c>
      <c r="C523">
        <v>41</v>
      </c>
      <c r="D523">
        <v>3</v>
      </c>
      <c r="E523" s="3">
        <v>44239</v>
      </c>
      <c r="F523" s="25">
        <f>YEAR(Order[[#This Row],[OrderDate]])</f>
        <v>2021</v>
      </c>
      <c r="G523" s="14">
        <v>20210220</v>
      </c>
      <c r="H523" t="s">
        <v>485</v>
      </c>
      <c r="I523" s="4">
        <v>289.5</v>
      </c>
      <c r="J523" s="4">
        <v>9.65</v>
      </c>
      <c r="K523" s="4">
        <v>9.65</v>
      </c>
      <c r="L523">
        <v>30</v>
      </c>
      <c r="M523" s="8">
        <v>0</v>
      </c>
      <c r="N523" t="s">
        <v>395</v>
      </c>
      <c r="O523">
        <v>19</v>
      </c>
      <c r="P523" s="4">
        <v>6.0463867884479576</v>
      </c>
      <c r="Q523" t="s">
        <v>93</v>
      </c>
      <c r="R523" t="s">
        <v>182</v>
      </c>
      <c r="S523" t="s">
        <v>271</v>
      </c>
      <c r="T523" t="s">
        <v>509</v>
      </c>
      <c r="U523" t="s">
        <v>526</v>
      </c>
      <c r="V523" t="s">
        <v>514</v>
      </c>
    </row>
    <row r="524" spans="1:22" ht="15" customHeight="1" x14ac:dyDescent="0.3">
      <c r="A524">
        <v>10445</v>
      </c>
      <c r="B524" t="s">
        <v>4</v>
      </c>
      <c r="C524">
        <v>39</v>
      </c>
      <c r="D524">
        <v>3</v>
      </c>
      <c r="E524" s="3">
        <v>44240</v>
      </c>
      <c r="F524" s="25">
        <f>YEAR(Order[[#This Row],[OrderDate]])</f>
        <v>2021</v>
      </c>
      <c r="G524" s="14">
        <v>20210220</v>
      </c>
      <c r="H524" t="s">
        <v>486</v>
      </c>
      <c r="I524" s="4">
        <v>108</v>
      </c>
      <c r="J524" s="4">
        <v>18</v>
      </c>
      <c r="K524" s="4">
        <v>18</v>
      </c>
      <c r="L524">
        <v>6</v>
      </c>
      <c r="M524" s="8">
        <v>0</v>
      </c>
      <c r="N524" t="s">
        <v>393</v>
      </c>
      <c r="O524">
        <v>18</v>
      </c>
      <c r="P524" s="4">
        <v>13.522215154598831</v>
      </c>
      <c r="Q524" t="s">
        <v>93</v>
      </c>
      <c r="R524" t="s">
        <v>182</v>
      </c>
      <c r="S524" t="s">
        <v>271</v>
      </c>
      <c r="T524" t="s">
        <v>509</v>
      </c>
      <c r="U524" t="s">
        <v>526</v>
      </c>
      <c r="V524" t="s">
        <v>517</v>
      </c>
    </row>
    <row r="525" spans="1:22" ht="15" customHeight="1" x14ac:dyDescent="0.3">
      <c r="A525">
        <v>10445</v>
      </c>
      <c r="B525" t="s">
        <v>4</v>
      </c>
      <c r="C525">
        <v>54</v>
      </c>
      <c r="D525">
        <v>3</v>
      </c>
      <c r="E525" s="3">
        <v>44240</v>
      </c>
      <c r="F525" s="25">
        <f>YEAR(Order[[#This Row],[OrderDate]])</f>
        <v>2021</v>
      </c>
      <c r="G525" s="14">
        <v>20210219</v>
      </c>
      <c r="H525" t="s">
        <v>486</v>
      </c>
      <c r="I525" s="4">
        <v>111.75</v>
      </c>
      <c r="J525" s="4">
        <v>7.45</v>
      </c>
      <c r="K525" s="4">
        <v>7.45</v>
      </c>
      <c r="L525">
        <v>15</v>
      </c>
      <c r="M525" s="8">
        <v>0</v>
      </c>
      <c r="N525" t="s">
        <v>408</v>
      </c>
      <c r="O525">
        <v>25</v>
      </c>
      <c r="P525" s="4">
        <v>5.7031720626915998</v>
      </c>
      <c r="Q525" t="s">
        <v>93</v>
      </c>
      <c r="R525" t="s">
        <v>182</v>
      </c>
      <c r="S525" t="s">
        <v>271</v>
      </c>
      <c r="T525" t="s">
        <v>509</v>
      </c>
      <c r="U525" t="s">
        <v>526</v>
      </c>
      <c r="V525" t="s">
        <v>518</v>
      </c>
    </row>
    <row r="526" spans="1:22" x14ac:dyDescent="0.3">
      <c r="A526">
        <v>10446</v>
      </c>
      <c r="B526" t="s">
        <v>76</v>
      </c>
      <c r="C526">
        <v>19</v>
      </c>
      <c r="D526">
        <v>6</v>
      </c>
      <c r="E526" s="3">
        <v>44241</v>
      </c>
      <c r="F526" s="25">
        <f>YEAR(Order[[#This Row],[OrderDate]])</f>
        <v>2021</v>
      </c>
      <c r="G526" s="14">
        <v>20210219</v>
      </c>
      <c r="H526" t="s">
        <v>486</v>
      </c>
      <c r="I526" s="4">
        <v>99.35999983549118</v>
      </c>
      <c r="J526" s="4">
        <v>9.1999999999999993</v>
      </c>
      <c r="K526" s="4">
        <v>8.2799999862909317</v>
      </c>
      <c r="L526">
        <v>12</v>
      </c>
      <c r="M526" s="8">
        <v>0.10000000149011611</v>
      </c>
      <c r="N526" t="s">
        <v>373</v>
      </c>
      <c r="O526">
        <v>8</v>
      </c>
      <c r="P526" s="4">
        <v>7.994614939930428</v>
      </c>
      <c r="Q526" t="s">
        <v>165</v>
      </c>
      <c r="R526" t="s">
        <v>254</v>
      </c>
      <c r="S526" t="s">
        <v>339</v>
      </c>
      <c r="T526" t="s">
        <v>509</v>
      </c>
      <c r="U526" t="s">
        <v>520</v>
      </c>
      <c r="V526" t="s">
        <v>516</v>
      </c>
    </row>
    <row r="527" spans="1:22" x14ac:dyDescent="0.3">
      <c r="A527">
        <v>10446</v>
      </c>
      <c r="B527" t="s">
        <v>76</v>
      </c>
      <c r="C527">
        <v>24</v>
      </c>
      <c r="D527">
        <v>6</v>
      </c>
      <c r="E527" s="3">
        <v>44241</v>
      </c>
      <c r="F527" s="25">
        <f>YEAR(Order[[#This Row],[OrderDate]])</f>
        <v>2021</v>
      </c>
      <c r="G527" s="14">
        <v>20210219</v>
      </c>
      <c r="H527" t="s">
        <v>486</v>
      </c>
      <c r="I527" s="4">
        <v>80.999999865889549</v>
      </c>
      <c r="J527" s="4">
        <v>4.5</v>
      </c>
      <c r="K527" s="4">
        <v>4.0499999932944775</v>
      </c>
      <c r="L527">
        <v>20</v>
      </c>
      <c r="M527" s="8">
        <v>0.10000000149011611</v>
      </c>
      <c r="N527" t="s">
        <v>378</v>
      </c>
      <c r="O527">
        <v>10</v>
      </c>
      <c r="P527" s="4">
        <v>2.1230577042655105</v>
      </c>
      <c r="Q527" t="s">
        <v>165</v>
      </c>
      <c r="R527" t="s">
        <v>254</v>
      </c>
      <c r="S527" t="s">
        <v>339</v>
      </c>
      <c r="T527" t="s">
        <v>509</v>
      </c>
      <c r="U527" t="s">
        <v>520</v>
      </c>
      <c r="V527" t="s">
        <v>517</v>
      </c>
    </row>
    <row r="528" spans="1:22" x14ac:dyDescent="0.3">
      <c r="A528">
        <v>10446</v>
      </c>
      <c r="B528" t="s">
        <v>76</v>
      </c>
      <c r="C528">
        <v>31</v>
      </c>
      <c r="D528">
        <v>6</v>
      </c>
      <c r="E528" s="3">
        <v>44241</v>
      </c>
      <c r="F528" s="25">
        <f>YEAR(Order[[#This Row],[OrderDate]])</f>
        <v>2021</v>
      </c>
      <c r="G528" s="14">
        <v>20210219</v>
      </c>
      <c r="H528" t="s">
        <v>486</v>
      </c>
      <c r="I528" s="4">
        <v>33.749999944120646</v>
      </c>
      <c r="J528" s="4">
        <v>12.5</v>
      </c>
      <c r="K528" s="4">
        <v>11.249999981373549</v>
      </c>
      <c r="L528">
        <v>3</v>
      </c>
      <c r="M528" s="8">
        <v>0.10000000149011611</v>
      </c>
      <c r="N528" t="s">
        <v>385</v>
      </c>
      <c r="O528">
        <v>14</v>
      </c>
      <c r="P528" s="4">
        <v>8.9210025428745876</v>
      </c>
      <c r="Q528" t="s">
        <v>165</v>
      </c>
      <c r="R528" t="s">
        <v>254</v>
      </c>
      <c r="S528" t="s">
        <v>339</v>
      </c>
      <c r="T528" t="s">
        <v>509</v>
      </c>
      <c r="U528" t="s">
        <v>520</v>
      </c>
      <c r="V528" t="s">
        <v>511</v>
      </c>
    </row>
    <row r="529" spans="1:22" x14ac:dyDescent="0.3">
      <c r="A529">
        <v>10446</v>
      </c>
      <c r="B529" t="s">
        <v>76</v>
      </c>
      <c r="C529">
        <v>52</v>
      </c>
      <c r="D529">
        <v>6</v>
      </c>
      <c r="E529" s="3">
        <v>44241</v>
      </c>
      <c r="F529" s="25">
        <f>YEAR(Order[[#This Row],[OrderDate]])</f>
        <v>2021</v>
      </c>
      <c r="G529" s="14">
        <v>20210307</v>
      </c>
      <c r="H529" t="s">
        <v>486</v>
      </c>
      <c r="I529" s="4">
        <v>94.499999843537807</v>
      </c>
      <c r="J529" s="4">
        <v>7</v>
      </c>
      <c r="K529" s="4">
        <v>6.2999999895691872</v>
      </c>
      <c r="L529">
        <v>15</v>
      </c>
      <c r="M529" s="8">
        <v>0.10000000149011611</v>
      </c>
      <c r="N529" t="s">
        <v>406</v>
      </c>
      <c r="O529">
        <v>24</v>
      </c>
      <c r="P529" s="4">
        <v>2.7531089859539</v>
      </c>
      <c r="Q529" t="s">
        <v>165</v>
      </c>
      <c r="R529" t="s">
        <v>254</v>
      </c>
      <c r="S529" t="s">
        <v>339</v>
      </c>
      <c r="T529" t="s">
        <v>509</v>
      </c>
      <c r="U529" t="s">
        <v>520</v>
      </c>
      <c r="V529" t="s">
        <v>512</v>
      </c>
    </row>
    <row r="530" spans="1:22" ht="15" customHeight="1" x14ac:dyDescent="0.3">
      <c r="A530">
        <v>10447</v>
      </c>
      <c r="B530" t="s">
        <v>64</v>
      </c>
      <c r="C530">
        <v>19</v>
      </c>
      <c r="D530">
        <v>4</v>
      </c>
      <c r="E530" s="3">
        <v>44241</v>
      </c>
      <c r="F530" s="25">
        <f>YEAR(Order[[#This Row],[OrderDate]])</f>
        <v>2021</v>
      </c>
      <c r="G530" s="14">
        <v>20210307</v>
      </c>
      <c r="H530" t="s">
        <v>484</v>
      </c>
      <c r="I530" s="4">
        <v>368</v>
      </c>
      <c r="J530" s="4">
        <v>9.1999999999999993</v>
      </c>
      <c r="K530" s="4">
        <v>9.1999999999999993</v>
      </c>
      <c r="L530">
        <v>40</v>
      </c>
      <c r="M530" s="8">
        <v>0</v>
      </c>
      <c r="N530" t="s">
        <v>373</v>
      </c>
      <c r="O530">
        <v>8</v>
      </c>
      <c r="P530" s="4">
        <v>7.994614939930428</v>
      </c>
      <c r="Q530" t="s">
        <v>153</v>
      </c>
      <c r="R530" t="s">
        <v>242</v>
      </c>
      <c r="S530" t="s">
        <v>327</v>
      </c>
      <c r="T530" t="s">
        <v>510</v>
      </c>
      <c r="U530" t="s">
        <v>521</v>
      </c>
      <c r="V530" t="s">
        <v>516</v>
      </c>
    </row>
    <row r="531" spans="1:22" ht="15" customHeight="1" x14ac:dyDescent="0.3">
      <c r="A531">
        <v>10447</v>
      </c>
      <c r="B531" t="s">
        <v>64</v>
      </c>
      <c r="C531">
        <v>65</v>
      </c>
      <c r="D531">
        <v>4</v>
      </c>
      <c r="E531" s="3">
        <v>44241</v>
      </c>
      <c r="F531" s="25">
        <f>YEAR(Order[[#This Row],[OrderDate]])</f>
        <v>2021</v>
      </c>
      <c r="G531" s="14">
        <v>20210307</v>
      </c>
      <c r="H531" t="s">
        <v>484</v>
      </c>
      <c r="I531" s="4">
        <v>736.75</v>
      </c>
      <c r="J531" s="4">
        <v>21.05</v>
      </c>
      <c r="K531" s="4">
        <v>21.05</v>
      </c>
      <c r="L531">
        <v>35</v>
      </c>
      <c r="M531" s="8">
        <v>0</v>
      </c>
      <c r="N531" t="s">
        <v>419</v>
      </c>
      <c r="O531">
        <v>2</v>
      </c>
      <c r="P531" s="4">
        <v>12.356901002694999</v>
      </c>
      <c r="Q531" t="s">
        <v>153</v>
      </c>
      <c r="R531" t="s">
        <v>242</v>
      </c>
      <c r="S531" t="s">
        <v>327</v>
      </c>
      <c r="T531" t="s">
        <v>510</v>
      </c>
      <c r="U531" t="s">
        <v>521</v>
      </c>
      <c r="V531" t="s">
        <v>515</v>
      </c>
    </row>
    <row r="532" spans="1:22" ht="15" customHeight="1" x14ac:dyDescent="0.3">
      <c r="A532">
        <v>10447</v>
      </c>
      <c r="B532" t="s">
        <v>64</v>
      </c>
      <c r="C532">
        <v>71</v>
      </c>
      <c r="D532">
        <v>4</v>
      </c>
      <c r="E532" s="3">
        <v>44241</v>
      </c>
      <c r="F532" s="25">
        <f>YEAR(Order[[#This Row],[OrderDate]])</f>
        <v>2021</v>
      </c>
      <c r="G532" s="14">
        <v>20210224</v>
      </c>
      <c r="H532" t="s">
        <v>484</v>
      </c>
      <c r="I532" s="4">
        <v>43</v>
      </c>
      <c r="J532" s="4">
        <v>21.5</v>
      </c>
      <c r="K532" s="4">
        <v>21.5</v>
      </c>
      <c r="L532">
        <v>2</v>
      </c>
      <c r="M532" s="8">
        <v>0</v>
      </c>
      <c r="N532" t="s">
        <v>425</v>
      </c>
      <c r="O532">
        <v>15</v>
      </c>
      <c r="P532" s="4">
        <v>15.813450604529082</v>
      </c>
      <c r="Q532" t="s">
        <v>153</v>
      </c>
      <c r="R532" t="s">
        <v>242</v>
      </c>
      <c r="S532" t="s">
        <v>327</v>
      </c>
      <c r="T532" t="s">
        <v>510</v>
      </c>
      <c r="U532" t="s">
        <v>521</v>
      </c>
      <c r="V532" t="s">
        <v>511</v>
      </c>
    </row>
    <row r="533" spans="1:22" ht="15" customHeight="1" x14ac:dyDescent="0.3">
      <c r="A533">
        <v>10448</v>
      </c>
      <c r="B533" t="s">
        <v>61</v>
      </c>
      <c r="C533">
        <v>26</v>
      </c>
      <c r="D533">
        <v>4</v>
      </c>
      <c r="E533" s="3">
        <v>44244</v>
      </c>
      <c r="F533" s="25">
        <f>YEAR(Order[[#This Row],[OrderDate]])</f>
        <v>2021</v>
      </c>
      <c r="G533" s="14">
        <v>20210224</v>
      </c>
      <c r="H533" t="s">
        <v>484</v>
      </c>
      <c r="I533" s="4">
        <v>187.38</v>
      </c>
      <c r="J533" s="4">
        <v>31.23</v>
      </c>
      <c r="K533" s="4">
        <v>31.23</v>
      </c>
      <c r="L533">
        <v>6</v>
      </c>
      <c r="M533" s="8">
        <v>0</v>
      </c>
      <c r="N533" t="s">
        <v>380</v>
      </c>
      <c r="O533">
        <v>11</v>
      </c>
      <c r="P533" s="4">
        <v>12.929370209027901</v>
      </c>
      <c r="Q533" t="s">
        <v>150</v>
      </c>
      <c r="R533" t="s">
        <v>239</v>
      </c>
      <c r="S533" t="s">
        <v>278</v>
      </c>
      <c r="T533" t="s">
        <v>510</v>
      </c>
      <c r="U533">
        <v>0</v>
      </c>
      <c r="V533" t="s">
        <v>516</v>
      </c>
    </row>
    <row r="534" spans="1:22" ht="15" customHeight="1" x14ac:dyDescent="0.3">
      <c r="A534">
        <v>10448</v>
      </c>
      <c r="B534" t="s">
        <v>61</v>
      </c>
      <c r="C534">
        <v>40</v>
      </c>
      <c r="D534">
        <v>4</v>
      </c>
      <c r="E534" s="3">
        <v>44244</v>
      </c>
      <c r="F534" s="25">
        <f>YEAR(Order[[#This Row],[OrderDate]])</f>
        <v>2021</v>
      </c>
      <c r="G534" s="14">
        <v>20210227</v>
      </c>
      <c r="H534" t="s">
        <v>484</v>
      </c>
      <c r="I534" s="4">
        <v>368</v>
      </c>
      <c r="J534" s="4">
        <v>18.399999999999999</v>
      </c>
      <c r="K534" s="4">
        <v>18.399999999999999</v>
      </c>
      <c r="L534">
        <v>20</v>
      </c>
      <c r="M534" s="8">
        <v>0</v>
      </c>
      <c r="N534" t="s">
        <v>394</v>
      </c>
      <c r="O534">
        <v>19</v>
      </c>
      <c r="P534" s="4">
        <v>11.939905659925371</v>
      </c>
      <c r="Q534" t="s">
        <v>150</v>
      </c>
      <c r="R534" t="s">
        <v>239</v>
      </c>
      <c r="S534" t="s">
        <v>278</v>
      </c>
      <c r="T534" t="s">
        <v>510</v>
      </c>
      <c r="U534">
        <v>0</v>
      </c>
      <c r="V534" t="s">
        <v>514</v>
      </c>
    </row>
    <row r="535" spans="1:22" ht="15" customHeight="1" x14ac:dyDescent="0.3">
      <c r="A535">
        <v>10449</v>
      </c>
      <c r="B535" t="s">
        <v>6</v>
      </c>
      <c r="C535">
        <v>10</v>
      </c>
      <c r="D535">
        <v>3</v>
      </c>
      <c r="E535" s="3">
        <v>44245</v>
      </c>
      <c r="F535" s="25">
        <f>YEAR(Order[[#This Row],[OrderDate]])</f>
        <v>2021</v>
      </c>
      <c r="G535" s="14">
        <v>20210227</v>
      </c>
      <c r="H535" t="s">
        <v>484</v>
      </c>
      <c r="I535" s="4">
        <v>434</v>
      </c>
      <c r="J535" s="4">
        <v>31</v>
      </c>
      <c r="K535" s="4">
        <v>31</v>
      </c>
      <c r="L535">
        <v>14</v>
      </c>
      <c r="M535" s="8">
        <v>0</v>
      </c>
      <c r="N535" t="s">
        <v>364</v>
      </c>
      <c r="O535">
        <v>4</v>
      </c>
      <c r="P535" s="4">
        <v>11.047328272500083</v>
      </c>
      <c r="Q535" t="s">
        <v>95</v>
      </c>
      <c r="R535" t="s">
        <v>184</v>
      </c>
      <c r="S535" t="s">
        <v>273</v>
      </c>
      <c r="T535" t="s">
        <v>509</v>
      </c>
      <c r="U535" t="s">
        <v>519</v>
      </c>
      <c r="V535" t="s">
        <v>514</v>
      </c>
    </row>
    <row r="536" spans="1:22" ht="15" customHeight="1" x14ac:dyDescent="0.3">
      <c r="A536">
        <v>10449</v>
      </c>
      <c r="B536" t="s">
        <v>6</v>
      </c>
      <c r="C536">
        <v>52</v>
      </c>
      <c r="D536">
        <v>3</v>
      </c>
      <c r="E536" s="3">
        <v>44245</v>
      </c>
      <c r="F536" s="25">
        <f>YEAR(Order[[#This Row],[OrderDate]])</f>
        <v>2021</v>
      </c>
      <c r="G536" s="14">
        <v>20210227</v>
      </c>
      <c r="H536" t="s">
        <v>484</v>
      </c>
      <c r="I536" s="4">
        <v>140</v>
      </c>
      <c r="J536" s="4">
        <v>7</v>
      </c>
      <c r="K536" s="4">
        <v>7</v>
      </c>
      <c r="L536">
        <v>20</v>
      </c>
      <c r="M536" s="8">
        <v>0</v>
      </c>
      <c r="N536" t="s">
        <v>406</v>
      </c>
      <c r="O536">
        <v>24</v>
      </c>
      <c r="P536" s="4">
        <v>2.7531089859539</v>
      </c>
      <c r="Q536" t="s">
        <v>95</v>
      </c>
      <c r="R536" t="s">
        <v>184</v>
      </c>
      <c r="S536" t="s">
        <v>273</v>
      </c>
      <c r="T536" t="s">
        <v>509</v>
      </c>
      <c r="U536" t="s">
        <v>519</v>
      </c>
      <c r="V536" t="s">
        <v>512</v>
      </c>
    </row>
    <row r="537" spans="1:22" ht="15" customHeight="1" x14ac:dyDescent="0.3">
      <c r="A537">
        <v>10449</v>
      </c>
      <c r="B537" t="s">
        <v>6</v>
      </c>
      <c r="C537">
        <v>62</v>
      </c>
      <c r="D537">
        <v>3</v>
      </c>
      <c r="E537" s="3">
        <v>44245</v>
      </c>
      <c r="F537" s="25">
        <f>YEAR(Order[[#This Row],[OrderDate]])</f>
        <v>2021</v>
      </c>
      <c r="G537" s="14">
        <v>20210311</v>
      </c>
      <c r="H537" t="s">
        <v>484</v>
      </c>
      <c r="I537" s="4">
        <v>1725.5</v>
      </c>
      <c r="J537" s="4">
        <v>49.3</v>
      </c>
      <c r="K537" s="4">
        <v>49.3</v>
      </c>
      <c r="L537">
        <v>35</v>
      </c>
      <c r="M537" s="8">
        <v>0</v>
      </c>
      <c r="N537" t="s">
        <v>416</v>
      </c>
      <c r="O537">
        <v>29</v>
      </c>
      <c r="P537" s="4">
        <v>34.868075459270003</v>
      </c>
      <c r="Q537" t="s">
        <v>95</v>
      </c>
      <c r="R537" t="s">
        <v>184</v>
      </c>
      <c r="S537" t="s">
        <v>273</v>
      </c>
      <c r="T537" t="s">
        <v>509</v>
      </c>
      <c r="U537" t="s">
        <v>519</v>
      </c>
      <c r="V537" t="s">
        <v>516</v>
      </c>
    </row>
    <row r="538" spans="1:22" ht="15" customHeight="1" x14ac:dyDescent="0.3">
      <c r="A538">
        <v>10450</v>
      </c>
      <c r="B538" t="s">
        <v>81</v>
      </c>
      <c r="C538">
        <v>10</v>
      </c>
      <c r="D538">
        <v>8</v>
      </c>
      <c r="E538" s="3">
        <v>44246</v>
      </c>
      <c r="F538" s="25">
        <f>YEAR(Order[[#This Row],[OrderDate]])</f>
        <v>2021</v>
      </c>
      <c r="G538" s="14">
        <v>20210311</v>
      </c>
      <c r="H538" t="s">
        <v>484</v>
      </c>
      <c r="I538" s="4">
        <v>495.99999815225601</v>
      </c>
      <c r="J538" s="4">
        <v>31</v>
      </c>
      <c r="K538" s="4">
        <v>24.799999907612801</v>
      </c>
      <c r="L538">
        <v>20</v>
      </c>
      <c r="M538" s="8">
        <v>0.20000000298023221</v>
      </c>
      <c r="N538" t="s">
        <v>364</v>
      </c>
      <c r="O538">
        <v>4</v>
      </c>
      <c r="P538" s="4">
        <v>11.047328272500083</v>
      </c>
      <c r="Q538" t="s">
        <v>170</v>
      </c>
      <c r="R538" t="s">
        <v>259</v>
      </c>
      <c r="S538" t="s">
        <v>343</v>
      </c>
      <c r="T538" t="s">
        <v>509</v>
      </c>
      <c r="U538" t="s">
        <v>519</v>
      </c>
      <c r="V538" t="s">
        <v>514</v>
      </c>
    </row>
    <row r="539" spans="1:22" ht="15" customHeight="1" x14ac:dyDescent="0.3">
      <c r="A539">
        <v>10450</v>
      </c>
      <c r="B539" t="s">
        <v>81</v>
      </c>
      <c r="C539">
        <v>54</v>
      </c>
      <c r="D539">
        <v>8</v>
      </c>
      <c r="E539" s="3">
        <v>44246</v>
      </c>
      <c r="F539" s="25">
        <f>YEAR(Order[[#This Row],[OrderDate]])</f>
        <v>2021</v>
      </c>
      <c r="G539" s="14">
        <v>20210312</v>
      </c>
      <c r="H539" t="s">
        <v>484</v>
      </c>
      <c r="I539" s="4">
        <v>35.759999866783623</v>
      </c>
      <c r="J539" s="4">
        <v>7.45</v>
      </c>
      <c r="K539" s="4">
        <v>5.9599999777972705</v>
      </c>
      <c r="L539">
        <v>6</v>
      </c>
      <c r="M539" s="8">
        <v>0.20000000298023221</v>
      </c>
      <c r="N539" t="s">
        <v>408</v>
      </c>
      <c r="O539">
        <v>25</v>
      </c>
      <c r="P539" s="4">
        <v>5.7031720626915998</v>
      </c>
      <c r="Q539" t="s">
        <v>170</v>
      </c>
      <c r="R539" t="s">
        <v>259</v>
      </c>
      <c r="S539" t="s">
        <v>343</v>
      </c>
      <c r="T539" t="s">
        <v>509</v>
      </c>
      <c r="U539" t="s">
        <v>519</v>
      </c>
      <c r="V539" t="s">
        <v>518</v>
      </c>
    </row>
    <row r="540" spans="1:22" ht="15" customHeight="1" x14ac:dyDescent="0.3">
      <c r="A540">
        <v>10451</v>
      </c>
      <c r="B540" t="s">
        <v>60</v>
      </c>
      <c r="C540">
        <v>55</v>
      </c>
      <c r="D540">
        <v>4</v>
      </c>
      <c r="E540" s="3">
        <v>44246</v>
      </c>
      <c r="F540" s="25">
        <f>YEAR(Order[[#This Row],[OrderDate]])</f>
        <v>2021</v>
      </c>
      <c r="G540" s="14">
        <v>20210312</v>
      </c>
      <c r="H540" t="s">
        <v>485</v>
      </c>
      <c r="I540" s="4">
        <v>2591.9999957084656</v>
      </c>
      <c r="J540" s="4">
        <v>24</v>
      </c>
      <c r="K540" s="4">
        <v>21.599999964237213</v>
      </c>
      <c r="L540">
        <v>120</v>
      </c>
      <c r="M540" s="8">
        <v>0.10000000149011611</v>
      </c>
      <c r="N540" t="s">
        <v>409</v>
      </c>
      <c r="O540">
        <v>25</v>
      </c>
      <c r="P540" s="4">
        <v>18.144678468561601</v>
      </c>
      <c r="Q540" t="s">
        <v>149</v>
      </c>
      <c r="R540" t="s">
        <v>238</v>
      </c>
      <c r="S540" t="s">
        <v>324</v>
      </c>
      <c r="T540" t="s">
        <v>509</v>
      </c>
      <c r="U540" t="s">
        <v>520</v>
      </c>
      <c r="V540" t="s">
        <v>518</v>
      </c>
    </row>
    <row r="541" spans="1:22" ht="15" customHeight="1" x14ac:dyDescent="0.3">
      <c r="A541">
        <v>10451</v>
      </c>
      <c r="B541" t="s">
        <v>60</v>
      </c>
      <c r="C541">
        <v>64</v>
      </c>
      <c r="D541">
        <v>4</v>
      </c>
      <c r="E541" s="3">
        <v>44246</v>
      </c>
      <c r="F541" s="25">
        <f>YEAR(Order[[#This Row],[OrderDate]])</f>
        <v>2021</v>
      </c>
      <c r="G541" s="14">
        <v>20210312</v>
      </c>
      <c r="H541" t="s">
        <v>485</v>
      </c>
      <c r="I541" s="4">
        <v>1047.3749982658774</v>
      </c>
      <c r="J541" s="4">
        <v>33.25</v>
      </c>
      <c r="K541" s="4">
        <v>29.924999950453639</v>
      </c>
      <c r="L541">
        <v>35</v>
      </c>
      <c r="M541" s="8">
        <v>0.10000000149011611</v>
      </c>
      <c r="N541" t="s">
        <v>418</v>
      </c>
      <c r="O541">
        <v>12</v>
      </c>
      <c r="P541" s="4">
        <v>21.348702933885775</v>
      </c>
      <c r="Q541" t="s">
        <v>149</v>
      </c>
      <c r="R541" t="s">
        <v>238</v>
      </c>
      <c r="S541" t="s">
        <v>324</v>
      </c>
      <c r="T541" t="s">
        <v>509</v>
      </c>
      <c r="U541" t="s">
        <v>520</v>
      </c>
      <c r="V541" t="s">
        <v>512</v>
      </c>
    </row>
    <row r="542" spans="1:22" ht="15" customHeight="1" x14ac:dyDescent="0.3">
      <c r="A542">
        <v>10451</v>
      </c>
      <c r="B542" t="s">
        <v>60</v>
      </c>
      <c r="C542">
        <v>65</v>
      </c>
      <c r="D542">
        <v>4</v>
      </c>
      <c r="E542" s="3">
        <v>44246</v>
      </c>
      <c r="F542" s="25">
        <f>YEAR(Order[[#This Row],[OrderDate]])</f>
        <v>2021</v>
      </c>
      <c r="G542" s="14">
        <v>20210312</v>
      </c>
      <c r="H542" t="s">
        <v>485</v>
      </c>
      <c r="I542" s="4">
        <v>530.45999912172556</v>
      </c>
      <c r="J542" s="4">
        <v>21.05</v>
      </c>
      <c r="K542" s="4">
        <v>18.944999968633056</v>
      </c>
      <c r="L542">
        <v>28</v>
      </c>
      <c r="M542" s="8">
        <v>0.10000000149011611</v>
      </c>
      <c r="N542" t="s">
        <v>419</v>
      </c>
      <c r="O542">
        <v>2</v>
      </c>
      <c r="P542" s="4">
        <v>12.356901002694999</v>
      </c>
      <c r="Q542" t="s">
        <v>149</v>
      </c>
      <c r="R542" t="s">
        <v>238</v>
      </c>
      <c r="S542" t="s">
        <v>324</v>
      </c>
      <c r="T542" t="s">
        <v>509</v>
      </c>
      <c r="U542" t="s">
        <v>520</v>
      </c>
      <c r="V542" t="s">
        <v>515</v>
      </c>
    </row>
    <row r="543" spans="1:22" ht="15" customHeight="1" x14ac:dyDescent="0.3">
      <c r="A543">
        <v>10451</v>
      </c>
      <c r="B543" t="s">
        <v>60</v>
      </c>
      <c r="C543">
        <v>77</v>
      </c>
      <c r="D543">
        <v>4</v>
      </c>
      <c r="E543" s="3">
        <v>44246</v>
      </c>
      <c r="F543" s="25">
        <f>YEAR(Order[[#This Row],[OrderDate]])</f>
        <v>2021</v>
      </c>
      <c r="G543" s="14">
        <v>20210226</v>
      </c>
      <c r="H543" t="s">
        <v>485</v>
      </c>
      <c r="I543" s="4">
        <v>643.49999893456697</v>
      </c>
      <c r="J543" s="4">
        <v>13</v>
      </c>
      <c r="K543" s="4">
        <v>11.69999998062849</v>
      </c>
      <c r="L543">
        <v>55</v>
      </c>
      <c r="M543" s="8">
        <v>0.10000000149011611</v>
      </c>
      <c r="N543" t="s">
        <v>431</v>
      </c>
      <c r="O543">
        <v>12</v>
      </c>
      <c r="P543" s="4">
        <v>9.7871799999999993</v>
      </c>
      <c r="Q543" t="s">
        <v>149</v>
      </c>
      <c r="R543" t="s">
        <v>238</v>
      </c>
      <c r="S543" t="s">
        <v>324</v>
      </c>
      <c r="T543" t="s">
        <v>509</v>
      </c>
      <c r="U543" t="s">
        <v>520</v>
      </c>
      <c r="V543" t="s">
        <v>515</v>
      </c>
    </row>
    <row r="544" spans="1:22" ht="15" customHeight="1" x14ac:dyDescent="0.3">
      <c r="A544">
        <v>10452</v>
      </c>
      <c r="B544" t="s">
        <v>68</v>
      </c>
      <c r="C544">
        <v>28</v>
      </c>
      <c r="D544">
        <v>8</v>
      </c>
      <c r="E544" s="3">
        <v>44247</v>
      </c>
      <c r="F544" s="25">
        <f>YEAR(Order[[#This Row],[OrderDate]])</f>
        <v>2021</v>
      </c>
      <c r="G544" s="14">
        <v>20210226</v>
      </c>
      <c r="H544" t="s">
        <v>486</v>
      </c>
      <c r="I544" s="4">
        <v>684</v>
      </c>
      <c r="J544" s="4">
        <v>45.6</v>
      </c>
      <c r="K544" s="4">
        <v>45.6</v>
      </c>
      <c r="L544">
        <v>15</v>
      </c>
      <c r="M544" s="8">
        <v>0</v>
      </c>
      <c r="N544" t="s">
        <v>382</v>
      </c>
      <c r="O544">
        <v>12</v>
      </c>
      <c r="P544" s="4">
        <v>23.763027335506571</v>
      </c>
      <c r="Q544" t="s">
        <v>157</v>
      </c>
      <c r="R544" t="s">
        <v>246</v>
      </c>
      <c r="S544" t="s">
        <v>331</v>
      </c>
      <c r="T544" t="s">
        <v>510</v>
      </c>
      <c r="U544" t="s">
        <v>353</v>
      </c>
      <c r="V544" t="s">
        <v>513</v>
      </c>
    </row>
    <row r="545" spans="1:22" ht="15" customHeight="1" x14ac:dyDescent="0.3">
      <c r="A545">
        <v>10452</v>
      </c>
      <c r="B545" t="s">
        <v>68</v>
      </c>
      <c r="C545">
        <v>44</v>
      </c>
      <c r="D545">
        <v>8</v>
      </c>
      <c r="E545" s="3">
        <v>44247</v>
      </c>
      <c r="F545" s="25">
        <f>YEAR(Order[[#This Row],[OrderDate]])</f>
        <v>2021</v>
      </c>
      <c r="G545" s="14">
        <v>20210226</v>
      </c>
      <c r="H545" t="s">
        <v>486</v>
      </c>
      <c r="I545" s="4">
        <v>1847.7499985508618</v>
      </c>
      <c r="J545" s="4">
        <v>19.45</v>
      </c>
      <c r="K545" s="4">
        <v>18.477499985508619</v>
      </c>
      <c r="L545">
        <v>100</v>
      </c>
      <c r="M545" s="8">
        <v>5.000000074505806E-2</v>
      </c>
      <c r="N545" t="s">
        <v>398</v>
      </c>
      <c r="O545">
        <v>20</v>
      </c>
      <c r="P545" s="4">
        <v>10.842050263532254</v>
      </c>
      <c r="Q545" t="s">
        <v>157</v>
      </c>
      <c r="R545" t="s">
        <v>246</v>
      </c>
      <c r="S545" t="s">
        <v>331</v>
      </c>
      <c r="T545" t="s">
        <v>510</v>
      </c>
      <c r="U545" t="s">
        <v>353</v>
      </c>
      <c r="V545" t="s">
        <v>515</v>
      </c>
    </row>
    <row r="546" spans="1:22" ht="15" customHeight="1" x14ac:dyDescent="0.3">
      <c r="A546">
        <v>10453</v>
      </c>
      <c r="B546" t="s">
        <v>3</v>
      </c>
      <c r="C546">
        <v>48</v>
      </c>
      <c r="D546">
        <v>1</v>
      </c>
      <c r="E546" s="3">
        <v>44248</v>
      </c>
      <c r="F546" s="25">
        <f>YEAR(Order[[#This Row],[OrderDate]])</f>
        <v>2021</v>
      </c>
      <c r="G546" s="14">
        <v>20210226</v>
      </c>
      <c r="H546" t="s">
        <v>484</v>
      </c>
      <c r="I546" s="4">
        <v>172.12499971501529</v>
      </c>
      <c r="J546" s="4">
        <v>12.75</v>
      </c>
      <c r="K546" s="4">
        <v>11.474999981001019</v>
      </c>
      <c r="L546">
        <v>15</v>
      </c>
      <c r="M546" s="8">
        <v>0.10000000149011611</v>
      </c>
      <c r="N546" t="s">
        <v>402</v>
      </c>
      <c r="O546">
        <v>22</v>
      </c>
      <c r="P546" s="4">
        <v>8.7212588249999996</v>
      </c>
      <c r="Q546" t="s">
        <v>92</v>
      </c>
      <c r="R546" t="s">
        <v>181</v>
      </c>
      <c r="S546" t="s">
        <v>270</v>
      </c>
      <c r="T546" t="s">
        <v>509</v>
      </c>
      <c r="U546" t="s">
        <v>351</v>
      </c>
      <c r="V546" t="s">
        <v>516</v>
      </c>
    </row>
    <row r="547" spans="1:22" ht="15" customHeight="1" x14ac:dyDescent="0.3">
      <c r="A547">
        <v>10453</v>
      </c>
      <c r="B547" t="s">
        <v>3</v>
      </c>
      <c r="C547">
        <v>70</v>
      </c>
      <c r="D547">
        <v>1</v>
      </c>
      <c r="E547" s="3">
        <v>44248</v>
      </c>
      <c r="F547" s="25">
        <f>YEAR(Order[[#This Row],[OrderDate]])</f>
        <v>2021</v>
      </c>
      <c r="G547" s="14">
        <v>20210225</v>
      </c>
      <c r="H547" t="s">
        <v>484</v>
      </c>
      <c r="I547" s="4">
        <v>337.49999944120646</v>
      </c>
      <c r="J547" s="4">
        <v>15</v>
      </c>
      <c r="K547" s="4">
        <v>13.499999977648258</v>
      </c>
      <c r="L547">
        <v>25</v>
      </c>
      <c r="M547" s="8">
        <v>0.10000000149011611</v>
      </c>
      <c r="N547" t="s">
        <v>424</v>
      </c>
      <c r="O547">
        <v>7</v>
      </c>
      <c r="P547" s="4">
        <v>4.3219663299234155</v>
      </c>
      <c r="Q547" t="s">
        <v>92</v>
      </c>
      <c r="R547" t="s">
        <v>181</v>
      </c>
      <c r="S547" t="s">
        <v>270</v>
      </c>
      <c r="T547" t="s">
        <v>509</v>
      </c>
      <c r="U547" t="s">
        <v>351</v>
      </c>
      <c r="V547" t="s">
        <v>517</v>
      </c>
    </row>
    <row r="548" spans="1:22" ht="15" customHeight="1" x14ac:dyDescent="0.3">
      <c r="A548">
        <v>10454</v>
      </c>
      <c r="B548" t="s">
        <v>39</v>
      </c>
      <c r="C548">
        <v>16</v>
      </c>
      <c r="D548">
        <v>4</v>
      </c>
      <c r="E548" s="3">
        <v>44248</v>
      </c>
      <c r="F548" s="25">
        <f>YEAR(Order[[#This Row],[OrderDate]])</f>
        <v>2021</v>
      </c>
      <c r="G548" s="14">
        <v>20210225</v>
      </c>
      <c r="H548" t="s">
        <v>485</v>
      </c>
      <c r="I548" s="4">
        <v>279.19999895989895</v>
      </c>
      <c r="J548" s="4">
        <v>17.45</v>
      </c>
      <c r="K548" s="4">
        <v>13.959999947994948</v>
      </c>
      <c r="L548">
        <v>20</v>
      </c>
      <c r="M548" s="8">
        <v>0.20000000298023221</v>
      </c>
      <c r="N548" t="s">
        <v>370</v>
      </c>
      <c r="O548">
        <v>7</v>
      </c>
      <c r="P548" s="4">
        <v>12.75283918323947</v>
      </c>
      <c r="Q548" t="s">
        <v>128</v>
      </c>
      <c r="R548" t="s">
        <v>217</v>
      </c>
      <c r="S548" t="s">
        <v>304</v>
      </c>
      <c r="T548" t="s">
        <v>509</v>
      </c>
      <c r="U548" t="s">
        <v>519</v>
      </c>
      <c r="V548" t="s">
        <v>516</v>
      </c>
    </row>
    <row r="549" spans="1:22" ht="15" customHeight="1" x14ac:dyDescent="0.3">
      <c r="A549">
        <v>10454</v>
      </c>
      <c r="B549" t="s">
        <v>39</v>
      </c>
      <c r="C549">
        <v>33</v>
      </c>
      <c r="D549">
        <v>4</v>
      </c>
      <c r="E549" s="3">
        <v>44248</v>
      </c>
      <c r="F549" s="25">
        <f>YEAR(Order[[#This Row],[OrderDate]])</f>
        <v>2021</v>
      </c>
      <c r="G549" s="14">
        <v>20210225</v>
      </c>
      <c r="H549" t="s">
        <v>485</v>
      </c>
      <c r="I549" s="4">
        <v>39.999999850988388</v>
      </c>
      <c r="J549" s="4">
        <v>2.5</v>
      </c>
      <c r="K549" s="4">
        <v>1.9999999925494194</v>
      </c>
      <c r="L549">
        <v>20</v>
      </c>
      <c r="M549" s="8">
        <v>0.20000000298023221</v>
      </c>
      <c r="N549" t="s">
        <v>387</v>
      </c>
      <c r="O549">
        <v>15</v>
      </c>
      <c r="P549" s="4">
        <v>1.3985746153494198</v>
      </c>
      <c r="Q549" t="s">
        <v>128</v>
      </c>
      <c r="R549" t="s">
        <v>217</v>
      </c>
      <c r="S549" t="s">
        <v>304</v>
      </c>
      <c r="T549" t="s">
        <v>509</v>
      </c>
      <c r="U549" t="s">
        <v>519</v>
      </c>
      <c r="V549" t="s">
        <v>511</v>
      </c>
    </row>
    <row r="550" spans="1:22" ht="15" customHeight="1" x14ac:dyDescent="0.3">
      <c r="A550">
        <v>10454</v>
      </c>
      <c r="B550" t="s">
        <v>39</v>
      </c>
      <c r="C550">
        <v>46</v>
      </c>
      <c r="D550">
        <v>4</v>
      </c>
      <c r="E550" s="3">
        <v>44248</v>
      </c>
      <c r="F550" s="25">
        <f>YEAR(Order[[#This Row],[OrderDate]])</f>
        <v>2021</v>
      </c>
      <c r="G550" s="14">
        <v>20210303</v>
      </c>
      <c r="H550" t="s">
        <v>485</v>
      </c>
      <c r="I550" s="4">
        <v>95.999999642372131</v>
      </c>
      <c r="J550" s="4">
        <v>12</v>
      </c>
      <c r="K550" s="4">
        <v>9.5999999642372131</v>
      </c>
      <c r="L550">
        <v>10</v>
      </c>
      <c r="M550" s="8">
        <v>0.20000000298023221</v>
      </c>
      <c r="N550" t="s">
        <v>400</v>
      </c>
      <c r="O550">
        <v>21</v>
      </c>
      <c r="P550" s="4">
        <v>5.504627786254181</v>
      </c>
      <c r="Q550" t="s">
        <v>128</v>
      </c>
      <c r="R550" t="s">
        <v>217</v>
      </c>
      <c r="S550" t="s">
        <v>304</v>
      </c>
      <c r="T550" t="s">
        <v>509</v>
      </c>
      <c r="U550" t="s">
        <v>519</v>
      </c>
      <c r="V550" t="s">
        <v>514</v>
      </c>
    </row>
    <row r="551" spans="1:22" ht="15" customHeight="1" x14ac:dyDescent="0.3">
      <c r="A551">
        <v>10455</v>
      </c>
      <c r="B551" t="s">
        <v>84</v>
      </c>
      <c r="C551">
        <v>39</v>
      </c>
      <c r="D551">
        <v>8</v>
      </c>
      <c r="E551" s="3">
        <v>44251</v>
      </c>
      <c r="F551" s="25">
        <f>YEAR(Order[[#This Row],[OrderDate]])</f>
        <v>2021</v>
      </c>
      <c r="G551" s="14">
        <v>20210303</v>
      </c>
      <c r="H551" t="s">
        <v>484</v>
      </c>
      <c r="I551" s="4">
        <v>360</v>
      </c>
      <c r="J551" s="4">
        <v>18</v>
      </c>
      <c r="K551" s="4">
        <v>18</v>
      </c>
      <c r="L551">
        <v>20</v>
      </c>
      <c r="M551" s="8">
        <v>0</v>
      </c>
      <c r="N551" t="s">
        <v>393</v>
      </c>
      <c r="O551">
        <v>18</v>
      </c>
      <c r="P551" s="4">
        <v>13.522215154598831</v>
      </c>
      <c r="Q551" t="s">
        <v>173</v>
      </c>
      <c r="R551" t="s">
        <v>262</v>
      </c>
      <c r="S551" t="s">
        <v>346</v>
      </c>
      <c r="T551" t="s">
        <v>509</v>
      </c>
      <c r="U551" t="s">
        <v>527</v>
      </c>
      <c r="V551" t="s">
        <v>517</v>
      </c>
    </row>
    <row r="552" spans="1:22" ht="15" customHeight="1" x14ac:dyDescent="0.3">
      <c r="A552">
        <v>10455</v>
      </c>
      <c r="B552" t="s">
        <v>84</v>
      </c>
      <c r="C552">
        <v>53</v>
      </c>
      <c r="D552">
        <v>8</v>
      </c>
      <c r="E552" s="3">
        <v>44251</v>
      </c>
      <c r="F552" s="25">
        <f>YEAR(Order[[#This Row],[OrderDate]])</f>
        <v>2021</v>
      </c>
      <c r="G552" s="14">
        <v>20210303</v>
      </c>
      <c r="H552" t="s">
        <v>484</v>
      </c>
      <c r="I552" s="4">
        <v>1639.9999999999998</v>
      </c>
      <c r="J552" s="4">
        <v>32.799999999999997</v>
      </c>
      <c r="K552" s="4">
        <v>32.799999999999997</v>
      </c>
      <c r="L552">
        <v>50</v>
      </c>
      <c r="M552" s="8">
        <v>0</v>
      </c>
      <c r="N552" t="s">
        <v>407</v>
      </c>
      <c r="O552">
        <v>24</v>
      </c>
      <c r="P552" s="4">
        <v>11.283141843590998</v>
      </c>
      <c r="Q552" t="s">
        <v>173</v>
      </c>
      <c r="R552" t="s">
        <v>262</v>
      </c>
      <c r="S552" t="s">
        <v>346</v>
      </c>
      <c r="T552" t="s">
        <v>509</v>
      </c>
      <c r="U552" t="s">
        <v>527</v>
      </c>
      <c r="V552" t="s">
        <v>518</v>
      </c>
    </row>
    <row r="553" spans="1:22" ht="15" customHeight="1" x14ac:dyDescent="0.3">
      <c r="A553">
        <v>10455</v>
      </c>
      <c r="B553" t="s">
        <v>84</v>
      </c>
      <c r="C553">
        <v>61</v>
      </c>
      <c r="D553">
        <v>8</v>
      </c>
      <c r="E553" s="3">
        <v>44251</v>
      </c>
      <c r="F553" s="25">
        <f>YEAR(Order[[#This Row],[OrderDate]])</f>
        <v>2021</v>
      </c>
      <c r="G553" s="14">
        <v>20210303</v>
      </c>
      <c r="H553" t="s">
        <v>484</v>
      </c>
      <c r="I553" s="4">
        <v>712.5</v>
      </c>
      <c r="J553" s="4">
        <v>28.5</v>
      </c>
      <c r="K553" s="4">
        <v>28.5</v>
      </c>
      <c r="L553">
        <v>25</v>
      </c>
      <c r="M553" s="8">
        <v>0</v>
      </c>
      <c r="N553" t="s">
        <v>415</v>
      </c>
      <c r="O553">
        <v>29</v>
      </c>
      <c r="P553" s="4">
        <v>10.457549197381082</v>
      </c>
      <c r="Q553" t="s">
        <v>173</v>
      </c>
      <c r="R553" t="s">
        <v>262</v>
      </c>
      <c r="S553" t="s">
        <v>346</v>
      </c>
      <c r="T553" t="s">
        <v>509</v>
      </c>
      <c r="U553" t="s">
        <v>527</v>
      </c>
      <c r="V553" t="s">
        <v>515</v>
      </c>
    </row>
    <row r="554" spans="1:22" ht="15" customHeight="1" x14ac:dyDescent="0.3">
      <c r="A554">
        <v>10455</v>
      </c>
      <c r="B554" t="s">
        <v>84</v>
      </c>
      <c r="C554">
        <v>71</v>
      </c>
      <c r="D554">
        <v>8</v>
      </c>
      <c r="E554" s="3">
        <v>44251</v>
      </c>
      <c r="F554" s="25">
        <f>YEAR(Order[[#This Row],[OrderDate]])</f>
        <v>2021</v>
      </c>
      <c r="G554" s="14">
        <v>20210228</v>
      </c>
      <c r="H554" t="s">
        <v>484</v>
      </c>
      <c r="I554" s="4">
        <v>645</v>
      </c>
      <c r="J554" s="4">
        <v>21.5</v>
      </c>
      <c r="K554" s="4">
        <v>21.5</v>
      </c>
      <c r="L554">
        <v>30</v>
      </c>
      <c r="M554" s="8">
        <v>0</v>
      </c>
      <c r="N554" t="s">
        <v>425</v>
      </c>
      <c r="O554">
        <v>15</v>
      </c>
      <c r="P554" s="4">
        <v>15.813450604529082</v>
      </c>
      <c r="Q554" t="s">
        <v>173</v>
      </c>
      <c r="R554" t="s">
        <v>262</v>
      </c>
      <c r="S554" t="s">
        <v>346</v>
      </c>
      <c r="T554" t="s">
        <v>509</v>
      </c>
      <c r="U554" t="s">
        <v>527</v>
      </c>
      <c r="V554" t="s">
        <v>511</v>
      </c>
    </row>
    <row r="555" spans="1:22" ht="15" customHeight="1" x14ac:dyDescent="0.3">
      <c r="A555">
        <v>10456</v>
      </c>
      <c r="B555" t="s">
        <v>37</v>
      </c>
      <c r="C555">
        <v>21</v>
      </c>
      <c r="D555">
        <v>8</v>
      </c>
      <c r="E555" s="3">
        <v>44252</v>
      </c>
      <c r="F555" s="25">
        <f>YEAR(Order[[#This Row],[OrderDate]])</f>
        <v>2021</v>
      </c>
      <c r="G555" s="14">
        <v>20210228</v>
      </c>
      <c r="H555" t="s">
        <v>484</v>
      </c>
      <c r="I555" s="4">
        <v>339.99999761581421</v>
      </c>
      <c r="J555" s="4">
        <v>10</v>
      </c>
      <c r="K555" s="4">
        <v>8.4999999403953552</v>
      </c>
      <c r="L555">
        <v>40</v>
      </c>
      <c r="M555" s="8">
        <v>0.15000000596046451</v>
      </c>
      <c r="N555" t="s">
        <v>375</v>
      </c>
      <c r="O555">
        <v>8</v>
      </c>
      <c r="P555" s="4">
        <v>8.5451596278118238</v>
      </c>
      <c r="Q555" t="s">
        <v>126</v>
      </c>
      <c r="R555" t="s">
        <v>215</v>
      </c>
      <c r="S555" t="s">
        <v>302</v>
      </c>
      <c r="T555" t="s">
        <v>509</v>
      </c>
      <c r="U555" t="s">
        <v>520</v>
      </c>
      <c r="V555" t="s">
        <v>516</v>
      </c>
    </row>
    <row r="556" spans="1:22" ht="15" customHeight="1" x14ac:dyDescent="0.3">
      <c r="A556">
        <v>10456</v>
      </c>
      <c r="B556" t="s">
        <v>37</v>
      </c>
      <c r="C556">
        <v>49</v>
      </c>
      <c r="D556">
        <v>8</v>
      </c>
      <c r="E556" s="3">
        <v>44252</v>
      </c>
      <c r="F556" s="25">
        <f>YEAR(Order[[#This Row],[OrderDate]])</f>
        <v>2021</v>
      </c>
      <c r="G556" s="14">
        <v>20210303</v>
      </c>
      <c r="H556" t="s">
        <v>484</v>
      </c>
      <c r="I556" s="4">
        <v>356.99999749660492</v>
      </c>
      <c r="J556" s="4">
        <v>20</v>
      </c>
      <c r="K556" s="4">
        <v>16.99999988079071</v>
      </c>
      <c r="L556">
        <v>21</v>
      </c>
      <c r="M556" s="8">
        <v>0.15000000596046451</v>
      </c>
      <c r="N556" t="s">
        <v>403</v>
      </c>
      <c r="O556">
        <v>23</v>
      </c>
      <c r="P556" s="4">
        <v>12.545683485741497</v>
      </c>
      <c r="Q556" t="s">
        <v>126</v>
      </c>
      <c r="R556" t="s">
        <v>215</v>
      </c>
      <c r="S556" t="s">
        <v>302</v>
      </c>
      <c r="T556" t="s">
        <v>509</v>
      </c>
      <c r="U556" t="s">
        <v>520</v>
      </c>
      <c r="V556" t="s">
        <v>516</v>
      </c>
    </row>
    <row r="557" spans="1:22" ht="15" customHeight="1" x14ac:dyDescent="0.3">
      <c r="A557">
        <v>10457</v>
      </c>
      <c r="B557" t="s">
        <v>37</v>
      </c>
      <c r="C557">
        <v>59</v>
      </c>
      <c r="D557">
        <v>2</v>
      </c>
      <c r="E557" s="3">
        <v>44252</v>
      </c>
      <c r="F557" s="25">
        <f>YEAR(Order[[#This Row],[OrderDate]])</f>
        <v>2021</v>
      </c>
      <c r="G557" s="14">
        <v>20210304</v>
      </c>
      <c r="H557" t="s">
        <v>486</v>
      </c>
      <c r="I557" s="4">
        <v>1980</v>
      </c>
      <c r="J557" s="4">
        <v>55</v>
      </c>
      <c r="K557" s="4">
        <v>55</v>
      </c>
      <c r="L557">
        <v>36</v>
      </c>
      <c r="M557" s="8">
        <v>0</v>
      </c>
      <c r="N557" t="s">
        <v>413</v>
      </c>
      <c r="O557">
        <v>28</v>
      </c>
      <c r="P557" s="4">
        <v>29.299646906924384</v>
      </c>
      <c r="Q557" t="s">
        <v>126</v>
      </c>
      <c r="R557" t="s">
        <v>215</v>
      </c>
      <c r="S557" t="s">
        <v>302</v>
      </c>
      <c r="T557" t="s">
        <v>509</v>
      </c>
      <c r="U557" t="s">
        <v>520</v>
      </c>
      <c r="V557" t="s">
        <v>511</v>
      </c>
    </row>
    <row r="558" spans="1:22" x14ac:dyDescent="0.3">
      <c r="A558">
        <v>10458</v>
      </c>
      <c r="B558" t="s">
        <v>73</v>
      </c>
      <c r="C558">
        <v>26</v>
      </c>
      <c r="D558">
        <v>7</v>
      </c>
      <c r="E558" s="3">
        <v>44253</v>
      </c>
      <c r="F558" s="25">
        <f>YEAR(Order[[#This Row],[OrderDate]])</f>
        <v>2021</v>
      </c>
      <c r="G558" s="14">
        <v>20210304</v>
      </c>
      <c r="H558" t="s">
        <v>485</v>
      </c>
      <c r="I558" s="4">
        <v>936.9</v>
      </c>
      <c r="J558" s="4">
        <v>31.23</v>
      </c>
      <c r="K558" s="4">
        <v>31.23</v>
      </c>
      <c r="L558">
        <v>30</v>
      </c>
      <c r="M558" s="8">
        <v>0</v>
      </c>
      <c r="N558" t="s">
        <v>380</v>
      </c>
      <c r="O558">
        <v>11</v>
      </c>
      <c r="P558" s="4">
        <v>12.929370209027901</v>
      </c>
      <c r="Q558" t="s">
        <v>162</v>
      </c>
      <c r="R558" t="s">
        <v>251</v>
      </c>
      <c r="S558" t="s">
        <v>336</v>
      </c>
      <c r="T558" t="s">
        <v>509</v>
      </c>
      <c r="U558" t="s">
        <v>522</v>
      </c>
      <c r="V558" t="s">
        <v>516</v>
      </c>
    </row>
    <row r="559" spans="1:22" x14ac:dyDescent="0.3">
      <c r="A559">
        <v>10458</v>
      </c>
      <c r="B559" t="s">
        <v>73</v>
      </c>
      <c r="C559">
        <v>28</v>
      </c>
      <c r="D559">
        <v>7</v>
      </c>
      <c r="E559" s="3">
        <v>44253</v>
      </c>
      <c r="F559" s="25">
        <f>YEAR(Order[[#This Row],[OrderDate]])</f>
        <v>2021</v>
      </c>
      <c r="G559" s="14">
        <v>20210304</v>
      </c>
      <c r="H559" t="s">
        <v>485</v>
      </c>
      <c r="I559" s="4">
        <v>1368</v>
      </c>
      <c r="J559" s="4">
        <v>45.6</v>
      </c>
      <c r="K559" s="4">
        <v>45.6</v>
      </c>
      <c r="L559">
        <v>30</v>
      </c>
      <c r="M559" s="8">
        <v>0</v>
      </c>
      <c r="N559" t="s">
        <v>382</v>
      </c>
      <c r="O559">
        <v>12</v>
      </c>
      <c r="P559" s="4">
        <v>23.763027335506571</v>
      </c>
      <c r="Q559" t="s">
        <v>162</v>
      </c>
      <c r="R559" t="s">
        <v>251</v>
      </c>
      <c r="S559" t="s">
        <v>336</v>
      </c>
      <c r="T559" t="s">
        <v>509</v>
      </c>
      <c r="U559" t="s">
        <v>522</v>
      </c>
      <c r="V559" t="s">
        <v>513</v>
      </c>
    </row>
    <row r="560" spans="1:22" x14ac:dyDescent="0.3">
      <c r="A560">
        <v>10458</v>
      </c>
      <c r="B560" t="s">
        <v>73</v>
      </c>
      <c r="C560">
        <v>43</v>
      </c>
      <c r="D560">
        <v>7</v>
      </c>
      <c r="E560" s="3">
        <v>44253</v>
      </c>
      <c r="F560" s="25">
        <f>YEAR(Order[[#This Row],[OrderDate]])</f>
        <v>2021</v>
      </c>
      <c r="G560" s="14">
        <v>20210304</v>
      </c>
      <c r="H560" t="s">
        <v>485</v>
      </c>
      <c r="I560" s="4">
        <v>920</v>
      </c>
      <c r="J560" s="4">
        <v>46</v>
      </c>
      <c r="K560" s="4">
        <v>46</v>
      </c>
      <c r="L560">
        <v>20</v>
      </c>
      <c r="M560" s="8">
        <v>0</v>
      </c>
      <c r="N560" t="s">
        <v>397</v>
      </c>
      <c r="O560">
        <v>20</v>
      </c>
      <c r="P560" s="4">
        <v>33.719701744549674</v>
      </c>
      <c r="Q560" t="s">
        <v>162</v>
      </c>
      <c r="R560" t="s">
        <v>251</v>
      </c>
      <c r="S560" t="s">
        <v>336</v>
      </c>
      <c r="T560" t="s">
        <v>509</v>
      </c>
      <c r="U560" t="s">
        <v>522</v>
      </c>
      <c r="V560" t="s">
        <v>517</v>
      </c>
    </row>
    <row r="561" spans="1:22" x14ac:dyDescent="0.3">
      <c r="A561">
        <v>10458</v>
      </c>
      <c r="B561" t="s">
        <v>73</v>
      </c>
      <c r="C561">
        <v>56</v>
      </c>
      <c r="D561">
        <v>7</v>
      </c>
      <c r="E561" s="3">
        <v>44253</v>
      </c>
      <c r="F561" s="25">
        <f>YEAR(Order[[#This Row],[OrderDate]])</f>
        <v>2021</v>
      </c>
      <c r="G561" s="14">
        <v>20210304</v>
      </c>
      <c r="H561" t="s">
        <v>485</v>
      </c>
      <c r="I561" s="4">
        <v>570</v>
      </c>
      <c r="J561" s="4">
        <v>38</v>
      </c>
      <c r="K561" s="4">
        <v>38</v>
      </c>
      <c r="L561">
        <v>15</v>
      </c>
      <c r="M561" s="8">
        <v>0</v>
      </c>
      <c r="N561" t="s">
        <v>410</v>
      </c>
      <c r="O561">
        <v>26</v>
      </c>
      <c r="P561" s="4">
        <v>12.985049050340091</v>
      </c>
      <c r="Q561" t="s">
        <v>162</v>
      </c>
      <c r="R561" t="s">
        <v>251</v>
      </c>
      <c r="S561" t="s">
        <v>336</v>
      </c>
      <c r="T561" t="s">
        <v>509</v>
      </c>
      <c r="U561" t="s">
        <v>522</v>
      </c>
      <c r="V561" t="s">
        <v>512</v>
      </c>
    </row>
    <row r="562" spans="1:22" x14ac:dyDescent="0.3">
      <c r="A562">
        <v>10458</v>
      </c>
      <c r="B562" t="s">
        <v>73</v>
      </c>
      <c r="C562">
        <v>71</v>
      </c>
      <c r="D562">
        <v>7</v>
      </c>
      <c r="E562" s="3">
        <v>44253</v>
      </c>
      <c r="F562" s="25">
        <f>YEAR(Order[[#This Row],[OrderDate]])</f>
        <v>2021</v>
      </c>
      <c r="G562" s="14">
        <v>20210228</v>
      </c>
      <c r="H562" t="s">
        <v>485</v>
      </c>
      <c r="I562" s="4">
        <v>1075</v>
      </c>
      <c r="J562" s="4">
        <v>21.5</v>
      </c>
      <c r="K562" s="4">
        <v>21.5</v>
      </c>
      <c r="L562">
        <v>50</v>
      </c>
      <c r="M562" s="8">
        <v>0</v>
      </c>
      <c r="N562" t="s">
        <v>425</v>
      </c>
      <c r="O562">
        <v>15</v>
      </c>
      <c r="P562" s="4">
        <v>15.813450604529082</v>
      </c>
      <c r="Q562" t="s">
        <v>162</v>
      </c>
      <c r="R562" t="s">
        <v>251</v>
      </c>
      <c r="S562" t="s">
        <v>336</v>
      </c>
      <c r="T562" t="s">
        <v>509</v>
      </c>
      <c r="U562" t="s">
        <v>522</v>
      </c>
      <c r="V562" t="s">
        <v>511</v>
      </c>
    </row>
    <row r="563" spans="1:22" ht="15" customHeight="1" x14ac:dyDescent="0.3">
      <c r="A563">
        <v>10459</v>
      </c>
      <c r="B563" t="s">
        <v>81</v>
      </c>
      <c r="C563">
        <v>7</v>
      </c>
      <c r="D563">
        <v>4</v>
      </c>
      <c r="E563" s="3">
        <v>44254</v>
      </c>
      <c r="F563" s="25">
        <f>YEAR(Order[[#This Row],[OrderDate]])</f>
        <v>2021</v>
      </c>
      <c r="G563" s="14">
        <v>20210228</v>
      </c>
      <c r="H563" t="s">
        <v>484</v>
      </c>
      <c r="I563" s="4">
        <v>455.99999964237213</v>
      </c>
      <c r="J563" s="4">
        <v>30</v>
      </c>
      <c r="K563" s="4">
        <v>28.499999977648258</v>
      </c>
      <c r="L563">
        <v>16</v>
      </c>
      <c r="M563" s="8">
        <v>5.000000074505806E-2</v>
      </c>
      <c r="N563" t="s">
        <v>361</v>
      </c>
      <c r="O563">
        <v>3</v>
      </c>
      <c r="P563" s="4">
        <v>16.995648153812226</v>
      </c>
      <c r="Q563" t="s">
        <v>170</v>
      </c>
      <c r="R563" t="s">
        <v>259</v>
      </c>
      <c r="S563" t="s">
        <v>343</v>
      </c>
      <c r="T563" t="s">
        <v>509</v>
      </c>
      <c r="U563" t="s">
        <v>519</v>
      </c>
      <c r="V563" t="s">
        <v>513</v>
      </c>
    </row>
    <row r="564" spans="1:22" ht="15" customHeight="1" x14ac:dyDescent="0.3">
      <c r="A564">
        <v>10459</v>
      </c>
      <c r="B564" t="s">
        <v>81</v>
      </c>
      <c r="C564">
        <v>46</v>
      </c>
      <c r="D564">
        <v>4</v>
      </c>
      <c r="E564" s="3">
        <v>44254</v>
      </c>
      <c r="F564" s="25">
        <f>YEAR(Order[[#This Row],[OrderDate]])</f>
        <v>2021</v>
      </c>
      <c r="G564" s="14">
        <v>20210228</v>
      </c>
      <c r="H564" t="s">
        <v>484</v>
      </c>
      <c r="I564" s="4">
        <v>227.99999982118607</v>
      </c>
      <c r="J564" s="4">
        <v>12</v>
      </c>
      <c r="K564" s="4">
        <v>11.399999991059303</v>
      </c>
      <c r="L564">
        <v>20</v>
      </c>
      <c r="M564" s="8">
        <v>5.000000074505806E-2</v>
      </c>
      <c r="N564" t="s">
        <v>400</v>
      </c>
      <c r="O564">
        <v>21</v>
      </c>
      <c r="P564" s="4">
        <v>5.504627786254181</v>
      </c>
      <c r="Q564" t="s">
        <v>170</v>
      </c>
      <c r="R564" t="s">
        <v>259</v>
      </c>
      <c r="S564" t="s">
        <v>343</v>
      </c>
      <c r="T564" t="s">
        <v>509</v>
      </c>
      <c r="U564" t="s">
        <v>519</v>
      </c>
      <c r="V564" t="s">
        <v>514</v>
      </c>
    </row>
    <row r="565" spans="1:22" ht="15" customHeight="1" x14ac:dyDescent="0.3">
      <c r="A565">
        <v>10459</v>
      </c>
      <c r="B565" t="s">
        <v>81</v>
      </c>
      <c r="C565">
        <v>72</v>
      </c>
      <c r="D565">
        <v>4</v>
      </c>
      <c r="E565" s="3">
        <v>44254</v>
      </c>
      <c r="F565" s="25">
        <f>YEAR(Order[[#This Row],[OrderDate]])</f>
        <v>2021</v>
      </c>
      <c r="G565" s="14">
        <v>20210303</v>
      </c>
      <c r="H565" t="s">
        <v>484</v>
      </c>
      <c r="I565" s="4">
        <v>1392</v>
      </c>
      <c r="J565" s="4">
        <v>34.799999999999997</v>
      </c>
      <c r="K565" s="4">
        <v>34.799999999999997</v>
      </c>
      <c r="L565">
        <v>40</v>
      </c>
      <c r="M565" s="8">
        <v>0</v>
      </c>
      <c r="N565" t="s">
        <v>426</v>
      </c>
      <c r="O565">
        <v>14</v>
      </c>
      <c r="P565" s="4">
        <v>14.902797245173618</v>
      </c>
      <c r="Q565" t="s">
        <v>170</v>
      </c>
      <c r="R565" t="s">
        <v>259</v>
      </c>
      <c r="S565" t="s">
        <v>343</v>
      </c>
      <c r="T565" t="s">
        <v>509</v>
      </c>
      <c r="U565" t="s">
        <v>519</v>
      </c>
      <c r="V565" t="s">
        <v>511</v>
      </c>
    </row>
    <row r="566" spans="1:22" ht="15" customHeight="1" x14ac:dyDescent="0.3">
      <c r="A566">
        <v>10460</v>
      </c>
      <c r="B566" t="s">
        <v>22</v>
      </c>
      <c r="C566">
        <v>68</v>
      </c>
      <c r="D566">
        <v>8</v>
      </c>
      <c r="E566" s="3">
        <v>44255</v>
      </c>
      <c r="F566" s="25">
        <f>YEAR(Order[[#This Row],[OrderDate]])</f>
        <v>2021</v>
      </c>
      <c r="G566" s="14">
        <v>20210303</v>
      </c>
      <c r="H566" t="s">
        <v>486</v>
      </c>
      <c r="I566" s="4">
        <v>196.875</v>
      </c>
      <c r="J566" s="4">
        <v>12.5</v>
      </c>
      <c r="K566" s="4">
        <v>9.375</v>
      </c>
      <c r="L566">
        <v>21</v>
      </c>
      <c r="M566" s="8">
        <v>0.25</v>
      </c>
      <c r="N566" t="s">
        <v>422</v>
      </c>
      <c r="O566">
        <v>8</v>
      </c>
      <c r="P566" s="4">
        <v>9.881917469522989</v>
      </c>
      <c r="Q566" t="s">
        <v>111</v>
      </c>
      <c r="R566" t="s">
        <v>200</v>
      </c>
      <c r="S566" t="s">
        <v>289</v>
      </c>
      <c r="T566" t="s">
        <v>509</v>
      </c>
      <c r="U566" t="s">
        <v>526</v>
      </c>
      <c r="V566" t="s">
        <v>516</v>
      </c>
    </row>
    <row r="567" spans="1:22" ht="15" customHeight="1" x14ac:dyDescent="0.3">
      <c r="A567">
        <v>10460</v>
      </c>
      <c r="B567" t="s">
        <v>22</v>
      </c>
      <c r="C567">
        <v>75</v>
      </c>
      <c r="D567">
        <v>8</v>
      </c>
      <c r="E567" s="3">
        <v>44255</v>
      </c>
      <c r="F567" s="25">
        <f>YEAR(Order[[#This Row],[OrderDate]])</f>
        <v>2021</v>
      </c>
      <c r="G567" s="14">
        <v>20210305</v>
      </c>
      <c r="H567" t="s">
        <v>486</v>
      </c>
      <c r="I567" s="4">
        <v>23.25</v>
      </c>
      <c r="J567" s="4">
        <v>7.75</v>
      </c>
      <c r="K567" s="4">
        <v>5.8125</v>
      </c>
      <c r="L567">
        <v>4</v>
      </c>
      <c r="M567" s="8">
        <v>0.25</v>
      </c>
      <c r="N567" t="s">
        <v>429</v>
      </c>
      <c r="O567">
        <v>12</v>
      </c>
      <c r="P567" s="4">
        <v>3.8495729671919596</v>
      </c>
      <c r="Q567" t="s">
        <v>111</v>
      </c>
      <c r="R567" t="s">
        <v>200</v>
      </c>
      <c r="S567" t="s">
        <v>289</v>
      </c>
      <c r="T567" t="s">
        <v>509</v>
      </c>
      <c r="U567" t="s">
        <v>526</v>
      </c>
      <c r="V567" t="s">
        <v>517</v>
      </c>
    </row>
    <row r="568" spans="1:22" ht="15" customHeight="1" x14ac:dyDescent="0.3">
      <c r="A568">
        <v>10461</v>
      </c>
      <c r="B568" t="s">
        <v>44</v>
      </c>
      <c r="C568">
        <v>21</v>
      </c>
      <c r="D568">
        <v>1</v>
      </c>
      <c r="E568" s="3">
        <v>44255</v>
      </c>
      <c r="F568" s="25">
        <f>YEAR(Order[[#This Row],[OrderDate]])</f>
        <v>2021</v>
      </c>
      <c r="G568" s="14">
        <v>20210305</v>
      </c>
      <c r="H568" t="s">
        <v>485</v>
      </c>
      <c r="I568" s="4">
        <v>300</v>
      </c>
      <c r="J568" s="4">
        <v>10</v>
      </c>
      <c r="K568" s="4">
        <v>7.5</v>
      </c>
      <c r="L568">
        <v>40</v>
      </c>
      <c r="M568" s="8">
        <v>0.25</v>
      </c>
      <c r="N568" t="s">
        <v>375</v>
      </c>
      <c r="O568">
        <v>8</v>
      </c>
      <c r="P568" s="4">
        <v>8.5451596278118238</v>
      </c>
      <c r="Q568" t="s">
        <v>133</v>
      </c>
      <c r="R568" t="s">
        <v>222</v>
      </c>
      <c r="S568" t="s">
        <v>309</v>
      </c>
      <c r="T568" t="s">
        <v>510</v>
      </c>
      <c r="U568" t="s">
        <v>354</v>
      </c>
      <c r="V568" t="s">
        <v>516</v>
      </c>
    </row>
    <row r="569" spans="1:22" ht="15" customHeight="1" x14ac:dyDescent="0.3">
      <c r="A569">
        <v>10461</v>
      </c>
      <c r="B569" t="s">
        <v>44</v>
      </c>
      <c r="C569">
        <v>30</v>
      </c>
      <c r="D569">
        <v>1</v>
      </c>
      <c r="E569" s="3">
        <v>44255</v>
      </c>
      <c r="F569" s="25">
        <f>YEAR(Order[[#This Row],[OrderDate]])</f>
        <v>2021</v>
      </c>
      <c r="G569" s="14">
        <v>20210305</v>
      </c>
      <c r="H569" t="s">
        <v>485</v>
      </c>
      <c r="I569" s="4">
        <v>543.69000000000005</v>
      </c>
      <c r="J569" s="4">
        <v>25.89</v>
      </c>
      <c r="K569" s="4">
        <v>19.4175</v>
      </c>
      <c r="L569">
        <v>28</v>
      </c>
      <c r="M569" s="8">
        <v>0.25</v>
      </c>
      <c r="N569" t="s">
        <v>384</v>
      </c>
      <c r="O569">
        <v>13</v>
      </c>
      <c r="P569" s="4">
        <v>15.141134761320492</v>
      </c>
      <c r="Q569" t="s">
        <v>133</v>
      </c>
      <c r="R569" t="s">
        <v>222</v>
      </c>
      <c r="S569" t="s">
        <v>309</v>
      </c>
      <c r="T569" t="s">
        <v>510</v>
      </c>
      <c r="U569" t="s">
        <v>354</v>
      </c>
      <c r="V569" t="s">
        <v>514</v>
      </c>
    </row>
    <row r="570" spans="1:22" ht="15" customHeight="1" x14ac:dyDescent="0.3">
      <c r="A570">
        <v>10461</v>
      </c>
      <c r="B570" t="s">
        <v>44</v>
      </c>
      <c r="C570">
        <v>55</v>
      </c>
      <c r="D570">
        <v>1</v>
      </c>
      <c r="E570" s="3">
        <v>44255</v>
      </c>
      <c r="F570" s="25">
        <f>YEAR(Order[[#This Row],[OrderDate]])</f>
        <v>2021</v>
      </c>
      <c r="G570" s="14">
        <v>20210318</v>
      </c>
      <c r="H570" t="s">
        <v>485</v>
      </c>
      <c r="I570" s="4">
        <v>1080</v>
      </c>
      <c r="J570" s="4">
        <v>24</v>
      </c>
      <c r="K570" s="4">
        <v>18</v>
      </c>
      <c r="L570">
        <v>60</v>
      </c>
      <c r="M570" s="8">
        <v>0.25</v>
      </c>
      <c r="N570" t="s">
        <v>409</v>
      </c>
      <c r="O570">
        <v>25</v>
      </c>
      <c r="P570" s="4">
        <v>18.144678468561601</v>
      </c>
      <c r="Q570" t="s">
        <v>133</v>
      </c>
      <c r="R570" t="s">
        <v>222</v>
      </c>
      <c r="S570" t="s">
        <v>309</v>
      </c>
      <c r="T570" t="s">
        <v>510</v>
      </c>
      <c r="U570" t="s">
        <v>354</v>
      </c>
      <c r="V570" t="s">
        <v>518</v>
      </c>
    </row>
    <row r="571" spans="1:22" ht="15" customHeight="1" x14ac:dyDescent="0.3">
      <c r="A571">
        <v>10462</v>
      </c>
      <c r="B571" t="s">
        <v>15</v>
      </c>
      <c r="C571">
        <v>13</v>
      </c>
      <c r="D571">
        <v>2</v>
      </c>
      <c r="E571" s="3">
        <v>44258</v>
      </c>
      <c r="F571" s="25">
        <f>YEAR(Order[[#This Row],[OrderDate]])</f>
        <v>2021</v>
      </c>
      <c r="G571" s="14">
        <v>20210318</v>
      </c>
      <c r="H571" t="s">
        <v>486</v>
      </c>
      <c r="I571" s="4">
        <v>6</v>
      </c>
      <c r="J571" s="4">
        <v>6</v>
      </c>
      <c r="K571" s="4">
        <v>6</v>
      </c>
      <c r="L571">
        <v>1</v>
      </c>
      <c r="M571" s="8">
        <v>0</v>
      </c>
      <c r="N571" t="s">
        <v>367</v>
      </c>
      <c r="O571">
        <v>6</v>
      </c>
      <c r="P571" s="4">
        <v>2.1837851755325639</v>
      </c>
      <c r="Q571" t="s">
        <v>104</v>
      </c>
      <c r="R571" t="s">
        <v>193</v>
      </c>
      <c r="S571" t="s">
        <v>282</v>
      </c>
      <c r="T571" t="s">
        <v>509</v>
      </c>
      <c r="U571" t="s">
        <v>351</v>
      </c>
      <c r="V571" t="s">
        <v>514</v>
      </c>
    </row>
    <row r="572" spans="1:22" ht="15" customHeight="1" x14ac:dyDescent="0.3">
      <c r="A572">
        <v>10462</v>
      </c>
      <c r="B572" t="s">
        <v>15</v>
      </c>
      <c r="C572">
        <v>23</v>
      </c>
      <c r="D572">
        <v>2</v>
      </c>
      <c r="E572" s="3">
        <v>44258</v>
      </c>
      <c r="F572" s="25">
        <f>YEAR(Order[[#This Row],[OrderDate]])</f>
        <v>2021</v>
      </c>
      <c r="G572" s="14">
        <v>20210306</v>
      </c>
      <c r="H572" t="s">
        <v>486</v>
      </c>
      <c r="I572" s="4">
        <v>189</v>
      </c>
      <c r="J572" s="4">
        <v>9</v>
      </c>
      <c r="K572" s="4">
        <v>9</v>
      </c>
      <c r="L572">
        <v>21</v>
      </c>
      <c r="M572" s="8">
        <v>0</v>
      </c>
      <c r="N572" t="s">
        <v>377</v>
      </c>
      <c r="O572">
        <v>9</v>
      </c>
      <c r="P572" s="4">
        <v>5.2140991742329925</v>
      </c>
      <c r="Q572" t="s">
        <v>104</v>
      </c>
      <c r="R572" t="s">
        <v>193</v>
      </c>
      <c r="S572" t="s">
        <v>282</v>
      </c>
      <c r="T572" t="s">
        <v>509</v>
      </c>
      <c r="U572" t="s">
        <v>351</v>
      </c>
      <c r="V572" t="s">
        <v>512</v>
      </c>
    </row>
    <row r="573" spans="1:22" ht="15" customHeight="1" x14ac:dyDescent="0.3">
      <c r="A573">
        <v>10463</v>
      </c>
      <c r="B573" t="s">
        <v>73</v>
      </c>
      <c r="C573">
        <v>19</v>
      </c>
      <c r="D573">
        <v>5</v>
      </c>
      <c r="E573" s="3">
        <v>44259</v>
      </c>
      <c r="F573" s="25">
        <f>YEAR(Order[[#This Row],[OrderDate]])</f>
        <v>2021</v>
      </c>
      <c r="G573" s="14">
        <v>20210306</v>
      </c>
      <c r="H573" t="s">
        <v>485</v>
      </c>
      <c r="I573" s="4">
        <v>193.2</v>
      </c>
      <c r="J573" s="4">
        <v>9.1999999999999993</v>
      </c>
      <c r="K573" s="4">
        <v>9.1999999999999993</v>
      </c>
      <c r="L573">
        <v>21</v>
      </c>
      <c r="M573" s="8">
        <v>0</v>
      </c>
      <c r="N573" t="s">
        <v>373</v>
      </c>
      <c r="O573">
        <v>8</v>
      </c>
      <c r="P573" s="4">
        <v>7.994614939930428</v>
      </c>
      <c r="Q573" t="s">
        <v>162</v>
      </c>
      <c r="R573" t="s">
        <v>251</v>
      </c>
      <c r="S573" t="s">
        <v>336</v>
      </c>
      <c r="T573" t="s">
        <v>509</v>
      </c>
      <c r="U573" t="s">
        <v>522</v>
      </c>
      <c r="V573" t="s">
        <v>516</v>
      </c>
    </row>
    <row r="574" spans="1:22" ht="15" customHeight="1" x14ac:dyDescent="0.3">
      <c r="A574">
        <v>10463</v>
      </c>
      <c r="B574" t="s">
        <v>73</v>
      </c>
      <c r="C574">
        <v>42</v>
      </c>
      <c r="D574">
        <v>5</v>
      </c>
      <c r="E574" s="3">
        <v>44259</v>
      </c>
      <c r="F574" s="25">
        <f>YEAR(Order[[#This Row],[OrderDate]])</f>
        <v>2021</v>
      </c>
      <c r="G574" s="14">
        <v>20210314</v>
      </c>
      <c r="H574" t="s">
        <v>485</v>
      </c>
      <c r="I574" s="4">
        <v>700</v>
      </c>
      <c r="J574" s="4">
        <v>14</v>
      </c>
      <c r="K574" s="4">
        <v>14</v>
      </c>
      <c r="L574">
        <v>50</v>
      </c>
      <c r="M574" s="8">
        <v>0</v>
      </c>
      <c r="N574" t="s">
        <v>396</v>
      </c>
      <c r="O574">
        <v>20</v>
      </c>
      <c r="P574" s="4">
        <v>10.762412487567216</v>
      </c>
      <c r="Q574" t="s">
        <v>162</v>
      </c>
      <c r="R574" t="s">
        <v>251</v>
      </c>
      <c r="S574" t="s">
        <v>336</v>
      </c>
      <c r="T574" t="s">
        <v>509</v>
      </c>
      <c r="U574" t="s">
        <v>522</v>
      </c>
      <c r="V574" t="s">
        <v>512</v>
      </c>
    </row>
    <row r="575" spans="1:22" ht="15" customHeight="1" x14ac:dyDescent="0.3">
      <c r="A575">
        <v>10464</v>
      </c>
      <c r="B575" t="s">
        <v>26</v>
      </c>
      <c r="C575">
        <v>4</v>
      </c>
      <c r="D575">
        <v>4</v>
      </c>
      <c r="E575" s="3">
        <v>44259</v>
      </c>
      <c r="F575" s="25">
        <f>YEAR(Order[[#This Row],[OrderDate]])</f>
        <v>2021</v>
      </c>
      <c r="G575" s="14">
        <v>20210314</v>
      </c>
      <c r="H575" t="s">
        <v>484</v>
      </c>
      <c r="I575" s="4">
        <v>281.59999895095825</v>
      </c>
      <c r="J575" s="4">
        <v>22</v>
      </c>
      <c r="K575" s="4">
        <v>17.599999934434891</v>
      </c>
      <c r="L575">
        <v>16</v>
      </c>
      <c r="M575" s="8">
        <v>0.20000000298023221</v>
      </c>
      <c r="N575" t="s">
        <v>358</v>
      </c>
      <c r="O575">
        <v>2</v>
      </c>
      <c r="P575" s="4">
        <v>13.396192586104789</v>
      </c>
      <c r="Q575" t="s">
        <v>115</v>
      </c>
      <c r="R575" t="s">
        <v>204</v>
      </c>
      <c r="S575" t="s">
        <v>292</v>
      </c>
      <c r="T575" t="s">
        <v>509</v>
      </c>
      <c r="U575" t="s">
        <v>352</v>
      </c>
      <c r="V575" t="s">
        <v>515</v>
      </c>
    </row>
    <row r="576" spans="1:22" ht="15" customHeight="1" x14ac:dyDescent="0.3">
      <c r="A576">
        <v>10464</v>
      </c>
      <c r="B576" t="s">
        <v>26</v>
      </c>
      <c r="C576">
        <v>43</v>
      </c>
      <c r="D576">
        <v>4</v>
      </c>
      <c r="E576" s="3">
        <v>44259</v>
      </c>
      <c r="F576" s="25">
        <f>YEAR(Order[[#This Row],[OrderDate]])</f>
        <v>2021</v>
      </c>
      <c r="G576" s="14">
        <v>20210314</v>
      </c>
      <c r="H576" t="s">
        <v>484</v>
      </c>
      <c r="I576" s="4">
        <v>138</v>
      </c>
      <c r="J576" s="4">
        <v>46</v>
      </c>
      <c r="K576" s="4">
        <v>46</v>
      </c>
      <c r="L576">
        <v>3</v>
      </c>
      <c r="M576" s="8">
        <v>0</v>
      </c>
      <c r="N576" t="s">
        <v>397</v>
      </c>
      <c r="O576">
        <v>20</v>
      </c>
      <c r="P576" s="4">
        <v>33.719701744549674</v>
      </c>
      <c r="Q576" t="s">
        <v>115</v>
      </c>
      <c r="R576" t="s">
        <v>204</v>
      </c>
      <c r="S576" t="s">
        <v>292</v>
      </c>
      <c r="T576" t="s">
        <v>509</v>
      </c>
      <c r="U576" t="s">
        <v>352</v>
      </c>
      <c r="V576" t="s">
        <v>517</v>
      </c>
    </row>
    <row r="577" spans="1:22" ht="15" customHeight="1" x14ac:dyDescent="0.3">
      <c r="A577">
        <v>10464</v>
      </c>
      <c r="B577" t="s">
        <v>26</v>
      </c>
      <c r="C577">
        <v>56</v>
      </c>
      <c r="D577">
        <v>4</v>
      </c>
      <c r="E577" s="3">
        <v>44259</v>
      </c>
      <c r="F577" s="25">
        <f>YEAR(Order[[#This Row],[OrderDate]])</f>
        <v>2021</v>
      </c>
      <c r="G577" s="14">
        <v>20210314</v>
      </c>
      <c r="H577" t="s">
        <v>484</v>
      </c>
      <c r="I577" s="4">
        <v>911.99999660253525</v>
      </c>
      <c r="J577" s="4">
        <v>38</v>
      </c>
      <c r="K577" s="4">
        <v>30.399999886751175</v>
      </c>
      <c r="L577">
        <v>30</v>
      </c>
      <c r="M577" s="8">
        <v>0.20000000298023221</v>
      </c>
      <c r="N577" t="s">
        <v>410</v>
      </c>
      <c r="O577">
        <v>26</v>
      </c>
      <c r="P577" s="4">
        <v>12.985049050340091</v>
      </c>
      <c r="Q577" t="s">
        <v>115</v>
      </c>
      <c r="R577" t="s">
        <v>204</v>
      </c>
      <c r="S577" t="s">
        <v>292</v>
      </c>
      <c r="T577" t="s">
        <v>509</v>
      </c>
      <c r="U577" t="s">
        <v>352</v>
      </c>
      <c r="V577" t="s">
        <v>512</v>
      </c>
    </row>
    <row r="578" spans="1:22" ht="15" customHeight="1" x14ac:dyDescent="0.3">
      <c r="A578">
        <v>10464</v>
      </c>
      <c r="B578" t="s">
        <v>26</v>
      </c>
      <c r="C578">
        <v>60</v>
      </c>
      <c r="D578">
        <v>4</v>
      </c>
      <c r="E578" s="3">
        <v>44259</v>
      </c>
      <c r="F578" s="25">
        <f>YEAR(Order[[#This Row],[OrderDate]])</f>
        <v>2021</v>
      </c>
      <c r="G578" s="14">
        <v>20210314</v>
      </c>
      <c r="H578" t="s">
        <v>484</v>
      </c>
      <c r="I578" s="4">
        <v>680</v>
      </c>
      <c r="J578" s="4">
        <v>34</v>
      </c>
      <c r="K578" s="4">
        <v>34</v>
      </c>
      <c r="L578">
        <v>20</v>
      </c>
      <c r="M578" s="8">
        <v>0</v>
      </c>
      <c r="N578" t="s">
        <v>414</v>
      </c>
      <c r="O578">
        <v>28</v>
      </c>
      <c r="P578" s="4">
        <v>17.186056815854748</v>
      </c>
      <c r="Q578" t="s">
        <v>115</v>
      </c>
      <c r="R578" t="s">
        <v>204</v>
      </c>
      <c r="S578" t="s">
        <v>292</v>
      </c>
      <c r="T578" t="s">
        <v>509</v>
      </c>
      <c r="U578" t="s">
        <v>352</v>
      </c>
      <c r="V578" t="s">
        <v>511</v>
      </c>
    </row>
    <row r="579" spans="1:22" ht="15" customHeight="1" x14ac:dyDescent="0.3">
      <c r="A579">
        <v>10465</v>
      </c>
      <c r="B579" t="s">
        <v>80</v>
      </c>
      <c r="C579">
        <v>24</v>
      </c>
      <c r="D579">
        <v>1</v>
      </c>
      <c r="E579" s="3">
        <v>44260</v>
      </c>
      <c r="F579" s="25">
        <f>YEAR(Order[[#This Row],[OrderDate]])</f>
        <v>2021</v>
      </c>
      <c r="G579" s="14">
        <v>20210314</v>
      </c>
      <c r="H579" t="s">
        <v>485</v>
      </c>
      <c r="I579" s="4">
        <v>112.5</v>
      </c>
      <c r="J579" s="4">
        <v>4.5</v>
      </c>
      <c r="K579" s="4">
        <v>4.5</v>
      </c>
      <c r="L579">
        <v>25</v>
      </c>
      <c r="M579" s="8">
        <v>0</v>
      </c>
      <c r="N579" t="s">
        <v>378</v>
      </c>
      <c r="O579">
        <v>10</v>
      </c>
      <c r="P579" s="4">
        <v>2.1230577042655105</v>
      </c>
      <c r="Q579" t="s">
        <v>169</v>
      </c>
      <c r="R579" t="s">
        <v>258</v>
      </c>
      <c r="S579" t="s">
        <v>342</v>
      </c>
      <c r="T579" t="s">
        <v>509</v>
      </c>
      <c r="U579" t="s">
        <v>532</v>
      </c>
      <c r="V579" t="s">
        <v>517</v>
      </c>
    </row>
    <row r="580" spans="1:22" ht="15" customHeight="1" x14ac:dyDescent="0.3">
      <c r="A580">
        <v>10465</v>
      </c>
      <c r="B580" t="s">
        <v>80</v>
      </c>
      <c r="C580">
        <v>29</v>
      </c>
      <c r="D580">
        <v>1</v>
      </c>
      <c r="E580" s="3">
        <v>44260</v>
      </c>
      <c r="F580" s="25">
        <f>YEAR(Order[[#This Row],[OrderDate]])</f>
        <v>2021</v>
      </c>
      <c r="G580" s="14">
        <v>20210314</v>
      </c>
      <c r="H580" t="s">
        <v>485</v>
      </c>
      <c r="I580" s="4">
        <v>2005.3979966796935</v>
      </c>
      <c r="J580" s="4">
        <v>123.79</v>
      </c>
      <c r="K580" s="4">
        <v>111.41099981553853</v>
      </c>
      <c r="L580">
        <v>18</v>
      </c>
      <c r="M580" s="8">
        <v>0.10000000149011611</v>
      </c>
      <c r="N580" t="s">
        <v>383</v>
      </c>
      <c r="O580">
        <v>12</v>
      </c>
      <c r="P580" s="4">
        <v>78.453085124436214</v>
      </c>
      <c r="Q580" t="s">
        <v>169</v>
      </c>
      <c r="R580" t="s">
        <v>258</v>
      </c>
      <c r="S580" t="s">
        <v>342</v>
      </c>
      <c r="T580" t="s">
        <v>509</v>
      </c>
      <c r="U580" t="s">
        <v>532</v>
      </c>
      <c r="V580" t="s">
        <v>518</v>
      </c>
    </row>
    <row r="581" spans="1:22" ht="15" customHeight="1" x14ac:dyDescent="0.3">
      <c r="A581">
        <v>10465</v>
      </c>
      <c r="B581" t="s">
        <v>80</v>
      </c>
      <c r="C581">
        <v>40</v>
      </c>
      <c r="D581">
        <v>1</v>
      </c>
      <c r="E581" s="3">
        <v>44260</v>
      </c>
      <c r="F581" s="25">
        <f>YEAR(Order[[#This Row],[OrderDate]])</f>
        <v>2021</v>
      </c>
      <c r="G581" s="14">
        <v>20210314</v>
      </c>
      <c r="H581" t="s">
        <v>485</v>
      </c>
      <c r="I581" s="4">
        <v>368</v>
      </c>
      <c r="J581" s="4">
        <v>18.399999999999999</v>
      </c>
      <c r="K581" s="4">
        <v>18.399999999999999</v>
      </c>
      <c r="L581">
        <v>20</v>
      </c>
      <c r="M581" s="8">
        <v>0</v>
      </c>
      <c r="N581" t="s">
        <v>394</v>
      </c>
      <c r="O581">
        <v>19</v>
      </c>
      <c r="P581" s="4">
        <v>11.939905659925371</v>
      </c>
      <c r="Q581" t="s">
        <v>169</v>
      </c>
      <c r="R581" t="s">
        <v>258</v>
      </c>
      <c r="S581" t="s">
        <v>342</v>
      </c>
      <c r="T581" t="s">
        <v>509</v>
      </c>
      <c r="U581" t="s">
        <v>532</v>
      </c>
      <c r="V581" t="s">
        <v>514</v>
      </c>
    </row>
    <row r="582" spans="1:22" ht="15" customHeight="1" x14ac:dyDescent="0.3">
      <c r="A582">
        <v>10465</v>
      </c>
      <c r="B582" t="s">
        <v>80</v>
      </c>
      <c r="C582">
        <v>45</v>
      </c>
      <c r="D582">
        <v>1</v>
      </c>
      <c r="E582" s="3">
        <v>44260</v>
      </c>
      <c r="F582" s="25">
        <f>YEAR(Order[[#This Row],[OrderDate]])</f>
        <v>2021</v>
      </c>
      <c r="G582" s="14">
        <v>20210314</v>
      </c>
      <c r="H582" t="s">
        <v>485</v>
      </c>
      <c r="I582" s="4">
        <v>256.49999957531691</v>
      </c>
      <c r="J582" s="4">
        <v>9.5</v>
      </c>
      <c r="K582" s="4">
        <v>8.5499999858438969</v>
      </c>
      <c r="L582">
        <v>30</v>
      </c>
      <c r="M582" s="8">
        <v>0.10000000149011611</v>
      </c>
      <c r="N582" t="s">
        <v>399</v>
      </c>
      <c r="O582">
        <v>21</v>
      </c>
      <c r="P582" s="4">
        <v>4.5986324879657294</v>
      </c>
      <c r="Q582" t="s">
        <v>169</v>
      </c>
      <c r="R582" t="s">
        <v>258</v>
      </c>
      <c r="S582" t="s">
        <v>342</v>
      </c>
      <c r="T582" t="s">
        <v>509</v>
      </c>
      <c r="U582" t="s">
        <v>532</v>
      </c>
      <c r="V582" t="s">
        <v>514</v>
      </c>
    </row>
    <row r="583" spans="1:22" ht="15" customHeight="1" x14ac:dyDescent="0.3">
      <c r="A583">
        <v>10465</v>
      </c>
      <c r="B583" t="s">
        <v>80</v>
      </c>
      <c r="C583">
        <v>50</v>
      </c>
      <c r="D583">
        <v>1</v>
      </c>
      <c r="E583" s="3">
        <v>44260</v>
      </c>
      <c r="F583" s="25">
        <f>YEAR(Order[[#This Row],[OrderDate]])</f>
        <v>2021</v>
      </c>
      <c r="G583" s="14">
        <v>20210313</v>
      </c>
      <c r="H583" t="s">
        <v>485</v>
      </c>
      <c r="I583" s="4">
        <v>406.25</v>
      </c>
      <c r="J583" s="4">
        <v>16.25</v>
      </c>
      <c r="K583" s="4">
        <v>16.25</v>
      </c>
      <c r="L583">
        <v>25</v>
      </c>
      <c r="M583" s="8">
        <v>0</v>
      </c>
      <c r="N583" t="s">
        <v>404</v>
      </c>
      <c r="O583">
        <v>23</v>
      </c>
      <c r="P583" s="4">
        <v>6.542170529867021</v>
      </c>
      <c r="Q583" t="s">
        <v>169</v>
      </c>
      <c r="R583" t="s">
        <v>258</v>
      </c>
      <c r="S583" t="s">
        <v>342</v>
      </c>
      <c r="T583" t="s">
        <v>509</v>
      </c>
      <c r="U583" t="s">
        <v>532</v>
      </c>
      <c r="V583" t="s">
        <v>516</v>
      </c>
    </row>
    <row r="584" spans="1:22" ht="15" customHeight="1" x14ac:dyDescent="0.3">
      <c r="A584">
        <v>10466</v>
      </c>
      <c r="B584" t="s">
        <v>14</v>
      </c>
      <c r="C584">
        <v>11</v>
      </c>
      <c r="D584">
        <v>4</v>
      </c>
      <c r="E584" s="3">
        <v>44261</v>
      </c>
      <c r="F584" s="25">
        <f>YEAR(Order[[#This Row],[OrderDate]])</f>
        <v>2021</v>
      </c>
      <c r="G584" s="14">
        <v>20210313</v>
      </c>
      <c r="H584" t="s">
        <v>486</v>
      </c>
      <c r="I584" s="4">
        <v>210</v>
      </c>
      <c r="J584" s="4">
        <v>21</v>
      </c>
      <c r="K584" s="4">
        <v>21</v>
      </c>
      <c r="L584">
        <v>10</v>
      </c>
      <c r="M584" s="8">
        <v>0</v>
      </c>
      <c r="N584" t="s">
        <v>365</v>
      </c>
      <c r="O584">
        <v>5</v>
      </c>
      <c r="P584" s="4">
        <v>7.3815383533820462</v>
      </c>
      <c r="Q584" t="s">
        <v>103</v>
      </c>
      <c r="R584" t="s">
        <v>192</v>
      </c>
      <c r="S584" t="s">
        <v>281</v>
      </c>
      <c r="T584" t="s">
        <v>510</v>
      </c>
      <c r="U584" t="s">
        <v>521</v>
      </c>
      <c r="V584" t="s">
        <v>511</v>
      </c>
    </row>
    <row r="585" spans="1:22" ht="15" customHeight="1" x14ac:dyDescent="0.3">
      <c r="A585">
        <v>10466</v>
      </c>
      <c r="B585" t="s">
        <v>14</v>
      </c>
      <c r="C585">
        <v>46</v>
      </c>
      <c r="D585">
        <v>4</v>
      </c>
      <c r="E585" s="3">
        <v>44261</v>
      </c>
      <c r="F585" s="25">
        <f>YEAR(Order[[#This Row],[OrderDate]])</f>
        <v>2021</v>
      </c>
      <c r="G585" s="14">
        <v>20210311</v>
      </c>
      <c r="H585" t="s">
        <v>486</v>
      </c>
      <c r="I585" s="4">
        <v>60</v>
      </c>
      <c r="J585" s="4">
        <v>12</v>
      </c>
      <c r="K585" s="4">
        <v>12</v>
      </c>
      <c r="L585">
        <v>5</v>
      </c>
      <c r="M585" s="8">
        <v>0</v>
      </c>
      <c r="N585" t="s">
        <v>400</v>
      </c>
      <c r="O585">
        <v>21</v>
      </c>
      <c r="P585" s="4">
        <v>5.504627786254181</v>
      </c>
      <c r="Q585" t="s">
        <v>103</v>
      </c>
      <c r="R585" t="s">
        <v>192</v>
      </c>
      <c r="S585" t="s">
        <v>281</v>
      </c>
      <c r="T585" t="s">
        <v>510</v>
      </c>
      <c r="U585" t="s">
        <v>521</v>
      </c>
      <c r="V585" t="s">
        <v>514</v>
      </c>
    </row>
    <row r="586" spans="1:22" ht="15" customHeight="1" x14ac:dyDescent="0.3">
      <c r="A586">
        <v>10467</v>
      </c>
      <c r="B586" t="s">
        <v>47</v>
      </c>
      <c r="C586">
        <v>24</v>
      </c>
      <c r="D586">
        <v>8</v>
      </c>
      <c r="E586" s="3">
        <v>44261</v>
      </c>
      <c r="F586" s="25">
        <f>YEAR(Order[[#This Row],[OrderDate]])</f>
        <v>2021</v>
      </c>
      <c r="G586" s="14">
        <v>20210311</v>
      </c>
      <c r="H586" t="s">
        <v>484</v>
      </c>
      <c r="I586" s="4">
        <v>126</v>
      </c>
      <c r="J586" s="4">
        <v>4.5</v>
      </c>
      <c r="K586" s="4">
        <v>4.5</v>
      </c>
      <c r="L586">
        <v>28</v>
      </c>
      <c r="M586" s="8">
        <v>0</v>
      </c>
      <c r="N586" t="s">
        <v>378</v>
      </c>
      <c r="O586">
        <v>10</v>
      </c>
      <c r="P586" s="4">
        <v>2.1230577042655105</v>
      </c>
      <c r="Q586" t="s">
        <v>136</v>
      </c>
      <c r="R586" t="s">
        <v>225</v>
      </c>
      <c r="S586" t="s">
        <v>312</v>
      </c>
      <c r="T586" t="s">
        <v>509</v>
      </c>
      <c r="U586" t="s">
        <v>528</v>
      </c>
      <c r="V586" t="s">
        <v>517</v>
      </c>
    </row>
    <row r="587" spans="1:22" ht="15" customHeight="1" x14ac:dyDescent="0.3">
      <c r="A587">
        <v>10467</v>
      </c>
      <c r="B587" t="s">
        <v>47</v>
      </c>
      <c r="C587">
        <v>25</v>
      </c>
      <c r="D587">
        <v>8</v>
      </c>
      <c r="E587" s="3">
        <v>44261</v>
      </c>
      <c r="F587" s="25">
        <f>YEAR(Order[[#This Row],[OrderDate]])</f>
        <v>2021</v>
      </c>
      <c r="G587" s="14">
        <v>20210312</v>
      </c>
      <c r="H587" t="s">
        <v>484</v>
      </c>
      <c r="I587" s="4">
        <v>168</v>
      </c>
      <c r="J587" s="4">
        <v>14</v>
      </c>
      <c r="K587" s="4">
        <v>14</v>
      </c>
      <c r="L587">
        <v>12</v>
      </c>
      <c r="M587" s="8">
        <v>0</v>
      </c>
      <c r="N587" t="s">
        <v>379</v>
      </c>
      <c r="O587">
        <v>11</v>
      </c>
      <c r="P587" s="4">
        <v>5.7552439408246228</v>
      </c>
      <c r="Q587" t="s">
        <v>136</v>
      </c>
      <c r="R587" t="s">
        <v>225</v>
      </c>
      <c r="S587" t="s">
        <v>312</v>
      </c>
      <c r="T587" t="s">
        <v>509</v>
      </c>
      <c r="U587" t="s">
        <v>528</v>
      </c>
      <c r="V587" t="s">
        <v>516</v>
      </c>
    </row>
    <row r="588" spans="1:22" ht="15" customHeight="1" x14ac:dyDescent="0.3">
      <c r="A588">
        <v>10468</v>
      </c>
      <c r="B588" t="s">
        <v>37</v>
      </c>
      <c r="C588">
        <v>30</v>
      </c>
      <c r="D588">
        <v>3</v>
      </c>
      <c r="E588" s="3">
        <v>44262</v>
      </c>
      <c r="F588" s="25">
        <f>YEAR(Order[[#This Row],[OrderDate]])</f>
        <v>2021</v>
      </c>
      <c r="G588" s="14">
        <v>20210312</v>
      </c>
      <c r="H588" t="s">
        <v>485</v>
      </c>
      <c r="I588" s="4">
        <v>207.12</v>
      </c>
      <c r="J588" s="4">
        <v>25.89</v>
      </c>
      <c r="K588" s="4">
        <v>25.89</v>
      </c>
      <c r="L588">
        <v>8</v>
      </c>
      <c r="M588" s="8">
        <v>0</v>
      </c>
      <c r="N588" t="s">
        <v>384</v>
      </c>
      <c r="O588">
        <v>13</v>
      </c>
      <c r="P588" s="4">
        <v>15.141134761320492</v>
      </c>
      <c r="Q588" t="s">
        <v>126</v>
      </c>
      <c r="R588" t="s">
        <v>215</v>
      </c>
      <c r="S588" t="s">
        <v>302</v>
      </c>
      <c r="T588" t="s">
        <v>509</v>
      </c>
      <c r="U588" t="s">
        <v>520</v>
      </c>
      <c r="V588" t="s">
        <v>514</v>
      </c>
    </row>
    <row r="589" spans="1:22" ht="15" customHeight="1" x14ac:dyDescent="0.3">
      <c r="A589">
        <v>10468</v>
      </c>
      <c r="B589" t="s">
        <v>37</v>
      </c>
      <c r="C589">
        <v>43</v>
      </c>
      <c r="D589">
        <v>3</v>
      </c>
      <c r="E589" s="3">
        <v>44262</v>
      </c>
      <c r="F589" s="25">
        <f>YEAR(Order[[#This Row],[OrderDate]])</f>
        <v>2021</v>
      </c>
      <c r="G589" s="14">
        <v>20210314</v>
      </c>
      <c r="H589" t="s">
        <v>485</v>
      </c>
      <c r="I589" s="4">
        <v>690</v>
      </c>
      <c r="J589" s="4">
        <v>46</v>
      </c>
      <c r="K589" s="4">
        <v>46</v>
      </c>
      <c r="L589">
        <v>15</v>
      </c>
      <c r="M589" s="8">
        <v>0</v>
      </c>
      <c r="N589" t="s">
        <v>397</v>
      </c>
      <c r="O589">
        <v>20</v>
      </c>
      <c r="P589" s="4">
        <v>33.719701744549674</v>
      </c>
      <c r="Q589" t="s">
        <v>126</v>
      </c>
      <c r="R589" t="s">
        <v>215</v>
      </c>
      <c r="S589" t="s">
        <v>302</v>
      </c>
      <c r="T589" t="s">
        <v>509</v>
      </c>
      <c r="U589" t="s">
        <v>520</v>
      </c>
      <c r="V589" t="s">
        <v>517</v>
      </c>
    </row>
    <row r="590" spans="1:22" ht="15" customHeight="1" x14ac:dyDescent="0.3">
      <c r="A590">
        <v>10469</v>
      </c>
      <c r="B590" t="s">
        <v>86</v>
      </c>
      <c r="C590">
        <v>2</v>
      </c>
      <c r="D590">
        <v>1</v>
      </c>
      <c r="E590" s="3">
        <v>44265</v>
      </c>
      <c r="F590" s="25">
        <f>YEAR(Order[[#This Row],[OrderDate]])</f>
        <v>2021</v>
      </c>
      <c r="G590" s="14">
        <v>20210314</v>
      </c>
      <c r="H590" t="s">
        <v>486</v>
      </c>
      <c r="I590" s="4">
        <v>645.999995470047</v>
      </c>
      <c r="J590" s="4">
        <v>19</v>
      </c>
      <c r="K590" s="4">
        <v>16.149999886751175</v>
      </c>
      <c r="L590">
        <v>40</v>
      </c>
      <c r="M590" s="8">
        <v>0.15000000596046451</v>
      </c>
      <c r="N590" t="s">
        <v>356</v>
      </c>
      <c r="O590">
        <v>1</v>
      </c>
      <c r="P590" s="4">
        <v>9.9064127385757743</v>
      </c>
      <c r="Q590" t="s">
        <v>175</v>
      </c>
      <c r="R590" t="s">
        <v>264</v>
      </c>
      <c r="S590" t="s">
        <v>348</v>
      </c>
      <c r="T590" t="s">
        <v>510</v>
      </c>
      <c r="U590" t="s">
        <v>353</v>
      </c>
      <c r="V590" t="s">
        <v>517</v>
      </c>
    </row>
    <row r="591" spans="1:22" ht="15" customHeight="1" x14ac:dyDescent="0.3">
      <c r="A591">
        <v>10469</v>
      </c>
      <c r="B591" t="s">
        <v>86</v>
      </c>
      <c r="C591">
        <v>16</v>
      </c>
      <c r="D591">
        <v>1</v>
      </c>
      <c r="E591" s="3">
        <v>44265</v>
      </c>
      <c r="F591" s="25">
        <f>YEAR(Order[[#This Row],[OrderDate]])</f>
        <v>2021</v>
      </c>
      <c r="G591" s="14">
        <v>20210314</v>
      </c>
      <c r="H591" t="s">
        <v>486</v>
      </c>
      <c r="I591" s="4">
        <v>519.13749635964632</v>
      </c>
      <c r="J591" s="4">
        <v>17.45</v>
      </c>
      <c r="K591" s="4">
        <v>14.832499895989894</v>
      </c>
      <c r="L591">
        <v>35</v>
      </c>
      <c r="M591" s="8">
        <v>0.15000000596046451</v>
      </c>
      <c r="N591" t="s">
        <v>370</v>
      </c>
      <c r="O591">
        <v>7</v>
      </c>
      <c r="P591" s="4">
        <v>12.75283918323947</v>
      </c>
      <c r="Q591" t="s">
        <v>175</v>
      </c>
      <c r="R591" t="s">
        <v>264</v>
      </c>
      <c r="S591" t="s">
        <v>348</v>
      </c>
      <c r="T591" t="s">
        <v>510</v>
      </c>
      <c r="U591" t="s">
        <v>353</v>
      </c>
      <c r="V591" t="s">
        <v>516</v>
      </c>
    </row>
    <row r="592" spans="1:22" ht="15" customHeight="1" x14ac:dyDescent="0.3">
      <c r="A592">
        <v>10469</v>
      </c>
      <c r="B592" t="s">
        <v>86</v>
      </c>
      <c r="C592">
        <v>44</v>
      </c>
      <c r="D592">
        <v>1</v>
      </c>
      <c r="E592" s="3">
        <v>44265</v>
      </c>
      <c r="F592" s="25">
        <f>YEAR(Order[[#This Row],[OrderDate]])</f>
        <v>2021</v>
      </c>
      <c r="G592" s="14">
        <v>20210314</v>
      </c>
      <c r="H592" t="s">
        <v>486</v>
      </c>
      <c r="I592" s="4">
        <v>33.06499976813793</v>
      </c>
      <c r="J592" s="4">
        <v>19.45</v>
      </c>
      <c r="K592" s="4">
        <v>16.532499884068965</v>
      </c>
      <c r="L592">
        <v>2</v>
      </c>
      <c r="M592" s="8">
        <v>0.15000000596046451</v>
      </c>
      <c r="N592" t="s">
        <v>398</v>
      </c>
      <c r="O592">
        <v>20</v>
      </c>
      <c r="P592" s="4">
        <v>10.842050263532254</v>
      </c>
      <c r="Q592" t="s">
        <v>175</v>
      </c>
      <c r="R592" t="s">
        <v>264</v>
      </c>
      <c r="S592" t="s">
        <v>348</v>
      </c>
      <c r="T592" t="s">
        <v>510</v>
      </c>
      <c r="U592" t="s">
        <v>353</v>
      </c>
      <c r="V592" t="s">
        <v>515</v>
      </c>
    </row>
    <row r="593" spans="1:22" ht="15" customHeight="1" x14ac:dyDescent="0.3">
      <c r="A593">
        <v>10470</v>
      </c>
      <c r="B593" t="s">
        <v>8</v>
      </c>
      <c r="C593">
        <v>18</v>
      </c>
      <c r="D593">
        <v>4</v>
      </c>
      <c r="E593" s="3">
        <v>44266</v>
      </c>
      <c r="F593" s="25">
        <f>YEAR(Order[[#This Row],[OrderDate]])</f>
        <v>2021</v>
      </c>
      <c r="G593" s="14">
        <v>20210314</v>
      </c>
      <c r="H593" t="s">
        <v>484</v>
      </c>
      <c r="I593" s="4">
        <v>1875</v>
      </c>
      <c r="J593" s="4">
        <v>62.5</v>
      </c>
      <c r="K593" s="4">
        <v>62.5</v>
      </c>
      <c r="L593">
        <v>30</v>
      </c>
      <c r="M593" s="8">
        <v>0</v>
      </c>
      <c r="N593" t="s">
        <v>372</v>
      </c>
      <c r="O593">
        <v>7</v>
      </c>
      <c r="P593" s="4">
        <v>20.144415838276313</v>
      </c>
      <c r="Q593" t="s">
        <v>97</v>
      </c>
      <c r="R593" t="s">
        <v>186</v>
      </c>
      <c r="S593" t="s">
        <v>275</v>
      </c>
      <c r="T593" t="s">
        <v>509</v>
      </c>
      <c r="U593" t="s">
        <v>519</v>
      </c>
      <c r="V593" t="s">
        <v>514</v>
      </c>
    </row>
    <row r="594" spans="1:22" ht="15" customHeight="1" x14ac:dyDescent="0.3">
      <c r="A594">
        <v>10470</v>
      </c>
      <c r="B594" t="s">
        <v>8</v>
      </c>
      <c r="C594">
        <v>23</v>
      </c>
      <c r="D594">
        <v>4</v>
      </c>
      <c r="E594" s="3">
        <v>44266</v>
      </c>
      <c r="F594" s="25">
        <f>YEAR(Order[[#This Row],[OrderDate]])</f>
        <v>2021</v>
      </c>
      <c r="G594" s="14">
        <v>20210314</v>
      </c>
      <c r="H594" t="s">
        <v>484</v>
      </c>
      <c r="I594" s="4">
        <v>135</v>
      </c>
      <c r="J594" s="4">
        <v>9</v>
      </c>
      <c r="K594" s="4">
        <v>9</v>
      </c>
      <c r="L594">
        <v>15</v>
      </c>
      <c r="M594" s="8">
        <v>0</v>
      </c>
      <c r="N594" t="s">
        <v>377</v>
      </c>
      <c r="O594">
        <v>9</v>
      </c>
      <c r="P594" s="4">
        <v>5.2140991742329925</v>
      </c>
      <c r="Q594" t="s">
        <v>97</v>
      </c>
      <c r="R594" t="s">
        <v>186</v>
      </c>
      <c r="S594" t="s">
        <v>275</v>
      </c>
      <c r="T594" t="s">
        <v>509</v>
      </c>
      <c r="U594" t="s">
        <v>519</v>
      </c>
      <c r="V594" t="s">
        <v>512</v>
      </c>
    </row>
    <row r="595" spans="1:22" ht="15" customHeight="1" x14ac:dyDescent="0.3">
      <c r="A595">
        <v>10470</v>
      </c>
      <c r="B595" t="s">
        <v>8</v>
      </c>
      <c r="C595">
        <v>64</v>
      </c>
      <c r="D595">
        <v>4</v>
      </c>
      <c r="E595" s="3">
        <v>44266</v>
      </c>
      <c r="F595" s="25">
        <f>YEAR(Order[[#This Row],[OrderDate]])</f>
        <v>2021</v>
      </c>
      <c r="G595" s="14">
        <v>20210318</v>
      </c>
      <c r="H595" t="s">
        <v>484</v>
      </c>
      <c r="I595" s="4">
        <v>266</v>
      </c>
      <c r="J595" s="4">
        <v>33.25</v>
      </c>
      <c r="K595" s="4">
        <v>33.25</v>
      </c>
      <c r="L595">
        <v>8</v>
      </c>
      <c r="M595" s="8">
        <v>0</v>
      </c>
      <c r="N595" t="s">
        <v>418</v>
      </c>
      <c r="O595">
        <v>12</v>
      </c>
      <c r="P595" s="4">
        <v>21.348702933885775</v>
      </c>
      <c r="Q595" t="s">
        <v>97</v>
      </c>
      <c r="R595" t="s">
        <v>186</v>
      </c>
      <c r="S595" t="s">
        <v>275</v>
      </c>
      <c r="T595" t="s">
        <v>509</v>
      </c>
      <c r="U595" t="s">
        <v>519</v>
      </c>
      <c r="V595" t="s">
        <v>512</v>
      </c>
    </row>
    <row r="596" spans="1:22" ht="15" customHeight="1" x14ac:dyDescent="0.3">
      <c r="A596">
        <v>10471</v>
      </c>
      <c r="B596" t="s">
        <v>10</v>
      </c>
      <c r="C596">
        <v>7</v>
      </c>
      <c r="D596">
        <v>2</v>
      </c>
      <c r="E596" s="3">
        <v>44266</v>
      </c>
      <c r="F596" s="25">
        <f>YEAR(Order[[#This Row],[OrderDate]])</f>
        <v>2021</v>
      </c>
      <c r="G596" s="14">
        <v>20210318</v>
      </c>
      <c r="H596" t="s">
        <v>485</v>
      </c>
      <c r="I596" s="4">
        <v>900</v>
      </c>
      <c r="J596" s="4">
        <v>30</v>
      </c>
      <c r="K596" s="4">
        <v>30</v>
      </c>
      <c r="L596">
        <v>30</v>
      </c>
      <c r="M596" s="8">
        <v>0</v>
      </c>
      <c r="N596" t="s">
        <v>361</v>
      </c>
      <c r="O596">
        <v>3</v>
      </c>
      <c r="P596" s="4">
        <v>16.995648153812226</v>
      </c>
      <c r="Q596" t="s">
        <v>99</v>
      </c>
      <c r="R596" t="s">
        <v>188</v>
      </c>
      <c r="S596" t="s">
        <v>277</v>
      </c>
      <c r="T596" t="s">
        <v>509</v>
      </c>
      <c r="U596" t="s">
        <v>351</v>
      </c>
      <c r="V596" t="s">
        <v>513</v>
      </c>
    </row>
    <row r="597" spans="1:22" ht="15" customHeight="1" x14ac:dyDescent="0.3">
      <c r="A597">
        <v>10471</v>
      </c>
      <c r="B597" t="s">
        <v>10</v>
      </c>
      <c r="C597">
        <v>56</v>
      </c>
      <c r="D597">
        <v>2</v>
      </c>
      <c r="E597" s="3">
        <v>44266</v>
      </c>
      <c r="F597" s="25">
        <f>YEAR(Order[[#This Row],[OrderDate]])</f>
        <v>2021</v>
      </c>
      <c r="G597" s="14">
        <v>20210319</v>
      </c>
      <c r="H597" t="s">
        <v>485</v>
      </c>
      <c r="I597" s="4">
        <v>760</v>
      </c>
      <c r="J597" s="4">
        <v>38</v>
      </c>
      <c r="K597" s="4">
        <v>38</v>
      </c>
      <c r="L597">
        <v>20</v>
      </c>
      <c r="M597" s="8">
        <v>0</v>
      </c>
      <c r="N597" t="s">
        <v>410</v>
      </c>
      <c r="O597">
        <v>26</v>
      </c>
      <c r="P597" s="4">
        <v>12.985049050340091</v>
      </c>
      <c r="Q597" t="s">
        <v>99</v>
      </c>
      <c r="R597" t="s">
        <v>188</v>
      </c>
      <c r="S597" t="s">
        <v>277</v>
      </c>
      <c r="T597" t="s">
        <v>509</v>
      </c>
      <c r="U597" t="s">
        <v>351</v>
      </c>
      <c r="V597" t="s">
        <v>512</v>
      </c>
    </row>
    <row r="598" spans="1:22" ht="15" customHeight="1" x14ac:dyDescent="0.3">
      <c r="A598">
        <v>10472</v>
      </c>
      <c r="B598" t="s">
        <v>69</v>
      </c>
      <c r="C598">
        <v>24</v>
      </c>
      <c r="D598">
        <v>8</v>
      </c>
      <c r="E598" s="3">
        <v>44267</v>
      </c>
      <c r="F598" s="25">
        <f>YEAR(Order[[#This Row],[OrderDate]])</f>
        <v>2021</v>
      </c>
      <c r="G598" s="14">
        <v>20210319</v>
      </c>
      <c r="H598" t="s">
        <v>486</v>
      </c>
      <c r="I598" s="4">
        <v>341.9999997317791</v>
      </c>
      <c r="J598" s="4">
        <v>4.5</v>
      </c>
      <c r="K598" s="4">
        <v>4.2749999966472387</v>
      </c>
      <c r="L598">
        <v>80</v>
      </c>
      <c r="M598" s="8">
        <v>5.000000074505806E-2</v>
      </c>
      <c r="N598" t="s">
        <v>378</v>
      </c>
      <c r="O598">
        <v>10</v>
      </c>
      <c r="P598" s="4">
        <v>2.1230577042655105</v>
      </c>
      <c r="Q598" t="s">
        <v>158</v>
      </c>
      <c r="R598" t="s">
        <v>247</v>
      </c>
      <c r="S598" t="s">
        <v>332</v>
      </c>
      <c r="T598" t="s">
        <v>509</v>
      </c>
      <c r="U598" t="s">
        <v>351</v>
      </c>
      <c r="V598" t="s">
        <v>517</v>
      </c>
    </row>
    <row r="599" spans="1:22" ht="15" customHeight="1" x14ac:dyDescent="0.3">
      <c r="A599">
        <v>10472</v>
      </c>
      <c r="B599" t="s">
        <v>69</v>
      </c>
      <c r="C599">
        <v>51</v>
      </c>
      <c r="D599">
        <v>8</v>
      </c>
      <c r="E599" s="3">
        <v>44267</v>
      </c>
      <c r="F599" s="25">
        <f>YEAR(Order[[#This Row],[OrderDate]])</f>
        <v>2021</v>
      </c>
      <c r="G599" s="14">
        <v>20210321</v>
      </c>
      <c r="H599" t="s">
        <v>486</v>
      </c>
      <c r="I599" s="4">
        <v>954</v>
      </c>
      <c r="J599" s="4">
        <v>53</v>
      </c>
      <c r="K599" s="4">
        <v>53</v>
      </c>
      <c r="L599">
        <v>18</v>
      </c>
      <c r="M599" s="8">
        <v>0</v>
      </c>
      <c r="N599" t="s">
        <v>405</v>
      </c>
      <c r="O599">
        <v>24</v>
      </c>
      <c r="P599" s="4">
        <v>18.835525116961144</v>
      </c>
      <c r="Q599" t="s">
        <v>158</v>
      </c>
      <c r="R599" t="s">
        <v>247</v>
      </c>
      <c r="S599" t="s">
        <v>332</v>
      </c>
      <c r="T599" t="s">
        <v>509</v>
      </c>
      <c r="U599" t="s">
        <v>351</v>
      </c>
      <c r="V599" t="s">
        <v>513</v>
      </c>
    </row>
    <row r="600" spans="1:22" ht="15" customHeight="1" x14ac:dyDescent="0.3">
      <c r="A600">
        <v>10473</v>
      </c>
      <c r="B600" t="s">
        <v>36</v>
      </c>
      <c r="C600">
        <v>33</v>
      </c>
      <c r="D600">
        <v>1</v>
      </c>
      <c r="E600" s="3">
        <v>44268</v>
      </c>
      <c r="F600" s="25">
        <f>YEAR(Order[[#This Row],[OrderDate]])</f>
        <v>2021</v>
      </c>
      <c r="G600" s="14">
        <v>20210321</v>
      </c>
      <c r="H600" t="s">
        <v>485</v>
      </c>
      <c r="I600" s="4">
        <v>30</v>
      </c>
      <c r="J600" s="4">
        <v>2.5</v>
      </c>
      <c r="K600" s="4">
        <v>2.5</v>
      </c>
      <c r="L600">
        <v>12</v>
      </c>
      <c r="M600" s="8">
        <v>0</v>
      </c>
      <c r="N600" t="s">
        <v>387</v>
      </c>
      <c r="O600">
        <v>15</v>
      </c>
      <c r="P600" s="4">
        <v>1.3985746153494198</v>
      </c>
      <c r="Q600" t="s">
        <v>125</v>
      </c>
      <c r="R600" t="s">
        <v>214</v>
      </c>
      <c r="S600" t="s">
        <v>301</v>
      </c>
      <c r="T600" t="s">
        <v>509</v>
      </c>
      <c r="U600" t="s">
        <v>351</v>
      </c>
      <c r="V600" t="s">
        <v>511</v>
      </c>
    </row>
    <row r="601" spans="1:22" ht="15" customHeight="1" x14ac:dyDescent="0.3">
      <c r="A601">
        <v>10473</v>
      </c>
      <c r="B601" t="s">
        <v>36</v>
      </c>
      <c r="C601">
        <v>71</v>
      </c>
      <c r="D601">
        <v>1</v>
      </c>
      <c r="E601" s="3">
        <v>44268</v>
      </c>
      <c r="F601" s="25">
        <f>YEAR(Order[[#This Row],[OrderDate]])</f>
        <v>2021</v>
      </c>
      <c r="G601" s="14">
        <v>20210321</v>
      </c>
      <c r="H601" t="s">
        <v>485</v>
      </c>
      <c r="I601" s="4">
        <v>258</v>
      </c>
      <c r="J601" s="4">
        <v>21.5</v>
      </c>
      <c r="K601" s="4">
        <v>21.5</v>
      </c>
      <c r="L601">
        <v>12</v>
      </c>
      <c r="M601" s="8">
        <v>0</v>
      </c>
      <c r="N601" t="s">
        <v>425</v>
      </c>
      <c r="O601">
        <v>15</v>
      </c>
      <c r="P601" s="4">
        <v>15.813450604529082</v>
      </c>
      <c r="Q601" t="s">
        <v>125</v>
      </c>
      <c r="R601" t="s">
        <v>214</v>
      </c>
      <c r="S601" t="s">
        <v>301</v>
      </c>
      <c r="T601" t="s">
        <v>509</v>
      </c>
      <c r="U601" t="s">
        <v>351</v>
      </c>
      <c r="V601" t="s">
        <v>511</v>
      </c>
    </row>
    <row r="602" spans="1:22" ht="15" customHeight="1" x14ac:dyDescent="0.3">
      <c r="A602">
        <v>10474</v>
      </c>
      <c r="B602" t="s">
        <v>55</v>
      </c>
      <c r="C602">
        <v>14</v>
      </c>
      <c r="D602">
        <v>5</v>
      </c>
      <c r="E602" s="3">
        <v>44268</v>
      </c>
      <c r="F602" s="25">
        <f>YEAR(Order[[#This Row],[OrderDate]])</f>
        <v>2021</v>
      </c>
      <c r="G602" s="14">
        <v>20210321</v>
      </c>
      <c r="H602" t="s">
        <v>484</v>
      </c>
      <c r="I602" s="4">
        <v>279</v>
      </c>
      <c r="J602" s="4">
        <v>23.25</v>
      </c>
      <c r="K602" s="4">
        <v>23.25</v>
      </c>
      <c r="L602">
        <v>12</v>
      </c>
      <c r="M602" s="8">
        <v>0</v>
      </c>
      <c r="N602" t="s">
        <v>368</v>
      </c>
      <c r="O602">
        <v>6</v>
      </c>
      <c r="P602" s="4">
        <v>19.281771520737859</v>
      </c>
      <c r="Q602" t="s">
        <v>144</v>
      </c>
      <c r="R602" t="s">
        <v>233</v>
      </c>
      <c r="S602" t="s">
        <v>319</v>
      </c>
      <c r="T602" t="s">
        <v>510</v>
      </c>
      <c r="U602" t="s">
        <v>525</v>
      </c>
      <c r="V602" t="s">
        <v>513</v>
      </c>
    </row>
    <row r="603" spans="1:22" ht="15" customHeight="1" x14ac:dyDescent="0.3">
      <c r="A603">
        <v>10474</v>
      </c>
      <c r="B603" t="s">
        <v>55</v>
      </c>
      <c r="C603">
        <v>28</v>
      </c>
      <c r="D603">
        <v>5</v>
      </c>
      <c r="E603" s="3">
        <v>44268</v>
      </c>
      <c r="F603" s="25">
        <f>YEAR(Order[[#This Row],[OrderDate]])</f>
        <v>2021</v>
      </c>
      <c r="G603" s="14">
        <v>20210321</v>
      </c>
      <c r="H603" t="s">
        <v>484</v>
      </c>
      <c r="I603" s="4">
        <v>820.80000000000007</v>
      </c>
      <c r="J603" s="4">
        <v>45.6</v>
      </c>
      <c r="K603" s="4">
        <v>45.6</v>
      </c>
      <c r="L603">
        <v>18</v>
      </c>
      <c r="M603" s="8">
        <v>0</v>
      </c>
      <c r="N603" t="s">
        <v>382</v>
      </c>
      <c r="O603">
        <v>12</v>
      </c>
      <c r="P603" s="4">
        <v>23.763027335506571</v>
      </c>
      <c r="Q603" t="s">
        <v>144</v>
      </c>
      <c r="R603" t="s">
        <v>233</v>
      </c>
      <c r="S603" t="s">
        <v>319</v>
      </c>
      <c r="T603" t="s">
        <v>510</v>
      </c>
      <c r="U603" t="s">
        <v>525</v>
      </c>
      <c r="V603" t="s">
        <v>513</v>
      </c>
    </row>
    <row r="604" spans="1:22" ht="15" customHeight="1" x14ac:dyDescent="0.3">
      <c r="A604">
        <v>10474</v>
      </c>
      <c r="B604" t="s">
        <v>55</v>
      </c>
      <c r="C604">
        <v>40</v>
      </c>
      <c r="D604">
        <v>5</v>
      </c>
      <c r="E604" s="3">
        <v>44268</v>
      </c>
      <c r="F604" s="25">
        <f>YEAR(Order[[#This Row],[OrderDate]])</f>
        <v>2021</v>
      </c>
      <c r="G604" s="14">
        <v>20210321</v>
      </c>
      <c r="H604" t="s">
        <v>484</v>
      </c>
      <c r="I604" s="4">
        <v>386.4</v>
      </c>
      <c r="J604" s="4">
        <v>18.399999999999999</v>
      </c>
      <c r="K604" s="4">
        <v>18.399999999999999</v>
      </c>
      <c r="L604">
        <v>21</v>
      </c>
      <c r="M604" s="8">
        <v>0</v>
      </c>
      <c r="N604" t="s">
        <v>394</v>
      </c>
      <c r="O604">
        <v>19</v>
      </c>
      <c r="P604" s="4">
        <v>11.939905659925371</v>
      </c>
      <c r="Q604" t="s">
        <v>144</v>
      </c>
      <c r="R604" t="s">
        <v>233</v>
      </c>
      <c r="S604" t="s">
        <v>319</v>
      </c>
      <c r="T604" t="s">
        <v>510</v>
      </c>
      <c r="U604" t="s">
        <v>525</v>
      </c>
      <c r="V604" t="s">
        <v>514</v>
      </c>
    </row>
    <row r="605" spans="1:22" ht="15" customHeight="1" x14ac:dyDescent="0.3">
      <c r="A605">
        <v>10474</v>
      </c>
      <c r="B605" t="s">
        <v>55</v>
      </c>
      <c r="C605">
        <v>75</v>
      </c>
      <c r="D605">
        <v>5</v>
      </c>
      <c r="E605" s="3">
        <v>44268</v>
      </c>
      <c r="F605" s="25">
        <f>YEAR(Order[[#This Row],[OrderDate]])</f>
        <v>2021</v>
      </c>
      <c r="G605" s="14">
        <v>20210404</v>
      </c>
      <c r="H605" t="s">
        <v>484</v>
      </c>
      <c r="I605" s="4">
        <v>77.5</v>
      </c>
      <c r="J605" s="4">
        <v>7.75</v>
      </c>
      <c r="K605" s="4">
        <v>7.75</v>
      </c>
      <c r="L605">
        <v>10</v>
      </c>
      <c r="M605" s="8">
        <v>0</v>
      </c>
      <c r="N605" t="s">
        <v>429</v>
      </c>
      <c r="O605">
        <v>12</v>
      </c>
      <c r="P605" s="4">
        <v>3.8495729671919596</v>
      </c>
      <c r="Q605" t="s">
        <v>144</v>
      </c>
      <c r="R605" t="s">
        <v>233</v>
      </c>
      <c r="S605" t="s">
        <v>319</v>
      </c>
      <c r="T605" t="s">
        <v>510</v>
      </c>
      <c r="U605" t="s">
        <v>525</v>
      </c>
      <c r="V605" t="s">
        <v>517</v>
      </c>
    </row>
    <row r="606" spans="1:22" ht="15" customHeight="1" x14ac:dyDescent="0.3">
      <c r="A606">
        <v>10475</v>
      </c>
      <c r="B606" t="s">
        <v>73</v>
      </c>
      <c r="C606">
        <v>31</v>
      </c>
      <c r="D606">
        <v>9</v>
      </c>
      <c r="E606" s="3">
        <v>44269</v>
      </c>
      <c r="F606" s="25">
        <f>YEAR(Order[[#This Row],[OrderDate]])</f>
        <v>2021</v>
      </c>
      <c r="G606" s="14">
        <v>20210404</v>
      </c>
      <c r="H606" t="s">
        <v>486</v>
      </c>
      <c r="I606" s="4">
        <v>371.87499739229679</v>
      </c>
      <c r="J606" s="4">
        <v>12.5</v>
      </c>
      <c r="K606" s="4">
        <v>10.624999925494194</v>
      </c>
      <c r="L606">
        <v>35</v>
      </c>
      <c r="M606" s="8">
        <v>0.15000000596046451</v>
      </c>
      <c r="N606" t="s">
        <v>385</v>
      </c>
      <c r="O606">
        <v>14</v>
      </c>
      <c r="P606" s="4">
        <v>8.9210025428745876</v>
      </c>
      <c r="Q606" t="s">
        <v>162</v>
      </c>
      <c r="R606" t="s">
        <v>251</v>
      </c>
      <c r="S606" t="s">
        <v>336</v>
      </c>
      <c r="T606" t="s">
        <v>509</v>
      </c>
      <c r="U606" t="s">
        <v>522</v>
      </c>
      <c r="V606" t="s">
        <v>511</v>
      </c>
    </row>
    <row r="607" spans="1:22" ht="15" customHeight="1" x14ac:dyDescent="0.3">
      <c r="A607">
        <v>10475</v>
      </c>
      <c r="B607" t="s">
        <v>73</v>
      </c>
      <c r="C607">
        <v>66</v>
      </c>
      <c r="D607">
        <v>9</v>
      </c>
      <c r="E607" s="3">
        <v>44269</v>
      </c>
      <c r="F607" s="25">
        <f>YEAR(Order[[#This Row],[OrderDate]])</f>
        <v>2021</v>
      </c>
      <c r="G607" s="14">
        <v>20210404</v>
      </c>
      <c r="H607" t="s">
        <v>486</v>
      </c>
      <c r="I607" s="4">
        <v>866.99999392032623</v>
      </c>
      <c r="J607" s="4">
        <v>17</v>
      </c>
      <c r="K607" s="4">
        <v>14.449999898672104</v>
      </c>
      <c r="L607">
        <v>60</v>
      </c>
      <c r="M607" s="8">
        <v>0.15000000596046451</v>
      </c>
      <c r="N607" t="s">
        <v>420</v>
      </c>
      <c r="O607">
        <v>2</v>
      </c>
      <c r="P607" s="4">
        <v>4.7723602845439919</v>
      </c>
      <c r="Q607" t="s">
        <v>162</v>
      </c>
      <c r="R607" t="s">
        <v>251</v>
      </c>
      <c r="S607" t="s">
        <v>336</v>
      </c>
      <c r="T607" t="s">
        <v>509</v>
      </c>
      <c r="U607" t="s">
        <v>522</v>
      </c>
      <c r="V607" t="s">
        <v>515</v>
      </c>
    </row>
    <row r="608" spans="1:22" ht="15" customHeight="1" x14ac:dyDescent="0.3">
      <c r="A608">
        <v>10475</v>
      </c>
      <c r="B608" t="s">
        <v>73</v>
      </c>
      <c r="C608">
        <v>76</v>
      </c>
      <c r="D608">
        <v>9</v>
      </c>
      <c r="E608" s="3">
        <v>44269</v>
      </c>
      <c r="F608" s="25">
        <f>YEAR(Order[[#This Row],[OrderDate]])</f>
        <v>2021</v>
      </c>
      <c r="G608" s="14">
        <v>20210324</v>
      </c>
      <c r="H608" t="s">
        <v>486</v>
      </c>
      <c r="I608" s="4">
        <v>642.59999549388885</v>
      </c>
      <c r="J608" s="4">
        <v>18</v>
      </c>
      <c r="K608" s="4">
        <v>15.299999892711639</v>
      </c>
      <c r="L608">
        <v>42</v>
      </c>
      <c r="M608" s="8">
        <v>0.15000000596046451</v>
      </c>
      <c r="N608" t="s">
        <v>430</v>
      </c>
      <c r="O608">
        <v>23</v>
      </c>
      <c r="P608" s="4">
        <v>11.35067307451974</v>
      </c>
      <c r="Q608" t="s">
        <v>162</v>
      </c>
      <c r="R608" t="s">
        <v>251</v>
      </c>
      <c r="S608" t="s">
        <v>336</v>
      </c>
      <c r="T608" t="s">
        <v>509</v>
      </c>
      <c r="U608" t="s">
        <v>522</v>
      </c>
      <c r="V608" t="s">
        <v>517</v>
      </c>
    </row>
    <row r="609" spans="1:22" ht="15" customHeight="1" x14ac:dyDescent="0.3">
      <c r="A609">
        <v>10476</v>
      </c>
      <c r="B609" t="s">
        <v>33</v>
      </c>
      <c r="C609">
        <v>55</v>
      </c>
      <c r="D609">
        <v>8</v>
      </c>
      <c r="E609" s="3">
        <v>44272</v>
      </c>
      <c r="F609" s="25">
        <f>YEAR(Order[[#This Row],[OrderDate]])</f>
        <v>2021</v>
      </c>
      <c r="G609" s="14">
        <v>20210324</v>
      </c>
      <c r="H609" t="s">
        <v>485</v>
      </c>
      <c r="I609" s="4">
        <v>45.599999964237213</v>
      </c>
      <c r="J609" s="4">
        <v>24</v>
      </c>
      <c r="K609" s="4">
        <v>22.799999982118607</v>
      </c>
      <c r="L609">
        <v>2</v>
      </c>
      <c r="M609" s="8">
        <v>5.000000074505806E-2</v>
      </c>
      <c r="N609" t="s">
        <v>409</v>
      </c>
      <c r="O609">
        <v>25</v>
      </c>
      <c r="P609" s="4">
        <v>18.144678468561601</v>
      </c>
      <c r="Q609" t="s">
        <v>122</v>
      </c>
      <c r="R609" t="s">
        <v>211</v>
      </c>
      <c r="S609" t="s">
        <v>299</v>
      </c>
      <c r="T609" t="s">
        <v>510</v>
      </c>
      <c r="U609" t="s">
        <v>354</v>
      </c>
      <c r="V609" t="s">
        <v>518</v>
      </c>
    </row>
    <row r="610" spans="1:22" ht="15" customHeight="1" x14ac:dyDescent="0.3">
      <c r="A610">
        <v>10476</v>
      </c>
      <c r="B610" t="s">
        <v>33</v>
      </c>
      <c r="C610">
        <v>70</v>
      </c>
      <c r="D610">
        <v>8</v>
      </c>
      <c r="E610" s="3">
        <v>44272</v>
      </c>
      <c r="F610" s="25">
        <f>YEAR(Order[[#This Row],[OrderDate]])</f>
        <v>2021</v>
      </c>
      <c r="G610" s="14">
        <v>20210325</v>
      </c>
      <c r="H610" t="s">
        <v>485</v>
      </c>
      <c r="I610" s="4">
        <v>180</v>
      </c>
      <c r="J610" s="4">
        <v>15</v>
      </c>
      <c r="K610" s="4">
        <v>15</v>
      </c>
      <c r="L610">
        <v>12</v>
      </c>
      <c r="M610" s="8">
        <v>0</v>
      </c>
      <c r="N610" t="s">
        <v>424</v>
      </c>
      <c r="O610">
        <v>7</v>
      </c>
      <c r="P610" s="4">
        <v>4.3219663299234155</v>
      </c>
      <c r="Q610" t="s">
        <v>122</v>
      </c>
      <c r="R610" t="s">
        <v>211</v>
      </c>
      <c r="S610" t="s">
        <v>299</v>
      </c>
      <c r="T610" t="s">
        <v>510</v>
      </c>
      <c r="U610" t="s">
        <v>354</v>
      </c>
      <c r="V610" t="s">
        <v>517</v>
      </c>
    </row>
    <row r="611" spans="1:22" ht="15" customHeight="1" x14ac:dyDescent="0.3">
      <c r="A611">
        <v>10477</v>
      </c>
      <c r="B611" t="s">
        <v>57</v>
      </c>
      <c r="C611">
        <v>1</v>
      </c>
      <c r="D611">
        <v>5</v>
      </c>
      <c r="E611" s="3">
        <v>44272</v>
      </c>
      <c r="F611" s="25">
        <f>YEAR(Order[[#This Row],[OrderDate]])</f>
        <v>2021</v>
      </c>
      <c r="G611" s="14">
        <v>20210325</v>
      </c>
      <c r="H611" t="s">
        <v>484</v>
      </c>
      <c r="I611" s="4">
        <v>270</v>
      </c>
      <c r="J611" s="4">
        <v>18</v>
      </c>
      <c r="K611" s="4">
        <v>18</v>
      </c>
      <c r="L611">
        <v>15</v>
      </c>
      <c r="M611" s="8">
        <v>0</v>
      </c>
      <c r="N611" t="s">
        <v>355</v>
      </c>
      <c r="O611">
        <v>1</v>
      </c>
      <c r="P611" s="4">
        <v>9.9412796083453241</v>
      </c>
      <c r="Q611" t="s">
        <v>146</v>
      </c>
      <c r="R611" t="s">
        <v>235</v>
      </c>
      <c r="S611" t="s">
        <v>321</v>
      </c>
      <c r="T611" t="s">
        <v>509</v>
      </c>
      <c r="U611" t="s">
        <v>352</v>
      </c>
      <c r="V611" t="s">
        <v>517</v>
      </c>
    </row>
    <row r="612" spans="1:22" ht="15" customHeight="1" x14ac:dyDescent="0.3">
      <c r="A612">
        <v>10477</v>
      </c>
      <c r="B612" t="s">
        <v>57</v>
      </c>
      <c r="C612">
        <v>21</v>
      </c>
      <c r="D612">
        <v>5</v>
      </c>
      <c r="E612" s="3">
        <v>44272</v>
      </c>
      <c r="F612" s="25">
        <f>YEAR(Order[[#This Row],[OrderDate]])</f>
        <v>2021</v>
      </c>
      <c r="G612" s="14">
        <v>20210325</v>
      </c>
      <c r="H612" t="s">
        <v>484</v>
      </c>
      <c r="I612" s="4">
        <v>157.5</v>
      </c>
      <c r="J612" s="4">
        <v>10</v>
      </c>
      <c r="K612" s="4">
        <v>7.5</v>
      </c>
      <c r="L612">
        <v>21</v>
      </c>
      <c r="M612" s="8">
        <v>0.25</v>
      </c>
      <c r="N612" t="s">
        <v>375</v>
      </c>
      <c r="O612">
        <v>8</v>
      </c>
      <c r="P612" s="4">
        <v>8.5451596278118238</v>
      </c>
      <c r="Q612" t="s">
        <v>146</v>
      </c>
      <c r="R612" t="s">
        <v>235</v>
      </c>
      <c r="S612" t="s">
        <v>321</v>
      </c>
      <c r="T612" t="s">
        <v>509</v>
      </c>
      <c r="U612" t="s">
        <v>352</v>
      </c>
      <c r="V612" t="s">
        <v>516</v>
      </c>
    </row>
    <row r="613" spans="1:22" ht="15" customHeight="1" x14ac:dyDescent="0.3">
      <c r="A613">
        <v>10477</v>
      </c>
      <c r="B613" t="s">
        <v>57</v>
      </c>
      <c r="C613">
        <v>39</v>
      </c>
      <c r="D613">
        <v>5</v>
      </c>
      <c r="E613" s="3">
        <v>44272</v>
      </c>
      <c r="F613" s="25">
        <f>YEAR(Order[[#This Row],[OrderDate]])</f>
        <v>2021</v>
      </c>
      <c r="G613" s="14">
        <v>20210326</v>
      </c>
      <c r="H613" t="s">
        <v>484</v>
      </c>
      <c r="I613" s="4">
        <v>270</v>
      </c>
      <c r="J613" s="4">
        <v>18</v>
      </c>
      <c r="K613" s="4">
        <v>13.5</v>
      </c>
      <c r="L613">
        <v>20</v>
      </c>
      <c r="M613" s="8">
        <v>0.25</v>
      </c>
      <c r="N613" t="s">
        <v>393</v>
      </c>
      <c r="O613">
        <v>18</v>
      </c>
      <c r="P613" s="4">
        <v>13.522215154598831</v>
      </c>
      <c r="Q613" t="s">
        <v>146</v>
      </c>
      <c r="R613" t="s">
        <v>235</v>
      </c>
      <c r="S613" t="s">
        <v>321</v>
      </c>
      <c r="T613" t="s">
        <v>509</v>
      </c>
      <c r="U613" t="s">
        <v>352</v>
      </c>
      <c r="V613" t="s">
        <v>517</v>
      </c>
    </row>
    <row r="614" spans="1:22" ht="15" customHeight="1" x14ac:dyDescent="0.3">
      <c r="A614">
        <v>10478</v>
      </c>
      <c r="B614" t="s">
        <v>81</v>
      </c>
      <c r="C614">
        <v>10</v>
      </c>
      <c r="D614">
        <v>2</v>
      </c>
      <c r="E614" s="3">
        <v>44273</v>
      </c>
      <c r="F614" s="25">
        <f>YEAR(Order[[#This Row],[OrderDate]])</f>
        <v>2021</v>
      </c>
      <c r="G614" s="14">
        <v>20210321</v>
      </c>
      <c r="H614" t="s">
        <v>485</v>
      </c>
      <c r="I614" s="4">
        <v>588.999999538064</v>
      </c>
      <c r="J614" s="4">
        <v>31</v>
      </c>
      <c r="K614" s="4">
        <v>29.4499999769032</v>
      </c>
      <c r="L614">
        <v>20</v>
      </c>
      <c r="M614" s="8">
        <v>5.000000074505806E-2</v>
      </c>
      <c r="N614" t="s">
        <v>364</v>
      </c>
      <c r="O614">
        <v>4</v>
      </c>
      <c r="P614" s="4">
        <v>11.047328272500083</v>
      </c>
      <c r="Q614" t="s">
        <v>170</v>
      </c>
      <c r="R614" t="s">
        <v>259</v>
      </c>
      <c r="S614" t="s">
        <v>343</v>
      </c>
      <c r="T614" t="s">
        <v>509</v>
      </c>
      <c r="U614" t="s">
        <v>519</v>
      </c>
      <c r="V614" t="s">
        <v>514</v>
      </c>
    </row>
    <row r="615" spans="1:22" ht="15" customHeight="1" x14ac:dyDescent="0.3">
      <c r="A615">
        <v>10479</v>
      </c>
      <c r="B615" t="s">
        <v>62</v>
      </c>
      <c r="C615">
        <v>38</v>
      </c>
      <c r="D615">
        <v>3</v>
      </c>
      <c r="E615" s="3">
        <v>44274</v>
      </c>
      <c r="F615" s="25">
        <f>YEAR(Order[[#This Row],[OrderDate]])</f>
        <v>2021</v>
      </c>
      <c r="G615" s="14">
        <v>20210321</v>
      </c>
      <c r="H615" t="s">
        <v>485</v>
      </c>
      <c r="I615" s="4">
        <v>7905</v>
      </c>
      <c r="J615" s="4">
        <v>263.5</v>
      </c>
      <c r="K615" s="4">
        <v>263.5</v>
      </c>
      <c r="L615">
        <v>30</v>
      </c>
      <c r="M615" s="8">
        <v>0</v>
      </c>
      <c r="N615" t="s">
        <v>392</v>
      </c>
      <c r="O615">
        <v>18</v>
      </c>
      <c r="P615" s="4">
        <v>194.17724636053271</v>
      </c>
      <c r="Q615" t="s">
        <v>151</v>
      </c>
      <c r="R615" t="s">
        <v>240</v>
      </c>
      <c r="S615" t="s">
        <v>325</v>
      </c>
      <c r="T615" t="s">
        <v>510</v>
      </c>
      <c r="U615" t="s">
        <v>353</v>
      </c>
      <c r="V615" t="s">
        <v>517</v>
      </c>
    </row>
    <row r="616" spans="1:22" ht="15" customHeight="1" x14ac:dyDescent="0.3">
      <c r="A616">
        <v>10479</v>
      </c>
      <c r="B616" t="s">
        <v>62</v>
      </c>
      <c r="C616">
        <v>53</v>
      </c>
      <c r="D616">
        <v>3</v>
      </c>
      <c r="E616" s="3">
        <v>44274</v>
      </c>
      <c r="F616" s="25">
        <f>YEAR(Order[[#This Row],[OrderDate]])</f>
        <v>2021</v>
      </c>
      <c r="G616" s="14">
        <v>20210321</v>
      </c>
      <c r="H616" t="s">
        <v>485</v>
      </c>
      <c r="I616" s="4">
        <v>918.39999999999986</v>
      </c>
      <c r="J616" s="4">
        <v>32.799999999999997</v>
      </c>
      <c r="K616" s="4">
        <v>32.799999999999997</v>
      </c>
      <c r="L616">
        <v>28</v>
      </c>
      <c r="M616" s="8">
        <v>0</v>
      </c>
      <c r="N616" t="s">
        <v>407</v>
      </c>
      <c r="O616">
        <v>24</v>
      </c>
      <c r="P616" s="4">
        <v>11.283141843590998</v>
      </c>
      <c r="Q616" t="s">
        <v>151</v>
      </c>
      <c r="R616" t="s">
        <v>240</v>
      </c>
      <c r="S616" t="s">
        <v>325</v>
      </c>
      <c r="T616" t="s">
        <v>510</v>
      </c>
      <c r="U616" t="s">
        <v>353</v>
      </c>
      <c r="V616" t="s">
        <v>518</v>
      </c>
    </row>
    <row r="617" spans="1:22" ht="15" customHeight="1" x14ac:dyDescent="0.3">
      <c r="A617">
        <v>10479</v>
      </c>
      <c r="B617" t="s">
        <v>62</v>
      </c>
      <c r="C617">
        <v>59</v>
      </c>
      <c r="D617">
        <v>3</v>
      </c>
      <c r="E617" s="3">
        <v>44274</v>
      </c>
      <c r="F617" s="25">
        <f>YEAR(Order[[#This Row],[OrderDate]])</f>
        <v>2021</v>
      </c>
      <c r="G617" s="14">
        <v>20210321</v>
      </c>
      <c r="H617" t="s">
        <v>485</v>
      </c>
      <c r="I617" s="4">
        <v>3300</v>
      </c>
      <c r="J617" s="4">
        <v>55</v>
      </c>
      <c r="K617" s="4">
        <v>55</v>
      </c>
      <c r="L617">
        <v>60</v>
      </c>
      <c r="M617" s="8">
        <v>0</v>
      </c>
      <c r="N617" t="s">
        <v>413</v>
      </c>
      <c r="O617">
        <v>28</v>
      </c>
      <c r="P617" s="4">
        <v>29.299646906924384</v>
      </c>
      <c r="Q617" t="s">
        <v>151</v>
      </c>
      <c r="R617" t="s">
        <v>240</v>
      </c>
      <c r="S617" t="s">
        <v>325</v>
      </c>
      <c r="T617" t="s">
        <v>510</v>
      </c>
      <c r="U617" t="s">
        <v>353</v>
      </c>
      <c r="V617" t="s">
        <v>511</v>
      </c>
    </row>
    <row r="618" spans="1:22" ht="15" customHeight="1" x14ac:dyDescent="0.3">
      <c r="A618">
        <v>10479</v>
      </c>
      <c r="B618" t="s">
        <v>62</v>
      </c>
      <c r="C618">
        <v>64</v>
      </c>
      <c r="D618">
        <v>3</v>
      </c>
      <c r="E618" s="3">
        <v>44274</v>
      </c>
      <c r="F618" s="25">
        <f>YEAR(Order[[#This Row],[OrderDate]])</f>
        <v>2021</v>
      </c>
      <c r="G618" s="14">
        <v>20210324</v>
      </c>
      <c r="H618" t="s">
        <v>485</v>
      </c>
      <c r="I618" s="4">
        <v>997.5</v>
      </c>
      <c r="J618" s="4">
        <v>33.25</v>
      </c>
      <c r="K618" s="4">
        <v>33.25</v>
      </c>
      <c r="L618">
        <v>30</v>
      </c>
      <c r="M618" s="8">
        <v>0</v>
      </c>
      <c r="N618" t="s">
        <v>418</v>
      </c>
      <c r="O618">
        <v>12</v>
      </c>
      <c r="P618" s="4">
        <v>21.348702933885775</v>
      </c>
      <c r="Q618" t="s">
        <v>151</v>
      </c>
      <c r="R618" t="s">
        <v>240</v>
      </c>
      <c r="S618" t="s">
        <v>325</v>
      </c>
      <c r="T618" t="s">
        <v>510</v>
      </c>
      <c r="U618" t="s">
        <v>353</v>
      </c>
      <c r="V618" t="s">
        <v>512</v>
      </c>
    </row>
    <row r="619" spans="1:22" x14ac:dyDescent="0.3">
      <c r="A619">
        <v>10480</v>
      </c>
      <c r="B619" t="s">
        <v>21</v>
      </c>
      <c r="C619">
        <v>47</v>
      </c>
      <c r="D619">
        <v>6</v>
      </c>
      <c r="E619" s="3">
        <v>44275</v>
      </c>
      <c r="F619" s="25">
        <f>YEAR(Order[[#This Row],[OrderDate]])</f>
        <v>2021</v>
      </c>
      <c r="G619" s="14">
        <v>20210324</v>
      </c>
      <c r="H619" t="s">
        <v>484</v>
      </c>
      <c r="I619" s="4">
        <v>285</v>
      </c>
      <c r="J619" s="4">
        <v>9.5</v>
      </c>
      <c r="K619" s="4">
        <v>9.5</v>
      </c>
      <c r="L619">
        <v>30</v>
      </c>
      <c r="M619" s="8">
        <v>0</v>
      </c>
      <c r="N619" t="s">
        <v>401</v>
      </c>
      <c r="O619">
        <v>22</v>
      </c>
      <c r="P619" s="4">
        <v>6.92246398648025</v>
      </c>
      <c r="Q619" t="s">
        <v>110</v>
      </c>
      <c r="R619" t="s">
        <v>199</v>
      </c>
      <c r="S619" t="s">
        <v>288</v>
      </c>
      <c r="T619" t="s">
        <v>509</v>
      </c>
      <c r="U619" t="s">
        <v>519</v>
      </c>
      <c r="V619" t="s">
        <v>516</v>
      </c>
    </row>
    <row r="620" spans="1:22" x14ac:dyDescent="0.3">
      <c r="A620">
        <v>10480</v>
      </c>
      <c r="B620" t="s">
        <v>21</v>
      </c>
      <c r="C620">
        <v>59</v>
      </c>
      <c r="D620">
        <v>6</v>
      </c>
      <c r="E620" s="3">
        <v>44275</v>
      </c>
      <c r="F620" s="25">
        <f>YEAR(Order[[#This Row],[OrderDate]])</f>
        <v>2021</v>
      </c>
      <c r="G620" s="14">
        <v>20210325</v>
      </c>
      <c r="H620" t="s">
        <v>484</v>
      </c>
      <c r="I620" s="4">
        <v>660</v>
      </c>
      <c r="J620" s="4">
        <v>55</v>
      </c>
      <c r="K620" s="4">
        <v>55</v>
      </c>
      <c r="L620">
        <v>12</v>
      </c>
      <c r="M620" s="8">
        <v>0</v>
      </c>
      <c r="N620" t="s">
        <v>413</v>
      </c>
      <c r="O620">
        <v>28</v>
      </c>
      <c r="P620" s="4">
        <v>29.299646906924384</v>
      </c>
      <c r="Q620" t="s">
        <v>110</v>
      </c>
      <c r="R620" t="s">
        <v>199</v>
      </c>
      <c r="S620" t="s">
        <v>288</v>
      </c>
      <c r="T620" t="s">
        <v>509</v>
      </c>
      <c r="U620" t="s">
        <v>519</v>
      </c>
      <c r="V620" t="s">
        <v>511</v>
      </c>
    </row>
    <row r="621" spans="1:22" ht="15" customHeight="1" x14ac:dyDescent="0.3">
      <c r="A621">
        <v>10481</v>
      </c>
      <c r="B621" t="s">
        <v>64</v>
      </c>
      <c r="C621">
        <v>49</v>
      </c>
      <c r="D621">
        <v>8</v>
      </c>
      <c r="E621" s="3">
        <v>44275</v>
      </c>
      <c r="F621" s="25">
        <f>YEAR(Order[[#This Row],[OrderDate]])</f>
        <v>2021</v>
      </c>
      <c r="G621" s="14">
        <v>20210325</v>
      </c>
      <c r="H621" t="s">
        <v>484</v>
      </c>
      <c r="I621" s="4">
        <v>480</v>
      </c>
      <c r="J621" s="4">
        <v>20</v>
      </c>
      <c r="K621" s="4">
        <v>20</v>
      </c>
      <c r="L621">
        <v>24</v>
      </c>
      <c r="M621" s="8">
        <v>0</v>
      </c>
      <c r="N621" t="s">
        <v>403</v>
      </c>
      <c r="O621">
        <v>23</v>
      </c>
      <c r="P621" s="4">
        <v>12.545683485741497</v>
      </c>
      <c r="Q621" t="s">
        <v>153</v>
      </c>
      <c r="R621" t="s">
        <v>242</v>
      </c>
      <c r="S621" t="s">
        <v>327</v>
      </c>
      <c r="T621" t="s">
        <v>510</v>
      </c>
      <c r="U621" t="s">
        <v>521</v>
      </c>
      <c r="V621" t="s">
        <v>516</v>
      </c>
    </row>
    <row r="622" spans="1:22" ht="15" customHeight="1" x14ac:dyDescent="0.3">
      <c r="A622">
        <v>10481</v>
      </c>
      <c r="B622" t="s">
        <v>64</v>
      </c>
      <c r="C622">
        <v>60</v>
      </c>
      <c r="D622">
        <v>8</v>
      </c>
      <c r="E622" s="3">
        <v>44275</v>
      </c>
      <c r="F622" s="25">
        <f>YEAR(Order[[#This Row],[OrderDate]])</f>
        <v>2021</v>
      </c>
      <c r="G622" s="14">
        <v>20210410</v>
      </c>
      <c r="H622" t="s">
        <v>484</v>
      </c>
      <c r="I622" s="4">
        <v>1360</v>
      </c>
      <c r="J622" s="4">
        <v>34</v>
      </c>
      <c r="K622" s="4">
        <v>34</v>
      </c>
      <c r="L622">
        <v>40</v>
      </c>
      <c r="M622" s="8">
        <v>0</v>
      </c>
      <c r="N622" t="s">
        <v>414</v>
      </c>
      <c r="O622">
        <v>28</v>
      </c>
      <c r="P622" s="4">
        <v>17.186056815854748</v>
      </c>
      <c r="Q622" t="s">
        <v>153</v>
      </c>
      <c r="R622" t="s">
        <v>242</v>
      </c>
      <c r="S622" t="s">
        <v>327</v>
      </c>
      <c r="T622" t="s">
        <v>510</v>
      </c>
      <c r="U622" t="s">
        <v>521</v>
      </c>
      <c r="V622" t="s">
        <v>511</v>
      </c>
    </row>
    <row r="623" spans="1:22" ht="15" customHeight="1" x14ac:dyDescent="0.3">
      <c r="A623">
        <v>10482</v>
      </c>
      <c r="B623" t="s">
        <v>41</v>
      </c>
      <c r="C623">
        <v>40</v>
      </c>
      <c r="D623">
        <v>1</v>
      </c>
      <c r="E623" s="3">
        <v>44276</v>
      </c>
      <c r="F623" s="25">
        <f>YEAR(Order[[#This Row],[OrderDate]])</f>
        <v>2021</v>
      </c>
      <c r="G623" s="14">
        <v>20210425</v>
      </c>
      <c r="H623" t="s">
        <v>485</v>
      </c>
      <c r="I623" s="4">
        <v>184</v>
      </c>
      <c r="J623" s="4">
        <v>18.399999999999999</v>
      </c>
      <c r="K623" s="4">
        <v>18.399999999999999</v>
      </c>
      <c r="L623">
        <v>10</v>
      </c>
      <c r="M623" s="8">
        <v>0</v>
      </c>
      <c r="N623" t="s">
        <v>394</v>
      </c>
      <c r="O623">
        <v>19</v>
      </c>
      <c r="P623" s="4">
        <v>11.939905659925371</v>
      </c>
      <c r="Q623" t="s">
        <v>130</v>
      </c>
      <c r="R623" t="s">
        <v>219</v>
      </c>
      <c r="S623" t="s">
        <v>306</v>
      </c>
      <c r="T623" t="s">
        <v>510</v>
      </c>
      <c r="U623" t="s">
        <v>353</v>
      </c>
      <c r="V623" t="s">
        <v>514</v>
      </c>
    </row>
    <row r="624" spans="1:22" x14ac:dyDescent="0.3">
      <c r="A624">
        <v>10483</v>
      </c>
      <c r="B624" t="s">
        <v>86</v>
      </c>
      <c r="C624">
        <v>34</v>
      </c>
      <c r="D624">
        <v>7</v>
      </c>
      <c r="E624" s="3">
        <v>44279</v>
      </c>
      <c r="F624" s="25">
        <f>YEAR(Order[[#This Row],[OrderDate]])</f>
        <v>2021</v>
      </c>
      <c r="G624" s="14">
        <v>20210425</v>
      </c>
      <c r="H624" t="s">
        <v>484</v>
      </c>
      <c r="I624" s="4">
        <v>465.49999963492155</v>
      </c>
      <c r="J624" s="4">
        <v>14</v>
      </c>
      <c r="K624" s="4">
        <v>13.299999989569187</v>
      </c>
      <c r="L624">
        <v>35</v>
      </c>
      <c r="M624" s="8">
        <v>5.000000074505806E-2</v>
      </c>
      <c r="N624" t="s">
        <v>388</v>
      </c>
      <c r="O624">
        <v>16</v>
      </c>
      <c r="P624" s="4">
        <v>9.0738672986425506</v>
      </c>
      <c r="Q624" t="s">
        <v>175</v>
      </c>
      <c r="R624" t="s">
        <v>264</v>
      </c>
      <c r="S624" t="s">
        <v>348</v>
      </c>
      <c r="T624" t="s">
        <v>510</v>
      </c>
      <c r="U624" t="s">
        <v>353</v>
      </c>
      <c r="V624" t="s">
        <v>517</v>
      </c>
    </row>
    <row r="625" spans="1:22" x14ac:dyDescent="0.3">
      <c r="A625">
        <v>10483</v>
      </c>
      <c r="B625" t="s">
        <v>86</v>
      </c>
      <c r="C625">
        <v>77</v>
      </c>
      <c r="D625">
        <v>7</v>
      </c>
      <c r="E625" s="3">
        <v>44279</v>
      </c>
      <c r="F625" s="25">
        <f>YEAR(Order[[#This Row],[OrderDate]])</f>
        <v>2021</v>
      </c>
      <c r="G625" s="14">
        <v>20210401</v>
      </c>
      <c r="H625" t="s">
        <v>484</v>
      </c>
      <c r="I625" s="4">
        <v>370.49999970942736</v>
      </c>
      <c r="J625" s="4">
        <v>13</v>
      </c>
      <c r="K625" s="4">
        <v>12.349999990314245</v>
      </c>
      <c r="L625">
        <v>30</v>
      </c>
      <c r="M625" s="8">
        <v>5.000000074505806E-2</v>
      </c>
      <c r="N625" t="s">
        <v>431</v>
      </c>
      <c r="O625">
        <v>12</v>
      </c>
      <c r="P625" s="4">
        <v>9.7871799999999993</v>
      </c>
      <c r="Q625" t="s">
        <v>175</v>
      </c>
      <c r="R625" t="s">
        <v>264</v>
      </c>
      <c r="S625" t="s">
        <v>348</v>
      </c>
      <c r="T625" t="s">
        <v>510</v>
      </c>
      <c r="U625" t="s">
        <v>353</v>
      </c>
      <c r="V625" t="s">
        <v>515</v>
      </c>
    </row>
    <row r="626" spans="1:22" ht="15" customHeight="1" x14ac:dyDescent="0.3">
      <c r="A626">
        <v>10484</v>
      </c>
      <c r="B626" t="s">
        <v>10</v>
      </c>
      <c r="C626">
        <v>21</v>
      </c>
      <c r="D626">
        <v>3</v>
      </c>
      <c r="E626" s="3">
        <v>44279</v>
      </c>
      <c r="F626" s="25">
        <f>YEAR(Order[[#This Row],[OrderDate]])</f>
        <v>2021</v>
      </c>
      <c r="G626" s="14">
        <v>20210401</v>
      </c>
      <c r="H626" t="s">
        <v>485</v>
      </c>
      <c r="I626" s="4">
        <v>140</v>
      </c>
      <c r="J626" s="4">
        <v>10</v>
      </c>
      <c r="K626" s="4">
        <v>10</v>
      </c>
      <c r="L626">
        <v>14</v>
      </c>
      <c r="M626" s="8">
        <v>0</v>
      </c>
      <c r="N626" t="s">
        <v>375</v>
      </c>
      <c r="O626">
        <v>8</v>
      </c>
      <c r="P626" s="4">
        <v>8.5451596278118238</v>
      </c>
      <c r="Q626" t="s">
        <v>99</v>
      </c>
      <c r="R626" t="s">
        <v>188</v>
      </c>
      <c r="S626" t="s">
        <v>277</v>
      </c>
      <c r="T626" t="s">
        <v>509</v>
      </c>
      <c r="U626" t="s">
        <v>351</v>
      </c>
      <c r="V626" t="s">
        <v>516</v>
      </c>
    </row>
    <row r="627" spans="1:22" ht="15" customHeight="1" x14ac:dyDescent="0.3">
      <c r="A627">
        <v>10484</v>
      </c>
      <c r="B627" t="s">
        <v>10</v>
      </c>
      <c r="C627">
        <v>40</v>
      </c>
      <c r="D627">
        <v>3</v>
      </c>
      <c r="E627" s="3">
        <v>44279</v>
      </c>
      <c r="F627" s="25">
        <f>YEAR(Order[[#This Row],[OrderDate]])</f>
        <v>2021</v>
      </c>
      <c r="G627" s="14">
        <v>20210401</v>
      </c>
      <c r="H627" t="s">
        <v>485</v>
      </c>
      <c r="I627" s="4">
        <v>184</v>
      </c>
      <c r="J627" s="4">
        <v>18.399999999999999</v>
      </c>
      <c r="K627" s="4">
        <v>18.399999999999999</v>
      </c>
      <c r="L627">
        <v>10</v>
      </c>
      <c r="M627" s="8">
        <v>0</v>
      </c>
      <c r="N627" t="s">
        <v>394</v>
      </c>
      <c r="O627">
        <v>19</v>
      </c>
      <c r="P627" s="4">
        <v>11.939905659925371</v>
      </c>
      <c r="Q627" t="s">
        <v>99</v>
      </c>
      <c r="R627" t="s">
        <v>188</v>
      </c>
      <c r="S627" t="s">
        <v>277</v>
      </c>
      <c r="T627" t="s">
        <v>509</v>
      </c>
      <c r="U627" t="s">
        <v>351</v>
      </c>
      <c r="V627" t="s">
        <v>514</v>
      </c>
    </row>
    <row r="628" spans="1:22" ht="15" customHeight="1" x14ac:dyDescent="0.3">
      <c r="A628">
        <v>10484</v>
      </c>
      <c r="B628" t="s">
        <v>10</v>
      </c>
      <c r="C628">
        <v>51</v>
      </c>
      <c r="D628">
        <v>3</v>
      </c>
      <c r="E628" s="3">
        <v>44279</v>
      </c>
      <c r="F628" s="25">
        <f>YEAR(Order[[#This Row],[OrderDate]])</f>
        <v>2021</v>
      </c>
      <c r="G628" s="14">
        <v>20210331</v>
      </c>
      <c r="H628" t="s">
        <v>485</v>
      </c>
      <c r="I628" s="4">
        <v>159</v>
      </c>
      <c r="J628" s="4">
        <v>53</v>
      </c>
      <c r="K628" s="4">
        <v>53</v>
      </c>
      <c r="L628">
        <v>3</v>
      </c>
      <c r="M628" s="8">
        <v>0</v>
      </c>
      <c r="N628" t="s">
        <v>405</v>
      </c>
      <c r="O628">
        <v>24</v>
      </c>
      <c r="P628" s="4">
        <v>18.835525116961144</v>
      </c>
      <c r="Q628" t="s">
        <v>99</v>
      </c>
      <c r="R628" t="s">
        <v>188</v>
      </c>
      <c r="S628" t="s">
        <v>277</v>
      </c>
      <c r="T628" t="s">
        <v>509</v>
      </c>
      <c r="U628" t="s">
        <v>351</v>
      </c>
      <c r="V628" t="s">
        <v>513</v>
      </c>
    </row>
    <row r="629" spans="1:22" ht="15" customHeight="1" x14ac:dyDescent="0.3">
      <c r="A629">
        <v>10485</v>
      </c>
      <c r="B629" t="s">
        <v>45</v>
      </c>
      <c r="C629">
        <v>2</v>
      </c>
      <c r="D629">
        <v>4</v>
      </c>
      <c r="E629" s="3">
        <v>44280</v>
      </c>
      <c r="F629" s="25">
        <f>YEAR(Order[[#This Row],[OrderDate]])</f>
        <v>2021</v>
      </c>
      <c r="G629" s="14">
        <v>20210331</v>
      </c>
      <c r="H629" t="s">
        <v>484</v>
      </c>
      <c r="I629" s="4">
        <v>341.99999943375587</v>
      </c>
      <c r="J629" s="4">
        <v>19</v>
      </c>
      <c r="K629" s="4">
        <v>17.099999971687794</v>
      </c>
      <c r="L629">
        <v>20</v>
      </c>
      <c r="M629" s="8">
        <v>0.10000000149011611</v>
      </c>
      <c r="N629" t="s">
        <v>356</v>
      </c>
      <c r="O629">
        <v>1</v>
      </c>
      <c r="P629" s="4">
        <v>9.9064127385757743</v>
      </c>
      <c r="Q629" t="s">
        <v>134</v>
      </c>
      <c r="R629" t="s">
        <v>223</v>
      </c>
      <c r="S629" t="s">
        <v>310</v>
      </c>
      <c r="T629" t="s">
        <v>510</v>
      </c>
      <c r="U629" t="s">
        <v>354</v>
      </c>
      <c r="V629" t="s">
        <v>517</v>
      </c>
    </row>
    <row r="630" spans="1:22" ht="15" customHeight="1" x14ac:dyDescent="0.3">
      <c r="A630">
        <v>10485</v>
      </c>
      <c r="B630" t="s">
        <v>45</v>
      </c>
      <c r="C630">
        <v>3</v>
      </c>
      <c r="D630">
        <v>4</v>
      </c>
      <c r="E630" s="3">
        <v>44280</v>
      </c>
      <c r="F630" s="25">
        <f>YEAR(Order[[#This Row],[OrderDate]])</f>
        <v>2021</v>
      </c>
      <c r="G630" s="14">
        <v>20210331</v>
      </c>
      <c r="H630" t="s">
        <v>484</v>
      </c>
      <c r="I630" s="4">
        <v>179.99999970197678</v>
      </c>
      <c r="J630" s="4">
        <v>10</v>
      </c>
      <c r="K630" s="4">
        <v>8.9999999850988388</v>
      </c>
      <c r="L630">
        <v>20</v>
      </c>
      <c r="M630" s="8">
        <v>0.10000000149011611</v>
      </c>
      <c r="N630" t="s">
        <v>357</v>
      </c>
      <c r="O630">
        <v>1</v>
      </c>
      <c r="P630" s="4">
        <v>8.7131018239662712</v>
      </c>
      <c r="Q630" t="s">
        <v>134</v>
      </c>
      <c r="R630" t="s">
        <v>223</v>
      </c>
      <c r="S630" t="s">
        <v>310</v>
      </c>
      <c r="T630" t="s">
        <v>510</v>
      </c>
      <c r="U630" t="s">
        <v>354</v>
      </c>
      <c r="V630" t="s">
        <v>515</v>
      </c>
    </row>
    <row r="631" spans="1:22" ht="15" customHeight="1" x14ac:dyDescent="0.3">
      <c r="A631">
        <v>10485</v>
      </c>
      <c r="B631" t="s">
        <v>45</v>
      </c>
      <c r="C631">
        <v>55</v>
      </c>
      <c r="D631">
        <v>4</v>
      </c>
      <c r="E631" s="3">
        <v>44280</v>
      </c>
      <c r="F631" s="25">
        <f>YEAR(Order[[#This Row],[OrderDate]])</f>
        <v>2021</v>
      </c>
      <c r="G631" s="14">
        <v>20210331</v>
      </c>
      <c r="H631" t="s">
        <v>484</v>
      </c>
      <c r="I631" s="4">
        <v>647.99999892711639</v>
      </c>
      <c r="J631" s="4">
        <v>24</v>
      </c>
      <c r="K631" s="4">
        <v>21.599999964237213</v>
      </c>
      <c r="L631">
        <v>30</v>
      </c>
      <c r="M631" s="8">
        <v>0.10000000149011611</v>
      </c>
      <c r="N631" t="s">
        <v>409</v>
      </c>
      <c r="O631">
        <v>25</v>
      </c>
      <c r="P631" s="4">
        <v>18.144678468561601</v>
      </c>
      <c r="Q631" t="s">
        <v>134</v>
      </c>
      <c r="R631" t="s">
        <v>223</v>
      </c>
      <c r="S631" t="s">
        <v>310</v>
      </c>
      <c r="T631" t="s">
        <v>510</v>
      </c>
      <c r="U631" t="s">
        <v>354</v>
      </c>
      <c r="V631" t="s">
        <v>518</v>
      </c>
    </row>
    <row r="632" spans="1:22" ht="15" customHeight="1" x14ac:dyDescent="0.3">
      <c r="A632">
        <v>10485</v>
      </c>
      <c r="B632" t="s">
        <v>45</v>
      </c>
      <c r="C632">
        <v>70</v>
      </c>
      <c r="D632">
        <v>4</v>
      </c>
      <c r="E632" s="3">
        <v>44280</v>
      </c>
      <c r="F632" s="25">
        <f>YEAR(Order[[#This Row],[OrderDate]])</f>
        <v>2021</v>
      </c>
      <c r="G632" s="14">
        <v>20210402</v>
      </c>
      <c r="H632" t="s">
        <v>484</v>
      </c>
      <c r="I632" s="4">
        <v>809.99999865889549</v>
      </c>
      <c r="J632" s="4">
        <v>15</v>
      </c>
      <c r="K632" s="4">
        <v>13.499999977648258</v>
      </c>
      <c r="L632">
        <v>60</v>
      </c>
      <c r="M632" s="8">
        <v>0.10000000149011611</v>
      </c>
      <c r="N632" t="s">
        <v>424</v>
      </c>
      <c r="O632">
        <v>7</v>
      </c>
      <c r="P632" s="4">
        <v>4.3219663299234155</v>
      </c>
      <c r="Q632" t="s">
        <v>134</v>
      </c>
      <c r="R632" t="s">
        <v>223</v>
      </c>
      <c r="S632" t="s">
        <v>310</v>
      </c>
      <c r="T632" t="s">
        <v>510</v>
      </c>
      <c r="U632" t="s">
        <v>354</v>
      </c>
      <c r="V632" t="s">
        <v>517</v>
      </c>
    </row>
    <row r="633" spans="1:22" ht="15" customHeight="1" x14ac:dyDescent="0.3">
      <c r="A633">
        <v>10486</v>
      </c>
      <c r="B633" t="s">
        <v>33</v>
      </c>
      <c r="C633">
        <v>11</v>
      </c>
      <c r="D633">
        <v>1</v>
      </c>
      <c r="E633" s="3">
        <v>44281</v>
      </c>
      <c r="F633" s="25">
        <f>YEAR(Order[[#This Row],[OrderDate]])</f>
        <v>2021</v>
      </c>
      <c r="G633" s="14">
        <v>20210402</v>
      </c>
      <c r="H633" t="s">
        <v>484</v>
      </c>
      <c r="I633" s="4">
        <v>105</v>
      </c>
      <c r="J633" s="4">
        <v>21</v>
      </c>
      <c r="K633" s="4">
        <v>21</v>
      </c>
      <c r="L633">
        <v>5</v>
      </c>
      <c r="M633" s="8">
        <v>0</v>
      </c>
      <c r="N633" t="s">
        <v>365</v>
      </c>
      <c r="O633">
        <v>5</v>
      </c>
      <c r="P633" s="4">
        <v>7.3815383533820462</v>
      </c>
      <c r="Q633" t="s">
        <v>122</v>
      </c>
      <c r="R633" t="s">
        <v>211</v>
      </c>
      <c r="S633" t="s">
        <v>299</v>
      </c>
      <c r="T633" t="s">
        <v>510</v>
      </c>
      <c r="U633" t="s">
        <v>354</v>
      </c>
      <c r="V633" t="s">
        <v>511</v>
      </c>
    </row>
    <row r="634" spans="1:22" ht="15" customHeight="1" x14ac:dyDescent="0.3">
      <c r="A634">
        <v>10486</v>
      </c>
      <c r="B634" t="s">
        <v>33</v>
      </c>
      <c r="C634">
        <v>51</v>
      </c>
      <c r="D634">
        <v>1</v>
      </c>
      <c r="E634" s="3">
        <v>44281</v>
      </c>
      <c r="F634" s="25">
        <f>YEAR(Order[[#This Row],[OrderDate]])</f>
        <v>2021</v>
      </c>
      <c r="G634" s="14">
        <v>20210402</v>
      </c>
      <c r="H634" t="s">
        <v>484</v>
      </c>
      <c r="I634" s="4">
        <v>1325</v>
      </c>
      <c r="J634" s="4">
        <v>53</v>
      </c>
      <c r="K634" s="4">
        <v>53</v>
      </c>
      <c r="L634">
        <v>25</v>
      </c>
      <c r="M634" s="8">
        <v>0</v>
      </c>
      <c r="N634" t="s">
        <v>405</v>
      </c>
      <c r="O634">
        <v>24</v>
      </c>
      <c r="P634" s="4">
        <v>18.835525116961144</v>
      </c>
      <c r="Q634" t="s">
        <v>122</v>
      </c>
      <c r="R634" t="s">
        <v>211</v>
      </c>
      <c r="S634" t="s">
        <v>299</v>
      </c>
      <c r="T634" t="s">
        <v>510</v>
      </c>
      <c r="U634" t="s">
        <v>354</v>
      </c>
      <c r="V634" t="s">
        <v>513</v>
      </c>
    </row>
    <row r="635" spans="1:22" ht="15" customHeight="1" x14ac:dyDescent="0.3">
      <c r="A635">
        <v>10486</v>
      </c>
      <c r="B635" t="s">
        <v>33</v>
      </c>
      <c r="C635">
        <v>74</v>
      </c>
      <c r="D635">
        <v>1</v>
      </c>
      <c r="E635" s="3">
        <v>44281</v>
      </c>
      <c r="F635" s="25">
        <f>YEAR(Order[[#This Row],[OrderDate]])</f>
        <v>2021</v>
      </c>
      <c r="G635" s="14">
        <v>20210328</v>
      </c>
      <c r="H635" t="s">
        <v>484</v>
      </c>
      <c r="I635" s="4">
        <v>160</v>
      </c>
      <c r="J635" s="4">
        <v>10</v>
      </c>
      <c r="K635" s="4">
        <v>10</v>
      </c>
      <c r="L635">
        <v>16</v>
      </c>
      <c r="M635" s="8">
        <v>0</v>
      </c>
      <c r="N635" t="s">
        <v>428</v>
      </c>
      <c r="O635">
        <v>4</v>
      </c>
      <c r="P635" s="4">
        <v>5.405016256844287</v>
      </c>
      <c r="Q635" t="s">
        <v>122</v>
      </c>
      <c r="R635" t="s">
        <v>211</v>
      </c>
      <c r="S635" t="s">
        <v>299</v>
      </c>
      <c r="T635" t="s">
        <v>510</v>
      </c>
      <c r="U635" t="s">
        <v>354</v>
      </c>
      <c r="V635" t="s">
        <v>513</v>
      </c>
    </row>
    <row r="636" spans="1:22" ht="15" customHeight="1" x14ac:dyDescent="0.3">
      <c r="A636">
        <v>10487</v>
      </c>
      <c r="B636" t="s">
        <v>59</v>
      </c>
      <c r="C636">
        <v>19</v>
      </c>
      <c r="D636">
        <v>2</v>
      </c>
      <c r="E636" s="3">
        <v>44281</v>
      </c>
      <c r="F636" s="25">
        <f>YEAR(Order[[#This Row],[OrderDate]])</f>
        <v>2021</v>
      </c>
      <c r="G636" s="14">
        <v>20210328</v>
      </c>
      <c r="H636" t="s">
        <v>484</v>
      </c>
      <c r="I636" s="4">
        <v>46</v>
      </c>
      <c r="J636" s="4">
        <v>9.1999999999999993</v>
      </c>
      <c r="K636" s="4">
        <v>9.1999999999999993</v>
      </c>
      <c r="L636">
        <v>5</v>
      </c>
      <c r="M636" s="8">
        <v>0</v>
      </c>
      <c r="N636" t="s">
        <v>373</v>
      </c>
      <c r="O636">
        <v>8</v>
      </c>
      <c r="P636" s="4">
        <v>7.994614939930428</v>
      </c>
      <c r="Q636" t="s">
        <v>148</v>
      </c>
      <c r="R636" t="s">
        <v>237</v>
      </c>
      <c r="S636" t="s">
        <v>323</v>
      </c>
      <c r="T636" t="s">
        <v>510</v>
      </c>
      <c r="U636" t="s">
        <v>521</v>
      </c>
      <c r="V636" t="s">
        <v>516</v>
      </c>
    </row>
    <row r="637" spans="1:22" ht="15" customHeight="1" x14ac:dyDescent="0.3">
      <c r="A637">
        <v>10487</v>
      </c>
      <c r="B637" t="s">
        <v>59</v>
      </c>
      <c r="C637">
        <v>26</v>
      </c>
      <c r="D637">
        <v>2</v>
      </c>
      <c r="E637" s="3">
        <v>44281</v>
      </c>
      <c r="F637" s="25">
        <f>YEAR(Order[[#This Row],[OrderDate]])</f>
        <v>2021</v>
      </c>
      <c r="G637" s="14">
        <v>20210328</v>
      </c>
      <c r="H637" t="s">
        <v>484</v>
      </c>
      <c r="I637" s="4">
        <v>936.9</v>
      </c>
      <c r="J637" s="4">
        <v>31.23</v>
      </c>
      <c r="K637" s="4">
        <v>31.23</v>
      </c>
      <c r="L637">
        <v>30</v>
      </c>
      <c r="M637" s="8">
        <v>0</v>
      </c>
      <c r="N637" t="s">
        <v>380</v>
      </c>
      <c r="O637">
        <v>11</v>
      </c>
      <c r="P637" s="4">
        <v>12.929370209027901</v>
      </c>
      <c r="Q637" t="s">
        <v>148</v>
      </c>
      <c r="R637" t="s">
        <v>237</v>
      </c>
      <c r="S637" t="s">
        <v>323</v>
      </c>
      <c r="T637" t="s">
        <v>510</v>
      </c>
      <c r="U637" t="s">
        <v>521</v>
      </c>
      <c r="V637" t="s">
        <v>516</v>
      </c>
    </row>
    <row r="638" spans="1:22" ht="15" customHeight="1" x14ac:dyDescent="0.3">
      <c r="A638">
        <v>10487</v>
      </c>
      <c r="B638" t="s">
        <v>59</v>
      </c>
      <c r="C638">
        <v>54</v>
      </c>
      <c r="D638">
        <v>2</v>
      </c>
      <c r="E638" s="3">
        <v>44281</v>
      </c>
      <c r="F638" s="25">
        <f>YEAR(Order[[#This Row],[OrderDate]])</f>
        <v>2021</v>
      </c>
      <c r="G638" s="14">
        <v>20210402</v>
      </c>
      <c r="H638" t="s">
        <v>484</v>
      </c>
      <c r="I638" s="4">
        <v>134.10000000000002</v>
      </c>
      <c r="J638" s="4">
        <v>7.45</v>
      </c>
      <c r="K638" s="4">
        <v>5.5875000000000004</v>
      </c>
      <c r="L638">
        <v>24</v>
      </c>
      <c r="M638" s="8">
        <v>0.25</v>
      </c>
      <c r="N638" t="s">
        <v>408</v>
      </c>
      <c r="O638">
        <v>25</v>
      </c>
      <c r="P638" s="4">
        <v>5.7031720626915998</v>
      </c>
      <c r="Q638" t="s">
        <v>148</v>
      </c>
      <c r="R638" t="s">
        <v>237</v>
      </c>
      <c r="S638" t="s">
        <v>323</v>
      </c>
      <c r="T638" t="s">
        <v>510</v>
      </c>
      <c r="U638" t="s">
        <v>521</v>
      </c>
      <c r="V638" t="s">
        <v>518</v>
      </c>
    </row>
    <row r="639" spans="1:22" ht="15" customHeight="1" x14ac:dyDescent="0.3">
      <c r="A639">
        <v>10488</v>
      </c>
      <c r="B639" t="s">
        <v>23</v>
      </c>
      <c r="C639">
        <v>59</v>
      </c>
      <c r="D639">
        <v>8</v>
      </c>
      <c r="E639" s="3">
        <v>44282</v>
      </c>
      <c r="F639" s="25">
        <f>YEAR(Order[[#This Row],[OrderDate]])</f>
        <v>2021</v>
      </c>
      <c r="G639" s="14">
        <v>20210402</v>
      </c>
      <c r="H639" t="s">
        <v>484</v>
      </c>
      <c r="I639" s="4">
        <v>1650</v>
      </c>
      <c r="J639" s="4">
        <v>55</v>
      </c>
      <c r="K639" s="4">
        <v>55</v>
      </c>
      <c r="L639">
        <v>30</v>
      </c>
      <c r="M639" s="8">
        <v>0</v>
      </c>
      <c r="N639" t="s">
        <v>413</v>
      </c>
      <c r="O639">
        <v>28</v>
      </c>
      <c r="P639" s="4">
        <v>29.299646906924384</v>
      </c>
      <c r="Q639" t="s">
        <v>112</v>
      </c>
      <c r="R639" t="s">
        <v>201</v>
      </c>
      <c r="S639" t="s">
        <v>290</v>
      </c>
      <c r="T639" t="s">
        <v>509</v>
      </c>
      <c r="U639" t="s">
        <v>520</v>
      </c>
      <c r="V639" t="s">
        <v>511</v>
      </c>
    </row>
    <row r="640" spans="1:22" ht="15" customHeight="1" x14ac:dyDescent="0.3">
      <c r="A640">
        <v>10488</v>
      </c>
      <c r="B640" t="s">
        <v>23</v>
      </c>
      <c r="C640">
        <v>73</v>
      </c>
      <c r="D640">
        <v>8</v>
      </c>
      <c r="E640" s="3">
        <v>44282</v>
      </c>
      <c r="F640" s="25">
        <f>YEAR(Order[[#This Row],[OrderDate]])</f>
        <v>2021</v>
      </c>
      <c r="G640" s="14">
        <v>20210409</v>
      </c>
      <c r="H640" t="s">
        <v>484</v>
      </c>
      <c r="I640" s="4">
        <v>239.99999910593033</v>
      </c>
      <c r="J640" s="4">
        <v>15</v>
      </c>
      <c r="K640" s="4">
        <v>11.999999955296516</v>
      </c>
      <c r="L640">
        <v>20</v>
      </c>
      <c r="M640" s="8">
        <v>0.20000000298023221</v>
      </c>
      <c r="N640" t="s">
        <v>427</v>
      </c>
      <c r="O640">
        <v>17</v>
      </c>
      <c r="P640" s="4">
        <v>4.6045134272414314</v>
      </c>
      <c r="Q640" t="s">
        <v>112</v>
      </c>
      <c r="R640" t="s">
        <v>201</v>
      </c>
      <c r="S640" t="s">
        <v>290</v>
      </c>
      <c r="T640" t="s">
        <v>509</v>
      </c>
      <c r="U640" t="s">
        <v>520</v>
      </c>
      <c r="V640" t="s">
        <v>514</v>
      </c>
    </row>
    <row r="641" spans="1:22" x14ac:dyDescent="0.3">
      <c r="A641">
        <v>10489</v>
      </c>
      <c r="B641" t="s">
        <v>56</v>
      </c>
      <c r="C641">
        <v>11</v>
      </c>
      <c r="D641">
        <v>6</v>
      </c>
      <c r="E641" s="3">
        <v>44283</v>
      </c>
      <c r="F641" s="25">
        <f>YEAR(Order[[#This Row],[OrderDate]])</f>
        <v>2021</v>
      </c>
      <c r="G641" s="14">
        <v>20210409</v>
      </c>
      <c r="H641" t="s">
        <v>484</v>
      </c>
      <c r="I641" s="4">
        <v>236.25</v>
      </c>
      <c r="J641" s="4">
        <v>21</v>
      </c>
      <c r="K641" s="4">
        <v>15.75</v>
      </c>
      <c r="L641">
        <v>15</v>
      </c>
      <c r="M641" s="8">
        <v>0.25</v>
      </c>
      <c r="N641" t="s">
        <v>365</v>
      </c>
      <c r="O641">
        <v>5</v>
      </c>
      <c r="P641" s="4">
        <v>7.3815383533820462</v>
      </c>
      <c r="Q641" t="s">
        <v>145</v>
      </c>
      <c r="R641" t="s">
        <v>234</v>
      </c>
      <c r="S641" t="s">
        <v>320</v>
      </c>
      <c r="T641" t="s">
        <v>509</v>
      </c>
      <c r="U641" t="s">
        <v>524</v>
      </c>
      <c r="V641" t="s">
        <v>511</v>
      </c>
    </row>
    <row r="642" spans="1:22" x14ac:dyDescent="0.3">
      <c r="A642">
        <v>10489</v>
      </c>
      <c r="B642" t="s">
        <v>56</v>
      </c>
      <c r="C642">
        <v>16</v>
      </c>
      <c r="D642">
        <v>6</v>
      </c>
      <c r="E642" s="3">
        <v>44283</v>
      </c>
      <c r="F642" s="25">
        <f>YEAR(Order[[#This Row],[OrderDate]])</f>
        <v>2021</v>
      </c>
      <c r="G642" s="14">
        <v>20210403</v>
      </c>
      <c r="H642" t="s">
        <v>484</v>
      </c>
      <c r="I642" s="4">
        <v>314.09999999999997</v>
      </c>
      <c r="J642" s="4">
        <v>17.45</v>
      </c>
      <c r="K642" s="4">
        <v>17.45</v>
      </c>
      <c r="L642">
        <v>18</v>
      </c>
      <c r="M642" s="8">
        <v>0</v>
      </c>
      <c r="N642" t="s">
        <v>370</v>
      </c>
      <c r="O642">
        <v>7</v>
      </c>
      <c r="P642" s="4">
        <v>12.75283918323947</v>
      </c>
      <c r="Q642" t="s">
        <v>145</v>
      </c>
      <c r="R642" t="s">
        <v>234</v>
      </c>
      <c r="S642" t="s">
        <v>320</v>
      </c>
      <c r="T642" t="s">
        <v>509</v>
      </c>
      <c r="U642" t="s">
        <v>524</v>
      </c>
      <c r="V642" t="s">
        <v>516</v>
      </c>
    </row>
    <row r="643" spans="1:22" x14ac:dyDescent="0.3">
      <c r="A643">
        <v>10490</v>
      </c>
      <c r="B643" t="s">
        <v>33</v>
      </c>
      <c r="C643">
        <v>59</v>
      </c>
      <c r="D643">
        <v>7</v>
      </c>
      <c r="E643" s="3">
        <v>44286</v>
      </c>
      <c r="F643" s="25">
        <f>YEAR(Order[[#This Row],[OrderDate]])</f>
        <v>2021</v>
      </c>
      <c r="G643" s="14">
        <v>20210403</v>
      </c>
      <c r="H643" t="s">
        <v>484</v>
      </c>
      <c r="I643" s="4">
        <v>3000</v>
      </c>
      <c r="J643" s="4">
        <v>55</v>
      </c>
      <c r="K643" s="4">
        <v>55</v>
      </c>
      <c r="L643">
        <v>60</v>
      </c>
      <c r="M643" s="8">
        <v>0</v>
      </c>
      <c r="N643" t="s">
        <v>413</v>
      </c>
      <c r="O643">
        <v>28</v>
      </c>
      <c r="P643" s="4">
        <v>29.299646906924384</v>
      </c>
      <c r="Q643" t="s">
        <v>122</v>
      </c>
      <c r="R643" t="s">
        <v>211</v>
      </c>
      <c r="S643" t="s">
        <v>299</v>
      </c>
      <c r="T643" t="s">
        <v>510</v>
      </c>
      <c r="U643" t="s">
        <v>354</v>
      </c>
      <c r="V643" t="s">
        <v>511</v>
      </c>
    </row>
    <row r="644" spans="1:22" x14ac:dyDescent="0.3">
      <c r="A644">
        <v>10490</v>
      </c>
      <c r="B644" t="s">
        <v>33</v>
      </c>
      <c r="C644">
        <v>68</v>
      </c>
      <c r="D644">
        <v>7</v>
      </c>
      <c r="E644" s="3">
        <v>44286</v>
      </c>
      <c r="F644" s="25">
        <f>YEAR(Order[[#This Row],[OrderDate]])</f>
        <v>2021</v>
      </c>
      <c r="G644" s="14">
        <v>20210403</v>
      </c>
      <c r="H644" t="s">
        <v>484</v>
      </c>
      <c r="I644" s="4">
        <v>375</v>
      </c>
      <c r="J644" s="4">
        <v>12.5</v>
      </c>
      <c r="K644" s="4">
        <v>12.5</v>
      </c>
      <c r="L644">
        <v>30</v>
      </c>
      <c r="M644" s="8">
        <v>0</v>
      </c>
      <c r="N644" t="s">
        <v>422</v>
      </c>
      <c r="O644">
        <v>8</v>
      </c>
      <c r="P644" s="4">
        <v>9.881917469522989</v>
      </c>
      <c r="Q644" t="s">
        <v>122</v>
      </c>
      <c r="R644" t="s">
        <v>211</v>
      </c>
      <c r="S644" t="s">
        <v>299</v>
      </c>
      <c r="T644" t="s">
        <v>510</v>
      </c>
      <c r="U644" t="s">
        <v>354</v>
      </c>
      <c r="V644" t="s">
        <v>516</v>
      </c>
    </row>
    <row r="645" spans="1:22" x14ac:dyDescent="0.3">
      <c r="A645">
        <v>10490</v>
      </c>
      <c r="B645" t="s">
        <v>33</v>
      </c>
      <c r="C645">
        <v>75</v>
      </c>
      <c r="D645">
        <v>7</v>
      </c>
      <c r="E645" s="3">
        <v>44286</v>
      </c>
      <c r="F645" s="25">
        <f>YEAR(Order[[#This Row],[OrderDate]])</f>
        <v>2021</v>
      </c>
      <c r="G645" s="14">
        <v>20210408</v>
      </c>
      <c r="H645" t="s">
        <v>484</v>
      </c>
      <c r="I645" s="4">
        <v>279</v>
      </c>
      <c r="J645" s="4">
        <v>7.75</v>
      </c>
      <c r="K645" s="4">
        <v>7.75</v>
      </c>
      <c r="L645">
        <v>36</v>
      </c>
      <c r="M645" s="8">
        <v>0</v>
      </c>
      <c r="N645" t="s">
        <v>429</v>
      </c>
      <c r="O645">
        <v>12</v>
      </c>
      <c r="P645" s="4">
        <v>3.8495729671919596</v>
      </c>
      <c r="Q645" t="s">
        <v>122</v>
      </c>
      <c r="R645" t="s">
        <v>211</v>
      </c>
      <c r="S645" t="s">
        <v>299</v>
      </c>
      <c r="T645" t="s">
        <v>510</v>
      </c>
      <c r="U645" t="s">
        <v>354</v>
      </c>
      <c r="V645" t="s">
        <v>517</v>
      </c>
    </row>
    <row r="646" spans="1:22" ht="15" customHeight="1" x14ac:dyDescent="0.3">
      <c r="A646">
        <v>10491</v>
      </c>
      <c r="B646" t="s">
        <v>26</v>
      </c>
      <c r="C646">
        <v>44</v>
      </c>
      <c r="D646">
        <v>8</v>
      </c>
      <c r="E646" s="3">
        <v>44286</v>
      </c>
      <c r="F646" s="25">
        <f>YEAR(Order[[#This Row],[OrderDate]])</f>
        <v>2021</v>
      </c>
      <c r="G646" s="14">
        <v>20210408</v>
      </c>
      <c r="H646" t="s">
        <v>485</v>
      </c>
      <c r="I646" s="4">
        <v>247.98749826103449</v>
      </c>
      <c r="J646" s="4">
        <v>19.45</v>
      </c>
      <c r="K646" s="4">
        <v>16.532499884068965</v>
      </c>
      <c r="L646">
        <v>15</v>
      </c>
      <c r="M646" s="8">
        <v>0.15000000596046451</v>
      </c>
      <c r="N646" t="s">
        <v>398</v>
      </c>
      <c r="O646">
        <v>20</v>
      </c>
      <c r="P646" s="4">
        <v>10.842050263532254</v>
      </c>
      <c r="Q646" t="s">
        <v>115</v>
      </c>
      <c r="R646" t="s">
        <v>204</v>
      </c>
      <c r="S646" t="s">
        <v>292</v>
      </c>
      <c r="T646" t="s">
        <v>509</v>
      </c>
      <c r="U646" t="s">
        <v>352</v>
      </c>
      <c r="V646" t="s">
        <v>515</v>
      </c>
    </row>
    <row r="647" spans="1:22" ht="15" customHeight="1" x14ac:dyDescent="0.3">
      <c r="A647">
        <v>10491</v>
      </c>
      <c r="B647" t="s">
        <v>26</v>
      </c>
      <c r="C647">
        <v>77</v>
      </c>
      <c r="D647">
        <v>8</v>
      </c>
      <c r="E647" s="3">
        <v>44286</v>
      </c>
      <c r="F647" s="25">
        <f>YEAR(Order[[#This Row],[OrderDate]])</f>
        <v>2021</v>
      </c>
      <c r="G647" s="14">
        <v>20210411</v>
      </c>
      <c r="H647" t="s">
        <v>485</v>
      </c>
      <c r="I647" s="4">
        <v>77.349999457597733</v>
      </c>
      <c r="J647" s="4">
        <v>13</v>
      </c>
      <c r="K647" s="4">
        <v>11.049999922513962</v>
      </c>
      <c r="L647">
        <v>7</v>
      </c>
      <c r="M647" s="8">
        <v>0.15000000596046451</v>
      </c>
      <c r="N647" t="s">
        <v>431</v>
      </c>
      <c r="O647">
        <v>12</v>
      </c>
      <c r="P647" s="4">
        <v>9.7871799999999993</v>
      </c>
      <c r="Q647" t="s">
        <v>115</v>
      </c>
      <c r="R647" t="s">
        <v>204</v>
      </c>
      <c r="S647" t="s">
        <v>292</v>
      </c>
      <c r="T647" t="s">
        <v>509</v>
      </c>
      <c r="U647" t="s">
        <v>352</v>
      </c>
      <c r="V647" t="s">
        <v>515</v>
      </c>
    </row>
    <row r="648" spans="1:22" ht="15" customHeight="1" x14ac:dyDescent="0.3">
      <c r="A648">
        <v>10492</v>
      </c>
      <c r="B648" t="s">
        <v>9</v>
      </c>
      <c r="C648">
        <v>25</v>
      </c>
      <c r="D648">
        <v>3</v>
      </c>
      <c r="E648" s="3">
        <v>44287</v>
      </c>
      <c r="F648" s="25">
        <f>YEAR(Order[[#This Row],[OrderDate]])</f>
        <v>2021</v>
      </c>
      <c r="G648" s="14">
        <v>20210411</v>
      </c>
      <c r="H648" t="s">
        <v>486</v>
      </c>
      <c r="I648" s="4">
        <v>797.99999937415123</v>
      </c>
      <c r="J648" s="4">
        <v>14</v>
      </c>
      <c r="K648" s="4">
        <v>13.299999989569187</v>
      </c>
      <c r="L648">
        <v>60</v>
      </c>
      <c r="M648" s="8">
        <v>5.000000074505806E-2</v>
      </c>
      <c r="N648" t="s">
        <v>379</v>
      </c>
      <c r="O648">
        <v>11</v>
      </c>
      <c r="P648" s="4">
        <v>5.7552439408246228</v>
      </c>
      <c r="Q648" t="s">
        <v>98</v>
      </c>
      <c r="R648" t="s">
        <v>187</v>
      </c>
      <c r="S648" t="s">
        <v>276</v>
      </c>
      <c r="T648" t="s">
        <v>510</v>
      </c>
      <c r="U648" t="s">
        <v>531</v>
      </c>
      <c r="V648" t="s">
        <v>516</v>
      </c>
    </row>
    <row r="649" spans="1:22" ht="15" customHeight="1" x14ac:dyDescent="0.3">
      <c r="A649">
        <v>10492</v>
      </c>
      <c r="B649" t="s">
        <v>9</v>
      </c>
      <c r="C649">
        <v>42</v>
      </c>
      <c r="D649">
        <v>3</v>
      </c>
      <c r="E649" s="3">
        <v>44287</v>
      </c>
      <c r="F649" s="25">
        <f>YEAR(Order[[#This Row],[OrderDate]])</f>
        <v>2021</v>
      </c>
      <c r="G649" s="14">
        <v>20210410</v>
      </c>
      <c r="H649" t="s">
        <v>486</v>
      </c>
      <c r="I649" s="4">
        <v>265.99999979138374</v>
      </c>
      <c r="J649" s="4">
        <v>14</v>
      </c>
      <c r="K649" s="4">
        <v>13.299999989569187</v>
      </c>
      <c r="L649">
        <v>20</v>
      </c>
      <c r="M649" s="8">
        <v>5.000000074505806E-2</v>
      </c>
      <c r="N649" t="s">
        <v>396</v>
      </c>
      <c r="O649">
        <v>20</v>
      </c>
      <c r="P649" s="4">
        <v>10.762412487567216</v>
      </c>
      <c r="Q649" t="s">
        <v>98</v>
      </c>
      <c r="R649" t="s">
        <v>187</v>
      </c>
      <c r="S649" t="s">
        <v>276</v>
      </c>
      <c r="T649" t="s">
        <v>510</v>
      </c>
      <c r="U649" t="s">
        <v>531</v>
      </c>
      <c r="V649" t="s">
        <v>512</v>
      </c>
    </row>
    <row r="650" spans="1:22" ht="15" customHeight="1" x14ac:dyDescent="0.3">
      <c r="A650">
        <v>10493</v>
      </c>
      <c r="B650" t="s">
        <v>39</v>
      </c>
      <c r="C650">
        <v>65</v>
      </c>
      <c r="D650">
        <v>4</v>
      </c>
      <c r="E650" s="3">
        <v>44288</v>
      </c>
      <c r="F650" s="25">
        <f>YEAR(Order[[#This Row],[OrderDate]])</f>
        <v>2021</v>
      </c>
      <c r="G650" s="14">
        <v>20210410</v>
      </c>
      <c r="H650" t="s">
        <v>485</v>
      </c>
      <c r="I650" s="4">
        <v>284.17499952949584</v>
      </c>
      <c r="J650" s="4">
        <v>21.05</v>
      </c>
      <c r="K650" s="4">
        <v>18.944999968633056</v>
      </c>
      <c r="L650">
        <v>15</v>
      </c>
      <c r="M650" s="8">
        <v>0.10000000149011611</v>
      </c>
      <c r="N650" t="s">
        <v>419</v>
      </c>
      <c r="O650">
        <v>2</v>
      </c>
      <c r="P650" s="4">
        <v>12.356901002694999</v>
      </c>
      <c r="Q650" t="s">
        <v>128</v>
      </c>
      <c r="R650" t="s">
        <v>217</v>
      </c>
      <c r="S650" t="s">
        <v>304</v>
      </c>
      <c r="T650" t="s">
        <v>509</v>
      </c>
      <c r="U650" t="s">
        <v>519</v>
      </c>
      <c r="V650" t="s">
        <v>515</v>
      </c>
    </row>
    <row r="651" spans="1:22" ht="15" customHeight="1" x14ac:dyDescent="0.3">
      <c r="A651">
        <v>10493</v>
      </c>
      <c r="B651" t="s">
        <v>39</v>
      </c>
      <c r="C651">
        <v>66</v>
      </c>
      <c r="D651">
        <v>4</v>
      </c>
      <c r="E651" s="3">
        <v>44288</v>
      </c>
      <c r="F651" s="25">
        <f>YEAR(Order[[#This Row],[OrderDate]])</f>
        <v>2021</v>
      </c>
      <c r="G651" s="14">
        <v>20210410</v>
      </c>
      <c r="H651" t="s">
        <v>485</v>
      </c>
      <c r="I651" s="4">
        <v>152.99999974668026</v>
      </c>
      <c r="J651" s="4">
        <v>17</v>
      </c>
      <c r="K651" s="4">
        <v>15.299999974668026</v>
      </c>
      <c r="L651">
        <v>10</v>
      </c>
      <c r="M651" s="8">
        <v>0.10000000149011611</v>
      </c>
      <c r="N651" t="s">
        <v>420</v>
      </c>
      <c r="O651">
        <v>2</v>
      </c>
      <c r="P651" s="4">
        <v>4.7723602845439919</v>
      </c>
      <c r="Q651" t="s">
        <v>128</v>
      </c>
      <c r="R651" t="s">
        <v>217</v>
      </c>
      <c r="S651" t="s">
        <v>304</v>
      </c>
      <c r="T651" t="s">
        <v>509</v>
      </c>
      <c r="U651" t="s">
        <v>519</v>
      </c>
      <c r="V651" t="s">
        <v>515</v>
      </c>
    </row>
    <row r="652" spans="1:22" ht="15" customHeight="1" x14ac:dyDescent="0.3">
      <c r="A652">
        <v>10493</v>
      </c>
      <c r="B652" t="s">
        <v>39</v>
      </c>
      <c r="C652">
        <v>69</v>
      </c>
      <c r="D652">
        <v>4</v>
      </c>
      <c r="E652" s="3">
        <v>44288</v>
      </c>
      <c r="F652" s="25">
        <f>YEAR(Order[[#This Row],[OrderDate]])</f>
        <v>2021</v>
      </c>
      <c r="G652" s="14">
        <v>20210409</v>
      </c>
      <c r="H652" t="s">
        <v>485</v>
      </c>
      <c r="I652" s="4">
        <v>323.9999994635582</v>
      </c>
      <c r="J652" s="4">
        <v>36</v>
      </c>
      <c r="K652" s="4">
        <v>32.39999994635582</v>
      </c>
      <c r="L652">
        <v>10</v>
      </c>
      <c r="M652" s="8">
        <v>0.10000000149011611</v>
      </c>
      <c r="N652" t="s">
        <v>423</v>
      </c>
      <c r="O652">
        <v>15</v>
      </c>
      <c r="P652" s="4">
        <v>12.894008605174344</v>
      </c>
      <c r="Q652" t="s">
        <v>128</v>
      </c>
      <c r="R652" t="s">
        <v>217</v>
      </c>
      <c r="S652" t="s">
        <v>304</v>
      </c>
      <c r="T652" t="s">
        <v>509</v>
      </c>
      <c r="U652" t="s">
        <v>519</v>
      </c>
      <c r="V652" t="s">
        <v>511</v>
      </c>
    </row>
    <row r="653" spans="1:22" ht="15" customHeight="1" x14ac:dyDescent="0.3">
      <c r="A653">
        <v>10494</v>
      </c>
      <c r="B653" t="s">
        <v>14</v>
      </c>
      <c r="C653">
        <v>56</v>
      </c>
      <c r="D653">
        <v>4</v>
      </c>
      <c r="E653" s="3">
        <v>44288</v>
      </c>
      <c r="F653" s="25">
        <f>YEAR(Order[[#This Row],[OrderDate]])</f>
        <v>2021</v>
      </c>
      <c r="G653" s="14">
        <v>20210411</v>
      </c>
      <c r="H653" t="s">
        <v>484</v>
      </c>
      <c r="I653" s="4">
        <v>1140</v>
      </c>
      <c r="J653" s="4">
        <v>38</v>
      </c>
      <c r="K653" s="4">
        <v>38</v>
      </c>
      <c r="L653">
        <v>30</v>
      </c>
      <c r="M653" s="8">
        <v>0</v>
      </c>
      <c r="N653" t="s">
        <v>410</v>
      </c>
      <c r="O653">
        <v>26</v>
      </c>
      <c r="P653" s="4">
        <v>12.985049050340091</v>
      </c>
      <c r="Q653" t="s">
        <v>103</v>
      </c>
      <c r="R653" t="s">
        <v>192</v>
      </c>
      <c r="S653" t="s">
        <v>281</v>
      </c>
      <c r="T653" t="s">
        <v>510</v>
      </c>
      <c r="U653" t="s">
        <v>521</v>
      </c>
      <c r="V653" t="s">
        <v>512</v>
      </c>
    </row>
    <row r="654" spans="1:22" ht="15" customHeight="1" x14ac:dyDescent="0.3">
      <c r="A654">
        <v>10495</v>
      </c>
      <c r="B654" t="s">
        <v>40</v>
      </c>
      <c r="C654">
        <v>23</v>
      </c>
      <c r="D654">
        <v>3</v>
      </c>
      <c r="E654" s="3">
        <v>44289</v>
      </c>
      <c r="F654" s="25">
        <f>YEAR(Order[[#This Row],[OrderDate]])</f>
        <v>2021</v>
      </c>
      <c r="G654" s="14">
        <v>20210411</v>
      </c>
      <c r="H654" t="s">
        <v>485</v>
      </c>
      <c r="I654" s="4">
        <v>90</v>
      </c>
      <c r="J654" s="4">
        <v>9</v>
      </c>
      <c r="K654" s="4">
        <v>9</v>
      </c>
      <c r="L654">
        <v>10</v>
      </c>
      <c r="M654" s="8">
        <v>0</v>
      </c>
      <c r="N654" t="s">
        <v>377</v>
      </c>
      <c r="O654">
        <v>9</v>
      </c>
      <c r="P654" s="4">
        <v>5.2140991742329925</v>
      </c>
      <c r="Q654" t="s">
        <v>129</v>
      </c>
      <c r="R654" t="s">
        <v>218</v>
      </c>
      <c r="S654" t="s">
        <v>305</v>
      </c>
      <c r="T654" t="s">
        <v>510</v>
      </c>
      <c r="U654" t="s">
        <v>531</v>
      </c>
      <c r="V654" t="s">
        <v>512</v>
      </c>
    </row>
    <row r="655" spans="1:22" ht="15" customHeight="1" x14ac:dyDescent="0.3">
      <c r="A655">
        <v>10495</v>
      </c>
      <c r="B655" t="s">
        <v>40</v>
      </c>
      <c r="C655">
        <v>41</v>
      </c>
      <c r="D655">
        <v>3</v>
      </c>
      <c r="E655" s="3">
        <v>44289</v>
      </c>
      <c r="F655" s="25">
        <f>YEAR(Order[[#This Row],[OrderDate]])</f>
        <v>2021</v>
      </c>
      <c r="G655" s="14">
        <v>20210411</v>
      </c>
      <c r="H655" t="s">
        <v>485</v>
      </c>
      <c r="I655" s="4">
        <v>193</v>
      </c>
      <c r="J655" s="4">
        <v>9.65</v>
      </c>
      <c r="K655" s="4">
        <v>9.65</v>
      </c>
      <c r="L655">
        <v>20</v>
      </c>
      <c r="M655" s="8">
        <v>0</v>
      </c>
      <c r="N655" t="s">
        <v>395</v>
      </c>
      <c r="O655">
        <v>19</v>
      </c>
      <c r="P655" s="4">
        <v>6.0463867884479576</v>
      </c>
      <c r="Q655" t="s">
        <v>129</v>
      </c>
      <c r="R655" t="s">
        <v>218</v>
      </c>
      <c r="S655" t="s">
        <v>305</v>
      </c>
      <c r="T655" t="s">
        <v>510</v>
      </c>
      <c r="U655" t="s">
        <v>531</v>
      </c>
      <c r="V655" t="s">
        <v>514</v>
      </c>
    </row>
    <row r="656" spans="1:22" ht="15" customHeight="1" x14ac:dyDescent="0.3">
      <c r="A656">
        <v>10495</v>
      </c>
      <c r="B656" t="s">
        <v>40</v>
      </c>
      <c r="C656">
        <v>77</v>
      </c>
      <c r="D656">
        <v>3</v>
      </c>
      <c r="E656" s="3">
        <v>44289</v>
      </c>
      <c r="F656" s="25">
        <f>YEAR(Order[[#This Row],[OrderDate]])</f>
        <v>2021</v>
      </c>
      <c r="G656" s="14">
        <v>20210407</v>
      </c>
      <c r="H656" t="s">
        <v>485</v>
      </c>
      <c r="I656" s="4">
        <v>65</v>
      </c>
      <c r="J656" s="4">
        <v>13</v>
      </c>
      <c r="K656" s="4">
        <v>13</v>
      </c>
      <c r="L656">
        <v>5</v>
      </c>
      <c r="M656" s="8">
        <v>0</v>
      </c>
      <c r="N656" t="s">
        <v>431</v>
      </c>
      <c r="O656">
        <v>12</v>
      </c>
      <c r="P656" s="4">
        <v>9.7871799999999993</v>
      </c>
      <c r="Q656" t="s">
        <v>129</v>
      </c>
      <c r="R656" t="s">
        <v>218</v>
      </c>
      <c r="S656" t="s">
        <v>305</v>
      </c>
      <c r="T656" t="s">
        <v>510</v>
      </c>
      <c r="U656" t="s">
        <v>531</v>
      </c>
      <c r="V656" t="s">
        <v>515</v>
      </c>
    </row>
    <row r="657" spans="1:22" x14ac:dyDescent="0.3">
      <c r="A657">
        <v>10496</v>
      </c>
      <c r="B657" t="s">
        <v>78</v>
      </c>
      <c r="C657">
        <v>31</v>
      </c>
      <c r="D657">
        <v>7</v>
      </c>
      <c r="E657" s="3">
        <v>44290</v>
      </c>
      <c r="F657" s="25">
        <f>YEAR(Order[[#This Row],[OrderDate]])</f>
        <v>2021</v>
      </c>
      <c r="G657" s="14">
        <v>20210407</v>
      </c>
      <c r="H657" t="s">
        <v>484</v>
      </c>
      <c r="I657" s="4">
        <v>237.49999981373549</v>
      </c>
      <c r="J657" s="4">
        <v>12.5</v>
      </c>
      <c r="K657" s="4">
        <v>11.874999990686774</v>
      </c>
      <c r="L657">
        <v>20</v>
      </c>
      <c r="M657" s="8">
        <v>5.000000074505806E-2</v>
      </c>
      <c r="N657" t="s">
        <v>385</v>
      </c>
      <c r="O657">
        <v>14</v>
      </c>
      <c r="P657" s="4">
        <v>8.9210025428745876</v>
      </c>
      <c r="Q657" t="s">
        <v>167</v>
      </c>
      <c r="R657" t="s">
        <v>256</v>
      </c>
      <c r="S657" t="s">
        <v>340</v>
      </c>
      <c r="T657" t="s">
        <v>510</v>
      </c>
      <c r="U657" t="s">
        <v>521</v>
      </c>
      <c r="V657" t="s">
        <v>511</v>
      </c>
    </row>
    <row r="658" spans="1:22" x14ac:dyDescent="0.3">
      <c r="A658">
        <v>10497</v>
      </c>
      <c r="B658" t="s">
        <v>42</v>
      </c>
      <c r="C658">
        <v>56</v>
      </c>
      <c r="D658">
        <v>7</v>
      </c>
      <c r="E658" s="3">
        <v>44290</v>
      </c>
      <c r="F658" s="25">
        <f>YEAR(Order[[#This Row],[OrderDate]])</f>
        <v>2021</v>
      </c>
      <c r="G658" s="14">
        <v>20210407</v>
      </c>
      <c r="H658" t="s">
        <v>486</v>
      </c>
      <c r="I658" s="4">
        <v>532</v>
      </c>
      <c r="J658" s="4">
        <v>38</v>
      </c>
      <c r="K658" s="4">
        <v>38</v>
      </c>
      <c r="L658">
        <v>14</v>
      </c>
      <c r="M658" s="8">
        <v>0</v>
      </c>
      <c r="N658" t="s">
        <v>410</v>
      </c>
      <c r="O658">
        <v>26</v>
      </c>
      <c r="P658" s="4">
        <v>12.985049050340091</v>
      </c>
      <c r="Q658" t="s">
        <v>131</v>
      </c>
      <c r="R658" t="s">
        <v>220</v>
      </c>
      <c r="S658" t="s">
        <v>307</v>
      </c>
      <c r="T658" t="s">
        <v>509</v>
      </c>
      <c r="U658" t="s">
        <v>520</v>
      </c>
      <c r="V658" t="s">
        <v>512</v>
      </c>
    </row>
    <row r="659" spans="1:22" x14ac:dyDescent="0.3">
      <c r="A659">
        <v>10497</v>
      </c>
      <c r="B659" t="s">
        <v>42</v>
      </c>
      <c r="C659">
        <v>72</v>
      </c>
      <c r="D659">
        <v>7</v>
      </c>
      <c r="E659" s="3">
        <v>44290</v>
      </c>
      <c r="F659" s="25">
        <f>YEAR(Order[[#This Row],[OrderDate]])</f>
        <v>2021</v>
      </c>
      <c r="G659" s="14">
        <v>20210407</v>
      </c>
      <c r="H659" t="s">
        <v>486</v>
      </c>
      <c r="I659" s="4">
        <v>869.99999999999989</v>
      </c>
      <c r="J659" s="4">
        <v>34.799999999999997</v>
      </c>
      <c r="K659" s="4">
        <v>34.799999999999997</v>
      </c>
      <c r="L659">
        <v>25</v>
      </c>
      <c r="M659" s="8">
        <v>0</v>
      </c>
      <c r="N659" t="s">
        <v>426</v>
      </c>
      <c r="O659">
        <v>14</v>
      </c>
      <c r="P659" s="4">
        <v>14.902797245173618</v>
      </c>
      <c r="Q659" t="s">
        <v>131</v>
      </c>
      <c r="R659" t="s">
        <v>220</v>
      </c>
      <c r="S659" t="s">
        <v>307</v>
      </c>
      <c r="T659" t="s">
        <v>509</v>
      </c>
      <c r="U659" t="s">
        <v>520</v>
      </c>
      <c r="V659" t="s">
        <v>511</v>
      </c>
    </row>
    <row r="660" spans="1:22" x14ac:dyDescent="0.3">
      <c r="A660">
        <v>10497</v>
      </c>
      <c r="B660" t="s">
        <v>42</v>
      </c>
      <c r="C660">
        <v>77</v>
      </c>
      <c r="D660">
        <v>7</v>
      </c>
      <c r="E660" s="3">
        <v>44290</v>
      </c>
      <c r="F660" s="25">
        <f>YEAR(Order[[#This Row],[OrderDate]])</f>
        <v>2021</v>
      </c>
      <c r="G660" s="14">
        <v>20210411</v>
      </c>
      <c r="H660" t="s">
        <v>486</v>
      </c>
      <c r="I660" s="4">
        <v>325</v>
      </c>
      <c r="J660" s="4">
        <v>13</v>
      </c>
      <c r="K660" s="4">
        <v>13</v>
      </c>
      <c r="L660">
        <v>25</v>
      </c>
      <c r="M660" s="8">
        <v>0</v>
      </c>
      <c r="N660" t="s">
        <v>431</v>
      </c>
      <c r="O660">
        <v>12</v>
      </c>
      <c r="P660" s="4">
        <v>9.7871799999999993</v>
      </c>
      <c r="Q660" t="s">
        <v>131</v>
      </c>
      <c r="R660" t="s">
        <v>220</v>
      </c>
      <c r="S660" t="s">
        <v>307</v>
      </c>
      <c r="T660" t="s">
        <v>509</v>
      </c>
      <c r="U660" t="s">
        <v>520</v>
      </c>
      <c r="V660" t="s">
        <v>515</v>
      </c>
    </row>
    <row r="661" spans="1:22" ht="15" customHeight="1" x14ac:dyDescent="0.3">
      <c r="A661">
        <v>10498</v>
      </c>
      <c r="B661" t="s">
        <v>33</v>
      </c>
      <c r="C661">
        <v>24</v>
      </c>
      <c r="D661">
        <v>8</v>
      </c>
      <c r="E661" s="3">
        <v>44293</v>
      </c>
      <c r="F661" s="25">
        <f>YEAR(Order[[#This Row],[OrderDate]])</f>
        <v>2021</v>
      </c>
      <c r="G661" s="14">
        <v>20210411</v>
      </c>
      <c r="H661" t="s">
        <v>484</v>
      </c>
      <c r="I661" s="4">
        <v>63</v>
      </c>
      <c r="J661" s="4">
        <v>4.5</v>
      </c>
      <c r="K661" s="4">
        <v>4.5</v>
      </c>
      <c r="L661">
        <v>14</v>
      </c>
      <c r="M661" s="8">
        <v>0</v>
      </c>
      <c r="N661" t="s">
        <v>378</v>
      </c>
      <c r="O661">
        <v>10</v>
      </c>
      <c r="P661" s="4">
        <v>2.1230577042655105</v>
      </c>
      <c r="Q661" t="s">
        <v>122</v>
      </c>
      <c r="R661" t="s">
        <v>211</v>
      </c>
      <c r="S661" t="s">
        <v>299</v>
      </c>
      <c r="T661" t="s">
        <v>510</v>
      </c>
      <c r="U661" t="s">
        <v>354</v>
      </c>
      <c r="V661" t="s">
        <v>517</v>
      </c>
    </row>
    <row r="662" spans="1:22" ht="15" customHeight="1" x14ac:dyDescent="0.3">
      <c r="A662">
        <v>10498</v>
      </c>
      <c r="B662" t="s">
        <v>33</v>
      </c>
      <c r="C662">
        <v>40</v>
      </c>
      <c r="D662">
        <v>8</v>
      </c>
      <c r="E662" s="3">
        <v>44293</v>
      </c>
      <c r="F662" s="25">
        <f>YEAR(Order[[#This Row],[OrderDate]])</f>
        <v>2021</v>
      </c>
      <c r="G662" s="14">
        <v>20210411</v>
      </c>
      <c r="H662" t="s">
        <v>484</v>
      </c>
      <c r="I662" s="4">
        <v>92</v>
      </c>
      <c r="J662" s="4">
        <v>18.399999999999999</v>
      </c>
      <c r="K662" s="4">
        <v>18.399999999999999</v>
      </c>
      <c r="L662">
        <v>5</v>
      </c>
      <c r="M662" s="8">
        <v>0</v>
      </c>
      <c r="N662" t="s">
        <v>394</v>
      </c>
      <c r="O662">
        <v>19</v>
      </c>
      <c r="P662" s="4">
        <v>11.939905659925371</v>
      </c>
      <c r="Q662" t="s">
        <v>122</v>
      </c>
      <c r="R662" t="s">
        <v>211</v>
      </c>
      <c r="S662" t="s">
        <v>299</v>
      </c>
      <c r="T662" t="s">
        <v>510</v>
      </c>
      <c r="U662" t="s">
        <v>354</v>
      </c>
      <c r="V662" t="s">
        <v>514</v>
      </c>
    </row>
    <row r="663" spans="1:22" ht="15" customHeight="1" x14ac:dyDescent="0.3">
      <c r="A663">
        <v>10498</v>
      </c>
      <c r="B663" t="s">
        <v>33</v>
      </c>
      <c r="C663">
        <v>42</v>
      </c>
      <c r="D663">
        <v>8</v>
      </c>
      <c r="E663" s="3">
        <v>44293</v>
      </c>
      <c r="F663" s="25">
        <f>YEAR(Order[[#This Row],[OrderDate]])</f>
        <v>2021</v>
      </c>
      <c r="G663" s="14">
        <v>20210416</v>
      </c>
      <c r="H663" t="s">
        <v>484</v>
      </c>
      <c r="I663" s="4">
        <v>420</v>
      </c>
      <c r="J663" s="4">
        <v>14</v>
      </c>
      <c r="K663" s="4">
        <v>14</v>
      </c>
      <c r="L663">
        <v>30</v>
      </c>
      <c r="M663" s="8">
        <v>0</v>
      </c>
      <c r="N663" t="s">
        <v>396</v>
      </c>
      <c r="O663">
        <v>20</v>
      </c>
      <c r="P663" s="4">
        <v>10.762412487567216</v>
      </c>
      <c r="Q663" t="s">
        <v>122</v>
      </c>
      <c r="R663" t="s">
        <v>211</v>
      </c>
      <c r="S663" t="s">
        <v>299</v>
      </c>
      <c r="T663" t="s">
        <v>510</v>
      </c>
      <c r="U663" t="s">
        <v>354</v>
      </c>
      <c r="V663" t="s">
        <v>512</v>
      </c>
    </row>
    <row r="664" spans="1:22" ht="15" customHeight="1" x14ac:dyDescent="0.3">
      <c r="A664">
        <v>10499</v>
      </c>
      <c r="B664" t="s">
        <v>44</v>
      </c>
      <c r="C664">
        <v>28</v>
      </c>
      <c r="D664">
        <v>4</v>
      </c>
      <c r="E664" s="3">
        <v>44294</v>
      </c>
      <c r="F664" s="25">
        <f>YEAR(Order[[#This Row],[OrderDate]])</f>
        <v>2021</v>
      </c>
      <c r="G664" s="14">
        <v>20210416</v>
      </c>
      <c r="H664" t="s">
        <v>484</v>
      </c>
      <c r="I664" s="4">
        <v>912</v>
      </c>
      <c r="J664" s="4">
        <v>45.6</v>
      </c>
      <c r="K664" s="4">
        <v>45.6</v>
      </c>
      <c r="L664">
        <v>20</v>
      </c>
      <c r="M664" s="8">
        <v>0</v>
      </c>
      <c r="N664" t="s">
        <v>382</v>
      </c>
      <c r="O664">
        <v>12</v>
      </c>
      <c r="P664" s="4">
        <v>23.763027335506571</v>
      </c>
      <c r="Q664" t="s">
        <v>133</v>
      </c>
      <c r="R664" t="s">
        <v>222</v>
      </c>
      <c r="S664" t="s">
        <v>309</v>
      </c>
      <c r="T664" t="s">
        <v>510</v>
      </c>
      <c r="U664" t="s">
        <v>354</v>
      </c>
      <c r="V664" t="s">
        <v>513</v>
      </c>
    </row>
    <row r="665" spans="1:22" ht="15" customHeight="1" x14ac:dyDescent="0.3">
      <c r="A665">
        <v>10499</v>
      </c>
      <c r="B665" t="s">
        <v>44</v>
      </c>
      <c r="C665">
        <v>49</v>
      </c>
      <c r="D665">
        <v>4</v>
      </c>
      <c r="E665" s="3">
        <v>44294</v>
      </c>
      <c r="F665" s="25">
        <f>YEAR(Order[[#This Row],[OrderDate]])</f>
        <v>2021</v>
      </c>
      <c r="G665" s="14">
        <v>20210417</v>
      </c>
      <c r="H665" t="s">
        <v>484</v>
      </c>
      <c r="I665" s="4">
        <v>500</v>
      </c>
      <c r="J665" s="4">
        <v>20</v>
      </c>
      <c r="K665" s="4">
        <v>20</v>
      </c>
      <c r="L665">
        <v>25</v>
      </c>
      <c r="M665" s="8">
        <v>0</v>
      </c>
      <c r="N665" t="s">
        <v>403</v>
      </c>
      <c r="O665">
        <v>23</v>
      </c>
      <c r="P665" s="4">
        <v>12.545683485741497</v>
      </c>
      <c r="Q665" t="s">
        <v>133</v>
      </c>
      <c r="R665" t="s">
        <v>222</v>
      </c>
      <c r="S665" t="s">
        <v>309</v>
      </c>
      <c r="T665" t="s">
        <v>510</v>
      </c>
      <c r="U665" t="s">
        <v>354</v>
      </c>
      <c r="V665" t="s">
        <v>516</v>
      </c>
    </row>
    <row r="666" spans="1:22" x14ac:dyDescent="0.3">
      <c r="A666">
        <v>10500</v>
      </c>
      <c r="B666" t="s">
        <v>39</v>
      </c>
      <c r="C666">
        <v>15</v>
      </c>
      <c r="D666">
        <v>6</v>
      </c>
      <c r="E666" s="3">
        <v>44295</v>
      </c>
      <c r="F666" s="25">
        <f>YEAR(Order[[#This Row],[OrderDate]])</f>
        <v>2021</v>
      </c>
      <c r="G666" s="14">
        <v>20210417</v>
      </c>
      <c r="H666" t="s">
        <v>486</v>
      </c>
      <c r="I666" s="4">
        <v>176.6999998614192</v>
      </c>
      <c r="J666" s="4">
        <v>15.5</v>
      </c>
      <c r="K666" s="4">
        <v>14.7249999884516</v>
      </c>
      <c r="L666">
        <v>12</v>
      </c>
      <c r="M666" s="8">
        <v>5.000000074505806E-2</v>
      </c>
      <c r="N666" t="s">
        <v>369</v>
      </c>
      <c r="O666">
        <v>6</v>
      </c>
      <c r="P666" s="4">
        <v>12.475763823869734</v>
      </c>
      <c r="Q666" t="s">
        <v>128</v>
      </c>
      <c r="R666" t="s">
        <v>217</v>
      </c>
      <c r="S666" t="s">
        <v>304</v>
      </c>
      <c r="T666" t="s">
        <v>509</v>
      </c>
      <c r="U666" t="s">
        <v>519</v>
      </c>
      <c r="V666" t="s">
        <v>515</v>
      </c>
    </row>
    <row r="667" spans="1:22" x14ac:dyDescent="0.3">
      <c r="A667">
        <v>10500</v>
      </c>
      <c r="B667" t="s">
        <v>39</v>
      </c>
      <c r="C667">
        <v>28</v>
      </c>
      <c r="D667">
        <v>6</v>
      </c>
      <c r="E667" s="3">
        <v>44295</v>
      </c>
      <c r="F667" s="25">
        <f>YEAR(Order[[#This Row],[OrderDate]])</f>
        <v>2021</v>
      </c>
      <c r="G667" s="14">
        <v>20210416</v>
      </c>
      <c r="H667" t="s">
        <v>486</v>
      </c>
      <c r="I667" s="4">
        <v>346.55999972820285</v>
      </c>
      <c r="J667" s="4">
        <v>45.6</v>
      </c>
      <c r="K667" s="4">
        <v>43.319999966025357</v>
      </c>
      <c r="L667">
        <v>8</v>
      </c>
      <c r="M667" s="8">
        <v>5.000000074505806E-2</v>
      </c>
      <c r="N667" t="s">
        <v>382</v>
      </c>
      <c r="O667">
        <v>12</v>
      </c>
      <c r="P667" s="4">
        <v>23.763027335506571</v>
      </c>
      <c r="Q667" t="s">
        <v>128</v>
      </c>
      <c r="R667" t="s">
        <v>217</v>
      </c>
      <c r="S667" t="s">
        <v>304</v>
      </c>
      <c r="T667" t="s">
        <v>509</v>
      </c>
      <c r="U667" t="s">
        <v>519</v>
      </c>
      <c r="V667" t="s">
        <v>513</v>
      </c>
    </row>
    <row r="668" spans="1:22" ht="15" customHeight="1" x14ac:dyDescent="0.3">
      <c r="A668">
        <v>10501</v>
      </c>
      <c r="B668" t="s">
        <v>5</v>
      </c>
      <c r="C668">
        <v>54</v>
      </c>
      <c r="D668">
        <v>9</v>
      </c>
      <c r="E668" s="3">
        <v>44295</v>
      </c>
      <c r="F668" s="25">
        <f>YEAR(Order[[#This Row],[OrderDate]])</f>
        <v>2021</v>
      </c>
      <c r="G668" s="14">
        <v>20210429</v>
      </c>
      <c r="H668" t="s">
        <v>485</v>
      </c>
      <c r="I668" s="4">
        <v>149</v>
      </c>
      <c r="J668" s="4">
        <v>7.45</v>
      </c>
      <c r="K668" s="4">
        <v>7.45</v>
      </c>
      <c r="L668">
        <v>20</v>
      </c>
      <c r="M668" s="8">
        <v>0</v>
      </c>
      <c r="N668" t="s">
        <v>408</v>
      </c>
      <c r="O668">
        <v>25</v>
      </c>
      <c r="P668" s="4">
        <v>5.7031720626915998</v>
      </c>
      <c r="Q668" t="s">
        <v>94</v>
      </c>
      <c r="R668" t="s">
        <v>183</v>
      </c>
      <c r="S668" t="s">
        <v>272</v>
      </c>
      <c r="T668" t="s">
        <v>509</v>
      </c>
      <c r="U668" t="s">
        <v>520</v>
      </c>
      <c r="V668" t="s">
        <v>518</v>
      </c>
    </row>
    <row r="669" spans="1:22" ht="15" customHeight="1" x14ac:dyDescent="0.3">
      <c r="A669">
        <v>10502</v>
      </c>
      <c r="B669" t="s">
        <v>55</v>
      </c>
      <c r="C669">
        <v>45</v>
      </c>
      <c r="D669">
        <v>2</v>
      </c>
      <c r="E669" s="3">
        <v>44296</v>
      </c>
      <c r="F669" s="25">
        <f>YEAR(Order[[#This Row],[OrderDate]])</f>
        <v>2021</v>
      </c>
      <c r="G669" s="14">
        <v>20210429</v>
      </c>
      <c r="H669" t="s">
        <v>486</v>
      </c>
      <c r="I669" s="4">
        <v>199.5</v>
      </c>
      <c r="J669" s="4">
        <v>9.5</v>
      </c>
      <c r="K669" s="4">
        <v>9.5</v>
      </c>
      <c r="L669">
        <v>21</v>
      </c>
      <c r="M669" s="8">
        <v>0</v>
      </c>
      <c r="N669" t="s">
        <v>399</v>
      </c>
      <c r="O669">
        <v>21</v>
      </c>
      <c r="P669" s="4">
        <v>4.5986324879657294</v>
      </c>
      <c r="Q669" t="s">
        <v>144</v>
      </c>
      <c r="R669" t="s">
        <v>233</v>
      </c>
      <c r="S669" t="s">
        <v>319</v>
      </c>
      <c r="T669" t="s">
        <v>510</v>
      </c>
      <c r="U669" t="s">
        <v>525</v>
      </c>
      <c r="V669" t="s">
        <v>514</v>
      </c>
    </row>
    <row r="670" spans="1:22" ht="15" customHeight="1" x14ac:dyDescent="0.3">
      <c r="A670">
        <v>10502</v>
      </c>
      <c r="B670" t="s">
        <v>55</v>
      </c>
      <c r="C670">
        <v>53</v>
      </c>
      <c r="D670">
        <v>2</v>
      </c>
      <c r="E670" s="3">
        <v>44296</v>
      </c>
      <c r="F670" s="25">
        <f>YEAR(Order[[#This Row],[OrderDate]])</f>
        <v>2021</v>
      </c>
      <c r="G670" s="14">
        <v>20210429</v>
      </c>
      <c r="H670" t="s">
        <v>486</v>
      </c>
      <c r="I670" s="4">
        <v>196.79999999999998</v>
      </c>
      <c r="J670" s="4">
        <v>32.799999999999997</v>
      </c>
      <c r="K670" s="4">
        <v>32.799999999999997</v>
      </c>
      <c r="L670">
        <v>6</v>
      </c>
      <c r="M670" s="8">
        <v>0</v>
      </c>
      <c r="N670" t="s">
        <v>407</v>
      </c>
      <c r="O670">
        <v>24</v>
      </c>
      <c r="P670" s="4">
        <v>11.283141843590998</v>
      </c>
      <c r="Q670" t="s">
        <v>144</v>
      </c>
      <c r="R670" t="s">
        <v>233</v>
      </c>
      <c r="S670" t="s">
        <v>319</v>
      </c>
      <c r="T670" t="s">
        <v>510</v>
      </c>
      <c r="U670" t="s">
        <v>525</v>
      </c>
      <c r="V670" t="s">
        <v>518</v>
      </c>
    </row>
    <row r="671" spans="1:22" ht="15" customHeight="1" x14ac:dyDescent="0.3">
      <c r="A671">
        <v>10502</v>
      </c>
      <c r="B671" t="s">
        <v>55</v>
      </c>
      <c r="C671">
        <v>67</v>
      </c>
      <c r="D671">
        <v>2</v>
      </c>
      <c r="E671" s="3">
        <v>44296</v>
      </c>
      <c r="F671" s="25">
        <f>YEAR(Order[[#This Row],[OrderDate]])</f>
        <v>2021</v>
      </c>
      <c r="G671" s="14">
        <v>20210416</v>
      </c>
      <c r="H671" t="s">
        <v>486</v>
      </c>
      <c r="I671" s="4">
        <v>420</v>
      </c>
      <c r="J671" s="4">
        <v>14</v>
      </c>
      <c r="K671" s="4">
        <v>14</v>
      </c>
      <c r="L671">
        <v>30</v>
      </c>
      <c r="M671" s="8">
        <v>0</v>
      </c>
      <c r="N671" t="s">
        <v>421</v>
      </c>
      <c r="O671">
        <v>16</v>
      </c>
      <c r="P671" s="4">
        <v>8.0791143090423496</v>
      </c>
      <c r="Q671" t="s">
        <v>144</v>
      </c>
      <c r="R671" t="s">
        <v>233</v>
      </c>
      <c r="S671" t="s">
        <v>319</v>
      </c>
      <c r="T671" t="s">
        <v>510</v>
      </c>
      <c r="U671" t="s">
        <v>525</v>
      </c>
      <c r="V671" t="s">
        <v>517</v>
      </c>
    </row>
    <row r="672" spans="1:22" x14ac:dyDescent="0.3">
      <c r="A672">
        <v>10503</v>
      </c>
      <c r="B672" t="s">
        <v>35</v>
      </c>
      <c r="C672">
        <v>14</v>
      </c>
      <c r="D672">
        <v>6</v>
      </c>
      <c r="E672" s="3">
        <v>44297</v>
      </c>
      <c r="F672" s="25">
        <f>YEAR(Order[[#This Row],[OrderDate]])</f>
        <v>2021</v>
      </c>
      <c r="G672" s="14">
        <v>20210416</v>
      </c>
      <c r="H672" t="s">
        <v>484</v>
      </c>
      <c r="I672" s="4">
        <v>1627.5</v>
      </c>
      <c r="J672" s="4">
        <v>23.25</v>
      </c>
      <c r="K672" s="4">
        <v>23.25</v>
      </c>
      <c r="L672">
        <v>70</v>
      </c>
      <c r="M672" s="8">
        <v>0</v>
      </c>
      <c r="N672" t="s">
        <v>368</v>
      </c>
      <c r="O672">
        <v>6</v>
      </c>
      <c r="P672" s="4">
        <v>19.281771520737859</v>
      </c>
      <c r="Q672" t="s">
        <v>124</v>
      </c>
      <c r="R672" t="s">
        <v>213</v>
      </c>
      <c r="T672" t="s">
        <v>509</v>
      </c>
      <c r="U672" t="s">
        <v>530</v>
      </c>
      <c r="V672" t="s">
        <v>513</v>
      </c>
    </row>
    <row r="673" spans="1:22" x14ac:dyDescent="0.3">
      <c r="A673">
        <v>10503</v>
      </c>
      <c r="B673" t="s">
        <v>35</v>
      </c>
      <c r="C673">
        <v>65</v>
      </c>
      <c r="D673">
        <v>6</v>
      </c>
      <c r="E673" s="3">
        <v>44297</v>
      </c>
      <c r="F673" s="25">
        <f>YEAR(Order[[#This Row],[OrderDate]])</f>
        <v>2021</v>
      </c>
      <c r="G673" s="14">
        <v>20210418</v>
      </c>
      <c r="H673" t="s">
        <v>484</v>
      </c>
      <c r="I673" s="4">
        <v>421</v>
      </c>
      <c r="J673" s="4">
        <v>21.05</v>
      </c>
      <c r="K673" s="4">
        <v>21.05</v>
      </c>
      <c r="L673">
        <v>20</v>
      </c>
      <c r="M673" s="8">
        <v>0</v>
      </c>
      <c r="N673" t="s">
        <v>419</v>
      </c>
      <c r="O673">
        <v>2</v>
      </c>
      <c r="P673" s="4">
        <v>12.356901002694999</v>
      </c>
      <c r="Q673" t="s">
        <v>124</v>
      </c>
      <c r="R673" t="s">
        <v>213</v>
      </c>
      <c r="T673" t="s">
        <v>509</v>
      </c>
      <c r="U673" t="s">
        <v>530</v>
      </c>
      <c r="V673" t="s">
        <v>515</v>
      </c>
    </row>
    <row r="674" spans="1:22" ht="15" customHeight="1" x14ac:dyDescent="0.3">
      <c r="A674">
        <v>10504</v>
      </c>
      <c r="B674" t="s">
        <v>86</v>
      </c>
      <c r="C674">
        <v>2</v>
      </c>
      <c r="D674">
        <v>4</v>
      </c>
      <c r="E674" s="3">
        <v>44297</v>
      </c>
      <c r="F674" s="25">
        <f>YEAR(Order[[#This Row],[OrderDate]])</f>
        <v>2021</v>
      </c>
      <c r="G674" s="14">
        <v>20210418</v>
      </c>
      <c r="H674" t="s">
        <v>485</v>
      </c>
      <c r="I674" s="4">
        <v>228</v>
      </c>
      <c r="J674" s="4">
        <v>19</v>
      </c>
      <c r="K674" s="4">
        <v>19</v>
      </c>
      <c r="L674">
        <v>12</v>
      </c>
      <c r="M674" s="8">
        <v>0</v>
      </c>
      <c r="N674" t="s">
        <v>356</v>
      </c>
      <c r="O674">
        <v>1</v>
      </c>
      <c r="P674" s="4">
        <v>9.9064127385757743</v>
      </c>
      <c r="Q674" t="s">
        <v>175</v>
      </c>
      <c r="R674" t="s">
        <v>264</v>
      </c>
      <c r="S674" t="s">
        <v>348</v>
      </c>
      <c r="T674" t="s">
        <v>510</v>
      </c>
      <c r="U674" t="s">
        <v>353</v>
      </c>
      <c r="V674" t="s">
        <v>517</v>
      </c>
    </row>
    <row r="675" spans="1:22" ht="15" customHeight="1" x14ac:dyDescent="0.3">
      <c r="A675">
        <v>10504</v>
      </c>
      <c r="B675" t="s">
        <v>86</v>
      </c>
      <c r="C675">
        <v>21</v>
      </c>
      <c r="D675">
        <v>4</v>
      </c>
      <c r="E675" s="3">
        <v>44297</v>
      </c>
      <c r="F675" s="25">
        <f>YEAR(Order[[#This Row],[OrderDate]])</f>
        <v>2021</v>
      </c>
      <c r="G675" s="14">
        <v>20210418</v>
      </c>
      <c r="H675" t="s">
        <v>485</v>
      </c>
      <c r="I675" s="4">
        <v>120</v>
      </c>
      <c r="J675" s="4">
        <v>10</v>
      </c>
      <c r="K675" s="4">
        <v>10</v>
      </c>
      <c r="L675">
        <v>12</v>
      </c>
      <c r="M675" s="8">
        <v>0</v>
      </c>
      <c r="N675" t="s">
        <v>375</v>
      </c>
      <c r="O675">
        <v>8</v>
      </c>
      <c r="P675" s="4">
        <v>8.5451596278118238</v>
      </c>
      <c r="Q675" t="s">
        <v>175</v>
      </c>
      <c r="R675" t="s">
        <v>264</v>
      </c>
      <c r="S675" t="s">
        <v>348</v>
      </c>
      <c r="T675" t="s">
        <v>510</v>
      </c>
      <c r="U675" t="s">
        <v>353</v>
      </c>
      <c r="V675" t="s">
        <v>516</v>
      </c>
    </row>
    <row r="676" spans="1:22" ht="15" customHeight="1" x14ac:dyDescent="0.3">
      <c r="A676">
        <v>10504</v>
      </c>
      <c r="B676" t="s">
        <v>86</v>
      </c>
      <c r="C676">
        <v>53</v>
      </c>
      <c r="D676">
        <v>4</v>
      </c>
      <c r="E676" s="3">
        <v>44297</v>
      </c>
      <c r="F676" s="25">
        <f>YEAR(Order[[#This Row],[OrderDate]])</f>
        <v>2021</v>
      </c>
      <c r="G676" s="14">
        <v>20210418</v>
      </c>
      <c r="H676" t="s">
        <v>485</v>
      </c>
      <c r="I676" s="4">
        <v>328</v>
      </c>
      <c r="J676" s="4">
        <v>32.799999999999997</v>
      </c>
      <c r="K676" s="4">
        <v>32.799999999999997</v>
      </c>
      <c r="L676">
        <v>10</v>
      </c>
      <c r="M676" s="8">
        <v>0</v>
      </c>
      <c r="N676" t="s">
        <v>407</v>
      </c>
      <c r="O676">
        <v>24</v>
      </c>
      <c r="P676" s="4">
        <v>11.283141843590998</v>
      </c>
      <c r="Q676" t="s">
        <v>175</v>
      </c>
      <c r="R676" t="s">
        <v>264</v>
      </c>
      <c r="S676" t="s">
        <v>348</v>
      </c>
      <c r="T676" t="s">
        <v>510</v>
      </c>
      <c r="U676" t="s">
        <v>353</v>
      </c>
      <c r="V676" t="s">
        <v>518</v>
      </c>
    </row>
    <row r="677" spans="1:22" ht="15" customHeight="1" x14ac:dyDescent="0.3">
      <c r="A677">
        <v>10504</v>
      </c>
      <c r="B677" t="s">
        <v>86</v>
      </c>
      <c r="C677">
        <v>61</v>
      </c>
      <c r="D677">
        <v>4</v>
      </c>
      <c r="E677" s="3">
        <v>44297</v>
      </c>
      <c r="F677" s="25">
        <f>YEAR(Order[[#This Row],[OrderDate]])</f>
        <v>2021</v>
      </c>
      <c r="G677" s="14">
        <v>20210421</v>
      </c>
      <c r="H677" t="s">
        <v>485</v>
      </c>
      <c r="I677" s="4">
        <v>712.5</v>
      </c>
      <c r="J677" s="4">
        <v>28.5</v>
      </c>
      <c r="K677" s="4">
        <v>28.5</v>
      </c>
      <c r="L677">
        <v>25</v>
      </c>
      <c r="M677" s="8">
        <v>0</v>
      </c>
      <c r="N677" t="s">
        <v>415</v>
      </c>
      <c r="O677">
        <v>29</v>
      </c>
      <c r="P677" s="4">
        <v>10.457549197381082</v>
      </c>
      <c r="Q677" t="s">
        <v>175</v>
      </c>
      <c r="R677" t="s">
        <v>264</v>
      </c>
      <c r="S677" t="s">
        <v>348</v>
      </c>
      <c r="T677" t="s">
        <v>510</v>
      </c>
      <c r="U677" t="s">
        <v>353</v>
      </c>
      <c r="V677" t="s">
        <v>515</v>
      </c>
    </row>
    <row r="678" spans="1:22" ht="15" customHeight="1" x14ac:dyDescent="0.3">
      <c r="A678">
        <v>10505</v>
      </c>
      <c r="B678" t="s">
        <v>49</v>
      </c>
      <c r="C678">
        <v>62</v>
      </c>
      <c r="D678">
        <v>3</v>
      </c>
      <c r="E678" s="3">
        <v>44300</v>
      </c>
      <c r="F678" s="25">
        <f>YEAR(Order[[#This Row],[OrderDate]])</f>
        <v>2021</v>
      </c>
      <c r="G678" s="14">
        <v>20210502</v>
      </c>
      <c r="H678" t="s">
        <v>485</v>
      </c>
      <c r="I678" s="4">
        <v>147.89999999999998</v>
      </c>
      <c r="J678" s="4">
        <v>49.3</v>
      </c>
      <c r="K678" s="4">
        <v>49.3</v>
      </c>
      <c r="L678">
        <v>3</v>
      </c>
      <c r="M678" s="8">
        <v>0</v>
      </c>
      <c r="N678" t="s">
        <v>416</v>
      </c>
      <c r="O678">
        <v>29</v>
      </c>
      <c r="P678" s="4">
        <v>34.868075459270003</v>
      </c>
      <c r="Q678" t="s">
        <v>138</v>
      </c>
      <c r="R678" t="s">
        <v>227</v>
      </c>
      <c r="S678" t="s">
        <v>314</v>
      </c>
      <c r="T678" t="s">
        <v>510</v>
      </c>
      <c r="U678" t="s">
        <v>531</v>
      </c>
      <c r="V678" t="s">
        <v>516</v>
      </c>
    </row>
    <row r="679" spans="1:22" ht="15" customHeight="1" x14ac:dyDescent="0.3">
      <c r="A679">
        <v>10506</v>
      </c>
      <c r="B679" t="s">
        <v>37</v>
      </c>
      <c r="C679">
        <v>25</v>
      </c>
      <c r="D679">
        <v>9</v>
      </c>
      <c r="E679" s="3">
        <v>44301</v>
      </c>
      <c r="F679" s="25">
        <f>YEAR(Order[[#This Row],[OrderDate]])</f>
        <v>2021</v>
      </c>
      <c r="G679" s="14">
        <v>20210502</v>
      </c>
      <c r="H679" t="s">
        <v>484</v>
      </c>
      <c r="I679" s="4">
        <v>226.79999962449074</v>
      </c>
      <c r="J679" s="4">
        <v>14</v>
      </c>
      <c r="K679" s="4">
        <v>12.599999979138374</v>
      </c>
      <c r="L679">
        <v>18</v>
      </c>
      <c r="M679" s="8">
        <v>0.10000000149011611</v>
      </c>
      <c r="N679" t="s">
        <v>379</v>
      </c>
      <c r="O679">
        <v>11</v>
      </c>
      <c r="P679" s="4">
        <v>5.7552439408246228</v>
      </c>
      <c r="Q679" t="s">
        <v>126</v>
      </c>
      <c r="R679" t="s">
        <v>215</v>
      </c>
      <c r="S679" t="s">
        <v>302</v>
      </c>
      <c r="T679" t="s">
        <v>509</v>
      </c>
      <c r="U679" t="s">
        <v>520</v>
      </c>
      <c r="V679" t="s">
        <v>516</v>
      </c>
    </row>
    <row r="680" spans="1:22" ht="15" customHeight="1" x14ac:dyDescent="0.3">
      <c r="A680">
        <v>10506</v>
      </c>
      <c r="B680" t="s">
        <v>37</v>
      </c>
      <c r="C680">
        <v>70</v>
      </c>
      <c r="D680">
        <v>9</v>
      </c>
      <c r="E680" s="3">
        <v>44301</v>
      </c>
      <c r="F680" s="25">
        <f>YEAR(Order[[#This Row],[OrderDate]])</f>
        <v>2021</v>
      </c>
      <c r="G680" s="14">
        <v>20210422</v>
      </c>
      <c r="H680" t="s">
        <v>484</v>
      </c>
      <c r="I680" s="4">
        <v>188.99999968707561</v>
      </c>
      <c r="J680" s="4">
        <v>15</v>
      </c>
      <c r="K680" s="4">
        <v>13.499999977648258</v>
      </c>
      <c r="L680">
        <v>14</v>
      </c>
      <c r="M680" s="8">
        <v>0.10000000149011611</v>
      </c>
      <c r="N680" t="s">
        <v>424</v>
      </c>
      <c r="O680">
        <v>7</v>
      </c>
      <c r="P680" s="4">
        <v>4.3219663299234155</v>
      </c>
      <c r="Q680" t="s">
        <v>126</v>
      </c>
      <c r="R680" t="s">
        <v>215</v>
      </c>
      <c r="S680" t="s">
        <v>302</v>
      </c>
      <c r="T680" t="s">
        <v>509</v>
      </c>
      <c r="U680" t="s">
        <v>520</v>
      </c>
      <c r="V680" t="s">
        <v>517</v>
      </c>
    </row>
    <row r="681" spans="1:22" x14ac:dyDescent="0.3">
      <c r="A681">
        <v>10507</v>
      </c>
      <c r="B681" t="s">
        <v>2</v>
      </c>
      <c r="C681">
        <v>43</v>
      </c>
      <c r="D681">
        <v>7</v>
      </c>
      <c r="E681" s="3">
        <v>44301</v>
      </c>
      <c r="F681" s="25">
        <f>YEAR(Order[[#This Row],[OrderDate]])</f>
        <v>2021</v>
      </c>
      <c r="G681" s="14">
        <v>20210422</v>
      </c>
      <c r="H681" t="s">
        <v>486</v>
      </c>
      <c r="I681" s="4">
        <v>586.49999588727951</v>
      </c>
      <c r="J681" s="4">
        <v>46</v>
      </c>
      <c r="K681" s="4">
        <v>39.099999725818634</v>
      </c>
      <c r="L681">
        <v>15</v>
      </c>
      <c r="M681" s="8">
        <v>0.15000000596046451</v>
      </c>
      <c r="N681" t="s">
        <v>397</v>
      </c>
      <c r="O681">
        <v>20</v>
      </c>
      <c r="P681" s="4">
        <v>33.719701744549674</v>
      </c>
      <c r="Q681" t="s">
        <v>91</v>
      </c>
      <c r="R681" t="s">
        <v>180</v>
      </c>
      <c r="S681" t="s">
        <v>269</v>
      </c>
      <c r="T681" t="s">
        <v>510</v>
      </c>
      <c r="U681" t="s">
        <v>525</v>
      </c>
      <c r="V681" t="s">
        <v>517</v>
      </c>
    </row>
    <row r="682" spans="1:22" x14ac:dyDescent="0.3">
      <c r="A682">
        <v>10507</v>
      </c>
      <c r="B682" t="s">
        <v>2</v>
      </c>
      <c r="C682">
        <v>48</v>
      </c>
      <c r="D682">
        <v>7</v>
      </c>
      <c r="E682" s="3">
        <v>44301</v>
      </c>
      <c r="F682" s="25">
        <f>YEAR(Order[[#This Row],[OrderDate]])</f>
        <v>2021</v>
      </c>
      <c r="G682" s="14">
        <v>20210513</v>
      </c>
      <c r="H682" t="s">
        <v>486</v>
      </c>
      <c r="I682" s="4">
        <v>162.56249886006117</v>
      </c>
      <c r="J682" s="4">
        <v>12.75</v>
      </c>
      <c r="K682" s="4">
        <v>10.837499924004078</v>
      </c>
      <c r="L682">
        <v>15</v>
      </c>
      <c r="M682" s="8">
        <v>0.15000000596046451</v>
      </c>
      <c r="N682" t="s">
        <v>402</v>
      </c>
      <c r="O682">
        <v>22</v>
      </c>
      <c r="P682" s="4">
        <v>8.7212588249999996</v>
      </c>
      <c r="Q682" t="s">
        <v>91</v>
      </c>
      <c r="R682" t="s">
        <v>180</v>
      </c>
      <c r="S682" t="s">
        <v>269</v>
      </c>
      <c r="T682" t="s">
        <v>510</v>
      </c>
      <c r="U682" t="s">
        <v>525</v>
      </c>
      <c r="V682" t="s">
        <v>516</v>
      </c>
    </row>
    <row r="683" spans="1:22" ht="15" customHeight="1" x14ac:dyDescent="0.3">
      <c r="A683">
        <v>10508</v>
      </c>
      <c r="B683" t="s">
        <v>54</v>
      </c>
      <c r="C683">
        <v>13</v>
      </c>
      <c r="D683">
        <v>1</v>
      </c>
      <c r="E683" s="3">
        <v>44302</v>
      </c>
      <c r="F683" s="25">
        <f>YEAR(Order[[#This Row],[OrderDate]])</f>
        <v>2021</v>
      </c>
      <c r="G683" s="14">
        <v>20210513</v>
      </c>
      <c r="H683" t="s">
        <v>484</v>
      </c>
      <c r="I683" s="4">
        <v>60</v>
      </c>
      <c r="J683" s="4">
        <v>6</v>
      </c>
      <c r="K683" s="4">
        <v>6</v>
      </c>
      <c r="L683">
        <v>10</v>
      </c>
      <c r="M683" s="8">
        <v>0</v>
      </c>
      <c r="N683" t="s">
        <v>367</v>
      </c>
      <c r="O683">
        <v>6</v>
      </c>
      <c r="P683" s="4">
        <v>2.1837851755325639</v>
      </c>
      <c r="Q683" t="s">
        <v>143</v>
      </c>
      <c r="R683" t="s">
        <v>232</v>
      </c>
      <c r="S683" t="s">
        <v>318</v>
      </c>
      <c r="T683" t="s">
        <v>509</v>
      </c>
      <c r="U683" t="s">
        <v>520</v>
      </c>
      <c r="V683" t="s">
        <v>514</v>
      </c>
    </row>
    <row r="684" spans="1:22" ht="15" customHeight="1" x14ac:dyDescent="0.3">
      <c r="A684">
        <v>10508</v>
      </c>
      <c r="B684" t="s">
        <v>54</v>
      </c>
      <c r="C684">
        <v>39</v>
      </c>
      <c r="D684">
        <v>1</v>
      </c>
      <c r="E684" s="3">
        <v>44302</v>
      </c>
      <c r="F684" s="25">
        <f>YEAR(Order[[#This Row],[OrderDate]])</f>
        <v>2021</v>
      </c>
      <c r="G684" s="14">
        <v>20210429</v>
      </c>
      <c r="H684" t="s">
        <v>484</v>
      </c>
      <c r="I684" s="4">
        <v>180</v>
      </c>
      <c r="J684" s="4">
        <v>18</v>
      </c>
      <c r="K684" s="4">
        <v>18</v>
      </c>
      <c r="L684">
        <v>10</v>
      </c>
      <c r="M684" s="8">
        <v>0</v>
      </c>
      <c r="N684" t="s">
        <v>393</v>
      </c>
      <c r="O684">
        <v>18</v>
      </c>
      <c r="P684" s="4">
        <v>13.522215154598831</v>
      </c>
      <c r="Q684" t="s">
        <v>143</v>
      </c>
      <c r="R684" t="s">
        <v>232</v>
      </c>
      <c r="S684" t="s">
        <v>318</v>
      </c>
      <c r="T684" t="s">
        <v>509</v>
      </c>
      <c r="U684" t="s">
        <v>520</v>
      </c>
      <c r="V684" t="s">
        <v>517</v>
      </c>
    </row>
    <row r="685" spans="1:22" ht="15" customHeight="1" x14ac:dyDescent="0.3">
      <c r="A685">
        <v>10509</v>
      </c>
      <c r="B685" t="s">
        <v>5</v>
      </c>
      <c r="C685">
        <v>28</v>
      </c>
      <c r="D685">
        <v>4</v>
      </c>
      <c r="E685" s="3">
        <v>44303</v>
      </c>
      <c r="F685" s="25">
        <f>YEAR(Order[[#This Row],[OrderDate]])</f>
        <v>2021</v>
      </c>
      <c r="G685" s="14">
        <v>20210428</v>
      </c>
      <c r="H685" t="s">
        <v>486</v>
      </c>
      <c r="I685" s="4">
        <v>136.80000000000001</v>
      </c>
      <c r="J685" s="4">
        <v>45.6</v>
      </c>
      <c r="K685" s="4">
        <v>45.6</v>
      </c>
      <c r="L685">
        <v>3</v>
      </c>
      <c r="M685" s="8">
        <v>0</v>
      </c>
      <c r="N685" t="s">
        <v>382</v>
      </c>
      <c r="O685">
        <v>12</v>
      </c>
      <c r="P685" s="4">
        <v>23.763027335506571</v>
      </c>
      <c r="Q685" t="s">
        <v>94</v>
      </c>
      <c r="R685" t="s">
        <v>183</v>
      </c>
      <c r="S685" t="s">
        <v>272</v>
      </c>
      <c r="T685" t="s">
        <v>509</v>
      </c>
      <c r="U685" t="s">
        <v>520</v>
      </c>
      <c r="V685" t="s">
        <v>513</v>
      </c>
    </row>
    <row r="686" spans="1:22" x14ac:dyDescent="0.3">
      <c r="A686">
        <v>10510</v>
      </c>
      <c r="B686" t="s">
        <v>68</v>
      </c>
      <c r="C686">
        <v>29</v>
      </c>
      <c r="D686">
        <v>6</v>
      </c>
      <c r="E686" s="3">
        <v>44304</v>
      </c>
      <c r="F686" s="25">
        <f>YEAR(Order[[#This Row],[OrderDate]])</f>
        <v>2021</v>
      </c>
      <c r="G686" s="14">
        <v>20210428</v>
      </c>
      <c r="H686" t="s">
        <v>485</v>
      </c>
      <c r="I686" s="4">
        <v>4456.4400000000005</v>
      </c>
      <c r="J686" s="4">
        <v>123.79</v>
      </c>
      <c r="K686" s="4">
        <v>123.79</v>
      </c>
      <c r="L686">
        <v>36</v>
      </c>
      <c r="M686" s="8">
        <v>0</v>
      </c>
      <c r="N686" t="s">
        <v>383</v>
      </c>
      <c r="O686">
        <v>12</v>
      </c>
      <c r="P686" s="4">
        <v>78.453085124436214</v>
      </c>
      <c r="Q686" t="s">
        <v>157</v>
      </c>
      <c r="R686" t="s">
        <v>246</v>
      </c>
      <c r="S686" t="s">
        <v>331</v>
      </c>
      <c r="T686" t="s">
        <v>510</v>
      </c>
      <c r="U686" t="s">
        <v>353</v>
      </c>
      <c r="V686" t="s">
        <v>518</v>
      </c>
    </row>
    <row r="687" spans="1:22" x14ac:dyDescent="0.3">
      <c r="A687">
        <v>10510</v>
      </c>
      <c r="B687" t="s">
        <v>68</v>
      </c>
      <c r="C687">
        <v>75</v>
      </c>
      <c r="D687">
        <v>6</v>
      </c>
      <c r="E687" s="3">
        <v>44304</v>
      </c>
      <c r="F687" s="25">
        <f>YEAR(Order[[#This Row],[OrderDate]])</f>
        <v>2021</v>
      </c>
      <c r="G687" s="14">
        <v>20210421</v>
      </c>
      <c r="H687" t="s">
        <v>485</v>
      </c>
      <c r="I687" s="4">
        <v>251.0999995842576</v>
      </c>
      <c r="J687" s="4">
        <v>7.75</v>
      </c>
      <c r="K687" s="4">
        <v>6.9749999884516001</v>
      </c>
      <c r="L687">
        <v>36</v>
      </c>
      <c r="M687" s="8">
        <v>0.10000000149011611</v>
      </c>
      <c r="N687" t="s">
        <v>429</v>
      </c>
      <c r="O687">
        <v>12</v>
      </c>
      <c r="P687" s="4">
        <v>3.8495729671919596</v>
      </c>
      <c r="Q687" t="s">
        <v>157</v>
      </c>
      <c r="R687" t="s">
        <v>246</v>
      </c>
      <c r="S687" t="s">
        <v>331</v>
      </c>
      <c r="T687" t="s">
        <v>510</v>
      </c>
      <c r="U687" t="s">
        <v>353</v>
      </c>
      <c r="V687" t="s">
        <v>517</v>
      </c>
    </row>
    <row r="688" spans="1:22" ht="15" customHeight="1" x14ac:dyDescent="0.3">
      <c r="A688">
        <v>10511</v>
      </c>
      <c r="B688" t="s">
        <v>8</v>
      </c>
      <c r="C688">
        <v>4</v>
      </c>
      <c r="D688">
        <v>4</v>
      </c>
      <c r="E688" s="3">
        <v>44304</v>
      </c>
      <c r="F688" s="25">
        <f>YEAR(Order[[#This Row],[OrderDate]])</f>
        <v>2021</v>
      </c>
      <c r="G688" s="14">
        <v>20210421</v>
      </c>
      <c r="H688" t="s">
        <v>485</v>
      </c>
      <c r="I688" s="4">
        <v>934.99999344348907</v>
      </c>
      <c r="J688" s="4">
        <v>22</v>
      </c>
      <c r="K688" s="4">
        <v>18.699999868869781</v>
      </c>
      <c r="L688">
        <v>50</v>
      </c>
      <c r="M688" s="8">
        <v>0.15000000596046451</v>
      </c>
      <c r="N688" t="s">
        <v>358</v>
      </c>
      <c r="O688">
        <v>2</v>
      </c>
      <c r="P688" s="4">
        <v>13.396192586104789</v>
      </c>
      <c r="Q688" t="s">
        <v>97</v>
      </c>
      <c r="R688" t="s">
        <v>186</v>
      </c>
      <c r="S688" t="s">
        <v>275</v>
      </c>
      <c r="T688" t="s">
        <v>509</v>
      </c>
      <c r="U688" t="s">
        <v>519</v>
      </c>
      <c r="V688" t="s">
        <v>515</v>
      </c>
    </row>
    <row r="689" spans="1:22" ht="15" customHeight="1" x14ac:dyDescent="0.3">
      <c r="A689">
        <v>10511</v>
      </c>
      <c r="B689" t="s">
        <v>8</v>
      </c>
      <c r="C689">
        <v>7</v>
      </c>
      <c r="D689">
        <v>4</v>
      </c>
      <c r="E689" s="3">
        <v>44304</v>
      </c>
      <c r="F689" s="25">
        <f>YEAR(Order[[#This Row],[OrderDate]])</f>
        <v>2021</v>
      </c>
      <c r="G689" s="14">
        <v>20210421</v>
      </c>
      <c r="H689" t="s">
        <v>485</v>
      </c>
      <c r="I689" s="4">
        <v>1274.9999910593033</v>
      </c>
      <c r="J689" s="4">
        <v>30</v>
      </c>
      <c r="K689" s="4">
        <v>25.499999821186066</v>
      </c>
      <c r="L689">
        <v>50</v>
      </c>
      <c r="M689" s="8">
        <v>0.15000000596046451</v>
      </c>
      <c r="N689" t="s">
        <v>361</v>
      </c>
      <c r="O689">
        <v>3</v>
      </c>
      <c r="P689" s="4">
        <v>16.995648153812226</v>
      </c>
      <c r="Q689" t="s">
        <v>97</v>
      </c>
      <c r="R689" t="s">
        <v>186</v>
      </c>
      <c r="S689" t="s">
        <v>275</v>
      </c>
      <c r="T689" t="s">
        <v>509</v>
      </c>
      <c r="U689" t="s">
        <v>519</v>
      </c>
      <c r="V689" t="s">
        <v>513</v>
      </c>
    </row>
    <row r="690" spans="1:22" ht="15" customHeight="1" x14ac:dyDescent="0.3">
      <c r="A690">
        <v>10511</v>
      </c>
      <c r="B690" t="s">
        <v>8</v>
      </c>
      <c r="C690">
        <v>8</v>
      </c>
      <c r="D690">
        <v>4</v>
      </c>
      <c r="E690" s="3">
        <v>44304</v>
      </c>
      <c r="F690" s="25">
        <f>YEAR(Order[[#This Row],[OrderDate]])</f>
        <v>2021</v>
      </c>
      <c r="G690" s="14">
        <v>20210424</v>
      </c>
      <c r="H690" t="s">
        <v>485</v>
      </c>
      <c r="I690" s="4">
        <v>339.99999761581421</v>
      </c>
      <c r="J690" s="4">
        <v>40</v>
      </c>
      <c r="K690" s="4">
        <v>33.999999761581421</v>
      </c>
      <c r="L690">
        <v>10</v>
      </c>
      <c r="M690" s="8">
        <v>0.15000000596046451</v>
      </c>
      <c r="N690" t="s">
        <v>362</v>
      </c>
      <c r="O690">
        <v>3</v>
      </c>
      <c r="P690" s="4">
        <v>29.042861179974402</v>
      </c>
      <c r="Q690" t="s">
        <v>97</v>
      </c>
      <c r="R690" t="s">
        <v>186</v>
      </c>
      <c r="S690" t="s">
        <v>275</v>
      </c>
      <c r="T690" t="s">
        <v>509</v>
      </c>
      <c r="U690" t="s">
        <v>519</v>
      </c>
      <c r="V690" t="s">
        <v>515</v>
      </c>
    </row>
    <row r="691" spans="1:22" x14ac:dyDescent="0.3">
      <c r="A691">
        <v>10512</v>
      </c>
      <c r="B691" t="s">
        <v>20</v>
      </c>
      <c r="C691">
        <v>24</v>
      </c>
      <c r="D691">
        <v>7</v>
      </c>
      <c r="E691" s="3">
        <v>44307</v>
      </c>
      <c r="F691" s="25">
        <f>YEAR(Order[[#This Row],[OrderDate]])</f>
        <v>2021</v>
      </c>
      <c r="G691" s="14">
        <v>20210424</v>
      </c>
      <c r="H691" t="s">
        <v>484</v>
      </c>
      <c r="I691" s="4">
        <v>38.249999731779099</v>
      </c>
      <c r="J691" s="4">
        <v>4.5</v>
      </c>
      <c r="K691" s="4">
        <v>3.8249999731779099</v>
      </c>
      <c r="L691">
        <v>10</v>
      </c>
      <c r="M691" s="8">
        <v>0.15000000596046451</v>
      </c>
      <c r="N691" t="s">
        <v>378</v>
      </c>
      <c r="O691">
        <v>10</v>
      </c>
      <c r="P691" s="4">
        <v>2.1230577042655105</v>
      </c>
      <c r="Q691" t="s">
        <v>109</v>
      </c>
      <c r="R691" t="s">
        <v>198</v>
      </c>
      <c r="S691" t="s">
        <v>287</v>
      </c>
      <c r="T691" t="s">
        <v>510</v>
      </c>
      <c r="U691" t="s">
        <v>521</v>
      </c>
      <c r="V691" t="s">
        <v>517</v>
      </c>
    </row>
    <row r="692" spans="1:22" x14ac:dyDescent="0.3">
      <c r="A692">
        <v>10512</v>
      </c>
      <c r="B692" t="s">
        <v>20</v>
      </c>
      <c r="C692">
        <v>46</v>
      </c>
      <c r="D692">
        <v>7</v>
      </c>
      <c r="E692" s="3">
        <v>44307</v>
      </c>
      <c r="F692" s="25">
        <f>YEAR(Order[[#This Row],[OrderDate]])</f>
        <v>2021</v>
      </c>
      <c r="G692" s="14">
        <v>20210424</v>
      </c>
      <c r="H692" t="s">
        <v>484</v>
      </c>
      <c r="I692" s="4">
        <v>91.799999356269836</v>
      </c>
      <c r="J692" s="4">
        <v>12</v>
      </c>
      <c r="K692" s="4">
        <v>10.199999928474426</v>
      </c>
      <c r="L692">
        <v>9</v>
      </c>
      <c r="M692" s="8">
        <v>0.15000000596046451</v>
      </c>
      <c r="N692" t="s">
        <v>400</v>
      </c>
      <c r="O692">
        <v>21</v>
      </c>
      <c r="P692" s="4">
        <v>5.504627786254181</v>
      </c>
      <c r="Q692" t="s">
        <v>109</v>
      </c>
      <c r="R692" t="s">
        <v>198</v>
      </c>
      <c r="S692" t="s">
        <v>287</v>
      </c>
      <c r="T692" t="s">
        <v>510</v>
      </c>
      <c r="U692" t="s">
        <v>521</v>
      </c>
      <c r="V692" t="s">
        <v>514</v>
      </c>
    </row>
    <row r="693" spans="1:22" x14ac:dyDescent="0.3">
      <c r="A693">
        <v>10512</v>
      </c>
      <c r="B693" t="s">
        <v>20</v>
      </c>
      <c r="C693">
        <v>47</v>
      </c>
      <c r="D693">
        <v>7</v>
      </c>
      <c r="E693" s="3">
        <v>44307</v>
      </c>
      <c r="F693" s="25">
        <f>YEAR(Order[[#This Row],[OrderDate]])</f>
        <v>2021</v>
      </c>
      <c r="G693" s="14">
        <v>20210424</v>
      </c>
      <c r="H693" t="s">
        <v>484</v>
      </c>
      <c r="I693" s="4">
        <v>48.449999660253525</v>
      </c>
      <c r="J693" s="4">
        <v>9.5</v>
      </c>
      <c r="K693" s="4">
        <v>8.0749999433755875</v>
      </c>
      <c r="L693">
        <v>6</v>
      </c>
      <c r="M693" s="8">
        <v>0.15000000596046451</v>
      </c>
      <c r="N693" t="s">
        <v>401</v>
      </c>
      <c r="O693">
        <v>22</v>
      </c>
      <c r="P693" s="4">
        <v>6.92246398648025</v>
      </c>
      <c r="Q693" t="s">
        <v>109</v>
      </c>
      <c r="R693" t="s">
        <v>198</v>
      </c>
      <c r="S693" t="s">
        <v>287</v>
      </c>
      <c r="T693" t="s">
        <v>510</v>
      </c>
      <c r="U693" t="s">
        <v>521</v>
      </c>
      <c r="V693" t="s">
        <v>516</v>
      </c>
    </row>
    <row r="694" spans="1:22" x14ac:dyDescent="0.3">
      <c r="A694">
        <v>10512</v>
      </c>
      <c r="B694" t="s">
        <v>20</v>
      </c>
      <c r="C694">
        <v>60</v>
      </c>
      <c r="D694">
        <v>7</v>
      </c>
      <c r="E694" s="3">
        <v>44307</v>
      </c>
      <c r="F694" s="25">
        <f>YEAR(Order[[#This Row],[OrderDate]])</f>
        <v>2021</v>
      </c>
      <c r="G694" s="14">
        <v>20210428</v>
      </c>
      <c r="H694" t="s">
        <v>484</v>
      </c>
      <c r="I694" s="4">
        <v>346.79999756813049</v>
      </c>
      <c r="J694" s="4">
        <v>34</v>
      </c>
      <c r="K694" s="4">
        <v>28.899999797344208</v>
      </c>
      <c r="L694">
        <v>12</v>
      </c>
      <c r="M694" s="8">
        <v>0.15000000596046451</v>
      </c>
      <c r="N694" t="s">
        <v>414</v>
      </c>
      <c r="O694">
        <v>28</v>
      </c>
      <c r="P694" s="4">
        <v>17.186056815854748</v>
      </c>
      <c r="Q694" t="s">
        <v>109</v>
      </c>
      <c r="R694" t="s">
        <v>198</v>
      </c>
      <c r="S694" t="s">
        <v>287</v>
      </c>
      <c r="T694" t="s">
        <v>510</v>
      </c>
      <c r="U694" t="s">
        <v>521</v>
      </c>
      <c r="V694" t="s">
        <v>511</v>
      </c>
    </row>
    <row r="695" spans="1:22" x14ac:dyDescent="0.3">
      <c r="A695">
        <v>10513</v>
      </c>
      <c r="B695" t="s">
        <v>83</v>
      </c>
      <c r="C695">
        <v>21</v>
      </c>
      <c r="D695">
        <v>7</v>
      </c>
      <c r="E695" s="3">
        <v>44308</v>
      </c>
      <c r="F695" s="25">
        <f>YEAR(Order[[#This Row],[OrderDate]])</f>
        <v>2021</v>
      </c>
      <c r="G695" s="14">
        <v>20210428</v>
      </c>
      <c r="H695" t="s">
        <v>486</v>
      </c>
      <c r="I695" s="4">
        <v>319.9999988079071</v>
      </c>
      <c r="J695" s="4">
        <v>10</v>
      </c>
      <c r="K695" s="4">
        <v>7.9999999701976776</v>
      </c>
      <c r="L695">
        <v>40</v>
      </c>
      <c r="M695" s="8">
        <v>0.20000000298023221</v>
      </c>
      <c r="N695" t="s">
        <v>375</v>
      </c>
      <c r="O695">
        <v>8</v>
      </c>
      <c r="P695" s="4">
        <v>8.5451596278118238</v>
      </c>
      <c r="Q695" t="s">
        <v>172</v>
      </c>
      <c r="R695" t="s">
        <v>261</v>
      </c>
      <c r="S695" t="s">
        <v>345</v>
      </c>
      <c r="T695" t="s">
        <v>509</v>
      </c>
      <c r="U695" t="s">
        <v>520</v>
      </c>
      <c r="V695" t="s">
        <v>516</v>
      </c>
    </row>
    <row r="696" spans="1:22" x14ac:dyDescent="0.3">
      <c r="A696">
        <v>10513</v>
      </c>
      <c r="B696" t="s">
        <v>83</v>
      </c>
      <c r="C696">
        <v>32</v>
      </c>
      <c r="D696">
        <v>7</v>
      </c>
      <c r="E696" s="3">
        <v>44308</v>
      </c>
      <c r="F696" s="25">
        <f>YEAR(Order[[#This Row],[OrderDate]])</f>
        <v>2021</v>
      </c>
      <c r="G696" s="14">
        <v>20210428</v>
      </c>
      <c r="H696" t="s">
        <v>486</v>
      </c>
      <c r="I696" s="4">
        <v>1279.9999952316284</v>
      </c>
      <c r="J696" s="4">
        <v>32</v>
      </c>
      <c r="K696" s="4">
        <v>25.599999904632568</v>
      </c>
      <c r="L696">
        <v>50</v>
      </c>
      <c r="M696" s="8">
        <v>0.20000000298023221</v>
      </c>
      <c r="N696" t="s">
        <v>386</v>
      </c>
      <c r="O696">
        <v>14</v>
      </c>
      <c r="P696" s="4">
        <v>15.737004602670464</v>
      </c>
      <c r="Q696" t="s">
        <v>172</v>
      </c>
      <c r="R696" t="s">
        <v>261</v>
      </c>
      <c r="S696" t="s">
        <v>345</v>
      </c>
      <c r="T696" t="s">
        <v>509</v>
      </c>
      <c r="U696" t="s">
        <v>520</v>
      </c>
      <c r="V696" t="s">
        <v>511</v>
      </c>
    </row>
    <row r="697" spans="1:22" x14ac:dyDescent="0.3">
      <c r="A697">
        <v>10513</v>
      </c>
      <c r="B697" t="s">
        <v>83</v>
      </c>
      <c r="C697">
        <v>61</v>
      </c>
      <c r="D697">
        <v>7</v>
      </c>
      <c r="E697" s="3">
        <v>44308</v>
      </c>
      <c r="F697" s="25">
        <f>YEAR(Order[[#This Row],[OrderDate]])</f>
        <v>2021</v>
      </c>
      <c r="G697" s="14">
        <v>20210516</v>
      </c>
      <c r="H697" t="s">
        <v>486</v>
      </c>
      <c r="I697" s="4">
        <v>341.99999872595072</v>
      </c>
      <c r="J697" s="4">
        <v>28.5</v>
      </c>
      <c r="K697" s="4">
        <v>22.799999915063381</v>
      </c>
      <c r="L697">
        <v>15</v>
      </c>
      <c r="M697" s="8">
        <v>0.20000000298023221</v>
      </c>
      <c r="N697" t="s">
        <v>415</v>
      </c>
      <c r="O697">
        <v>29</v>
      </c>
      <c r="P697" s="4">
        <v>10.457549197381082</v>
      </c>
      <c r="Q697" t="s">
        <v>172</v>
      </c>
      <c r="R697" t="s">
        <v>261</v>
      </c>
      <c r="S697" t="s">
        <v>345</v>
      </c>
      <c r="T697" t="s">
        <v>509</v>
      </c>
      <c r="U697" t="s">
        <v>520</v>
      </c>
      <c r="V697" t="s">
        <v>515</v>
      </c>
    </row>
    <row r="698" spans="1:22" ht="15" customHeight="1" x14ac:dyDescent="0.3">
      <c r="A698">
        <v>10514</v>
      </c>
      <c r="B698" t="s">
        <v>19</v>
      </c>
      <c r="C698">
        <v>20</v>
      </c>
      <c r="D698">
        <v>3</v>
      </c>
      <c r="E698" s="3">
        <v>44308</v>
      </c>
      <c r="F698" s="25">
        <f>YEAR(Order[[#This Row],[OrderDate]])</f>
        <v>2021</v>
      </c>
      <c r="G698" s="14">
        <v>20210516</v>
      </c>
      <c r="H698" t="s">
        <v>484</v>
      </c>
      <c r="I698" s="4">
        <v>3159</v>
      </c>
      <c r="J698" s="4">
        <v>81</v>
      </c>
      <c r="K698" s="4">
        <v>81</v>
      </c>
      <c r="L698">
        <v>39</v>
      </c>
      <c r="M698" s="8">
        <v>0</v>
      </c>
      <c r="N698" t="s">
        <v>374</v>
      </c>
      <c r="O698">
        <v>8</v>
      </c>
      <c r="P698" s="4">
        <v>57.815472307491099</v>
      </c>
      <c r="Q698" t="s">
        <v>108</v>
      </c>
      <c r="R698" t="s">
        <v>197</v>
      </c>
      <c r="S698" t="s">
        <v>286</v>
      </c>
      <c r="T698" t="s">
        <v>509</v>
      </c>
      <c r="U698" t="s">
        <v>524</v>
      </c>
      <c r="V698" t="s">
        <v>516</v>
      </c>
    </row>
    <row r="699" spans="1:22" ht="15" customHeight="1" x14ac:dyDescent="0.3">
      <c r="A699">
        <v>10514</v>
      </c>
      <c r="B699" t="s">
        <v>19</v>
      </c>
      <c r="C699">
        <v>28</v>
      </c>
      <c r="D699">
        <v>3</v>
      </c>
      <c r="E699" s="3">
        <v>44308</v>
      </c>
      <c r="F699" s="25">
        <f>YEAR(Order[[#This Row],[OrderDate]])</f>
        <v>2021</v>
      </c>
      <c r="G699" s="14">
        <v>20210516</v>
      </c>
      <c r="H699" t="s">
        <v>484</v>
      </c>
      <c r="I699" s="4">
        <v>1596</v>
      </c>
      <c r="J699" s="4">
        <v>45.6</v>
      </c>
      <c r="K699" s="4">
        <v>45.6</v>
      </c>
      <c r="L699">
        <v>35</v>
      </c>
      <c r="M699" s="8">
        <v>0</v>
      </c>
      <c r="N699" t="s">
        <v>382</v>
      </c>
      <c r="O699">
        <v>12</v>
      </c>
      <c r="P699" s="4">
        <v>23.763027335506571</v>
      </c>
      <c r="Q699" t="s">
        <v>108</v>
      </c>
      <c r="R699" t="s">
        <v>197</v>
      </c>
      <c r="S699" t="s">
        <v>286</v>
      </c>
      <c r="T699" t="s">
        <v>509</v>
      </c>
      <c r="U699" t="s">
        <v>524</v>
      </c>
      <c r="V699" t="s">
        <v>513</v>
      </c>
    </row>
    <row r="700" spans="1:22" ht="15" customHeight="1" x14ac:dyDescent="0.3">
      <c r="A700">
        <v>10514</v>
      </c>
      <c r="B700" t="s">
        <v>19</v>
      </c>
      <c r="C700">
        <v>56</v>
      </c>
      <c r="D700">
        <v>3</v>
      </c>
      <c r="E700" s="3">
        <v>44308</v>
      </c>
      <c r="F700" s="25">
        <f>YEAR(Order[[#This Row],[OrderDate]])</f>
        <v>2021</v>
      </c>
      <c r="G700" s="14">
        <v>20210516</v>
      </c>
      <c r="H700" t="s">
        <v>484</v>
      </c>
      <c r="I700" s="4">
        <v>2660</v>
      </c>
      <c r="J700" s="4">
        <v>38</v>
      </c>
      <c r="K700" s="4">
        <v>38</v>
      </c>
      <c r="L700">
        <v>70</v>
      </c>
      <c r="M700" s="8">
        <v>0</v>
      </c>
      <c r="N700" t="s">
        <v>410</v>
      </c>
      <c r="O700">
        <v>26</v>
      </c>
      <c r="P700" s="4">
        <v>12.985049050340091</v>
      </c>
      <c r="Q700" t="s">
        <v>108</v>
      </c>
      <c r="R700" t="s">
        <v>197</v>
      </c>
      <c r="S700" t="s">
        <v>286</v>
      </c>
      <c r="T700" t="s">
        <v>509</v>
      </c>
      <c r="U700" t="s">
        <v>524</v>
      </c>
      <c r="V700" t="s">
        <v>512</v>
      </c>
    </row>
    <row r="701" spans="1:22" ht="15" customHeight="1" x14ac:dyDescent="0.3">
      <c r="A701">
        <v>10514</v>
      </c>
      <c r="B701" t="s">
        <v>19</v>
      </c>
      <c r="C701">
        <v>65</v>
      </c>
      <c r="D701">
        <v>3</v>
      </c>
      <c r="E701" s="3">
        <v>44308</v>
      </c>
      <c r="F701" s="25">
        <f>YEAR(Order[[#This Row],[OrderDate]])</f>
        <v>2021</v>
      </c>
      <c r="G701" s="14">
        <v>20210516</v>
      </c>
      <c r="H701" t="s">
        <v>484</v>
      </c>
      <c r="I701" s="4">
        <v>820.95</v>
      </c>
      <c r="J701" s="4">
        <v>21.05</v>
      </c>
      <c r="K701" s="4">
        <v>21.05</v>
      </c>
      <c r="L701">
        <v>39</v>
      </c>
      <c r="M701" s="8">
        <v>0</v>
      </c>
      <c r="N701" t="s">
        <v>419</v>
      </c>
      <c r="O701">
        <v>2</v>
      </c>
      <c r="P701" s="4">
        <v>12.356901002694999</v>
      </c>
      <c r="Q701" t="s">
        <v>108</v>
      </c>
      <c r="R701" t="s">
        <v>197</v>
      </c>
      <c r="S701" t="s">
        <v>286</v>
      </c>
      <c r="T701" t="s">
        <v>509</v>
      </c>
      <c r="U701" t="s">
        <v>524</v>
      </c>
      <c r="V701" t="s">
        <v>515</v>
      </c>
    </row>
    <row r="702" spans="1:22" ht="15" customHeight="1" x14ac:dyDescent="0.3">
      <c r="A702">
        <v>10514</v>
      </c>
      <c r="B702" t="s">
        <v>19</v>
      </c>
      <c r="C702">
        <v>75</v>
      </c>
      <c r="D702">
        <v>3</v>
      </c>
      <c r="E702" s="3">
        <v>44308</v>
      </c>
      <c r="F702" s="25">
        <f>YEAR(Order[[#This Row],[OrderDate]])</f>
        <v>2021</v>
      </c>
      <c r="G702" s="14">
        <v>20210523</v>
      </c>
      <c r="H702" t="s">
        <v>484</v>
      </c>
      <c r="I702" s="4">
        <v>387.5</v>
      </c>
      <c r="J702" s="4">
        <v>7.75</v>
      </c>
      <c r="K702" s="4">
        <v>7.75</v>
      </c>
      <c r="L702">
        <v>50</v>
      </c>
      <c r="M702" s="8">
        <v>0</v>
      </c>
      <c r="N702" t="s">
        <v>429</v>
      </c>
      <c r="O702">
        <v>12</v>
      </c>
      <c r="P702" s="4">
        <v>3.8495729671919596</v>
      </c>
      <c r="Q702" t="s">
        <v>108</v>
      </c>
      <c r="R702" t="s">
        <v>197</v>
      </c>
      <c r="S702" t="s">
        <v>286</v>
      </c>
      <c r="T702" t="s">
        <v>509</v>
      </c>
      <c r="U702" t="s">
        <v>524</v>
      </c>
      <c r="V702" t="s">
        <v>517</v>
      </c>
    </row>
    <row r="703" spans="1:22" ht="15" customHeight="1" x14ac:dyDescent="0.3">
      <c r="A703">
        <v>10515</v>
      </c>
      <c r="B703" t="s">
        <v>60</v>
      </c>
      <c r="C703">
        <v>9</v>
      </c>
      <c r="D703">
        <v>2</v>
      </c>
      <c r="E703" s="3">
        <v>44309</v>
      </c>
      <c r="F703" s="25">
        <f>YEAR(Order[[#This Row],[OrderDate]])</f>
        <v>2021</v>
      </c>
      <c r="G703" s="14">
        <v>20210523</v>
      </c>
      <c r="H703" t="s">
        <v>486</v>
      </c>
      <c r="I703" s="4">
        <v>1319.1999907493591</v>
      </c>
      <c r="J703" s="4">
        <v>97</v>
      </c>
      <c r="K703" s="4">
        <v>82.449999421834946</v>
      </c>
      <c r="L703">
        <v>16</v>
      </c>
      <c r="M703" s="8">
        <v>0.15000000596046451</v>
      </c>
      <c r="N703" t="s">
        <v>363</v>
      </c>
      <c r="O703">
        <v>4</v>
      </c>
      <c r="P703" s="4">
        <v>50.619422065150324</v>
      </c>
      <c r="Q703" t="s">
        <v>149</v>
      </c>
      <c r="R703" t="s">
        <v>238</v>
      </c>
      <c r="S703" t="s">
        <v>324</v>
      </c>
      <c r="T703" t="s">
        <v>509</v>
      </c>
      <c r="U703" t="s">
        <v>520</v>
      </c>
      <c r="V703" t="s">
        <v>518</v>
      </c>
    </row>
    <row r="704" spans="1:22" ht="15" customHeight="1" x14ac:dyDescent="0.3">
      <c r="A704">
        <v>10515</v>
      </c>
      <c r="B704" t="s">
        <v>60</v>
      </c>
      <c r="C704">
        <v>16</v>
      </c>
      <c r="D704">
        <v>2</v>
      </c>
      <c r="E704" s="3">
        <v>44309</v>
      </c>
      <c r="F704" s="25">
        <f>YEAR(Order[[#This Row],[OrderDate]])</f>
        <v>2021</v>
      </c>
      <c r="G704" s="14">
        <v>20210523</v>
      </c>
      <c r="H704" t="s">
        <v>486</v>
      </c>
      <c r="I704" s="4">
        <v>872.5</v>
      </c>
      <c r="J704" s="4">
        <v>17.45</v>
      </c>
      <c r="K704" s="4">
        <v>17.45</v>
      </c>
      <c r="L704">
        <v>50</v>
      </c>
      <c r="M704" s="8">
        <v>0</v>
      </c>
      <c r="N704" t="s">
        <v>370</v>
      </c>
      <c r="O704">
        <v>7</v>
      </c>
      <c r="P704" s="4">
        <v>12.75283918323947</v>
      </c>
      <c r="Q704" t="s">
        <v>149</v>
      </c>
      <c r="R704" t="s">
        <v>238</v>
      </c>
      <c r="S704" t="s">
        <v>324</v>
      </c>
      <c r="T704" t="s">
        <v>509</v>
      </c>
      <c r="U704" t="s">
        <v>520</v>
      </c>
      <c r="V704" t="s">
        <v>516</v>
      </c>
    </row>
    <row r="705" spans="1:22" ht="15" customHeight="1" x14ac:dyDescent="0.3">
      <c r="A705">
        <v>10515</v>
      </c>
      <c r="B705" t="s">
        <v>60</v>
      </c>
      <c r="C705">
        <v>27</v>
      </c>
      <c r="D705">
        <v>2</v>
      </c>
      <c r="E705" s="3">
        <v>44309</v>
      </c>
      <c r="F705" s="25">
        <f>YEAR(Order[[#This Row],[OrderDate]])</f>
        <v>2021</v>
      </c>
      <c r="G705" s="14">
        <v>20210523</v>
      </c>
      <c r="H705" t="s">
        <v>486</v>
      </c>
      <c r="I705" s="4">
        <v>5268</v>
      </c>
      <c r="J705" s="4">
        <v>43.9</v>
      </c>
      <c r="K705" s="4">
        <v>43.9</v>
      </c>
      <c r="L705">
        <v>120</v>
      </c>
      <c r="M705" s="8">
        <v>0</v>
      </c>
      <c r="N705" t="s">
        <v>381</v>
      </c>
      <c r="O705">
        <v>11</v>
      </c>
      <c r="P705" s="4">
        <v>33.234373496604114</v>
      </c>
      <c r="Q705" t="s">
        <v>149</v>
      </c>
      <c r="R705" t="s">
        <v>238</v>
      </c>
      <c r="S705" t="s">
        <v>324</v>
      </c>
      <c r="T705" t="s">
        <v>509</v>
      </c>
      <c r="U705" t="s">
        <v>520</v>
      </c>
      <c r="V705" t="s">
        <v>516</v>
      </c>
    </row>
    <row r="706" spans="1:22" ht="15" customHeight="1" x14ac:dyDescent="0.3">
      <c r="A706">
        <v>10515</v>
      </c>
      <c r="B706" t="s">
        <v>60</v>
      </c>
      <c r="C706">
        <v>33</v>
      </c>
      <c r="D706">
        <v>2</v>
      </c>
      <c r="E706" s="3">
        <v>44309</v>
      </c>
      <c r="F706" s="25">
        <f>YEAR(Order[[#This Row],[OrderDate]])</f>
        <v>2021</v>
      </c>
      <c r="G706" s="14">
        <v>20210523</v>
      </c>
      <c r="H706" t="s">
        <v>486</v>
      </c>
      <c r="I706" s="4">
        <v>33.999999761581421</v>
      </c>
      <c r="J706" s="4">
        <v>2.5</v>
      </c>
      <c r="K706" s="4">
        <v>2.1249999850988388</v>
      </c>
      <c r="L706">
        <v>16</v>
      </c>
      <c r="M706" s="8">
        <v>0.15000000596046451</v>
      </c>
      <c r="N706" t="s">
        <v>387</v>
      </c>
      <c r="O706">
        <v>15</v>
      </c>
      <c r="P706" s="4">
        <v>1.3985746153494198</v>
      </c>
      <c r="Q706" t="s">
        <v>149</v>
      </c>
      <c r="R706" t="s">
        <v>238</v>
      </c>
      <c r="S706" t="s">
        <v>324</v>
      </c>
      <c r="T706" t="s">
        <v>509</v>
      </c>
      <c r="U706" t="s">
        <v>520</v>
      </c>
      <c r="V706" t="s">
        <v>511</v>
      </c>
    </row>
    <row r="707" spans="1:22" ht="15" customHeight="1" x14ac:dyDescent="0.3">
      <c r="A707">
        <v>10515</v>
      </c>
      <c r="B707" t="s">
        <v>60</v>
      </c>
      <c r="C707">
        <v>60</v>
      </c>
      <c r="D707">
        <v>2</v>
      </c>
      <c r="E707" s="3">
        <v>44309</v>
      </c>
      <c r="F707" s="25">
        <f>YEAR(Order[[#This Row],[OrderDate]])</f>
        <v>2021</v>
      </c>
      <c r="G707" s="14">
        <v>20210501</v>
      </c>
      <c r="H707" t="s">
        <v>486</v>
      </c>
      <c r="I707" s="4">
        <v>2427.5999829769135</v>
      </c>
      <c r="J707" s="4">
        <v>34</v>
      </c>
      <c r="K707" s="4">
        <v>28.899999797344208</v>
      </c>
      <c r="L707">
        <v>84</v>
      </c>
      <c r="M707" s="8">
        <v>0.15000000596046451</v>
      </c>
      <c r="N707" t="s">
        <v>414</v>
      </c>
      <c r="O707">
        <v>28</v>
      </c>
      <c r="P707" s="4">
        <v>17.186056815854748</v>
      </c>
      <c r="Q707" t="s">
        <v>149</v>
      </c>
      <c r="R707" t="s">
        <v>238</v>
      </c>
      <c r="S707" t="s">
        <v>324</v>
      </c>
      <c r="T707" t="s">
        <v>509</v>
      </c>
      <c r="U707" t="s">
        <v>520</v>
      </c>
      <c r="V707" t="s">
        <v>511</v>
      </c>
    </row>
    <row r="708" spans="1:22" ht="15" customHeight="1" x14ac:dyDescent="0.3">
      <c r="A708">
        <v>10516</v>
      </c>
      <c r="B708" t="s">
        <v>35</v>
      </c>
      <c r="C708">
        <v>18</v>
      </c>
      <c r="D708">
        <v>2</v>
      </c>
      <c r="E708" s="3">
        <v>44310</v>
      </c>
      <c r="F708" s="25">
        <f>YEAR(Order[[#This Row],[OrderDate]])</f>
        <v>2021</v>
      </c>
      <c r="G708" s="14">
        <v>20210501</v>
      </c>
      <c r="H708" t="s">
        <v>485</v>
      </c>
      <c r="I708" s="4">
        <v>1406.2499976716936</v>
      </c>
      <c r="J708" s="4">
        <v>62.5</v>
      </c>
      <c r="K708" s="4">
        <v>56.249999906867743</v>
      </c>
      <c r="L708">
        <v>25</v>
      </c>
      <c r="M708" s="8">
        <v>0.10000000149011611</v>
      </c>
      <c r="N708" t="s">
        <v>372</v>
      </c>
      <c r="O708">
        <v>7</v>
      </c>
      <c r="P708" s="4">
        <v>20.144415838276313</v>
      </c>
      <c r="Q708" t="s">
        <v>124</v>
      </c>
      <c r="R708" t="s">
        <v>213</v>
      </c>
      <c r="T708" t="s">
        <v>509</v>
      </c>
      <c r="U708" t="s">
        <v>530</v>
      </c>
      <c r="V708" t="s">
        <v>514</v>
      </c>
    </row>
    <row r="709" spans="1:22" ht="15" customHeight="1" x14ac:dyDescent="0.3">
      <c r="A709">
        <v>10516</v>
      </c>
      <c r="B709" t="s">
        <v>35</v>
      </c>
      <c r="C709">
        <v>41</v>
      </c>
      <c r="D709">
        <v>2</v>
      </c>
      <c r="E709" s="3">
        <v>44310</v>
      </c>
      <c r="F709" s="25">
        <f>YEAR(Order[[#This Row],[OrderDate]])</f>
        <v>2021</v>
      </c>
      <c r="G709" s="14">
        <v>20210501</v>
      </c>
      <c r="H709" t="s">
        <v>485</v>
      </c>
      <c r="I709" s="4">
        <v>694.79999884963036</v>
      </c>
      <c r="J709" s="4">
        <v>9.65</v>
      </c>
      <c r="K709" s="4">
        <v>8.6849999856203794</v>
      </c>
      <c r="L709">
        <v>80</v>
      </c>
      <c r="M709" s="8">
        <v>0.10000000149011611</v>
      </c>
      <c r="N709" t="s">
        <v>395</v>
      </c>
      <c r="O709">
        <v>19</v>
      </c>
      <c r="P709" s="4">
        <v>6.0463867884479576</v>
      </c>
      <c r="Q709" t="s">
        <v>124</v>
      </c>
      <c r="R709" t="s">
        <v>213</v>
      </c>
      <c r="T709" t="s">
        <v>509</v>
      </c>
      <c r="U709" t="s">
        <v>530</v>
      </c>
      <c r="V709" t="s">
        <v>514</v>
      </c>
    </row>
    <row r="710" spans="1:22" ht="15" customHeight="1" x14ac:dyDescent="0.3">
      <c r="A710">
        <v>10516</v>
      </c>
      <c r="B710" t="s">
        <v>35</v>
      </c>
      <c r="C710">
        <v>42</v>
      </c>
      <c r="D710">
        <v>2</v>
      </c>
      <c r="E710" s="3">
        <v>44310</v>
      </c>
      <c r="F710" s="25">
        <f>YEAR(Order[[#This Row],[OrderDate]])</f>
        <v>2021</v>
      </c>
      <c r="G710" s="14">
        <v>20210429</v>
      </c>
      <c r="H710" t="s">
        <v>485</v>
      </c>
      <c r="I710" s="4">
        <v>280</v>
      </c>
      <c r="J710" s="4">
        <v>14</v>
      </c>
      <c r="K710" s="4">
        <v>14</v>
      </c>
      <c r="L710">
        <v>20</v>
      </c>
      <c r="M710" s="8">
        <v>0</v>
      </c>
      <c r="N710" t="s">
        <v>396</v>
      </c>
      <c r="O710">
        <v>20</v>
      </c>
      <c r="P710" s="4">
        <v>10.762412487567216</v>
      </c>
      <c r="Q710" t="s">
        <v>124</v>
      </c>
      <c r="R710" t="s">
        <v>213</v>
      </c>
      <c r="T710" t="s">
        <v>509</v>
      </c>
      <c r="U710" t="s">
        <v>530</v>
      </c>
      <c r="V710" t="s">
        <v>512</v>
      </c>
    </row>
    <row r="711" spans="1:22" ht="15" customHeight="1" x14ac:dyDescent="0.3">
      <c r="A711">
        <v>10517</v>
      </c>
      <c r="B711" t="s">
        <v>51</v>
      </c>
      <c r="C711">
        <v>52</v>
      </c>
      <c r="D711">
        <v>3</v>
      </c>
      <c r="E711" s="3">
        <v>44310</v>
      </c>
      <c r="F711" s="25">
        <f>YEAR(Order[[#This Row],[OrderDate]])</f>
        <v>2021</v>
      </c>
      <c r="G711" s="14">
        <v>20210429</v>
      </c>
      <c r="H711" t="s">
        <v>485</v>
      </c>
      <c r="I711" s="4">
        <v>42</v>
      </c>
      <c r="J711" s="4">
        <v>7</v>
      </c>
      <c r="K711" s="4">
        <v>7</v>
      </c>
      <c r="L711">
        <v>6</v>
      </c>
      <c r="M711" s="8">
        <v>0</v>
      </c>
      <c r="N711" t="s">
        <v>406</v>
      </c>
      <c r="O711">
        <v>24</v>
      </c>
      <c r="P711" s="4">
        <v>2.7531089859539</v>
      </c>
      <c r="Q711" t="s">
        <v>140</v>
      </c>
      <c r="R711" t="s">
        <v>229</v>
      </c>
      <c r="S711" t="s">
        <v>316</v>
      </c>
      <c r="T711" t="s">
        <v>509</v>
      </c>
      <c r="U711" t="s">
        <v>351</v>
      </c>
      <c r="V711" t="s">
        <v>512</v>
      </c>
    </row>
    <row r="712" spans="1:22" ht="15" customHeight="1" x14ac:dyDescent="0.3">
      <c r="A712">
        <v>10517</v>
      </c>
      <c r="B712" t="s">
        <v>51</v>
      </c>
      <c r="C712">
        <v>59</v>
      </c>
      <c r="D712">
        <v>3</v>
      </c>
      <c r="E712" s="3">
        <v>44310</v>
      </c>
      <c r="F712" s="25">
        <f>YEAR(Order[[#This Row],[OrderDate]])</f>
        <v>2021</v>
      </c>
      <c r="G712" s="14">
        <v>20210429</v>
      </c>
      <c r="H712" t="s">
        <v>485</v>
      </c>
      <c r="I712" s="4">
        <v>220</v>
      </c>
      <c r="J712" s="4">
        <v>55</v>
      </c>
      <c r="K712" s="4">
        <v>55</v>
      </c>
      <c r="L712">
        <v>4</v>
      </c>
      <c r="M712" s="8">
        <v>0</v>
      </c>
      <c r="N712" t="s">
        <v>413</v>
      </c>
      <c r="O712">
        <v>28</v>
      </c>
      <c r="P712" s="4">
        <v>29.299646906924384</v>
      </c>
      <c r="Q712" t="s">
        <v>140</v>
      </c>
      <c r="R712" t="s">
        <v>229</v>
      </c>
      <c r="S712" t="s">
        <v>316</v>
      </c>
      <c r="T712" t="s">
        <v>509</v>
      </c>
      <c r="U712" t="s">
        <v>351</v>
      </c>
      <c r="V712" t="s">
        <v>511</v>
      </c>
    </row>
    <row r="713" spans="1:22" ht="15" customHeight="1" x14ac:dyDescent="0.3">
      <c r="A713">
        <v>10517</v>
      </c>
      <c r="B713" t="s">
        <v>51</v>
      </c>
      <c r="C713">
        <v>70</v>
      </c>
      <c r="D713">
        <v>3</v>
      </c>
      <c r="E713" s="3">
        <v>44310</v>
      </c>
      <c r="F713" s="25">
        <f>YEAR(Order[[#This Row],[OrderDate]])</f>
        <v>2021</v>
      </c>
      <c r="G713" s="14">
        <v>20210505</v>
      </c>
      <c r="H713" t="s">
        <v>485</v>
      </c>
      <c r="I713" s="4">
        <v>90</v>
      </c>
      <c r="J713" s="4">
        <v>15</v>
      </c>
      <c r="K713" s="4">
        <v>15</v>
      </c>
      <c r="L713">
        <v>6</v>
      </c>
      <c r="M713" s="8">
        <v>0</v>
      </c>
      <c r="N713" t="s">
        <v>424</v>
      </c>
      <c r="O713">
        <v>7</v>
      </c>
      <c r="P713" s="4">
        <v>4.3219663299234155</v>
      </c>
      <c r="Q713" t="s">
        <v>140</v>
      </c>
      <c r="R713" t="s">
        <v>229</v>
      </c>
      <c r="S713" t="s">
        <v>316</v>
      </c>
      <c r="T713" t="s">
        <v>509</v>
      </c>
      <c r="U713" t="s">
        <v>351</v>
      </c>
      <c r="V713" t="s">
        <v>517</v>
      </c>
    </row>
    <row r="714" spans="1:22" ht="15" customHeight="1" x14ac:dyDescent="0.3">
      <c r="A714">
        <v>10518</v>
      </c>
      <c r="B714" t="s">
        <v>77</v>
      </c>
      <c r="C714">
        <v>24</v>
      </c>
      <c r="D714">
        <v>4</v>
      </c>
      <c r="E714" s="3">
        <v>44311</v>
      </c>
      <c r="F714" s="25">
        <f>YEAR(Order[[#This Row],[OrderDate]])</f>
        <v>2021</v>
      </c>
      <c r="G714" s="14">
        <v>20210505</v>
      </c>
      <c r="H714" t="s">
        <v>484</v>
      </c>
      <c r="I714" s="4">
        <v>22.5</v>
      </c>
      <c r="J714" s="4">
        <v>4.5</v>
      </c>
      <c r="K714" s="4">
        <v>4.5</v>
      </c>
      <c r="L714">
        <v>5</v>
      </c>
      <c r="M714" s="8">
        <v>0</v>
      </c>
      <c r="N714" t="s">
        <v>378</v>
      </c>
      <c r="O714">
        <v>10</v>
      </c>
      <c r="P714" s="4">
        <v>2.1230577042655105</v>
      </c>
      <c r="Q714" t="s">
        <v>166</v>
      </c>
      <c r="R714" t="s">
        <v>255</v>
      </c>
      <c r="S714" t="s">
        <v>319</v>
      </c>
      <c r="T714" t="s">
        <v>510</v>
      </c>
      <c r="U714" t="s">
        <v>525</v>
      </c>
      <c r="V714" t="s">
        <v>517</v>
      </c>
    </row>
    <row r="715" spans="1:22" ht="15" customHeight="1" x14ac:dyDescent="0.3">
      <c r="A715">
        <v>10518</v>
      </c>
      <c r="B715" t="s">
        <v>77</v>
      </c>
      <c r="C715">
        <v>38</v>
      </c>
      <c r="D715">
        <v>4</v>
      </c>
      <c r="E715" s="3">
        <v>44311</v>
      </c>
      <c r="F715" s="25">
        <f>YEAR(Order[[#This Row],[OrderDate]])</f>
        <v>2021</v>
      </c>
      <c r="G715" s="14">
        <v>20210505</v>
      </c>
      <c r="H715" t="s">
        <v>484</v>
      </c>
      <c r="I715" s="4">
        <v>3952.5</v>
      </c>
      <c r="J715" s="4">
        <v>263.5</v>
      </c>
      <c r="K715" s="4">
        <v>263.5</v>
      </c>
      <c r="L715">
        <v>15</v>
      </c>
      <c r="M715" s="8">
        <v>0</v>
      </c>
      <c r="N715" t="s">
        <v>392</v>
      </c>
      <c r="O715">
        <v>18</v>
      </c>
      <c r="P715" s="4">
        <v>194.17724636053271</v>
      </c>
      <c r="Q715" t="s">
        <v>166</v>
      </c>
      <c r="R715" t="s">
        <v>255</v>
      </c>
      <c r="S715" t="s">
        <v>319</v>
      </c>
      <c r="T715" t="s">
        <v>510</v>
      </c>
      <c r="U715" t="s">
        <v>525</v>
      </c>
      <c r="V715" t="s">
        <v>517</v>
      </c>
    </row>
    <row r="716" spans="1:22" ht="15" customHeight="1" x14ac:dyDescent="0.3">
      <c r="A716">
        <v>10518</v>
      </c>
      <c r="B716" t="s">
        <v>77</v>
      </c>
      <c r="C716">
        <v>44</v>
      </c>
      <c r="D716">
        <v>4</v>
      </c>
      <c r="E716" s="3">
        <v>44311</v>
      </c>
      <c r="F716" s="25">
        <f>YEAR(Order[[#This Row],[OrderDate]])</f>
        <v>2021</v>
      </c>
      <c r="G716" s="14">
        <v>20210501</v>
      </c>
      <c r="H716" t="s">
        <v>484</v>
      </c>
      <c r="I716" s="4">
        <v>175.04999999999998</v>
      </c>
      <c r="J716" s="4">
        <v>19.45</v>
      </c>
      <c r="K716" s="4">
        <v>19.45</v>
      </c>
      <c r="L716">
        <v>9</v>
      </c>
      <c r="M716" s="8">
        <v>0</v>
      </c>
      <c r="N716" t="s">
        <v>398</v>
      </c>
      <c r="O716">
        <v>20</v>
      </c>
      <c r="P716" s="4">
        <v>10.842050263532254</v>
      </c>
      <c r="Q716" t="s">
        <v>166</v>
      </c>
      <c r="R716" t="s">
        <v>255</v>
      </c>
      <c r="S716" t="s">
        <v>319</v>
      </c>
      <c r="T716" t="s">
        <v>510</v>
      </c>
      <c r="U716" t="s">
        <v>525</v>
      </c>
      <c r="V716" t="s">
        <v>515</v>
      </c>
    </row>
    <row r="717" spans="1:22" x14ac:dyDescent="0.3">
      <c r="A717">
        <v>10519</v>
      </c>
      <c r="B717" t="s">
        <v>13</v>
      </c>
      <c r="C717">
        <v>10</v>
      </c>
      <c r="D717">
        <v>6</v>
      </c>
      <c r="E717" s="3">
        <v>44314</v>
      </c>
      <c r="F717" s="25">
        <f>YEAR(Order[[#This Row],[OrderDate]])</f>
        <v>2021</v>
      </c>
      <c r="G717" s="14">
        <v>20210501</v>
      </c>
      <c r="H717" t="s">
        <v>485</v>
      </c>
      <c r="I717" s="4">
        <v>471.1999996304512</v>
      </c>
      <c r="J717" s="4">
        <v>31</v>
      </c>
      <c r="K717" s="4">
        <v>29.4499999769032</v>
      </c>
      <c r="L717">
        <v>16</v>
      </c>
      <c r="M717" s="8">
        <v>5.000000074505806E-2</v>
      </c>
      <c r="N717" t="s">
        <v>364</v>
      </c>
      <c r="O717">
        <v>4</v>
      </c>
      <c r="P717" s="4">
        <v>11.047328272500083</v>
      </c>
      <c r="Q717" t="s">
        <v>102</v>
      </c>
      <c r="R717" t="s">
        <v>191</v>
      </c>
      <c r="S717" t="s">
        <v>280</v>
      </c>
      <c r="T717" t="s">
        <v>509</v>
      </c>
      <c r="U717" t="s">
        <v>523</v>
      </c>
      <c r="V717" t="s">
        <v>514</v>
      </c>
    </row>
    <row r="718" spans="1:22" x14ac:dyDescent="0.3">
      <c r="A718">
        <v>10519</v>
      </c>
      <c r="B718" t="s">
        <v>13</v>
      </c>
      <c r="C718">
        <v>56</v>
      </c>
      <c r="D718">
        <v>6</v>
      </c>
      <c r="E718" s="3">
        <v>44314</v>
      </c>
      <c r="F718" s="25">
        <f>YEAR(Order[[#This Row],[OrderDate]])</f>
        <v>2021</v>
      </c>
      <c r="G718" s="14">
        <v>20210501</v>
      </c>
      <c r="H718" t="s">
        <v>485</v>
      </c>
      <c r="I718" s="4">
        <v>1520</v>
      </c>
      <c r="J718" s="4">
        <v>38</v>
      </c>
      <c r="K718" s="4">
        <v>38</v>
      </c>
      <c r="L718">
        <v>40</v>
      </c>
      <c r="M718" s="8">
        <v>0</v>
      </c>
      <c r="N718" t="s">
        <v>410</v>
      </c>
      <c r="O718">
        <v>26</v>
      </c>
      <c r="P718" s="4">
        <v>12.985049050340091</v>
      </c>
      <c r="Q718" t="s">
        <v>102</v>
      </c>
      <c r="R718" t="s">
        <v>191</v>
      </c>
      <c r="S718" t="s">
        <v>280</v>
      </c>
      <c r="T718" t="s">
        <v>509</v>
      </c>
      <c r="U718" t="s">
        <v>523</v>
      </c>
      <c r="V718" t="s">
        <v>512</v>
      </c>
    </row>
    <row r="719" spans="1:22" x14ac:dyDescent="0.3">
      <c r="A719">
        <v>10519</v>
      </c>
      <c r="B719" t="s">
        <v>13</v>
      </c>
      <c r="C719">
        <v>60</v>
      </c>
      <c r="D719">
        <v>6</v>
      </c>
      <c r="E719" s="3">
        <v>44314</v>
      </c>
      <c r="F719" s="25">
        <f>YEAR(Order[[#This Row],[OrderDate]])</f>
        <v>2021</v>
      </c>
      <c r="G719" s="14">
        <v>20210501</v>
      </c>
      <c r="H719" t="s">
        <v>485</v>
      </c>
      <c r="I719" s="4">
        <v>322.99999974668026</v>
      </c>
      <c r="J719" s="4">
        <v>34</v>
      </c>
      <c r="K719" s="4">
        <v>32.299999974668026</v>
      </c>
      <c r="L719">
        <v>10</v>
      </c>
      <c r="M719" s="8">
        <v>5.000000074505806E-2</v>
      </c>
      <c r="N719" t="s">
        <v>414</v>
      </c>
      <c r="O719">
        <v>28</v>
      </c>
      <c r="P719" s="4">
        <v>17.186056815854748</v>
      </c>
      <c r="Q719" t="s">
        <v>102</v>
      </c>
      <c r="R719" t="s">
        <v>191</v>
      </c>
      <c r="S719" t="s">
        <v>280</v>
      </c>
      <c r="T719" t="s">
        <v>509</v>
      </c>
      <c r="U719" t="s">
        <v>523</v>
      </c>
      <c r="V719" t="s">
        <v>511</v>
      </c>
    </row>
    <row r="720" spans="1:22" x14ac:dyDescent="0.3">
      <c r="A720">
        <v>10520</v>
      </c>
      <c r="B720" t="s">
        <v>67</v>
      </c>
      <c r="C720">
        <v>24</v>
      </c>
      <c r="D720">
        <v>7</v>
      </c>
      <c r="E720" s="3">
        <v>44315</v>
      </c>
      <c r="F720" s="25">
        <f>YEAR(Order[[#This Row],[OrderDate]])</f>
        <v>2021</v>
      </c>
      <c r="G720" s="14">
        <v>20210501</v>
      </c>
      <c r="H720" t="s">
        <v>486</v>
      </c>
      <c r="I720" s="4">
        <v>36</v>
      </c>
      <c r="J720" s="4">
        <v>4.5</v>
      </c>
      <c r="K720" s="4">
        <v>4.5</v>
      </c>
      <c r="L720">
        <v>8</v>
      </c>
      <c r="M720" s="8">
        <v>0</v>
      </c>
      <c r="N720" t="s">
        <v>378</v>
      </c>
      <c r="O720">
        <v>10</v>
      </c>
      <c r="P720" s="4">
        <v>2.1230577042655105</v>
      </c>
      <c r="Q720" t="s">
        <v>156</v>
      </c>
      <c r="R720" t="s">
        <v>245</v>
      </c>
      <c r="S720" t="s">
        <v>330</v>
      </c>
      <c r="T720" t="s">
        <v>509</v>
      </c>
      <c r="U720" t="s">
        <v>534</v>
      </c>
      <c r="V720" t="s">
        <v>517</v>
      </c>
    </row>
    <row r="721" spans="1:22" x14ac:dyDescent="0.3">
      <c r="A721">
        <v>10520</v>
      </c>
      <c r="B721" t="s">
        <v>67</v>
      </c>
      <c r="C721">
        <v>53</v>
      </c>
      <c r="D721">
        <v>7</v>
      </c>
      <c r="E721" s="3">
        <v>44315</v>
      </c>
      <c r="F721" s="25">
        <f>YEAR(Order[[#This Row],[OrderDate]])</f>
        <v>2021</v>
      </c>
      <c r="G721" s="14">
        <v>20210502</v>
      </c>
      <c r="H721" t="s">
        <v>486</v>
      </c>
      <c r="I721" s="4">
        <v>164</v>
      </c>
      <c r="J721" s="4">
        <v>32.799999999999997</v>
      </c>
      <c r="K721" s="4">
        <v>32.799999999999997</v>
      </c>
      <c r="L721">
        <v>5</v>
      </c>
      <c r="M721" s="8">
        <v>0</v>
      </c>
      <c r="N721" t="s">
        <v>407</v>
      </c>
      <c r="O721">
        <v>24</v>
      </c>
      <c r="P721" s="4">
        <v>11.283141843590998</v>
      </c>
      <c r="Q721" t="s">
        <v>156</v>
      </c>
      <c r="R721" t="s">
        <v>245</v>
      </c>
      <c r="S721" t="s">
        <v>330</v>
      </c>
      <c r="T721" t="s">
        <v>509</v>
      </c>
      <c r="U721" t="s">
        <v>534</v>
      </c>
      <c r="V721" t="s">
        <v>518</v>
      </c>
    </row>
    <row r="722" spans="1:22" ht="15" customHeight="1" x14ac:dyDescent="0.3">
      <c r="A722">
        <v>10521</v>
      </c>
      <c r="B722" t="s">
        <v>11</v>
      </c>
      <c r="C722">
        <v>35</v>
      </c>
      <c r="D722">
        <v>8</v>
      </c>
      <c r="E722" s="3">
        <v>44315</v>
      </c>
      <c r="F722" s="25">
        <f>YEAR(Order[[#This Row],[OrderDate]])</f>
        <v>2021</v>
      </c>
      <c r="G722" s="14">
        <v>20210502</v>
      </c>
      <c r="H722" t="s">
        <v>484</v>
      </c>
      <c r="I722" s="4">
        <v>54</v>
      </c>
      <c r="J722" s="4">
        <v>18</v>
      </c>
      <c r="K722" s="4">
        <v>18</v>
      </c>
      <c r="L722">
        <v>3</v>
      </c>
      <c r="M722" s="8">
        <v>0</v>
      </c>
      <c r="N722" t="s">
        <v>389</v>
      </c>
      <c r="O722">
        <v>16</v>
      </c>
      <c r="P722" s="4">
        <v>11.144616765926688</v>
      </c>
      <c r="Q722" t="s">
        <v>100</v>
      </c>
      <c r="R722" t="s">
        <v>189</v>
      </c>
      <c r="S722" t="s">
        <v>278</v>
      </c>
      <c r="T722" t="s">
        <v>510</v>
      </c>
      <c r="U722">
        <v>0</v>
      </c>
      <c r="V722" t="s">
        <v>517</v>
      </c>
    </row>
    <row r="723" spans="1:22" ht="15" customHeight="1" x14ac:dyDescent="0.3">
      <c r="A723">
        <v>10521</v>
      </c>
      <c r="B723" t="s">
        <v>11</v>
      </c>
      <c r="C723">
        <v>41</v>
      </c>
      <c r="D723">
        <v>8</v>
      </c>
      <c r="E723" s="3">
        <v>44315</v>
      </c>
      <c r="F723" s="25">
        <f>YEAR(Order[[#This Row],[OrderDate]])</f>
        <v>2021</v>
      </c>
      <c r="G723" s="14">
        <v>20210502</v>
      </c>
      <c r="H723" t="s">
        <v>484</v>
      </c>
      <c r="I723" s="4">
        <v>96.5</v>
      </c>
      <c r="J723" s="4">
        <v>9.65</v>
      </c>
      <c r="K723" s="4">
        <v>9.65</v>
      </c>
      <c r="L723">
        <v>10</v>
      </c>
      <c r="M723" s="8">
        <v>0</v>
      </c>
      <c r="N723" t="s">
        <v>395</v>
      </c>
      <c r="O723">
        <v>19</v>
      </c>
      <c r="P723" s="4">
        <v>6.0463867884479576</v>
      </c>
      <c r="Q723" t="s">
        <v>100</v>
      </c>
      <c r="R723" t="s">
        <v>189</v>
      </c>
      <c r="S723" t="s">
        <v>278</v>
      </c>
      <c r="T723" t="s">
        <v>510</v>
      </c>
      <c r="U723">
        <v>0</v>
      </c>
      <c r="V723" t="s">
        <v>514</v>
      </c>
    </row>
    <row r="724" spans="1:22" ht="15" customHeight="1" x14ac:dyDescent="0.3">
      <c r="A724">
        <v>10521</v>
      </c>
      <c r="B724" t="s">
        <v>11</v>
      </c>
      <c r="C724">
        <v>68</v>
      </c>
      <c r="D724">
        <v>8</v>
      </c>
      <c r="E724" s="3">
        <v>44315</v>
      </c>
      <c r="F724" s="25">
        <f>YEAR(Order[[#This Row],[OrderDate]])</f>
        <v>2021</v>
      </c>
      <c r="G724" s="14">
        <v>20210506</v>
      </c>
      <c r="H724" t="s">
        <v>484</v>
      </c>
      <c r="I724" s="4">
        <v>75</v>
      </c>
      <c r="J724" s="4">
        <v>12.5</v>
      </c>
      <c r="K724" s="4">
        <v>12.5</v>
      </c>
      <c r="L724">
        <v>6</v>
      </c>
      <c r="M724" s="8">
        <v>0</v>
      </c>
      <c r="N724" t="s">
        <v>422</v>
      </c>
      <c r="O724">
        <v>8</v>
      </c>
      <c r="P724" s="4">
        <v>9.881917469522989</v>
      </c>
      <c r="Q724" t="s">
        <v>100</v>
      </c>
      <c r="R724" t="s">
        <v>189</v>
      </c>
      <c r="S724" t="s">
        <v>278</v>
      </c>
      <c r="T724" t="s">
        <v>510</v>
      </c>
      <c r="U724">
        <v>0</v>
      </c>
      <c r="V724" t="s">
        <v>516</v>
      </c>
    </row>
    <row r="725" spans="1:22" ht="15" customHeight="1" x14ac:dyDescent="0.3">
      <c r="A725">
        <v>10522</v>
      </c>
      <c r="B725" t="s">
        <v>42</v>
      </c>
      <c r="C725">
        <v>1</v>
      </c>
      <c r="D725">
        <v>4</v>
      </c>
      <c r="E725" s="3">
        <v>44316</v>
      </c>
      <c r="F725" s="25">
        <f>YEAR(Order[[#This Row],[OrderDate]])</f>
        <v>2021</v>
      </c>
      <c r="G725" s="14">
        <v>20210506</v>
      </c>
      <c r="H725" t="s">
        <v>486</v>
      </c>
      <c r="I725" s="4">
        <v>575.99999785423279</v>
      </c>
      <c r="J725" s="4">
        <v>18</v>
      </c>
      <c r="K725" s="4">
        <v>14.39999994635582</v>
      </c>
      <c r="L725">
        <v>40</v>
      </c>
      <c r="M725" s="8">
        <v>0.20000000298023221</v>
      </c>
      <c r="N725" t="s">
        <v>355</v>
      </c>
      <c r="O725">
        <v>1</v>
      </c>
      <c r="P725" s="4">
        <v>9.9412796083453241</v>
      </c>
      <c r="Q725" t="s">
        <v>131</v>
      </c>
      <c r="R725" t="s">
        <v>220</v>
      </c>
      <c r="S725" t="s">
        <v>307</v>
      </c>
      <c r="T725" t="s">
        <v>509</v>
      </c>
      <c r="U725" t="s">
        <v>520</v>
      </c>
      <c r="V725" t="s">
        <v>517</v>
      </c>
    </row>
    <row r="726" spans="1:22" ht="15" customHeight="1" x14ac:dyDescent="0.3">
      <c r="A726">
        <v>10522</v>
      </c>
      <c r="B726" t="s">
        <v>42</v>
      </c>
      <c r="C726">
        <v>8</v>
      </c>
      <c r="D726">
        <v>4</v>
      </c>
      <c r="E726" s="3">
        <v>44316</v>
      </c>
      <c r="F726" s="25">
        <f>YEAR(Order[[#This Row],[OrderDate]])</f>
        <v>2021</v>
      </c>
      <c r="G726" s="14">
        <v>20210506</v>
      </c>
      <c r="H726" t="s">
        <v>486</v>
      </c>
      <c r="I726" s="4">
        <v>960</v>
      </c>
      <c r="J726" s="4">
        <v>40</v>
      </c>
      <c r="K726" s="4">
        <v>40</v>
      </c>
      <c r="L726">
        <v>24</v>
      </c>
      <c r="M726" s="8">
        <v>0</v>
      </c>
      <c r="N726" t="s">
        <v>362</v>
      </c>
      <c r="O726">
        <v>3</v>
      </c>
      <c r="P726" s="4">
        <v>29.042861179974402</v>
      </c>
      <c r="Q726" t="s">
        <v>131</v>
      </c>
      <c r="R726" t="s">
        <v>220</v>
      </c>
      <c r="S726" t="s">
        <v>307</v>
      </c>
      <c r="T726" t="s">
        <v>509</v>
      </c>
      <c r="U726" t="s">
        <v>520</v>
      </c>
      <c r="V726" t="s">
        <v>515</v>
      </c>
    </row>
    <row r="727" spans="1:22" ht="15" customHeight="1" x14ac:dyDescent="0.3">
      <c r="A727">
        <v>10522</v>
      </c>
      <c r="B727" t="s">
        <v>42</v>
      </c>
      <c r="C727">
        <v>30</v>
      </c>
      <c r="D727">
        <v>4</v>
      </c>
      <c r="E727" s="3">
        <v>44316</v>
      </c>
      <c r="F727" s="25">
        <f>YEAR(Order[[#This Row],[OrderDate]])</f>
        <v>2021</v>
      </c>
      <c r="G727" s="14">
        <v>20210506</v>
      </c>
      <c r="H727" t="s">
        <v>486</v>
      </c>
      <c r="I727" s="4">
        <v>414.23999845683574</v>
      </c>
      <c r="J727" s="4">
        <v>25.89</v>
      </c>
      <c r="K727" s="4">
        <v>20.711999922841787</v>
      </c>
      <c r="L727">
        <v>20</v>
      </c>
      <c r="M727" s="8">
        <v>0.20000000298023221</v>
      </c>
      <c r="N727" t="s">
        <v>384</v>
      </c>
      <c r="O727">
        <v>13</v>
      </c>
      <c r="P727" s="4">
        <v>15.141134761320492</v>
      </c>
      <c r="Q727" t="s">
        <v>131</v>
      </c>
      <c r="R727" t="s">
        <v>220</v>
      </c>
      <c r="S727" t="s">
        <v>307</v>
      </c>
      <c r="T727" t="s">
        <v>509</v>
      </c>
      <c r="U727" t="s">
        <v>520</v>
      </c>
      <c r="V727" t="s">
        <v>514</v>
      </c>
    </row>
    <row r="728" spans="1:22" ht="15" customHeight="1" x14ac:dyDescent="0.3">
      <c r="A728">
        <v>10522</v>
      </c>
      <c r="B728" t="s">
        <v>42</v>
      </c>
      <c r="C728">
        <v>40</v>
      </c>
      <c r="D728">
        <v>4</v>
      </c>
      <c r="E728" s="3">
        <v>44316</v>
      </c>
      <c r="F728" s="25">
        <f>YEAR(Order[[#This Row],[OrderDate]])</f>
        <v>2021</v>
      </c>
      <c r="G728" s="14">
        <v>20210530</v>
      </c>
      <c r="H728" t="s">
        <v>486</v>
      </c>
      <c r="I728" s="4">
        <v>367.99999862909317</v>
      </c>
      <c r="J728" s="4">
        <v>18.399999999999999</v>
      </c>
      <c r="K728" s="4">
        <v>14.719999945163726</v>
      </c>
      <c r="L728">
        <v>25</v>
      </c>
      <c r="M728" s="8">
        <v>0.20000000298023221</v>
      </c>
      <c r="N728" t="s">
        <v>394</v>
      </c>
      <c r="O728">
        <v>19</v>
      </c>
      <c r="P728" s="4">
        <v>11.939905659925371</v>
      </c>
      <c r="Q728" t="s">
        <v>131</v>
      </c>
      <c r="R728" t="s">
        <v>220</v>
      </c>
      <c r="S728" t="s">
        <v>307</v>
      </c>
      <c r="T728" t="s">
        <v>509</v>
      </c>
      <c r="U728" t="s">
        <v>520</v>
      </c>
      <c r="V728" t="s">
        <v>514</v>
      </c>
    </row>
    <row r="729" spans="1:22" x14ac:dyDescent="0.3">
      <c r="A729">
        <v>10523</v>
      </c>
      <c r="B729" t="s">
        <v>69</v>
      </c>
      <c r="C729">
        <v>17</v>
      </c>
      <c r="D729">
        <v>7</v>
      </c>
      <c r="E729" s="3">
        <v>44317</v>
      </c>
      <c r="F729" s="25">
        <f>YEAR(Order[[#This Row],[OrderDate]])</f>
        <v>2021</v>
      </c>
      <c r="G729" s="14">
        <v>20210530</v>
      </c>
      <c r="H729" t="s">
        <v>484</v>
      </c>
      <c r="I729" s="4">
        <v>877.49999854713678</v>
      </c>
      <c r="J729" s="4">
        <v>39</v>
      </c>
      <c r="K729" s="4">
        <v>35.099999941885471</v>
      </c>
      <c r="L729">
        <v>25</v>
      </c>
      <c r="M729" s="8">
        <v>0.10000000149011611</v>
      </c>
      <c r="N729" t="s">
        <v>371</v>
      </c>
      <c r="O729">
        <v>7</v>
      </c>
      <c r="P729" s="4">
        <v>24.774912809223483</v>
      </c>
      <c r="Q729" t="s">
        <v>158</v>
      </c>
      <c r="R729" t="s">
        <v>247</v>
      </c>
      <c r="S729" t="s">
        <v>332</v>
      </c>
      <c r="T729" t="s">
        <v>509</v>
      </c>
      <c r="U729" t="s">
        <v>351</v>
      </c>
      <c r="V729" t="s">
        <v>518</v>
      </c>
    </row>
    <row r="730" spans="1:22" x14ac:dyDescent="0.3">
      <c r="A730">
        <v>10523</v>
      </c>
      <c r="B730" t="s">
        <v>69</v>
      </c>
      <c r="C730">
        <v>20</v>
      </c>
      <c r="D730">
        <v>7</v>
      </c>
      <c r="E730" s="3">
        <v>44317</v>
      </c>
      <c r="F730" s="25">
        <f>YEAR(Order[[#This Row],[OrderDate]])</f>
        <v>2021</v>
      </c>
      <c r="G730" s="14">
        <v>20210530</v>
      </c>
      <c r="H730" t="s">
        <v>484</v>
      </c>
      <c r="I730" s="4">
        <v>1093.4999981895089</v>
      </c>
      <c r="J730" s="4">
        <v>81</v>
      </c>
      <c r="K730" s="4">
        <v>72.899999879300594</v>
      </c>
      <c r="L730">
        <v>15</v>
      </c>
      <c r="M730" s="8">
        <v>0.10000000149011611</v>
      </c>
      <c r="N730" t="s">
        <v>374</v>
      </c>
      <c r="O730">
        <v>8</v>
      </c>
      <c r="P730" s="4">
        <v>57.815472307491099</v>
      </c>
      <c r="Q730" t="s">
        <v>158</v>
      </c>
      <c r="R730" t="s">
        <v>247</v>
      </c>
      <c r="S730" t="s">
        <v>332</v>
      </c>
      <c r="T730" t="s">
        <v>509</v>
      </c>
      <c r="U730" t="s">
        <v>351</v>
      </c>
      <c r="V730" t="s">
        <v>516</v>
      </c>
    </row>
    <row r="731" spans="1:22" x14ac:dyDescent="0.3">
      <c r="A731">
        <v>10523</v>
      </c>
      <c r="B731" t="s">
        <v>69</v>
      </c>
      <c r="C731">
        <v>37</v>
      </c>
      <c r="D731">
        <v>7</v>
      </c>
      <c r="E731" s="3">
        <v>44317</v>
      </c>
      <c r="F731" s="25">
        <f>YEAR(Order[[#This Row],[OrderDate]])</f>
        <v>2021</v>
      </c>
      <c r="G731" s="14">
        <v>20210530</v>
      </c>
      <c r="H731" t="s">
        <v>484</v>
      </c>
      <c r="I731" s="4">
        <v>421.19999930262566</v>
      </c>
      <c r="J731" s="4">
        <v>26</v>
      </c>
      <c r="K731" s="4">
        <v>23.399999961256981</v>
      </c>
      <c r="L731">
        <v>18</v>
      </c>
      <c r="M731" s="8">
        <v>0.10000000149011611</v>
      </c>
      <c r="N731" t="s">
        <v>391</v>
      </c>
      <c r="O731">
        <v>17</v>
      </c>
      <c r="P731" s="4">
        <v>19.481444194755529</v>
      </c>
      <c r="Q731" t="s">
        <v>158</v>
      </c>
      <c r="R731" t="s">
        <v>247</v>
      </c>
      <c r="S731" t="s">
        <v>332</v>
      </c>
      <c r="T731" t="s">
        <v>509</v>
      </c>
      <c r="U731" t="s">
        <v>351</v>
      </c>
      <c r="V731" t="s">
        <v>514</v>
      </c>
    </row>
    <row r="732" spans="1:22" x14ac:dyDescent="0.3">
      <c r="A732">
        <v>10523</v>
      </c>
      <c r="B732" t="s">
        <v>69</v>
      </c>
      <c r="C732">
        <v>41</v>
      </c>
      <c r="D732">
        <v>7</v>
      </c>
      <c r="E732" s="3">
        <v>44317</v>
      </c>
      <c r="F732" s="25">
        <f>YEAR(Order[[#This Row],[OrderDate]])</f>
        <v>2021</v>
      </c>
      <c r="G732" s="14">
        <v>20210507</v>
      </c>
      <c r="H732" t="s">
        <v>484</v>
      </c>
      <c r="I732" s="4">
        <v>52.109999913722277</v>
      </c>
      <c r="J732" s="4">
        <v>9.65</v>
      </c>
      <c r="K732" s="4">
        <v>8.6849999856203794</v>
      </c>
      <c r="L732">
        <v>6</v>
      </c>
      <c r="M732" s="8">
        <v>0.10000000149011611</v>
      </c>
      <c r="N732" t="s">
        <v>395</v>
      </c>
      <c r="O732">
        <v>19</v>
      </c>
      <c r="P732" s="4">
        <v>6.0463867884479576</v>
      </c>
      <c r="Q732" t="s">
        <v>158</v>
      </c>
      <c r="R732" t="s">
        <v>247</v>
      </c>
      <c r="S732" t="s">
        <v>332</v>
      </c>
      <c r="T732" t="s">
        <v>509</v>
      </c>
      <c r="U732" t="s">
        <v>351</v>
      </c>
      <c r="V732" t="s">
        <v>514</v>
      </c>
    </row>
    <row r="733" spans="1:22" ht="15" customHeight="1" x14ac:dyDescent="0.3">
      <c r="A733">
        <v>10524</v>
      </c>
      <c r="B733" t="s">
        <v>4</v>
      </c>
      <c r="C733">
        <v>10</v>
      </c>
      <c r="D733">
        <v>1</v>
      </c>
      <c r="E733" s="3">
        <v>44317</v>
      </c>
      <c r="F733" s="25">
        <f>YEAR(Order[[#This Row],[OrderDate]])</f>
        <v>2021</v>
      </c>
      <c r="G733" s="14">
        <v>20210507</v>
      </c>
      <c r="H733" t="s">
        <v>484</v>
      </c>
      <c r="I733" s="4">
        <v>62</v>
      </c>
      <c r="J733" s="4">
        <v>31</v>
      </c>
      <c r="K733" s="4">
        <v>31</v>
      </c>
      <c r="L733">
        <v>2</v>
      </c>
      <c r="M733" s="8">
        <v>0</v>
      </c>
      <c r="N733" t="s">
        <v>364</v>
      </c>
      <c r="O733">
        <v>4</v>
      </c>
      <c r="P733" s="4">
        <v>11.047328272500083</v>
      </c>
      <c r="Q733" t="s">
        <v>93</v>
      </c>
      <c r="R733" t="s">
        <v>182</v>
      </c>
      <c r="S733" t="s">
        <v>271</v>
      </c>
      <c r="T733" t="s">
        <v>509</v>
      </c>
      <c r="U733" t="s">
        <v>526</v>
      </c>
      <c r="V733" t="s">
        <v>514</v>
      </c>
    </row>
    <row r="734" spans="1:22" ht="15" customHeight="1" x14ac:dyDescent="0.3">
      <c r="A734">
        <v>10524</v>
      </c>
      <c r="B734" t="s">
        <v>4</v>
      </c>
      <c r="C734">
        <v>30</v>
      </c>
      <c r="D734">
        <v>1</v>
      </c>
      <c r="E734" s="3">
        <v>44317</v>
      </c>
      <c r="F734" s="25">
        <f>YEAR(Order[[#This Row],[OrderDate]])</f>
        <v>2021</v>
      </c>
      <c r="G734" s="14">
        <v>20210507</v>
      </c>
      <c r="H734" t="s">
        <v>484</v>
      </c>
      <c r="I734" s="4">
        <v>258.89999999999998</v>
      </c>
      <c r="J734" s="4">
        <v>25.89</v>
      </c>
      <c r="K734" s="4">
        <v>25.89</v>
      </c>
      <c r="L734">
        <v>10</v>
      </c>
      <c r="M734" s="8">
        <v>0</v>
      </c>
      <c r="N734" t="s">
        <v>384</v>
      </c>
      <c r="O734">
        <v>13</v>
      </c>
      <c r="P734" s="4">
        <v>15.141134761320492</v>
      </c>
      <c r="Q734" t="s">
        <v>93</v>
      </c>
      <c r="R734" t="s">
        <v>182</v>
      </c>
      <c r="S734" t="s">
        <v>271</v>
      </c>
      <c r="T734" t="s">
        <v>509</v>
      </c>
      <c r="U734" t="s">
        <v>526</v>
      </c>
      <c r="V734" t="s">
        <v>514</v>
      </c>
    </row>
    <row r="735" spans="1:22" ht="15" customHeight="1" x14ac:dyDescent="0.3">
      <c r="A735">
        <v>10524</v>
      </c>
      <c r="B735" t="s">
        <v>4</v>
      </c>
      <c r="C735">
        <v>43</v>
      </c>
      <c r="D735">
        <v>1</v>
      </c>
      <c r="E735" s="3">
        <v>44317</v>
      </c>
      <c r="F735" s="25">
        <f>YEAR(Order[[#This Row],[OrderDate]])</f>
        <v>2021</v>
      </c>
      <c r="G735" s="14">
        <v>20210507</v>
      </c>
      <c r="H735" t="s">
        <v>484</v>
      </c>
      <c r="I735" s="4">
        <v>2760</v>
      </c>
      <c r="J735" s="4">
        <v>46</v>
      </c>
      <c r="K735" s="4">
        <v>46</v>
      </c>
      <c r="L735">
        <v>60</v>
      </c>
      <c r="M735" s="8">
        <v>0</v>
      </c>
      <c r="N735" t="s">
        <v>397</v>
      </c>
      <c r="O735">
        <v>20</v>
      </c>
      <c r="P735" s="4">
        <v>33.719701744549674</v>
      </c>
      <c r="Q735" t="s">
        <v>93</v>
      </c>
      <c r="R735" t="s">
        <v>182</v>
      </c>
      <c r="S735" t="s">
        <v>271</v>
      </c>
      <c r="T735" t="s">
        <v>509</v>
      </c>
      <c r="U735" t="s">
        <v>526</v>
      </c>
      <c r="V735" t="s">
        <v>517</v>
      </c>
    </row>
    <row r="736" spans="1:22" ht="15" customHeight="1" x14ac:dyDescent="0.3">
      <c r="A736">
        <v>10524</v>
      </c>
      <c r="B736" t="s">
        <v>4</v>
      </c>
      <c r="C736">
        <v>54</v>
      </c>
      <c r="D736">
        <v>1</v>
      </c>
      <c r="E736" s="3">
        <v>44317</v>
      </c>
      <c r="F736" s="25">
        <f>YEAR(Order[[#This Row],[OrderDate]])</f>
        <v>2021</v>
      </c>
      <c r="G736" s="14">
        <v>20210523</v>
      </c>
      <c r="H736" t="s">
        <v>484</v>
      </c>
      <c r="I736" s="4">
        <v>111.75</v>
      </c>
      <c r="J736" s="4">
        <v>7.45</v>
      </c>
      <c r="K736" s="4">
        <v>7.45</v>
      </c>
      <c r="L736">
        <v>15</v>
      </c>
      <c r="M736" s="8">
        <v>0</v>
      </c>
      <c r="N736" t="s">
        <v>408</v>
      </c>
      <c r="O736">
        <v>25</v>
      </c>
      <c r="P736" s="4">
        <v>5.7031720626915998</v>
      </c>
      <c r="Q736" t="s">
        <v>93</v>
      </c>
      <c r="R736" t="s">
        <v>182</v>
      </c>
      <c r="S736" t="s">
        <v>271</v>
      </c>
      <c r="T736" t="s">
        <v>509</v>
      </c>
      <c r="U736" t="s">
        <v>526</v>
      </c>
      <c r="V736" t="s">
        <v>518</v>
      </c>
    </row>
    <row r="737" spans="1:22" ht="15" customHeight="1" x14ac:dyDescent="0.3">
      <c r="A737">
        <v>10525</v>
      </c>
      <c r="B737" t="s">
        <v>8</v>
      </c>
      <c r="C737">
        <v>36</v>
      </c>
      <c r="D737">
        <v>1</v>
      </c>
      <c r="E737" s="3">
        <v>44318</v>
      </c>
      <c r="F737" s="25">
        <f>YEAR(Order[[#This Row],[OrderDate]])</f>
        <v>2021</v>
      </c>
      <c r="G737" s="14">
        <v>20210523</v>
      </c>
      <c r="H737" t="s">
        <v>484</v>
      </c>
      <c r="I737" s="4">
        <v>570</v>
      </c>
      <c r="J737" s="4">
        <v>19</v>
      </c>
      <c r="K737" s="4">
        <v>19</v>
      </c>
      <c r="L737">
        <v>30</v>
      </c>
      <c r="M737" s="8">
        <v>0</v>
      </c>
      <c r="N737" t="s">
        <v>390</v>
      </c>
      <c r="O737">
        <v>17</v>
      </c>
      <c r="P737" s="4">
        <v>14.515505674132482</v>
      </c>
      <c r="Q737" t="s">
        <v>97</v>
      </c>
      <c r="R737" t="s">
        <v>186</v>
      </c>
      <c r="S737" t="s">
        <v>275</v>
      </c>
      <c r="T737" t="s">
        <v>509</v>
      </c>
      <c r="U737" t="s">
        <v>519</v>
      </c>
      <c r="V737" t="s">
        <v>514</v>
      </c>
    </row>
    <row r="738" spans="1:22" ht="15" customHeight="1" x14ac:dyDescent="0.3">
      <c r="A738">
        <v>10525</v>
      </c>
      <c r="B738" t="s">
        <v>8</v>
      </c>
      <c r="C738">
        <v>40</v>
      </c>
      <c r="D738">
        <v>1</v>
      </c>
      <c r="E738" s="3">
        <v>44318</v>
      </c>
      <c r="F738" s="25">
        <f>YEAR(Order[[#This Row],[OrderDate]])</f>
        <v>2021</v>
      </c>
      <c r="G738" s="14">
        <v>20210515</v>
      </c>
      <c r="H738" t="s">
        <v>484</v>
      </c>
      <c r="I738" s="4">
        <v>248.39999958872795</v>
      </c>
      <c r="J738" s="4">
        <v>18.399999999999999</v>
      </c>
      <c r="K738" s="4">
        <v>16.559999972581863</v>
      </c>
      <c r="L738">
        <v>15</v>
      </c>
      <c r="M738" s="8">
        <v>0.10000000149011611</v>
      </c>
      <c r="N738" t="s">
        <v>394</v>
      </c>
      <c r="O738">
        <v>19</v>
      </c>
      <c r="P738" s="4">
        <v>11.939905659925371</v>
      </c>
      <c r="Q738" t="s">
        <v>97</v>
      </c>
      <c r="R738" t="s">
        <v>186</v>
      </c>
      <c r="S738" t="s">
        <v>275</v>
      </c>
      <c r="T738" t="s">
        <v>509</v>
      </c>
      <c r="U738" t="s">
        <v>519</v>
      </c>
      <c r="V738" t="s">
        <v>514</v>
      </c>
    </row>
    <row r="739" spans="1:22" ht="15" customHeight="1" x14ac:dyDescent="0.3">
      <c r="A739">
        <v>10526</v>
      </c>
      <c r="B739" t="s">
        <v>84</v>
      </c>
      <c r="C739">
        <v>1</v>
      </c>
      <c r="D739">
        <v>4</v>
      </c>
      <c r="E739" s="3">
        <v>44321</v>
      </c>
      <c r="F739" s="25">
        <f>YEAR(Order[[#This Row],[OrderDate]])</f>
        <v>2021</v>
      </c>
      <c r="G739" s="14">
        <v>20210515</v>
      </c>
      <c r="H739" t="s">
        <v>484</v>
      </c>
      <c r="I739" s="4">
        <v>122.39999914169312</v>
      </c>
      <c r="J739" s="4">
        <v>18</v>
      </c>
      <c r="K739" s="4">
        <v>15.299999892711639</v>
      </c>
      <c r="L739">
        <v>8</v>
      </c>
      <c r="M739" s="8">
        <v>0.15000000596046451</v>
      </c>
      <c r="N739" t="s">
        <v>355</v>
      </c>
      <c r="O739">
        <v>1</v>
      </c>
      <c r="P739" s="4">
        <v>9.9412796083453241</v>
      </c>
      <c r="Q739" t="s">
        <v>173</v>
      </c>
      <c r="R739" t="s">
        <v>262</v>
      </c>
      <c r="S739" t="s">
        <v>346</v>
      </c>
      <c r="T739" t="s">
        <v>509</v>
      </c>
      <c r="U739" t="s">
        <v>527</v>
      </c>
      <c r="V739" t="s">
        <v>517</v>
      </c>
    </row>
    <row r="740" spans="1:22" ht="15" customHeight="1" x14ac:dyDescent="0.3">
      <c r="A740">
        <v>10526</v>
      </c>
      <c r="B740" t="s">
        <v>84</v>
      </c>
      <c r="C740">
        <v>13</v>
      </c>
      <c r="D740">
        <v>4</v>
      </c>
      <c r="E740" s="3">
        <v>44321</v>
      </c>
      <c r="F740" s="25">
        <f>YEAR(Order[[#This Row],[OrderDate]])</f>
        <v>2021</v>
      </c>
      <c r="G740" s="14">
        <v>20210515</v>
      </c>
      <c r="H740" t="s">
        <v>484</v>
      </c>
      <c r="I740" s="4">
        <v>60</v>
      </c>
      <c r="J740" s="4">
        <v>6</v>
      </c>
      <c r="K740" s="4">
        <v>6</v>
      </c>
      <c r="L740">
        <v>10</v>
      </c>
      <c r="M740" s="8">
        <v>0</v>
      </c>
      <c r="N740" t="s">
        <v>367</v>
      </c>
      <c r="O740">
        <v>6</v>
      </c>
      <c r="P740" s="4">
        <v>2.1837851755325639</v>
      </c>
      <c r="Q740" t="s">
        <v>173</v>
      </c>
      <c r="R740" t="s">
        <v>262</v>
      </c>
      <c r="S740" t="s">
        <v>346</v>
      </c>
      <c r="T740" t="s">
        <v>509</v>
      </c>
      <c r="U740" t="s">
        <v>527</v>
      </c>
      <c r="V740" t="s">
        <v>514</v>
      </c>
    </row>
    <row r="741" spans="1:22" ht="15" customHeight="1" x14ac:dyDescent="0.3">
      <c r="A741">
        <v>10526</v>
      </c>
      <c r="B741" t="s">
        <v>84</v>
      </c>
      <c r="C741">
        <v>56</v>
      </c>
      <c r="D741">
        <v>4</v>
      </c>
      <c r="E741" s="3">
        <v>44321</v>
      </c>
      <c r="F741" s="25">
        <f>YEAR(Order[[#This Row],[OrderDate]])</f>
        <v>2021</v>
      </c>
      <c r="G741" s="14">
        <v>20210507</v>
      </c>
      <c r="H741" t="s">
        <v>484</v>
      </c>
      <c r="I741" s="4">
        <v>968.9999932050705</v>
      </c>
      <c r="J741" s="4">
        <v>38</v>
      </c>
      <c r="K741" s="4">
        <v>32.29999977350235</v>
      </c>
      <c r="L741">
        <v>30</v>
      </c>
      <c r="M741" s="8">
        <v>0.15000000596046451</v>
      </c>
      <c r="N741" t="s">
        <v>410</v>
      </c>
      <c r="O741">
        <v>26</v>
      </c>
      <c r="P741" s="4">
        <v>12.985049050340091</v>
      </c>
      <c r="Q741" t="s">
        <v>173</v>
      </c>
      <c r="R741" t="s">
        <v>262</v>
      </c>
      <c r="S741" t="s">
        <v>346</v>
      </c>
      <c r="T741" t="s">
        <v>509</v>
      </c>
      <c r="U741" t="s">
        <v>527</v>
      </c>
      <c r="V741" t="s">
        <v>512</v>
      </c>
    </row>
    <row r="742" spans="1:22" x14ac:dyDescent="0.3">
      <c r="A742">
        <v>10527</v>
      </c>
      <c r="B742" t="s">
        <v>60</v>
      </c>
      <c r="C742">
        <v>4</v>
      </c>
      <c r="D742">
        <v>7</v>
      </c>
      <c r="E742" s="3">
        <v>44321</v>
      </c>
      <c r="F742" s="25">
        <f>YEAR(Order[[#This Row],[OrderDate]])</f>
        <v>2021</v>
      </c>
      <c r="G742" s="14">
        <v>20210507</v>
      </c>
      <c r="H742" t="s">
        <v>486</v>
      </c>
      <c r="I742" s="4">
        <v>989.99999836087227</v>
      </c>
      <c r="J742" s="4">
        <v>22</v>
      </c>
      <c r="K742" s="4">
        <v>19.799999967217445</v>
      </c>
      <c r="L742">
        <v>50</v>
      </c>
      <c r="M742" s="8">
        <v>0.10000000149011611</v>
      </c>
      <c r="N742" t="s">
        <v>358</v>
      </c>
      <c r="O742">
        <v>2</v>
      </c>
      <c r="P742" s="4">
        <v>13.396192586104789</v>
      </c>
      <c r="Q742" t="s">
        <v>149</v>
      </c>
      <c r="R742" t="s">
        <v>238</v>
      </c>
      <c r="S742" t="s">
        <v>324</v>
      </c>
      <c r="T742" t="s">
        <v>509</v>
      </c>
      <c r="U742" t="s">
        <v>520</v>
      </c>
      <c r="V742" t="s">
        <v>515</v>
      </c>
    </row>
    <row r="743" spans="1:22" x14ac:dyDescent="0.3">
      <c r="A743">
        <v>10527</v>
      </c>
      <c r="B743" t="s">
        <v>60</v>
      </c>
      <c r="C743">
        <v>36</v>
      </c>
      <c r="D743">
        <v>7</v>
      </c>
      <c r="E743" s="3">
        <v>44321</v>
      </c>
      <c r="F743" s="25">
        <f>YEAR(Order[[#This Row],[OrderDate]])</f>
        <v>2021</v>
      </c>
      <c r="G743" s="14">
        <v>20210509</v>
      </c>
      <c r="H743" t="s">
        <v>486</v>
      </c>
      <c r="I743" s="4">
        <v>512.99999915063381</v>
      </c>
      <c r="J743" s="4">
        <v>19</v>
      </c>
      <c r="K743" s="4">
        <v>17.099999971687794</v>
      </c>
      <c r="L743">
        <v>30</v>
      </c>
      <c r="M743" s="8">
        <v>0.10000000149011611</v>
      </c>
      <c r="N743" t="s">
        <v>390</v>
      </c>
      <c r="O743">
        <v>17</v>
      </c>
      <c r="P743" s="4">
        <v>14.515505674132482</v>
      </c>
      <c r="Q743" t="s">
        <v>149</v>
      </c>
      <c r="R743" t="s">
        <v>238</v>
      </c>
      <c r="S743" t="s">
        <v>324</v>
      </c>
      <c r="T743" t="s">
        <v>509</v>
      </c>
      <c r="U743" t="s">
        <v>520</v>
      </c>
      <c r="V743" t="s">
        <v>514</v>
      </c>
    </row>
    <row r="744" spans="1:22" x14ac:dyDescent="0.3">
      <c r="A744">
        <v>10528</v>
      </c>
      <c r="B744" t="s">
        <v>30</v>
      </c>
      <c r="C744">
        <v>11</v>
      </c>
      <c r="D744">
        <v>6</v>
      </c>
      <c r="E744" s="3">
        <v>44322</v>
      </c>
      <c r="F744" s="25">
        <f>YEAR(Order[[#This Row],[OrderDate]])</f>
        <v>2021</v>
      </c>
      <c r="G744" s="14">
        <v>20210509</v>
      </c>
      <c r="H744" t="s">
        <v>484</v>
      </c>
      <c r="I744" s="4">
        <v>63</v>
      </c>
      <c r="J744" s="4">
        <v>21</v>
      </c>
      <c r="K744" s="4">
        <v>21</v>
      </c>
      <c r="L744">
        <v>3</v>
      </c>
      <c r="M744" s="8">
        <v>0</v>
      </c>
      <c r="N744" t="s">
        <v>365</v>
      </c>
      <c r="O744">
        <v>5</v>
      </c>
      <c r="P744" s="4">
        <v>7.3815383533820462</v>
      </c>
      <c r="Q744" t="s">
        <v>119</v>
      </c>
      <c r="R744" t="s">
        <v>208</v>
      </c>
      <c r="S744" t="s">
        <v>296</v>
      </c>
      <c r="T744" t="s">
        <v>510</v>
      </c>
      <c r="U744" t="s">
        <v>353</v>
      </c>
      <c r="V744" t="s">
        <v>511</v>
      </c>
    </row>
    <row r="745" spans="1:22" x14ac:dyDescent="0.3">
      <c r="A745">
        <v>10528</v>
      </c>
      <c r="B745" t="s">
        <v>30</v>
      </c>
      <c r="C745">
        <v>33</v>
      </c>
      <c r="D745">
        <v>6</v>
      </c>
      <c r="E745" s="3">
        <v>44322</v>
      </c>
      <c r="F745" s="25">
        <f>YEAR(Order[[#This Row],[OrderDate]])</f>
        <v>2021</v>
      </c>
      <c r="G745" s="14">
        <v>20210509</v>
      </c>
      <c r="H745" t="s">
        <v>484</v>
      </c>
      <c r="I745" s="4">
        <v>15.999999940395355</v>
      </c>
      <c r="J745" s="4">
        <v>2.5</v>
      </c>
      <c r="K745" s="4">
        <v>1.9999999925494194</v>
      </c>
      <c r="L745">
        <v>8</v>
      </c>
      <c r="M745" s="8">
        <v>0.20000000298023221</v>
      </c>
      <c r="N745" t="s">
        <v>387</v>
      </c>
      <c r="O745">
        <v>15</v>
      </c>
      <c r="P745" s="4">
        <v>1.3985746153494198</v>
      </c>
      <c r="Q745" t="s">
        <v>119</v>
      </c>
      <c r="R745" t="s">
        <v>208</v>
      </c>
      <c r="S745" t="s">
        <v>296</v>
      </c>
      <c r="T745" t="s">
        <v>510</v>
      </c>
      <c r="U745" t="s">
        <v>353</v>
      </c>
      <c r="V745" t="s">
        <v>511</v>
      </c>
    </row>
    <row r="746" spans="1:22" x14ac:dyDescent="0.3">
      <c r="A746">
        <v>10528</v>
      </c>
      <c r="B746" t="s">
        <v>30</v>
      </c>
      <c r="C746">
        <v>72</v>
      </c>
      <c r="D746">
        <v>6</v>
      </c>
      <c r="E746" s="3">
        <v>44322</v>
      </c>
      <c r="F746" s="25">
        <f>YEAR(Order[[#This Row],[OrderDate]])</f>
        <v>2021</v>
      </c>
      <c r="G746" s="14">
        <v>20210509</v>
      </c>
      <c r="H746" t="s">
        <v>484</v>
      </c>
      <c r="I746" s="4">
        <v>313.2</v>
      </c>
      <c r="J746" s="4">
        <v>34.799999999999997</v>
      </c>
      <c r="K746" s="4">
        <v>34.799999999999997</v>
      </c>
      <c r="L746">
        <v>9</v>
      </c>
      <c r="M746" s="8">
        <v>0</v>
      </c>
      <c r="N746" t="s">
        <v>426</v>
      </c>
      <c r="O746">
        <v>14</v>
      </c>
      <c r="P746" s="4">
        <v>14.902797245173618</v>
      </c>
      <c r="Q746" t="s">
        <v>119</v>
      </c>
      <c r="R746" t="s">
        <v>208</v>
      </c>
      <c r="S746" t="s">
        <v>296</v>
      </c>
      <c r="T746" t="s">
        <v>510</v>
      </c>
      <c r="U746" t="s">
        <v>353</v>
      </c>
      <c r="V746" t="s">
        <v>511</v>
      </c>
    </row>
    <row r="747" spans="1:22" ht="15" customHeight="1" x14ac:dyDescent="0.3">
      <c r="A747">
        <v>10529</v>
      </c>
      <c r="B747" t="s">
        <v>48</v>
      </c>
      <c r="C747">
        <v>55</v>
      </c>
      <c r="D747">
        <v>5</v>
      </c>
      <c r="E747" s="3">
        <v>44323</v>
      </c>
      <c r="F747" s="25">
        <f>YEAR(Order[[#This Row],[OrderDate]])</f>
        <v>2021</v>
      </c>
      <c r="G747" s="14">
        <v>20210509</v>
      </c>
      <c r="H747" t="s">
        <v>484</v>
      </c>
      <c r="I747" s="4">
        <v>336</v>
      </c>
      <c r="J747" s="4">
        <v>24</v>
      </c>
      <c r="K747" s="4">
        <v>24</v>
      </c>
      <c r="L747">
        <v>14</v>
      </c>
      <c r="M747" s="8">
        <v>0</v>
      </c>
      <c r="N747" t="s">
        <v>409</v>
      </c>
      <c r="O747">
        <v>25</v>
      </c>
      <c r="P747" s="4">
        <v>18.144678468561601</v>
      </c>
      <c r="Q747" t="s">
        <v>137</v>
      </c>
      <c r="R747" t="s">
        <v>226</v>
      </c>
      <c r="S747" t="s">
        <v>313</v>
      </c>
      <c r="T747" t="s">
        <v>509</v>
      </c>
      <c r="U747" t="s">
        <v>522</v>
      </c>
      <c r="V747" t="s">
        <v>518</v>
      </c>
    </row>
    <row r="748" spans="1:22" ht="15" customHeight="1" x14ac:dyDescent="0.3">
      <c r="A748">
        <v>10529</v>
      </c>
      <c r="B748" t="s">
        <v>48</v>
      </c>
      <c r="C748">
        <v>68</v>
      </c>
      <c r="D748">
        <v>5</v>
      </c>
      <c r="E748" s="3">
        <v>44323</v>
      </c>
      <c r="F748" s="25">
        <f>YEAR(Order[[#This Row],[OrderDate]])</f>
        <v>2021</v>
      </c>
      <c r="G748" s="14">
        <v>20210509</v>
      </c>
      <c r="H748" t="s">
        <v>484</v>
      </c>
      <c r="I748" s="4">
        <v>250</v>
      </c>
      <c r="J748" s="4">
        <v>12.5</v>
      </c>
      <c r="K748" s="4">
        <v>12.5</v>
      </c>
      <c r="L748">
        <v>20</v>
      </c>
      <c r="M748" s="8">
        <v>0</v>
      </c>
      <c r="N748" t="s">
        <v>422</v>
      </c>
      <c r="O748">
        <v>8</v>
      </c>
      <c r="P748" s="4">
        <v>9.881917469522989</v>
      </c>
      <c r="Q748" t="s">
        <v>137</v>
      </c>
      <c r="R748" t="s">
        <v>226</v>
      </c>
      <c r="S748" t="s">
        <v>313</v>
      </c>
      <c r="T748" t="s">
        <v>509</v>
      </c>
      <c r="U748" t="s">
        <v>522</v>
      </c>
      <c r="V748" t="s">
        <v>516</v>
      </c>
    </row>
    <row r="749" spans="1:22" ht="15" customHeight="1" x14ac:dyDescent="0.3">
      <c r="A749">
        <v>10529</v>
      </c>
      <c r="B749" t="s">
        <v>48</v>
      </c>
      <c r="C749">
        <v>69</v>
      </c>
      <c r="D749">
        <v>5</v>
      </c>
      <c r="E749" s="3">
        <v>44323</v>
      </c>
      <c r="F749" s="25">
        <f>YEAR(Order[[#This Row],[OrderDate]])</f>
        <v>2021</v>
      </c>
      <c r="G749" s="14">
        <v>20210512</v>
      </c>
      <c r="H749" t="s">
        <v>484</v>
      </c>
      <c r="I749" s="4">
        <v>360</v>
      </c>
      <c r="J749" s="4">
        <v>36</v>
      </c>
      <c r="K749" s="4">
        <v>36</v>
      </c>
      <c r="L749">
        <v>10</v>
      </c>
      <c r="M749" s="8">
        <v>0</v>
      </c>
      <c r="N749" t="s">
        <v>423</v>
      </c>
      <c r="O749">
        <v>15</v>
      </c>
      <c r="P749" s="4">
        <v>12.894008605174344</v>
      </c>
      <c r="Q749" t="s">
        <v>137</v>
      </c>
      <c r="R749" t="s">
        <v>226</v>
      </c>
      <c r="S749" t="s">
        <v>313</v>
      </c>
      <c r="T749" t="s">
        <v>509</v>
      </c>
      <c r="U749" t="s">
        <v>522</v>
      </c>
      <c r="V749" t="s">
        <v>511</v>
      </c>
    </row>
    <row r="750" spans="1:22" ht="15" customHeight="1" x14ac:dyDescent="0.3">
      <c r="A750">
        <v>10530</v>
      </c>
      <c r="B750" t="s">
        <v>56</v>
      </c>
      <c r="C750">
        <v>17</v>
      </c>
      <c r="D750">
        <v>3</v>
      </c>
      <c r="E750" s="3">
        <v>44324</v>
      </c>
      <c r="F750" s="25">
        <f>YEAR(Order[[#This Row],[OrderDate]])</f>
        <v>2021</v>
      </c>
      <c r="G750" s="14">
        <v>20210512</v>
      </c>
      <c r="H750" t="s">
        <v>484</v>
      </c>
      <c r="I750" s="4">
        <v>1560</v>
      </c>
      <c r="J750" s="4">
        <v>39</v>
      </c>
      <c r="K750" s="4">
        <v>39</v>
      </c>
      <c r="L750">
        <v>40</v>
      </c>
      <c r="M750" s="8">
        <v>0</v>
      </c>
      <c r="N750" t="s">
        <v>371</v>
      </c>
      <c r="O750">
        <v>7</v>
      </c>
      <c r="P750" s="4">
        <v>24.774912809223483</v>
      </c>
      <c r="Q750" t="s">
        <v>145</v>
      </c>
      <c r="R750" t="s">
        <v>234</v>
      </c>
      <c r="S750" t="s">
        <v>320</v>
      </c>
      <c r="T750" t="s">
        <v>509</v>
      </c>
      <c r="U750" t="s">
        <v>524</v>
      </c>
      <c r="V750" t="s">
        <v>518</v>
      </c>
    </row>
    <row r="751" spans="1:22" ht="15" customHeight="1" x14ac:dyDescent="0.3">
      <c r="A751">
        <v>10530</v>
      </c>
      <c r="B751" t="s">
        <v>56</v>
      </c>
      <c r="C751">
        <v>43</v>
      </c>
      <c r="D751">
        <v>3</v>
      </c>
      <c r="E751" s="3">
        <v>44324</v>
      </c>
      <c r="F751" s="25">
        <f>YEAR(Order[[#This Row],[OrderDate]])</f>
        <v>2021</v>
      </c>
      <c r="G751" s="14">
        <v>20210512</v>
      </c>
      <c r="H751" t="s">
        <v>484</v>
      </c>
      <c r="I751" s="4">
        <v>1150</v>
      </c>
      <c r="J751" s="4">
        <v>46</v>
      </c>
      <c r="K751" s="4">
        <v>46</v>
      </c>
      <c r="L751">
        <v>25</v>
      </c>
      <c r="M751" s="8">
        <v>0</v>
      </c>
      <c r="N751" t="s">
        <v>397</v>
      </c>
      <c r="O751">
        <v>20</v>
      </c>
      <c r="P751" s="4">
        <v>33.719701744549674</v>
      </c>
      <c r="Q751" t="s">
        <v>145</v>
      </c>
      <c r="R751" t="s">
        <v>234</v>
      </c>
      <c r="S751" t="s">
        <v>320</v>
      </c>
      <c r="T751" t="s">
        <v>509</v>
      </c>
      <c r="U751" t="s">
        <v>524</v>
      </c>
      <c r="V751" t="s">
        <v>517</v>
      </c>
    </row>
    <row r="752" spans="1:22" ht="15" customHeight="1" x14ac:dyDescent="0.3">
      <c r="A752">
        <v>10530</v>
      </c>
      <c r="B752" t="s">
        <v>56</v>
      </c>
      <c r="C752">
        <v>61</v>
      </c>
      <c r="D752">
        <v>3</v>
      </c>
      <c r="E752" s="3">
        <v>44324</v>
      </c>
      <c r="F752" s="25">
        <f>YEAR(Order[[#This Row],[OrderDate]])</f>
        <v>2021</v>
      </c>
      <c r="G752" s="14">
        <v>20210512</v>
      </c>
      <c r="H752" t="s">
        <v>484</v>
      </c>
      <c r="I752" s="4">
        <v>570</v>
      </c>
      <c r="J752" s="4">
        <v>28.5</v>
      </c>
      <c r="K752" s="4">
        <v>28.5</v>
      </c>
      <c r="L752">
        <v>20</v>
      </c>
      <c r="M752" s="8">
        <v>0</v>
      </c>
      <c r="N752" t="s">
        <v>415</v>
      </c>
      <c r="O752">
        <v>29</v>
      </c>
      <c r="P752" s="4">
        <v>10.457549197381082</v>
      </c>
      <c r="Q752" t="s">
        <v>145</v>
      </c>
      <c r="R752" t="s">
        <v>234</v>
      </c>
      <c r="S752" t="s">
        <v>320</v>
      </c>
      <c r="T752" t="s">
        <v>509</v>
      </c>
      <c r="U752" t="s">
        <v>524</v>
      </c>
      <c r="V752" t="s">
        <v>515</v>
      </c>
    </row>
    <row r="753" spans="1:22" ht="15" customHeight="1" x14ac:dyDescent="0.3">
      <c r="A753">
        <v>10530</v>
      </c>
      <c r="B753" t="s">
        <v>56</v>
      </c>
      <c r="C753">
        <v>76</v>
      </c>
      <c r="D753">
        <v>3</v>
      </c>
      <c r="E753" s="3">
        <v>44324</v>
      </c>
      <c r="F753" s="25">
        <f>YEAR(Order[[#This Row],[OrderDate]])</f>
        <v>2021</v>
      </c>
      <c r="G753" s="14">
        <v>20210519</v>
      </c>
      <c r="H753" t="s">
        <v>484</v>
      </c>
      <c r="I753" s="4">
        <v>900</v>
      </c>
      <c r="J753" s="4">
        <v>18</v>
      </c>
      <c r="K753" s="4">
        <v>18</v>
      </c>
      <c r="L753">
        <v>50</v>
      </c>
      <c r="M753" s="8">
        <v>0</v>
      </c>
      <c r="N753" t="s">
        <v>430</v>
      </c>
      <c r="O753">
        <v>23</v>
      </c>
      <c r="P753" s="4">
        <v>11.35067307451974</v>
      </c>
      <c r="Q753" t="s">
        <v>145</v>
      </c>
      <c r="R753" t="s">
        <v>234</v>
      </c>
      <c r="S753" t="s">
        <v>320</v>
      </c>
      <c r="T753" t="s">
        <v>509</v>
      </c>
      <c r="U753" t="s">
        <v>524</v>
      </c>
      <c r="V753" t="s">
        <v>517</v>
      </c>
    </row>
    <row r="754" spans="1:22" x14ac:dyDescent="0.3">
      <c r="A754">
        <v>10531</v>
      </c>
      <c r="B754" t="s">
        <v>52</v>
      </c>
      <c r="C754">
        <v>59</v>
      </c>
      <c r="D754">
        <v>7</v>
      </c>
      <c r="E754" s="3">
        <v>44324</v>
      </c>
      <c r="F754" s="25">
        <f>YEAR(Order[[#This Row],[OrderDate]])</f>
        <v>2021</v>
      </c>
      <c r="G754" s="14">
        <v>20210512</v>
      </c>
      <c r="H754" t="s">
        <v>486</v>
      </c>
      <c r="I754" s="4">
        <v>110</v>
      </c>
      <c r="J754" s="4">
        <v>55</v>
      </c>
      <c r="K754" s="4">
        <v>55</v>
      </c>
      <c r="L754">
        <v>2</v>
      </c>
      <c r="M754" s="8">
        <v>0</v>
      </c>
      <c r="N754" t="s">
        <v>413</v>
      </c>
      <c r="O754">
        <v>28</v>
      </c>
      <c r="P754" s="4">
        <v>29.299646906924384</v>
      </c>
      <c r="Q754" t="s">
        <v>141</v>
      </c>
      <c r="R754" t="s">
        <v>230</v>
      </c>
      <c r="S754" t="s">
        <v>278</v>
      </c>
      <c r="T754" t="s">
        <v>510</v>
      </c>
      <c r="U754">
        <v>0</v>
      </c>
      <c r="V754" t="s">
        <v>511</v>
      </c>
    </row>
    <row r="755" spans="1:22" x14ac:dyDescent="0.3">
      <c r="A755">
        <v>10532</v>
      </c>
      <c r="B755" t="s">
        <v>18</v>
      </c>
      <c r="C755">
        <v>30</v>
      </c>
      <c r="D755">
        <v>7</v>
      </c>
      <c r="E755" s="3">
        <v>44325</v>
      </c>
      <c r="F755" s="25">
        <f>YEAR(Order[[#This Row],[OrderDate]])</f>
        <v>2021</v>
      </c>
      <c r="G755" s="14">
        <v>20210512</v>
      </c>
      <c r="H755" t="s">
        <v>485</v>
      </c>
      <c r="I755" s="4">
        <v>388.35</v>
      </c>
      <c r="J755" s="4">
        <v>25.89</v>
      </c>
      <c r="K755" s="4">
        <v>25.89</v>
      </c>
      <c r="L755">
        <v>15</v>
      </c>
      <c r="M755" s="8">
        <v>0</v>
      </c>
      <c r="N755" t="s">
        <v>384</v>
      </c>
      <c r="O755">
        <v>13</v>
      </c>
      <c r="P755" s="4">
        <v>15.141134761320492</v>
      </c>
      <c r="Q755" t="s">
        <v>107</v>
      </c>
      <c r="R755" t="s">
        <v>196</v>
      </c>
      <c r="S755" t="s">
        <v>285</v>
      </c>
      <c r="T755" t="s">
        <v>509</v>
      </c>
      <c r="U755" t="s">
        <v>351</v>
      </c>
      <c r="V755" t="s">
        <v>514</v>
      </c>
    </row>
    <row r="756" spans="1:22" x14ac:dyDescent="0.3">
      <c r="A756">
        <v>10532</v>
      </c>
      <c r="B756" t="s">
        <v>18</v>
      </c>
      <c r="C756">
        <v>66</v>
      </c>
      <c r="D756">
        <v>7</v>
      </c>
      <c r="E756" s="3">
        <v>44325</v>
      </c>
      <c r="F756" s="25">
        <f>YEAR(Order[[#This Row],[OrderDate]])</f>
        <v>2021</v>
      </c>
      <c r="G756" s="14">
        <v>20210522</v>
      </c>
      <c r="H756" t="s">
        <v>485</v>
      </c>
      <c r="I756" s="4">
        <v>408</v>
      </c>
      <c r="J756" s="4">
        <v>17</v>
      </c>
      <c r="K756" s="4">
        <v>17</v>
      </c>
      <c r="L756">
        <v>24</v>
      </c>
      <c r="M756" s="8">
        <v>0</v>
      </c>
      <c r="N756" t="s">
        <v>420</v>
      </c>
      <c r="O756">
        <v>2</v>
      </c>
      <c r="P756" s="4">
        <v>4.7723602845439919</v>
      </c>
      <c r="Q756" t="s">
        <v>107</v>
      </c>
      <c r="R756" t="s">
        <v>196</v>
      </c>
      <c r="S756" t="s">
        <v>285</v>
      </c>
      <c r="T756" t="s">
        <v>509</v>
      </c>
      <c r="U756" t="s">
        <v>351</v>
      </c>
      <c r="V756" t="s">
        <v>515</v>
      </c>
    </row>
    <row r="757" spans="1:22" ht="15" customHeight="1" x14ac:dyDescent="0.3">
      <c r="A757">
        <v>10533</v>
      </c>
      <c r="B757" t="s">
        <v>22</v>
      </c>
      <c r="C757">
        <v>4</v>
      </c>
      <c r="D757">
        <v>8</v>
      </c>
      <c r="E757" s="3">
        <v>44328</v>
      </c>
      <c r="F757" s="25">
        <f>YEAR(Order[[#This Row],[OrderDate]])</f>
        <v>2021</v>
      </c>
      <c r="G757" s="14">
        <v>20210522</v>
      </c>
      <c r="H757" t="s">
        <v>486</v>
      </c>
      <c r="I757" s="4">
        <v>1044.9999991804361</v>
      </c>
      <c r="J757" s="4">
        <v>22</v>
      </c>
      <c r="K757" s="4">
        <v>20.899999983608723</v>
      </c>
      <c r="L757">
        <v>50</v>
      </c>
      <c r="M757" s="8">
        <v>5.000000074505806E-2</v>
      </c>
      <c r="N757" t="s">
        <v>358</v>
      </c>
      <c r="O757">
        <v>2</v>
      </c>
      <c r="P757" s="4">
        <v>13.396192586104789</v>
      </c>
      <c r="Q757" t="s">
        <v>111</v>
      </c>
      <c r="R757" t="s">
        <v>200</v>
      </c>
      <c r="S757" t="s">
        <v>289</v>
      </c>
      <c r="T757" t="s">
        <v>509</v>
      </c>
      <c r="U757" t="s">
        <v>526</v>
      </c>
      <c r="V757" t="s">
        <v>515</v>
      </c>
    </row>
    <row r="758" spans="1:22" ht="15" customHeight="1" x14ac:dyDescent="0.3">
      <c r="A758">
        <v>10533</v>
      </c>
      <c r="B758" t="s">
        <v>22</v>
      </c>
      <c r="C758">
        <v>72</v>
      </c>
      <c r="D758">
        <v>8</v>
      </c>
      <c r="E758" s="3">
        <v>44328</v>
      </c>
      <c r="F758" s="25">
        <f>YEAR(Order[[#This Row],[OrderDate]])</f>
        <v>2021</v>
      </c>
      <c r="G758" s="14">
        <v>20210522</v>
      </c>
      <c r="H758" t="s">
        <v>486</v>
      </c>
      <c r="I758" s="4">
        <v>835.19999999999993</v>
      </c>
      <c r="J758" s="4">
        <v>34.799999999999997</v>
      </c>
      <c r="K758" s="4">
        <v>34.799999999999997</v>
      </c>
      <c r="L758">
        <v>24</v>
      </c>
      <c r="M758" s="8">
        <v>0</v>
      </c>
      <c r="N758" t="s">
        <v>426</v>
      </c>
      <c r="O758">
        <v>14</v>
      </c>
      <c r="P758" s="4">
        <v>14.902797245173618</v>
      </c>
      <c r="Q758" t="s">
        <v>111</v>
      </c>
      <c r="R758" t="s">
        <v>200</v>
      </c>
      <c r="S758" t="s">
        <v>289</v>
      </c>
      <c r="T758" t="s">
        <v>509</v>
      </c>
      <c r="U758" t="s">
        <v>526</v>
      </c>
      <c r="V758" t="s">
        <v>511</v>
      </c>
    </row>
    <row r="759" spans="1:22" ht="15" customHeight="1" x14ac:dyDescent="0.3">
      <c r="A759">
        <v>10533</v>
      </c>
      <c r="B759" t="s">
        <v>22</v>
      </c>
      <c r="C759">
        <v>73</v>
      </c>
      <c r="D759">
        <v>8</v>
      </c>
      <c r="E759" s="3">
        <v>44328</v>
      </c>
      <c r="F759" s="25">
        <f>YEAR(Order[[#This Row],[OrderDate]])</f>
        <v>2021</v>
      </c>
      <c r="G759" s="14">
        <v>20210514</v>
      </c>
      <c r="H759" t="s">
        <v>486</v>
      </c>
      <c r="I759" s="4">
        <v>341.9999997317791</v>
      </c>
      <c r="J759" s="4">
        <v>15</v>
      </c>
      <c r="K759" s="4">
        <v>14.249999988824129</v>
      </c>
      <c r="L759">
        <v>24</v>
      </c>
      <c r="M759" s="8">
        <v>5.000000074505806E-2</v>
      </c>
      <c r="N759" t="s">
        <v>427</v>
      </c>
      <c r="O759">
        <v>17</v>
      </c>
      <c r="P759" s="4">
        <v>4.6045134272414314</v>
      </c>
      <c r="Q759" t="s">
        <v>111</v>
      </c>
      <c r="R759" t="s">
        <v>200</v>
      </c>
      <c r="S759" t="s">
        <v>289</v>
      </c>
      <c r="T759" t="s">
        <v>509</v>
      </c>
      <c r="U759" t="s">
        <v>526</v>
      </c>
      <c r="V759" t="s">
        <v>514</v>
      </c>
    </row>
    <row r="760" spans="1:22" ht="15" customHeight="1" x14ac:dyDescent="0.3">
      <c r="A760">
        <v>10534</v>
      </c>
      <c r="B760" t="s">
        <v>42</v>
      </c>
      <c r="C760">
        <v>30</v>
      </c>
      <c r="D760">
        <v>8</v>
      </c>
      <c r="E760" s="3">
        <v>44328</v>
      </c>
      <c r="F760" s="25">
        <f>YEAR(Order[[#This Row],[OrderDate]])</f>
        <v>2021</v>
      </c>
      <c r="G760" s="14">
        <v>20210514</v>
      </c>
      <c r="H760" t="s">
        <v>484</v>
      </c>
      <c r="I760" s="4">
        <v>258.89999999999998</v>
      </c>
      <c r="J760" s="4">
        <v>25.89</v>
      </c>
      <c r="K760" s="4">
        <v>25.89</v>
      </c>
      <c r="L760">
        <v>10</v>
      </c>
      <c r="M760" s="8">
        <v>0</v>
      </c>
      <c r="N760" t="s">
        <v>384</v>
      </c>
      <c r="O760">
        <v>13</v>
      </c>
      <c r="P760" s="4">
        <v>15.141134761320492</v>
      </c>
      <c r="Q760" t="s">
        <v>131</v>
      </c>
      <c r="R760" t="s">
        <v>220</v>
      </c>
      <c r="S760" t="s">
        <v>307</v>
      </c>
      <c r="T760" t="s">
        <v>509</v>
      </c>
      <c r="U760" t="s">
        <v>520</v>
      </c>
      <c r="V760" t="s">
        <v>514</v>
      </c>
    </row>
    <row r="761" spans="1:22" ht="15" customHeight="1" x14ac:dyDescent="0.3">
      <c r="A761">
        <v>10534</v>
      </c>
      <c r="B761" t="s">
        <v>42</v>
      </c>
      <c r="C761">
        <v>40</v>
      </c>
      <c r="D761">
        <v>8</v>
      </c>
      <c r="E761" s="3">
        <v>44328</v>
      </c>
      <c r="F761" s="25">
        <f>YEAR(Order[[#This Row],[OrderDate]])</f>
        <v>2021</v>
      </c>
      <c r="G761" s="14">
        <v>20210514</v>
      </c>
      <c r="H761" t="s">
        <v>484</v>
      </c>
      <c r="I761" s="4">
        <v>147.19999945163727</v>
      </c>
      <c r="J761" s="4">
        <v>18.399999999999999</v>
      </c>
      <c r="K761" s="4">
        <v>14.719999945163726</v>
      </c>
      <c r="L761">
        <v>10</v>
      </c>
      <c r="M761" s="8">
        <v>0.20000000298023221</v>
      </c>
      <c r="N761" t="s">
        <v>394</v>
      </c>
      <c r="O761">
        <v>19</v>
      </c>
      <c r="P761" s="4">
        <v>11.939905659925371</v>
      </c>
      <c r="Q761" t="s">
        <v>131</v>
      </c>
      <c r="R761" t="s">
        <v>220</v>
      </c>
      <c r="S761" t="s">
        <v>307</v>
      </c>
      <c r="T761" t="s">
        <v>509</v>
      </c>
      <c r="U761" t="s">
        <v>520</v>
      </c>
      <c r="V761" t="s">
        <v>514</v>
      </c>
    </row>
    <row r="762" spans="1:22" ht="15" customHeight="1" x14ac:dyDescent="0.3">
      <c r="A762">
        <v>10534</v>
      </c>
      <c r="B762" t="s">
        <v>42</v>
      </c>
      <c r="C762">
        <v>54</v>
      </c>
      <c r="D762">
        <v>8</v>
      </c>
      <c r="E762" s="3">
        <v>44328</v>
      </c>
      <c r="F762" s="25">
        <f>YEAR(Order[[#This Row],[OrderDate]])</f>
        <v>2021</v>
      </c>
      <c r="G762" s="14">
        <v>20210521</v>
      </c>
      <c r="H762" t="s">
        <v>484</v>
      </c>
      <c r="I762" s="4">
        <v>59.599999777972705</v>
      </c>
      <c r="J762" s="4">
        <v>7.45</v>
      </c>
      <c r="K762" s="4">
        <v>5.9599999777972705</v>
      </c>
      <c r="L762">
        <v>10</v>
      </c>
      <c r="M762" s="8">
        <v>0.20000000298023221</v>
      </c>
      <c r="N762" t="s">
        <v>408</v>
      </c>
      <c r="O762">
        <v>25</v>
      </c>
      <c r="P762" s="4">
        <v>5.7031720626915998</v>
      </c>
      <c r="Q762" t="s">
        <v>131</v>
      </c>
      <c r="R762" t="s">
        <v>220</v>
      </c>
      <c r="S762" t="s">
        <v>307</v>
      </c>
      <c r="T762" t="s">
        <v>509</v>
      </c>
      <c r="U762" t="s">
        <v>520</v>
      </c>
      <c r="V762" t="s">
        <v>518</v>
      </c>
    </row>
    <row r="763" spans="1:22" ht="15" customHeight="1" x14ac:dyDescent="0.3">
      <c r="A763">
        <v>10535</v>
      </c>
      <c r="B763" t="s">
        <v>2</v>
      </c>
      <c r="C763">
        <v>11</v>
      </c>
      <c r="D763">
        <v>4</v>
      </c>
      <c r="E763" s="3">
        <v>44329</v>
      </c>
      <c r="F763" s="25">
        <f>YEAR(Order[[#This Row],[OrderDate]])</f>
        <v>2021</v>
      </c>
      <c r="G763" s="14">
        <v>20210521</v>
      </c>
      <c r="H763" t="s">
        <v>486</v>
      </c>
      <c r="I763" s="4">
        <v>944.99999843537807</v>
      </c>
      <c r="J763" s="4">
        <v>21</v>
      </c>
      <c r="K763" s="4">
        <v>18.899999968707561</v>
      </c>
      <c r="L763">
        <v>50</v>
      </c>
      <c r="M763" s="8">
        <v>0.10000000149011611</v>
      </c>
      <c r="N763" t="s">
        <v>365</v>
      </c>
      <c r="O763">
        <v>5</v>
      </c>
      <c r="P763" s="4">
        <v>7.3815383533820462</v>
      </c>
      <c r="Q763" t="s">
        <v>91</v>
      </c>
      <c r="R763" t="s">
        <v>180</v>
      </c>
      <c r="S763" t="s">
        <v>269</v>
      </c>
      <c r="T763" t="s">
        <v>510</v>
      </c>
      <c r="U763" t="s">
        <v>525</v>
      </c>
      <c r="V763" t="s">
        <v>511</v>
      </c>
    </row>
    <row r="764" spans="1:22" ht="15" customHeight="1" x14ac:dyDescent="0.3">
      <c r="A764">
        <v>10535</v>
      </c>
      <c r="B764" t="s">
        <v>2</v>
      </c>
      <c r="C764">
        <v>40</v>
      </c>
      <c r="D764">
        <v>4</v>
      </c>
      <c r="E764" s="3">
        <v>44329</v>
      </c>
      <c r="F764" s="25">
        <f>YEAR(Order[[#This Row],[OrderDate]])</f>
        <v>2021</v>
      </c>
      <c r="G764" s="14">
        <v>20210521</v>
      </c>
      <c r="H764" t="s">
        <v>486</v>
      </c>
      <c r="I764" s="4">
        <v>165.59999972581863</v>
      </c>
      <c r="J764" s="4">
        <v>18.399999999999999</v>
      </c>
      <c r="K764" s="4">
        <v>16.559999972581863</v>
      </c>
      <c r="L764">
        <v>10</v>
      </c>
      <c r="M764" s="8">
        <v>0.10000000149011611</v>
      </c>
      <c r="N764" t="s">
        <v>394</v>
      </c>
      <c r="O764">
        <v>19</v>
      </c>
      <c r="P764" s="4">
        <v>11.939905659925371</v>
      </c>
      <c r="Q764" t="s">
        <v>91</v>
      </c>
      <c r="R764" t="s">
        <v>180</v>
      </c>
      <c r="S764" t="s">
        <v>269</v>
      </c>
      <c r="T764" t="s">
        <v>510</v>
      </c>
      <c r="U764" t="s">
        <v>525</v>
      </c>
      <c r="V764" t="s">
        <v>514</v>
      </c>
    </row>
    <row r="765" spans="1:22" ht="15" customHeight="1" x14ac:dyDescent="0.3">
      <c r="A765">
        <v>10535</v>
      </c>
      <c r="B765" t="s">
        <v>2</v>
      </c>
      <c r="C765">
        <v>57</v>
      </c>
      <c r="D765">
        <v>4</v>
      </c>
      <c r="E765" s="3">
        <v>44329</v>
      </c>
      <c r="F765" s="25">
        <f>YEAR(Order[[#This Row],[OrderDate]])</f>
        <v>2021</v>
      </c>
      <c r="G765" s="14">
        <v>20210521</v>
      </c>
      <c r="H765" t="s">
        <v>486</v>
      </c>
      <c r="I765" s="4">
        <v>87.749999854713678</v>
      </c>
      <c r="J765" s="4">
        <v>19.5</v>
      </c>
      <c r="K765" s="4">
        <v>17.549999970942736</v>
      </c>
      <c r="L765">
        <v>5</v>
      </c>
      <c r="M765" s="8">
        <v>0.10000000149011611</v>
      </c>
      <c r="N765" t="s">
        <v>411</v>
      </c>
      <c r="O765">
        <v>26</v>
      </c>
      <c r="P765" s="4">
        <v>13.98469118449494</v>
      </c>
      <c r="Q765" t="s">
        <v>91</v>
      </c>
      <c r="R765" t="s">
        <v>180</v>
      </c>
      <c r="S765" t="s">
        <v>269</v>
      </c>
      <c r="T765" t="s">
        <v>510</v>
      </c>
      <c r="U765" t="s">
        <v>525</v>
      </c>
      <c r="V765" t="s">
        <v>512</v>
      </c>
    </row>
    <row r="766" spans="1:22" ht="15" customHeight="1" x14ac:dyDescent="0.3">
      <c r="A766">
        <v>10535</v>
      </c>
      <c r="B766" t="s">
        <v>2</v>
      </c>
      <c r="C766">
        <v>59</v>
      </c>
      <c r="D766">
        <v>4</v>
      </c>
      <c r="E766" s="3">
        <v>44329</v>
      </c>
      <c r="F766" s="25">
        <f>YEAR(Order[[#This Row],[OrderDate]])</f>
        <v>2021</v>
      </c>
      <c r="G766" s="14">
        <v>20210606</v>
      </c>
      <c r="H766" t="s">
        <v>486</v>
      </c>
      <c r="I766" s="4">
        <v>742.4999987706542</v>
      </c>
      <c r="J766" s="4">
        <v>55</v>
      </c>
      <c r="K766" s="4">
        <v>49.499999918043613</v>
      </c>
      <c r="L766">
        <v>15</v>
      </c>
      <c r="M766" s="8">
        <v>0.10000000149011611</v>
      </c>
      <c r="N766" t="s">
        <v>413</v>
      </c>
      <c r="O766">
        <v>28</v>
      </c>
      <c r="P766" s="4">
        <v>29.299646906924384</v>
      </c>
      <c r="Q766" t="s">
        <v>91</v>
      </c>
      <c r="R766" t="s">
        <v>180</v>
      </c>
      <c r="S766" t="s">
        <v>269</v>
      </c>
      <c r="T766" t="s">
        <v>510</v>
      </c>
      <c r="U766" t="s">
        <v>525</v>
      </c>
      <c r="V766" t="s">
        <v>511</v>
      </c>
    </row>
    <row r="767" spans="1:22" ht="15" customHeight="1" x14ac:dyDescent="0.3">
      <c r="A767">
        <v>10536</v>
      </c>
      <c r="B767" t="s">
        <v>42</v>
      </c>
      <c r="C767">
        <v>12</v>
      </c>
      <c r="D767">
        <v>3</v>
      </c>
      <c r="E767" s="3">
        <v>44330</v>
      </c>
      <c r="F767" s="25">
        <f>YEAR(Order[[#This Row],[OrderDate]])</f>
        <v>2021</v>
      </c>
      <c r="G767" s="14">
        <v>20210606</v>
      </c>
      <c r="H767" t="s">
        <v>484</v>
      </c>
      <c r="I767" s="4">
        <v>427.5</v>
      </c>
      <c r="J767" s="4">
        <v>38</v>
      </c>
      <c r="K767" s="4">
        <v>28.5</v>
      </c>
      <c r="L767">
        <v>15</v>
      </c>
      <c r="M767" s="8">
        <v>0.25</v>
      </c>
      <c r="N767" t="s">
        <v>366</v>
      </c>
      <c r="O767">
        <v>5</v>
      </c>
      <c r="P767" s="4">
        <v>30.407974809079235</v>
      </c>
      <c r="Q767" t="s">
        <v>131</v>
      </c>
      <c r="R767" t="s">
        <v>220</v>
      </c>
      <c r="S767" t="s">
        <v>307</v>
      </c>
      <c r="T767" t="s">
        <v>509</v>
      </c>
      <c r="U767" t="s">
        <v>520</v>
      </c>
      <c r="V767" t="s">
        <v>511</v>
      </c>
    </row>
    <row r="768" spans="1:22" ht="15" customHeight="1" x14ac:dyDescent="0.3">
      <c r="A768">
        <v>10536</v>
      </c>
      <c r="B768" t="s">
        <v>42</v>
      </c>
      <c r="C768">
        <v>31</v>
      </c>
      <c r="D768">
        <v>3</v>
      </c>
      <c r="E768" s="3">
        <v>44330</v>
      </c>
      <c r="F768" s="25">
        <f>YEAR(Order[[#This Row],[OrderDate]])</f>
        <v>2021</v>
      </c>
      <c r="G768" s="14">
        <v>20210606</v>
      </c>
      <c r="H768" t="s">
        <v>484</v>
      </c>
      <c r="I768" s="4">
        <v>250</v>
      </c>
      <c r="J768" s="4">
        <v>12.5</v>
      </c>
      <c r="K768" s="4">
        <v>12.5</v>
      </c>
      <c r="L768">
        <v>20</v>
      </c>
      <c r="M768" s="8">
        <v>0</v>
      </c>
      <c r="N768" t="s">
        <v>385</v>
      </c>
      <c r="O768">
        <v>14</v>
      </c>
      <c r="P768" s="4">
        <v>8.9210025428745876</v>
      </c>
      <c r="Q768" t="s">
        <v>131</v>
      </c>
      <c r="R768" t="s">
        <v>220</v>
      </c>
      <c r="S768" t="s">
        <v>307</v>
      </c>
      <c r="T768" t="s">
        <v>509</v>
      </c>
      <c r="U768" t="s">
        <v>520</v>
      </c>
      <c r="V768" t="s">
        <v>511</v>
      </c>
    </row>
    <row r="769" spans="1:22" ht="15" customHeight="1" x14ac:dyDescent="0.3">
      <c r="A769">
        <v>10536</v>
      </c>
      <c r="B769" t="s">
        <v>42</v>
      </c>
      <c r="C769">
        <v>33</v>
      </c>
      <c r="D769">
        <v>3</v>
      </c>
      <c r="E769" s="3">
        <v>44330</v>
      </c>
      <c r="F769" s="25">
        <f>YEAR(Order[[#This Row],[OrderDate]])</f>
        <v>2021</v>
      </c>
      <c r="G769" s="14">
        <v>20210606</v>
      </c>
      <c r="H769" t="s">
        <v>484</v>
      </c>
      <c r="I769" s="4">
        <v>75</v>
      </c>
      <c r="J769" s="4">
        <v>2.5</v>
      </c>
      <c r="K769" s="4">
        <v>2.5</v>
      </c>
      <c r="L769">
        <v>30</v>
      </c>
      <c r="M769" s="8">
        <v>0</v>
      </c>
      <c r="N769" t="s">
        <v>387</v>
      </c>
      <c r="O769">
        <v>15</v>
      </c>
      <c r="P769" s="4">
        <v>1.3985746153494198</v>
      </c>
      <c r="Q769" t="s">
        <v>131</v>
      </c>
      <c r="R769" t="s">
        <v>220</v>
      </c>
      <c r="S769" t="s">
        <v>307</v>
      </c>
      <c r="T769" t="s">
        <v>509</v>
      </c>
      <c r="U769" t="s">
        <v>520</v>
      </c>
      <c r="V769" t="s">
        <v>511</v>
      </c>
    </row>
    <row r="770" spans="1:22" ht="15" customHeight="1" x14ac:dyDescent="0.3">
      <c r="A770">
        <v>10536</v>
      </c>
      <c r="B770" t="s">
        <v>42</v>
      </c>
      <c r="C770">
        <v>60</v>
      </c>
      <c r="D770">
        <v>3</v>
      </c>
      <c r="E770" s="3">
        <v>44330</v>
      </c>
      <c r="F770" s="25">
        <f>YEAR(Order[[#This Row],[OrderDate]])</f>
        <v>2021</v>
      </c>
      <c r="G770" s="14">
        <v>20210519</v>
      </c>
      <c r="H770" t="s">
        <v>484</v>
      </c>
      <c r="I770" s="4">
        <v>892.5</v>
      </c>
      <c r="J770" s="4">
        <v>34</v>
      </c>
      <c r="K770" s="4">
        <v>25.5</v>
      </c>
      <c r="L770">
        <v>35</v>
      </c>
      <c r="M770" s="8">
        <v>0.25</v>
      </c>
      <c r="N770" t="s">
        <v>414</v>
      </c>
      <c r="O770">
        <v>28</v>
      </c>
      <c r="P770" s="4">
        <v>17.186056815854748</v>
      </c>
      <c r="Q770" t="s">
        <v>131</v>
      </c>
      <c r="R770" t="s">
        <v>220</v>
      </c>
      <c r="S770" t="s">
        <v>307</v>
      </c>
      <c r="T770" t="s">
        <v>509</v>
      </c>
      <c r="U770" t="s">
        <v>520</v>
      </c>
      <c r="V770" t="s">
        <v>511</v>
      </c>
    </row>
    <row r="771" spans="1:22" ht="15" customHeight="1" x14ac:dyDescent="0.3">
      <c r="A771">
        <v>10537</v>
      </c>
      <c r="B771" t="s">
        <v>65</v>
      </c>
      <c r="C771">
        <v>31</v>
      </c>
      <c r="D771">
        <v>1</v>
      </c>
      <c r="E771" s="3">
        <v>44330</v>
      </c>
      <c r="F771" s="25">
        <f>YEAR(Order[[#This Row],[OrderDate]])</f>
        <v>2021</v>
      </c>
      <c r="G771" s="14">
        <v>20210519</v>
      </c>
      <c r="H771" t="s">
        <v>486</v>
      </c>
      <c r="I771" s="4">
        <v>375</v>
      </c>
      <c r="J771" s="4">
        <v>12.5</v>
      </c>
      <c r="K771" s="4">
        <v>12.5</v>
      </c>
      <c r="L771">
        <v>30</v>
      </c>
      <c r="M771" s="8">
        <v>0</v>
      </c>
      <c r="N771" t="s">
        <v>385</v>
      </c>
      <c r="O771">
        <v>14</v>
      </c>
      <c r="P771" s="4">
        <v>8.9210025428745876</v>
      </c>
      <c r="Q771" t="s">
        <v>154</v>
      </c>
      <c r="R771" t="s">
        <v>243</v>
      </c>
      <c r="S771" t="s">
        <v>328</v>
      </c>
      <c r="T771" t="s">
        <v>509</v>
      </c>
      <c r="U771" t="s">
        <v>523</v>
      </c>
      <c r="V771" t="s">
        <v>511</v>
      </c>
    </row>
    <row r="772" spans="1:22" ht="15" customHeight="1" x14ac:dyDescent="0.3">
      <c r="A772">
        <v>10537</v>
      </c>
      <c r="B772" t="s">
        <v>65</v>
      </c>
      <c r="C772">
        <v>51</v>
      </c>
      <c r="D772">
        <v>1</v>
      </c>
      <c r="E772" s="3">
        <v>44330</v>
      </c>
      <c r="F772" s="25">
        <f>YEAR(Order[[#This Row],[OrderDate]])</f>
        <v>2021</v>
      </c>
      <c r="G772" s="14">
        <v>20210519</v>
      </c>
      <c r="H772" t="s">
        <v>486</v>
      </c>
      <c r="I772" s="4">
        <v>318</v>
      </c>
      <c r="J772" s="4">
        <v>53</v>
      </c>
      <c r="K772" s="4">
        <v>53</v>
      </c>
      <c r="L772">
        <v>6</v>
      </c>
      <c r="M772" s="8">
        <v>0</v>
      </c>
      <c r="N772" t="s">
        <v>405</v>
      </c>
      <c r="O772">
        <v>24</v>
      </c>
      <c r="P772" s="4">
        <v>18.835525116961144</v>
      </c>
      <c r="Q772" t="s">
        <v>154</v>
      </c>
      <c r="R772" t="s">
        <v>243</v>
      </c>
      <c r="S772" t="s">
        <v>328</v>
      </c>
      <c r="T772" t="s">
        <v>509</v>
      </c>
      <c r="U772" t="s">
        <v>523</v>
      </c>
      <c r="V772" t="s">
        <v>513</v>
      </c>
    </row>
    <row r="773" spans="1:22" ht="15" customHeight="1" x14ac:dyDescent="0.3">
      <c r="A773">
        <v>10537</v>
      </c>
      <c r="B773" t="s">
        <v>65</v>
      </c>
      <c r="C773">
        <v>58</v>
      </c>
      <c r="D773">
        <v>1</v>
      </c>
      <c r="E773" s="3">
        <v>44330</v>
      </c>
      <c r="F773" s="25">
        <f>YEAR(Order[[#This Row],[OrderDate]])</f>
        <v>2021</v>
      </c>
      <c r="G773" s="14">
        <v>20210519</v>
      </c>
      <c r="H773" t="s">
        <v>486</v>
      </c>
      <c r="I773" s="4">
        <v>265</v>
      </c>
      <c r="J773" s="4">
        <v>13.25</v>
      </c>
      <c r="K773" s="4">
        <v>13.25</v>
      </c>
      <c r="L773">
        <v>20</v>
      </c>
      <c r="M773" s="8">
        <v>0</v>
      </c>
      <c r="N773" t="s">
        <v>412</v>
      </c>
      <c r="O773">
        <v>27</v>
      </c>
      <c r="P773" s="4">
        <v>5.9992715692376155</v>
      </c>
      <c r="Q773" t="s">
        <v>154</v>
      </c>
      <c r="R773" t="s">
        <v>243</v>
      </c>
      <c r="S773" t="s">
        <v>328</v>
      </c>
      <c r="T773" t="s">
        <v>509</v>
      </c>
      <c r="U773" t="s">
        <v>523</v>
      </c>
      <c r="V773" t="s">
        <v>514</v>
      </c>
    </row>
    <row r="774" spans="1:22" ht="15" customHeight="1" x14ac:dyDescent="0.3">
      <c r="A774">
        <v>10537</v>
      </c>
      <c r="B774" t="s">
        <v>65</v>
      </c>
      <c r="C774">
        <v>72</v>
      </c>
      <c r="D774">
        <v>1</v>
      </c>
      <c r="E774" s="3">
        <v>44330</v>
      </c>
      <c r="F774" s="25">
        <f>YEAR(Order[[#This Row],[OrderDate]])</f>
        <v>2021</v>
      </c>
      <c r="G774" s="14">
        <v>20210519</v>
      </c>
      <c r="H774" t="s">
        <v>486</v>
      </c>
      <c r="I774" s="4">
        <v>730.8</v>
      </c>
      <c r="J774" s="4">
        <v>34.799999999999997</v>
      </c>
      <c r="K774" s="4">
        <v>34.799999999999997</v>
      </c>
      <c r="L774">
        <v>21</v>
      </c>
      <c r="M774" s="8">
        <v>0</v>
      </c>
      <c r="N774" t="s">
        <v>426</v>
      </c>
      <c r="O774">
        <v>14</v>
      </c>
      <c r="P774" s="4">
        <v>14.902797245173618</v>
      </c>
      <c r="Q774" t="s">
        <v>154</v>
      </c>
      <c r="R774" t="s">
        <v>243</v>
      </c>
      <c r="S774" t="s">
        <v>328</v>
      </c>
      <c r="T774" t="s">
        <v>509</v>
      </c>
      <c r="U774" t="s">
        <v>523</v>
      </c>
      <c r="V774" t="s">
        <v>511</v>
      </c>
    </row>
    <row r="775" spans="1:22" ht="15" customHeight="1" x14ac:dyDescent="0.3">
      <c r="A775">
        <v>10537</v>
      </c>
      <c r="B775" t="s">
        <v>65</v>
      </c>
      <c r="C775">
        <v>73</v>
      </c>
      <c r="D775">
        <v>1</v>
      </c>
      <c r="E775" s="3">
        <v>44330</v>
      </c>
      <c r="F775" s="25">
        <f>YEAR(Order[[#This Row],[OrderDate]])</f>
        <v>2021</v>
      </c>
      <c r="G775" s="14">
        <v>20210516</v>
      </c>
      <c r="H775" t="s">
        <v>486</v>
      </c>
      <c r="I775" s="4">
        <v>135</v>
      </c>
      <c r="J775" s="4">
        <v>15</v>
      </c>
      <c r="K775" s="4">
        <v>15</v>
      </c>
      <c r="L775">
        <v>9</v>
      </c>
      <c r="M775" s="8">
        <v>0</v>
      </c>
      <c r="N775" t="s">
        <v>427</v>
      </c>
      <c r="O775">
        <v>17</v>
      </c>
      <c r="P775" s="4">
        <v>4.6045134272414314</v>
      </c>
      <c r="Q775" t="s">
        <v>154</v>
      </c>
      <c r="R775" t="s">
        <v>243</v>
      </c>
      <c r="S775" t="s">
        <v>328</v>
      </c>
      <c r="T775" t="s">
        <v>509</v>
      </c>
      <c r="U775" t="s">
        <v>523</v>
      </c>
      <c r="V775" t="s">
        <v>514</v>
      </c>
    </row>
    <row r="776" spans="1:22" ht="15" customHeight="1" x14ac:dyDescent="0.3">
      <c r="A776">
        <v>10538</v>
      </c>
      <c r="B776" t="s">
        <v>10</v>
      </c>
      <c r="C776">
        <v>70</v>
      </c>
      <c r="D776">
        <v>9</v>
      </c>
      <c r="E776" s="3">
        <v>44331</v>
      </c>
      <c r="F776" s="25">
        <f>YEAR(Order[[#This Row],[OrderDate]])</f>
        <v>2021</v>
      </c>
      <c r="G776" s="14">
        <v>20210516</v>
      </c>
      <c r="H776" t="s">
        <v>485</v>
      </c>
      <c r="I776" s="4">
        <v>105</v>
      </c>
      <c r="J776" s="4">
        <v>15</v>
      </c>
      <c r="K776" s="4">
        <v>15</v>
      </c>
      <c r="L776">
        <v>7</v>
      </c>
      <c r="M776" s="8">
        <v>0</v>
      </c>
      <c r="N776" t="s">
        <v>424</v>
      </c>
      <c r="O776">
        <v>7</v>
      </c>
      <c r="P776" s="4">
        <v>4.3219663299234155</v>
      </c>
      <c r="Q776" t="s">
        <v>99</v>
      </c>
      <c r="R776" t="s">
        <v>188</v>
      </c>
      <c r="S776" t="s">
        <v>277</v>
      </c>
      <c r="T776" t="s">
        <v>509</v>
      </c>
      <c r="U776" t="s">
        <v>351</v>
      </c>
      <c r="V776" t="s">
        <v>517</v>
      </c>
    </row>
    <row r="777" spans="1:22" ht="15" customHeight="1" x14ac:dyDescent="0.3">
      <c r="A777">
        <v>10538</v>
      </c>
      <c r="B777" t="s">
        <v>10</v>
      </c>
      <c r="C777">
        <v>72</v>
      </c>
      <c r="D777">
        <v>9</v>
      </c>
      <c r="E777" s="3">
        <v>44331</v>
      </c>
      <c r="F777" s="25">
        <f>YEAR(Order[[#This Row],[OrderDate]])</f>
        <v>2021</v>
      </c>
      <c r="G777" s="14">
        <v>20210523</v>
      </c>
      <c r="H777" t="s">
        <v>485</v>
      </c>
      <c r="I777" s="4">
        <v>34.799999999999997</v>
      </c>
      <c r="J777" s="4">
        <v>34.799999999999997</v>
      </c>
      <c r="K777" s="4">
        <v>34.799999999999997</v>
      </c>
      <c r="L777">
        <v>1</v>
      </c>
      <c r="M777" s="8">
        <v>0</v>
      </c>
      <c r="N777" t="s">
        <v>426</v>
      </c>
      <c r="O777">
        <v>14</v>
      </c>
      <c r="P777" s="4">
        <v>14.902797245173618</v>
      </c>
      <c r="Q777" t="s">
        <v>99</v>
      </c>
      <c r="R777" t="s">
        <v>188</v>
      </c>
      <c r="S777" t="s">
        <v>277</v>
      </c>
      <c r="T777" t="s">
        <v>509</v>
      </c>
      <c r="U777" t="s">
        <v>351</v>
      </c>
      <c r="V777" t="s">
        <v>511</v>
      </c>
    </row>
    <row r="778" spans="1:22" x14ac:dyDescent="0.3">
      <c r="A778">
        <v>10539</v>
      </c>
      <c r="B778" t="s">
        <v>10</v>
      </c>
      <c r="C778">
        <v>13</v>
      </c>
      <c r="D778">
        <v>6</v>
      </c>
      <c r="E778" s="3">
        <v>44332</v>
      </c>
      <c r="F778" s="25">
        <f>YEAR(Order[[#This Row],[OrderDate]])</f>
        <v>2021</v>
      </c>
      <c r="G778" s="14">
        <v>20210523</v>
      </c>
      <c r="H778" t="s">
        <v>485</v>
      </c>
      <c r="I778" s="4">
        <v>48</v>
      </c>
      <c r="J778" s="4">
        <v>6</v>
      </c>
      <c r="K778" s="4">
        <v>6</v>
      </c>
      <c r="L778">
        <v>8</v>
      </c>
      <c r="M778" s="8">
        <v>0</v>
      </c>
      <c r="N778" t="s">
        <v>367</v>
      </c>
      <c r="O778">
        <v>6</v>
      </c>
      <c r="P778" s="4">
        <v>2.1837851755325639</v>
      </c>
      <c r="Q778" t="s">
        <v>99</v>
      </c>
      <c r="R778" t="s">
        <v>188</v>
      </c>
      <c r="S778" t="s">
        <v>277</v>
      </c>
      <c r="T778" t="s">
        <v>509</v>
      </c>
      <c r="U778" t="s">
        <v>351</v>
      </c>
      <c r="V778" t="s">
        <v>514</v>
      </c>
    </row>
    <row r="779" spans="1:22" x14ac:dyDescent="0.3">
      <c r="A779">
        <v>10539</v>
      </c>
      <c r="B779" t="s">
        <v>10</v>
      </c>
      <c r="C779">
        <v>21</v>
      </c>
      <c r="D779">
        <v>6</v>
      </c>
      <c r="E779" s="3">
        <v>44332</v>
      </c>
      <c r="F779" s="25">
        <f>YEAR(Order[[#This Row],[OrderDate]])</f>
        <v>2021</v>
      </c>
      <c r="G779" s="14">
        <v>20210523</v>
      </c>
      <c r="H779" t="s">
        <v>485</v>
      </c>
      <c r="I779" s="4">
        <v>150</v>
      </c>
      <c r="J779" s="4">
        <v>10</v>
      </c>
      <c r="K779" s="4">
        <v>10</v>
      </c>
      <c r="L779">
        <v>15</v>
      </c>
      <c r="M779" s="8">
        <v>0</v>
      </c>
      <c r="N779" t="s">
        <v>375</v>
      </c>
      <c r="O779">
        <v>8</v>
      </c>
      <c r="P779" s="4">
        <v>8.5451596278118238</v>
      </c>
      <c r="Q779" t="s">
        <v>99</v>
      </c>
      <c r="R779" t="s">
        <v>188</v>
      </c>
      <c r="S779" t="s">
        <v>277</v>
      </c>
      <c r="T779" t="s">
        <v>509</v>
      </c>
      <c r="U779" t="s">
        <v>351</v>
      </c>
      <c r="V779" t="s">
        <v>516</v>
      </c>
    </row>
    <row r="780" spans="1:22" x14ac:dyDescent="0.3">
      <c r="A780">
        <v>10539</v>
      </c>
      <c r="B780" t="s">
        <v>10</v>
      </c>
      <c r="C780">
        <v>33</v>
      </c>
      <c r="D780">
        <v>6</v>
      </c>
      <c r="E780" s="3">
        <v>44332</v>
      </c>
      <c r="F780" s="25">
        <f>YEAR(Order[[#This Row],[OrderDate]])</f>
        <v>2021</v>
      </c>
      <c r="G780" s="14">
        <v>20210523</v>
      </c>
      <c r="H780" t="s">
        <v>485</v>
      </c>
      <c r="I780" s="4">
        <v>37.5</v>
      </c>
      <c r="J780" s="4">
        <v>2.5</v>
      </c>
      <c r="K780" s="4">
        <v>2.5</v>
      </c>
      <c r="L780">
        <v>15</v>
      </c>
      <c r="M780" s="8">
        <v>0</v>
      </c>
      <c r="N780" t="s">
        <v>387</v>
      </c>
      <c r="O780">
        <v>15</v>
      </c>
      <c r="P780" s="4">
        <v>1.3985746153494198</v>
      </c>
      <c r="Q780" t="s">
        <v>99</v>
      </c>
      <c r="R780" t="s">
        <v>188</v>
      </c>
      <c r="S780" t="s">
        <v>277</v>
      </c>
      <c r="T780" t="s">
        <v>509</v>
      </c>
      <c r="U780" t="s">
        <v>351</v>
      </c>
      <c r="V780" t="s">
        <v>511</v>
      </c>
    </row>
    <row r="781" spans="1:22" x14ac:dyDescent="0.3">
      <c r="A781">
        <v>10539</v>
      </c>
      <c r="B781" t="s">
        <v>10</v>
      </c>
      <c r="C781">
        <v>49</v>
      </c>
      <c r="D781">
        <v>6</v>
      </c>
      <c r="E781" s="3">
        <v>44332</v>
      </c>
      <c r="F781" s="25">
        <f>YEAR(Order[[#This Row],[OrderDate]])</f>
        <v>2021</v>
      </c>
      <c r="G781" s="14">
        <v>20210613</v>
      </c>
      <c r="H781" t="s">
        <v>485</v>
      </c>
      <c r="I781" s="4">
        <v>120</v>
      </c>
      <c r="J781" s="4">
        <v>20</v>
      </c>
      <c r="K781" s="4">
        <v>20</v>
      </c>
      <c r="L781">
        <v>6</v>
      </c>
      <c r="M781" s="8">
        <v>0</v>
      </c>
      <c r="N781" t="s">
        <v>403</v>
      </c>
      <c r="O781">
        <v>23</v>
      </c>
      <c r="P781" s="4">
        <v>12.545683485741497</v>
      </c>
      <c r="Q781" t="s">
        <v>99</v>
      </c>
      <c r="R781" t="s">
        <v>188</v>
      </c>
      <c r="S781" t="s">
        <v>277</v>
      </c>
      <c r="T781" t="s">
        <v>509</v>
      </c>
      <c r="U781" t="s">
        <v>351</v>
      </c>
      <c r="V781" t="s">
        <v>516</v>
      </c>
    </row>
    <row r="782" spans="1:22" ht="15" customHeight="1" x14ac:dyDescent="0.3">
      <c r="A782">
        <v>10540</v>
      </c>
      <c r="B782" t="s">
        <v>60</v>
      </c>
      <c r="C782">
        <v>3</v>
      </c>
      <c r="D782">
        <v>3</v>
      </c>
      <c r="E782" s="3">
        <v>44335</v>
      </c>
      <c r="F782" s="25">
        <f>YEAR(Order[[#This Row],[OrderDate]])</f>
        <v>2021</v>
      </c>
      <c r="G782" s="14">
        <v>20210613</v>
      </c>
      <c r="H782" t="s">
        <v>485</v>
      </c>
      <c r="I782" s="4">
        <v>600</v>
      </c>
      <c r="J782" s="4">
        <v>10</v>
      </c>
      <c r="K782" s="4">
        <v>10</v>
      </c>
      <c r="L782">
        <v>60</v>
      </c>
      <c r="M782" s="8">
        <v>0</v>
      </c>
      <c r="N782" t="s">
        <v>357</v>
      </c>
      <c r="O782">
        <v>1</v>
      </c>
      <c r="P782" s="4">
        <v>8.7131018239662712</v>
      </c>
      <c r="Q782" t="s">
        <v>149</v>
      </c>
      <c r="R782" t="s">
        <v>238</v>
      </c>
      <c r="S782" t="s">
        <v>324</v>
      </c>
      <c r="T782" t="s">
        <v>509</v>
      </c>
      <c r="U782" t="s">
        <v>520</v>
      </c>
      <c r="V782" t="s">
        <v>515</v>
      </c>
    </row>
    <row r="783" spans="1:22" ht="15" customHeight="1" x14ac:dyDescent="0.3">
      <c r="A783">
        <v>10540</v>
      </c>
      <c r="B783" t="s">
        <v>60</v>
      </c>
      <c r="C783">
        <v>26</v>
      </c>
      <c r="D783">
        <v>3</v>
      </c>
      <c r="E783" s="3">
        <v>44335</v>
      </c>
      <c r="F783" s="25">
        <f>YEAR(Order[[#This Row],[OrderDate]])</f>
        <v>2021</v>
      </c>
      <c r="G783" s="14">
        <v>20210613</v>
      </c>
      <c r="H783" t="s">
        <v>485</v>
      </c>
      <c r="I783" s="4">
        <v>1249.2</v>
      </c>
      <c r="J783" s="4">
        <v>31.23</v>
      </c>
      <c r="K783" s="4">
        <v>31.23</v>
      </c>
      <c r="L783">
        <v>40</v>
      </c>
      <c r="M783" s="8">
        <v>0</v>
      </c>
      <c r="N783" t="s">
        <v>380</v>
      </c>
      <c r="O783">
        <v>11</v>
      </c>
      <c r="P783" s="4">
        <v>12.929370209027901</v>
      </c>
      <c r="Q783" t="s">
        <v>149</v>
      </c>
      <c r="R783" t="s">
        <v>238</v>
      </c>
      <c r="S783" t="s">
        <v>324</v>
      </c>
      <c r="T783" t="s">
        <v>509</v>
      </c>
      <c r="U783" t="s">
        <v>520</v>
      </c>
      <c r="V783" t="s">
        <v>516</v>
      </c>
    </row>
    <row r="784" spans="1:22" ht="15" customHeight="1" x14ac:dyDescent="0.3">
      <c r="A784">
        <v>10540</v>
      </c>
      <c r="B784" t="s">
        <v>60</v>
      </c>
      <c r="C784">
        <v>38</v>
      </c>
      <c r="D784">
        <v>3</v>
      </c>
      <c r="E784" s="3">
        <v>44335</v>
      </c>
      <c r="F784" s="25">
        <f>YEAR(Order[[#This Row],[OrderDate]])</f>
        <v>2021</v>
      </c>
      <c r="G784" s="14">
        <v>20210613</v>
      </c>
      <c r="H784" t="s">
        <v>485</v>
      </c>
      <c r="I784" s="4">
        <v>7905</v>
      </c>
      <c r="J784" s="4">
        <v>263.5</v>
      </c>
      <c r="K784" s="4">
        <v>263.5</v>
      </c>
      <c r="L784">
        <v>30</v>
      </c>
      <c r="M784" s="8">
        <v>0</v>
      </c>
      <c r="N784" t="s">
        <v>392</v>
      </c>
      <c r="O784">
        <v>18</v>
      </c>
      <c r="P784" s="4">
        <v>194.17724636053271</v>
      </c>
      <c r="Q784" t="s">
        <v>149</v>
      </c>
      <c r="R784" t="s">
        <v>238</v>
      </c>
      <c r="S784" t="s">
        <v>324</v>
      </c>
      <c r="T784" t="s">
        <v>509</v>
      </c>
      <c r="U784" t="s">
        <v>520</v>
      </c>
      <c r="V784" t="s">
        <v>517</v>
      </c>
    </row>
    <row r="785" spans="1:22" ht="15" customHeight="1" x14ac:dyDescent="0.3">
      <c r="A785">
        <v>10540</v>
      </c>
      <c r="B785" t="s">
        <v>60</v>
      </c>
      <c r="C785">
        <v>68</v>
      </c>
      <c r="D785">
        <v>3</v>
      </c>
      <c r="E785" s="3">
        <v>44335</v>
      </c>
      <c r="F785" s="25">
        <f>YEAR(Order[[#This Row],[OrderDate]])</f>
        <v>2021</v>
      </c>
      <c r="G785" s="14">
        <v>20210529</v>
      </c>
      <c r="H785" t="s">
        <v>485</v>
      </c>
      <c r="I785" s="4">
        <v>437.5</v>
      </c>
      <c r="J785" s="4">
        <v>12.5</v>
      </c>
      <c r="K785" s="4">
        <v>12.5</v>
      </c>
      <c r="L785">
        <v>35</v>
      </c>
      <c r="M785" s="8">
        <v>0</v>
      </c>
      <c r="N785" t="s">
        <v>422</v>
      </c>
      <c r="O785">
        <v>8</v>
      </c>
      <c r="P785" s="4">
        <v>9.881917469522989</v>
      </c>
      <c r="Q785" t="s">
        <v>149</v>
      </c>
      <c r="R785" t="s">
        <v>238</v>
      </c>
      <c r="S785" t="s">
        <v>324</v>
      </c>
      <c r="T785" t="s">
        <v>509</v>
      </c>
      <c r="U785" t="s">
        <v>520</v>
      </c>
      <c r="V785" t="s">
        <v>516</v>
      </c>
    </row>
    <row r="786" spans="1:22" ht="15" customHeight="1" x14ac:dyDescent="0.3">
      <c r="A786">
        <v>10541</v>
      </c>
      <c r="B786" t="s">
        <v>32</v>
      </c>
      <c r="C786">
        <v>24</v>
      </c>
      <c r="D786">
        <v>2</v>
      </c>
      <c r="E786" s="3">
        <v>44335</v>
      </c>
      <c r="F786" s="25">
        <f>YEAR(Order[[#This Row],[OrderDate]])</f>
        <v>2021</v>
      </c>
      <c r="G786" s="14">
        <v>20210529</v>
      </c>
      <c r="H786" t="s">
        <v>486</v>
      </c>
      <c r="I786" s="4">
        <v>141.74999976530671</v>
      </c>
      <c r="J786" s="4">
        <v>4.5</v>
      </c>
      <c r="K786" s="4">
        <v>4.0499999932944775</v>
      </c>
      <c r="L786">
        <v>35</v>
      </c>
      <c r="M786" s="8">
        <v>0.10000000149011611</v>
      </c>
      <c r="N786" t="s">
        <v>378</v>
      </c>
      <c r="O786">
        <v>10</v>
      </c>
      <c r="P786" s="4">
        <v>2.1230577042655105</v>
      </c>
      <c r="Q786" t="s">
        <v>121</v>
      </c>
      <c r="R786" t="s">
        <v>210</v>
      </c>
      <c r="S786" t="s">
        <v>298</v>
      </c>
      <c r="T786" t="s">
        <v>510</v>
      </c>
      <c r="U786" t="s">
        <v>521</v>
      </c>
      <c r="V786" t="s">
        <v>517</v>
      </c>
    </row>
    <row r="787" spans="1:22" ht="15" customHeight="1" x14ac:dyDescent="0.3">
      <c r="A787">
        <v>10541</v>
      </c>
      <c r="B787" t="s">
        <v>32</v>
      </c>
      <c r="C787">
        <v>38</v>
      </c>
      <c r="D787">
        <v>2</v>
      </c>
      <c r="E787" s="3">
        <v>44335</v>
      </c>
      <c r="F787" s="25">
        <f>YEAR(Order[[#This Row],[OrderDate]])</f>
        <v>2021</v>
      </c>
      <c r="G787" s="14">
        <v>20210529</v>
      </c>
      <c r="H787" t="s">
        <v>486</v>
      </c>
      <c r="I787" s="4">
        <v>948.59999842941761</v>
      </c>
      <c r="J787" s="4">
        <v>263.5</v>
      </c>
      <c r="K787" s="4">
        <v>237.1499996073544</v>
      </c>
      <c r="L787">
        <v>4</v>
      </c>
      <c r="M787" s="8">
        <v>0.10000000149011611</v>
      </c>
      <c r="N787" t="s">
        <v>392</v>
      </c>
      <c r="O787">
        <v>18</v>
      </c>
      <c r="P787" s="4">
        <v>194.17724636053271</v>
      </c>
      <c r="Q787" t="s">
        <v>121</v>
      </c>
      <c r="R787" t="s">
        <v>210</v>
      </c>
      <c r="S787" t="s">
        <v>298</v>
      </c>
      <c r="T787" t="s">
        <v>510</v>
      </c>
      <c r="U787" t="s">
        <v>521</v>
      </c>
      <c r="V787" t="s">
        <v>517</v>
      </c>
    </row>
    <row r="788" spans="1:22" ht="15" customHeight="1" x14ac:dyDescent="0.3">
      <c r="A788">
        <v>10541</v>
      </c>
      <c r="B788" t="s">
        <v>32</v>
      </c>
      <c r="C788">
        <v>65</v>
      </c>
      <c r="D788">
        <v>2</v>
      </c>
      <c r="E788" s="3">
        <v>44335</v>
      </c>
      <c r="F788" s="25">
        <f>YEAR(Order[[#This Row],[OrderDate]])</f>
        <v>2021</v>
      </c>
      <c r="G788" s="14">
        <v>20210529</v>
      </c>
      <c r="H788" t="s">
        <v>486</v>
      </c>
      <c r="I788" s="4">
        <v>682.01999887079</v>
      </c>
      <c r="J788" s="4">
        <v>21.05</v>
      </c>
      <c r="K788" s="4">
        <v>18.944999968633056</v>
      </c>
      <c r="L788">
        <v>36</v>
      </c>
      <c r="M788" s="8">
        <v>0.10000000149011611</v>
      </c>
      <c r="N788" t="s">
        <v>419</v>
      </c>
      <c r="O788">
        <v>2</v>
      </c>
      <c r="P788" s="4">
        <v>12.356901002694999</v>
      </c>
      <c r="Q788" t="s">
        <v>121</v>
      </c>
      <c r="R788" t="s">
        <v>210</v>
      </c>
      <c r="S788" t="s">
        <v>298</v>
      </c>
      <c r="T788" t="s">
        <v>510</v>
      </c>
      <c r="U788" t="s">
        <v>521</v>
      </c>
      <c r="V788" t="s">
        <v>515</v>
      </c>
    </row>
    <row r="789" spans="1:22" ht="15" customHeight="1" x14ac:dyDescent="0.3">
      <c r="A789">
        <v>10541</v>
      </c>
      <c r="B789" t="s">
        <v>32</v>
      </c>
      <c r="C789">
        <v>71</v>
      </c>
      <c r="D789">
        <v>2</v>
      </c>
      <c r="E789" s="3">
        <v>44335</v>
      </c>
      <c r="F789" s="25">
        <f>YEAR(Order[[#This Row],[OrderDate]])</f>
        <v>2021</v>
      </c>
      <c r="G789" s="14">
        <v>20210526</v>
      </c>
      <c r="H789" t="s">
        <v>486</v>
      </c>
      <c r="I789" s="4">
        <v>174.14999971166253</v>
      </c>
      <c r="J789" s="4">
        <v>21.5</v>
      </c>
      <c r="K789" s="4">
        <v>19.349999967962503</v>
      </c>
      <c r="L789">
        <v>9</v>
      </c>
      <c r="M789" s="8">
        <v>0.10000000149011611</v>
      </c>
      <c r="N789" t="s">
        <v>425</v>
      </c>
      <c r="O789">
        <v>15</v>
      </c>
      <c r="P789" s="4">
        <v>15.813450604529082</v>
      </c>
      <c r="Q789" t="s">
        <v>121</v>
      </c>
      <c r="R789" t="s">
        <v>210</v>
      </c>
      <c r="S789" t="s">
        <v>298</v>
      </c>
      <c r="T789" t="s">
        <v>510</v>
      </c>
      <c r="U789" t="s">
        <v>521</v>
      </c>
      <c r="V789" t="s">
        <v>511</v>
      </c>
    </row>
    <row r="790" spans="1:22" ht="15" customHeight="1" x14ac:dyDescent="0.3">
      <c r="A790">
        <v>10542</v>
      </c>
      <c r="B790" t="s">
        <v>37</v>
      </c>
      <c r="C790">
        <v>11</v>
      </c>
      <c r="D790">
        <v>1</v>
      </c>
      <c r="E790" s="3">
        <v>44336</v>
      </c>
      <c r="F790" s="25">
        <f>YEAR(Order[[#This Row],[OrderDate]])</f>
        <v>2021</v>
      </c>
      <c r="G790" s="14">
        <v>20210526</v>
      </c>
      <c r="H790" t="s">
        <v>485</v>
      </c>
      <c r="I790" s="4">
        <v>299.24999976530671</v>
      </c>
      <c r="J790" s="4">
        <v>21</v>
      </c>
      <c r="K790" s="4">
        <v>19.949999984353781</v>
      </c>
      <c r="L790">
        <v>15</v>
      </c>
      <c r="M790" s="8">
        <v>5.000000074505806E-2</v>
      </c>
      <c r="N790" t="s">
        <v>365</v>
      </c>
      <c r="O790">
        <v>5</v>
      </c>
      <c r="P790" s="4">
        <v>7.3815383533820462</v>
      </c>
      <c r="Q790" t="s">
        <v>126</v>
      </c>
      <c r="R790" t="s">
        <v>215</v>
      </c>
      <c r="S790" t="s">
        <v>302</v>
      </c>
      <c r="T790" t="s">
        <v>509</v>
      </c>
      <c r="U790" t="s">
        <v>520</v>
      </c>
      <c r="V790" t="s">
        <v>511</v>
      </c>
    </row>
    <row r="791" spans="1:22" ht="15" customHeight="1" x14ac:dyDescent="0.3">
      <c r="A791">
        <v>10542</v>
      </c>
      <c r="B791" t="s">
        <v>37</v>
      </c>
      <c r="C791">
        <v>54</v>
      </c>
      <c r="D791">
        <v>1</v>
      </c>
      <c r="E791" s="3">
        <v>44336</v>
      </c>
      <c r="F791" s="25">
        <f>YEAR(Order[[#This Row],[OrderDate]])</f>
        <v>2021</v>
      </c>
      <c r="G791" s="14">
        <v>20210523</v>
      </c>
      <c r="H791" t="s">
        <v>485</v>
      </c>
      <c r="I791" s="4">
        <v>169.85999986678362</v>
      </c>
      <c r="J791" s="4">
        <v>7.45</v>
      </c>
      <c r="K791" s="4">
        <v>7.077499994449318</v>
      </c>
      <c r="L791">
        <v>24</v>
      </c>
      <c r="M791" s="8">
        <v>5.000000074505806E-2</v>
      </c>
      <c r="N791" t="s">
        <v>408</v>
      </c>
      <c r="O791">
        <v>25</v>
      </c>
      <c r="P791" s="4">
        <v>5.7031720626915998</v>
      </c>
      <c r="Q791" t="s">
        <v>126</v>
      </c>
      <c r="R791" t="s">
        <v>215</v>
      </c>
      <c r="S791" t="s">
        <v>302</v>
      </c>
      <c r="T791" t="s">
        <v>509</v>
      </c>
      <c r="U791" t="s">
        <v>520</v>
      </c>
      <c r="V791" t="s">
        <v>518</v>
      </c>
    </row>
    <row r="792" spans="1:22" ht="15" customHeight="1" x14ac:dyDescent="0.3">
      <c r="A792">
        <v>10543</v>
      </c>
      <c r="B792" t="s">
        <v>44</v>
      </c>
      <c r="C792">
        <v>12</v>
      </c>
      <c r="D792">
        <v>8</v>
      </c>
      <c r="E792" s="3">
        <v>44337</v>
      </c>
      <c r="F792" s="25">
        <f>YEAR(Order[[#This Row],[OrderDate]])</f>
        <v>2021</v>
      </c>
      <c r="G792" s="14">
        <v>20210523</v>
      </c>
      <c r="H792" t="s">
        <v>484</v>
      </c>
      <c r="I792" s="4">
        <v>968.9999932050705</v>
      </c>
      <c r="J792" s="4">
        <v>38</v>
      </c>
      <c r="K792" s="4">
        <v>32.29999977350235</v>
      </c>
      <c r="L792">
        <v>30</v>
      </c>
      <c r="M792" s="8">
        <v>0.15000000596046451</v>
      </c>
      <c r="N792" t="s">
        <v>366</v>
      </c>
      <c r="O792">
        <v>5</v>
      </c>
      <c r="P792" s="4">
        <v>30.407974809079235</v>
      </c>
      <c r="Q792" t="s">
        <v>133</v>
      </c>
      <c r="R792" t="s">
        <v>222</v>
      </c>
      <c r="S792" t="s">
        <v>309</v>
      </c>
      <c r="T792" t="s">
        <v>510</v>
      </c>
      <c r="U792" t="s">
        <v>354</v>
      </c>
      <c r="V792" t="s">
        <v>511</v>
      </c>
    </row>
    <row r="793" spans="1:22" ht="15" customHeight="1" x14ac:dyDescent="0.3">
      <c r="A793">
        <v>10543</v>
      </c>
      <c r="B793" t="s">
        <v>44</v>
      </c>
      <c r="C793">
        <v>23</v>
      </c>
      <c r="D793">
        <v>8</v>
      </c>
      <c r="E793" s="3">
        <v>44337</v>
      </c>
      <c r="F793" s="25">
        <f>YEAR(Order[[#This Row],[OrderDate]])</f>
        <v>2021</v>
      </c>
      <c r="G793" s="14">
        <v>20210530</v>
      </c>
      <c r="H793" t="s">
        <v>484</v>
      </c>
      <c r="I793" s="4">
        <v>535.49999624490738</v>
      </c>
      <c r="J793" s="4">
        <v>9</v>
      </c>
      <c r="K793" s="4">
        <v>7.6499999463558197</v>
      </c>
      <c r="L793">
        <v>70</v>
      </c>
      <c r="M793" s="8">
        <v>0.15000000596046451</v>
      </c>
      <c r="N793" t="s">
        <v>377</v>
      </c>
      <c r="O793">
        <v>9</v>
      </c>
      <c r="P793" s="4">
        <v>5.2140991742329925</v>
      </c>
      <c r="Q793" t="s">
        <v>133</v>
      </c>
      <c r="R793" t="s">
        <v>222</v>
      </c>
      <c r="S793" t="s">
        <v>309</v>
      </c>
      <c r="T793" t="s">
        <v>510</v>
      </c>
      <c r="U793" t="s">
        <v>354</v>
      </c>
      <c r="V793" t="s">
        <v>512</v>
      </c>
    </row>
    <row r="794" spans="1:22" ht="15" customHeight="1" x14ac:dyDescent="0.3">
      <c r="A794">
        <v>10544</v>
      </c>
      <c r="B794" t="s">
        <v>46</v>
      </c>
      <c r="C794">
        <v>28</v>
      </c>
      <c r="D794">
        <v>4</v>
      </c>
      <c r="E794" s="3">
        <v>44337</v>
      </c>
      <c r="F794" s="25">
        <f>YEAR(Order[[#This Row],[OrderDate]])</f>
        <v>2021</v>
      </c>
      <c r="G794" s="14">
        <v>20210530</v>
      </c>
      <c r="H794" t="s">
        <v>486</v>
      </c>
      <c r="I794" s="4">
        <v>319.2</v>
      </c>
      <c r="J794" s="4">
        <v>45.6</v>
      </c>
      <c r="K794" s="4">
        <v>45.6</v>
      </c>
      <c r="L794">
        <v>7</v>
      </c>
      <c r="M794" s="8">
        <v>0</v>
      </c>
      <c r="N794" t="s">
        <v>382</v>
      </c>
      <c r="O794">
        <v>12</v>
      </c>
      <c r="P794" s="4">
        <v>23.763027335506571</v>
      </c>
      <c r="Q794" t="s">
        <v>135</v>
      </c>
      <c r="R794" t="s">
        <v>224</v>
      </c>
      <c r="S794" t="s">
        <v>311</v>
      </c>
      <c r="T794" t="s">
        <v>510</v>
      </c>
      <c r="U794" t="s">
        <v>353</v>
      </c>
      <c r="V794" t="s">
        <v>513</v>
      </c>
    </row>
    <row r="795" spans="1:22" ht="15" customHeight="1" x14ac:dyDescent="0.3">
      <c r="A795">
        <v>10544</v>
      </c>
      <c r="B795" t="s">
        <v>46</v>
      </c>
      <c r="C795">
        <v>67</v>
      </c>
      <c r="D795">
        <v>4</v>
      </c>
      <c r="E795" s="3">
        <v>44337</v>
      </c>
      <c r="F795" s="25">
        <f>YEAR(Order[[#This Row],[OrderDate]])</f>
        <v>2021</v>
      </c>
      <c r="G795" s="14">
        <v>20210626</v>
      </c>
      <c r="H795" t="s">
        <v>486</v>
      </c>
      <c r="I795" s="4">
        <v>98</v>
      </c>
      <c r="J795" s="4">
        <v>14</v>
      </c>
      <c r="K795" s="4">
        <v>14</v>
      </c>
      <c r="L795">
        <v>7</v>
      </c>
      <c r="M795" s="8">
        <v>0</v>
      </c>
      <c r="N795" t="s">
        <v>421</v>
      </c>
      <c r="O795">
        <v>16</v>
      </c>
      <c r="P795" s="4">
        <v>8.0791143090423496</v>
      </c>
      <c r="Q795" t="s">
        <v>135</v>
      </c>
      <c r="R795" t="s">
        <v>224</v>
      </c>
      <c r="S795" t="s">
        <v>311</v>
      </c>
      <c r="T795" t="s">
        <v>510</v>
      </c>
      <c r="U795" t="s">
        <v>353</v>
      </c>
      <c r="V795" t="s">
        <v>517</v>
      </c>
    </row>
    <row r="796" spans="1:22" ht="15" customHeight="1" x14ac:dyDescent="0.3">
      <c r="A796">
        <v>10545</v>
      </c>
      <c r="B796" t="s">
        <v>41</v>
      </c>
      <c r="C796">
        <v>11</v>
      </c>
      <c r="D796">
        <v>8</v>
      </c>
      <c r="E796" s="3">
        <v>44338</v>
      </c>
      <c r="F796" s="25">
        <f>YEAR(Order[[#This Row],[OrderDate]])</f>
        <v>2021</v>
      </c>
      <c r="G796" s="14">
        <v>20210527</v>
      </c>
      <c r="H796" t="s">
        <v>484</v>
      </c>
      <c r="I796" s="4">
        <v>210</v>
      </c>
      <c r="J796" s="4">
        <v>21</v>
      </c>
      <c r="K796" s="4">
        <v>21</v>
      </c>
      <c r="L796">
        <v>10</v>
      </c>
      <c r="M796" s="8">
        <v>0</v>
      </c>
      <c r="N796" t="s">
        <v>365</v>
      </c>
      <c r="O796">
        <v>5</v>
      </c>
      <c r="P796" s="4">
        <v>7.3815383533820462</v>
      </c>
      <c r="Q796" t="s">
        <v>130</v>
      </c>
      <c r="R796" t="s">
        <v>219</v>
      </c>
      <c r="S796" t="s">
        <v>306</v>
      </c>
      <c r="T796" t="s">
        <v>510</v>
      </c>
      <c r="U796" t="s">
        <v>353</v>
      </c>
      <c r="V796" t="s">
        <v>511</v>
      </c>
    </row>
    <row r="797" spans="1:22" ht="15" customHeight="1" x14ac:dyDescent="0.3">
      <c r="A797">
        <v>10546</v>
      </c>
      <c r="B797" t="s">
        <v>81</v>
      </c>
      <c r="C797">
        <v>7</v>
      </c>
      <c r="D797">
        <v>1</v>
      </c>
      <c r="E797" s="3">
        <v>44339</v>
      </c>
      <c r="F797" s="25">
        <f>YEAR(Order[[#This Row],[OrderDate]])</f>
        <v>2021</v>
      </c>
      <c r="G797" s="14">
        <v>20210527</v>
      </c>
      <c r="H797" t="s">
        <v>485</v>
      </c>
      <c r="I797" s="4">
        <v>300</v>
      </c>
      <c r="J797" s="4">
        <v>30</v>
      </c>
      <c r="K797" s="4">
        <v>30</v>
      </c>
      <c r="L797">
        <v>10</v>
      </c>
      <c r="M797" s="8">
        <v>0</v>
      </c>
      <c r="N797" t="s">
        <v>361</v>
      </c>
      <c r="O797">
        <v>3</v>
      </c>
      <c r="P797" s="4">
        <v>16.995648153812226</v>
      </c>
      <c r="Q797" t="s">
        <v>170</v>
      </c>
      <c r="R797" t="s">
        <v>259</v>
      </c>
      <c r="S797" t="s">
        <v>343</v>
      </c>
      <c r="T797" t="s">
        <v>509</v>
      </c>
      <c r="U797" t="s">
        <v>519</v>
      </c>
      <c r="V797" t="s">
        <v>513</v>
      </c>
    </row>
    <row r="798" spans="1:22" ht="15" customHeight="1" x14ac:dyDescent="0.3">
      <c r="A798">
        <v>10546</v>
      </c>
      <c r="B798" t="s">
        <v>81</v>
      </c>
      <c r="C798">
        <v>35</v>
      </c>
      <c r="D798">
        <v>1</v>
      </c>
      <c r="E798" s="3">
        <v>44339</v>
      </c>
      <c r="F798" s="25">
        <f>YEAR(Order[[#This Row],[OrderDate]])</f>
        <v>2021</v>
      </c>
      <c r="G798" s="14">
        <v>20210527</v>
      </c>
      <c r="H798" t="s">
        <v>485</v>
      </c>
      <c r="I798" s="4">
        <v>540</v>
      </c>
      <c r="J798" s="4">
        <v>18</v>
      </c>
      <c r="K798" s="4">
        <v>18</v>
      </c>
      <c r="L798">
        <v>30</v>
      </c>
      <c r="M798" s="8">
        <v>0</v>
      </c>
      <c r="N798" t="s">
        <v>389</v>
      </c>
      <c r="O798">
        <v>16</v>
      </c>
      <c r="P798" s="4">
        <v>11.144616765926688</v>
      </c>
      <c r="Q798" t="s">
        <v>170</v>
      </c>
      <c r="R798" t="s">
        <v>259</v>
      </c>
      <c r="S798" t="s">
        <v>343</v>
      </c>
      <c r="T798" t="s">
        <v>509</v>
      </c>
      <c r="U798" t="s">
        <v>519</v>
      </c>
      <c r="V798" t="s">
        <v>517</v>
      </c>
    </row>
    <row r="799" spans="1:22" ht="15" customHeight="1" x14ac:dyDescent="0.3">
      <c r="A799">
        <v>10546</v>
      </c>
      <c r="B799" t="s">
        <v>81</v>
      </c>
      <c r="C799">
        <v>62</v>
      </c>
      <c r="D799">
        <v>1</v>
      </c>
      <c r="E799" s="3">
        <v>44339</v>
      </c>
      <c r="F799" s="25">
        <f>YEAR(Order[[#This Row],[OrderDate]])</f>
        <v>2021</v>
      </c>
      <c r="G799" s="14">
        <v>20210602</v>
      </c>
      <c r="H799" t="s">
        <v>485</v>
      </c>
      <c r="I799" s="4">
        <v>1972</v>
      </c>
      <c r="J799" s="4">
        <v>49.3</v>
      </c>
      <c r="K799" s="4">
        <v>49.3</v>
      </c>
      <c r="L799">
        <v>40</v>
      </c>
      <c r="M799" s="8">
        <v>0</v>
      </c>
      <c r="N799" t="s">
        <v>416</v>
      </c>
      <c r="O799">
        <v>29</v>
      </c>
      <c r="P799" s="4">
        <v>34.868075459270003</v>
      </c>
      <c r="Q799" t="s">
        <v>170</v>
      </c>
      <c r="R799" t="s">
        <v>259</v>
      </c>
      <c r="S799" t="s">
        <v>343</v>
      </c>
      <c r="T799" t="s">
        <v>509</v>
      </c>
      <c r="U799" t="s">
        <v>519</v>
      </c>
      <c r="V799" t="s">
        <v>516</v>
      </c>
    </row>
    <row r="800" spans="1:22" ht="15" customHeight="1" x14ac:dyDescent="0.3">
      <c r="A800">
        <v>10547</v>
      </c>
      <c r="B800" t="s">
        <v>69</v>
      </c>
      <c r="C800">
        <v>32</v>
      </c>
      <c r="D800">
        <v>3</v>
      </c>
      <c r="E800" s="3">
        <v>44339</v>
      </c>
      <c r="F800" s="25">
        <f>YEAR(Order[[#This Row],[OrderDate]])</f>
        <v>2021</v>
      </c>
      <c r="G800" s="14">
        <v>20210602</v>
      </c>
      <c r="H800" t="s">
        <v>484</v>
      </c>
      <c r="I800" s="4">
        <v>652.79999542236328</v>
      </c>
      <c r="J800" s="4">
        <v>32</v>
      </c>
      <c r="K800" s="4">
        <v>27.199999809265137</v>
      </c>
      <c r="L800">
        <v>24</v>
      </c>
      <c r="M800" s="8">
        <v>0.15000000596046451</v>
      </c>
      <c r="N800" t="s">
        <v>386</v>
      </c>
      <c r="O800">
        <v>14</v>
      </c>
      <c r="P800" s="4">
        <v>15.737004602670464</v>
      </c>
      <c r="Q800" t="s">
        <v>158</v>
      </c>
      <c r="R800" t="s">
        <v>247</v>
      </c>
      <c r="S800" t="s">
        <v>332</v>
      </c>
      <c r="T800" t="s">
        <v>509</v>
      </c>
      <c r="U800" t="s">
        <v>351</v>
      </c>
      <c r="V800" t="s">
        <v>511</v>
      </c>
    </row>
    <row r="801" spans="1:22" ht="15" customHeight="1" x14ac:dyDescent="0.3">
      <c r="A801">
        <v>10547</v>
      </c>
      <c r="B801" t="s">
        <v>69</v>
      </c>
      <c r="C801">
        <v>36</v>
      </c>
      <c r="D801">
        <v>3</v>
      </c>
      <c r="E801" s="3">
        <v>44339</v>
      </c>
      <c r="F801" s="25">
        <f>YEAR(Order[[#This Row],[OrderDate]])</f>
        <v>2021</v>
      </c>
      <c r="G801" s="14">
        <v>20210602</v>
      </c>
      <c r="H801" t="s">
        <v>484</v>
      </c>
      <c r="I801" s="4">
        <v>1140</v>
      </c>
      <c r="J801" s="4">
        <v>19</v>
      </c>
      <c r="K801" s="4">
        <v>19</v>
      </c>
      <c r="L801">
        <v>60</v>
      </c>
      <c r="M801" s="8">
        <v>0</v>
      </c>
      <c r="N801" t="s">
        <v>390</v>
      </c>
      <c r="O801">
        <v>17</v>
      </c>
      <c r="P801" s="4">
        <v>14.515505674132482</v>
      </c>
      <c r="Q801" t="s">
        <v>158</v>
      </c>
      <c r="R801" t="s">
        <v>247</v>
      </c>
      <c r="S801" t="s">
        <v>332</v>
      </c>
      <c r="T801" t="s">
        <v>509</v>
      </c>
      <c r="U801" t="s">
        <v>351</v>
      </c>
      <c r="V801" t="s">
        <v>514</v>
      </c>
    </row>
    <row r="802" spans="1:22" ht="15" customHeight="1" x14ac:dyDescent="0.3">
      <c r="A802">
        <v>10548</v>
      </c>
      <c r="B802" t="s">
        <v>76</v>
      </c>
      <c r="C802">
        <v>34</v>
      </c>
      <c r="D802">
        <v>3</v>
      </c>
      <c r="E802" s="3">
        <v>44342</v>
      </c>
      <c r="F802" s="25">
        <f>YEAR(Order[[#This Row],[OrderDate]])</f>
        <v>2021</v>
      </c>
      <c r="G802" s="14">
        <v>20210602</v>
      </c>
      <c r="H802" t="s">
        <v>484</v>
      </c>
      <c r="I802" s="4">
        <v>105</v>
      </c>
      <c r="J802" s="4">
        <v>14</v>
      </c>
      <c r="K802" s="4">
        <v>10.5</v>
      </c>
      <c r="L802">
        <v>10</v>
      </c>
      <c r="M802" s="8">
        <v>0.25</v>
      </c>
      <c r="N802" t="s">
        <v>388</v>
      </c>
      <c r="O802">
        <v>16</v>
      </c>
      <c r="P802" s="4">
        <v>9.0738672986425506</v>
      </c>
      <c r="Q802" t="s">
        <v>165</v>
      </c>
      <c r="R802" t="s">
        <v>254</v>
      </c>
      <c r="S802" t="s">
        <v>339</v>
      </c>
      <c r="T802" t="s">
        <v>509</v>
      </c>
      <c r="U802" t="s">
        <v>520</v>
      </c>
      <c r="V802" t="s">
        <v>517</v>
      </c>
    </row>
    <row r="803" spans="1:22" ht="15" customHeight="1" x14ac:dyDescent="0.3">
      <c r="A803">
        <v>10548</v>
      </c>
      <c r="B803" t="s">
        <v>76</v>
      </c>
      <c r="C803">
        <v>41</v>
      </c>
      <c r="D803">
        <v>3</v>
      </c>
      <c r="E803" s="3">
        <v>44342</v>
      </c>
      <c r="F803" s="25">
        <f>YEAR(Order[[#This Row],[OrderDate]])</f>
        <v>2021</v>
      </c>
      <c r="G803" s="14">
        <v>20210530</v>
      </c>
      <c r="H803" t="s">
        <v>484</v>
      </c>
      <c r="I803" s="4">
        <v>135.1</v>
      </c>
      <c r="J803" s="4">
        <v>9.65</v>
      </c>
      <c r="K803" s="4">
        <v>9.65</v>
      </c>
      <c r="L803">
        <v>14</v>
      </c>
      <c r="M803" s="8">
        <v>0</v>
      </c>
      <c r="N803" t="s">
        <v>395</v>
      </c>
      <c r="O803">
        <v>19</v>
      </c>
      <c r="P803" s="4">
        <v>6.0463867884479576</v>
      </c>
      <c r="Q803" t="s">
        <v>165</v>
      </c>
      <c r="R803" t="s">
        <v>254</v>
      </c>
      <c r="S803" t="s">
        <v>339</v>
      </c>
      <c r="T803" t="s">
        <v>509</v>
      </c>
      <c r="U803" t="s">
        <v>520</v>
      </c>
      <c r="V803" t="s">
        <v>514</v>
      </c>
    </row>
    <row r="804" spans="1:22" ht="15" customHeight="1" x14ac:dyDescent="0.3">
      <c r="A804">
        <v>10549</v>
      </c>
      <c r="B804" t="s">
        <v>60</v>
      </c>
      <c r="C804">
        <v>31</v>
      </c>
      <c r="D804">
        <v>5</v>
      </c>
      <c r="E804" s="3">
        <v>44343</v>
      </c>
      <c r="F804" s="25">
        <f>YEAR(Order[[#This Row],[OrderDate]])</f>
        <v>2021</v>
      </c>
      <c r="G804" s="14">
        <v>20210530</v>
      </c>
      <c r="H804" t="s">
        <v>486</v>
      </c>
      <c r="I804" s="4">
        <v>584.37499590218067</v>
      </c>
      <c r="J804" s="4">
        <v>12.5</v>
      </c>
      <c r="K804" s="4">
        <v>10.624999925494194</v>
      </c>
      <c r="L804">
        <v>55</v>
      </c>
      <c r="M804" s="8">
        <v>0.15000000596046451</v>
      </c>
      <c r="N804" t="s">
        <v>385</v>
      </c>
      <c r="O804">
        <v>14</v>
      </c>
      <c r="P804" s="4">
        <v>8.9210025428745876</v>
      </c>
      <c r="Q804" t="s">
        <v>149</v>
      </c>
      <c r="R804" t="s">
        <v>238</v>
      </c>
      <c r="S804" t="s">
        <v>324</v>
      </c>
      <c r="T804" t="s">
        <v>509</v>
      </c>
      <c r="U804" t="s">
        <v>520</v>
      </c>
      <c r="V804" t="s">
        <v>511</v>
      </c>
    </row>
    <row r="805" spans="1:22" ht="15" customHeight="1" x14ac:dyDescent="0.3">
      <c r="A805">
        <v>10549</v>
      </c>
      <c r="B805" t="s">
        <v>60</v>
      </c>
      <c r="C805">
        <v>45</v>
      </c>
      <c r="D805">
        <v>5</v>
      </c>
      <c r="E805" s="3">
        <v>44343</v>
      </c>
      <c r="F805" s="25">
        <f>YEAR(Order[[#This Row],[OrderDate]])</f>
        <v>2021</v>
      </c>
      <c r="G805" s="14">
        <v>20210530</v>
      </c>
      <c r="H805" t="s">
        <v>486</v>
      </c>
      <c r="I805" s="4">
        <v>807.49999433755875</v>
      </c>
      <c r="J805" s="4">
        <v>9.5</v>
      </c>
      <c r="K805" s="4">
        <v>8.0749999433755875</v>
      </c>
      <c r="L805">
        <v>100</v>
      </c>
      <c r="M805" s="8">
        <v>0.15000000596046451</v>
      </c>
      <c r="N805" t="s">
        <v>399</v>
      </c>
      <c r="O805">
        <v>21</v>
      </c>
      <c r="P805" s="4">
        <v>4.5986324879657294</v>
      </c>
      <c r="Q805" t="s">
        <v>149</v>
      </c>
      <c r="R805" t="s">
        <v>238</v>
      </c>
      <c r="S805" t="s">
        <v>324</v>
      </c>
      <c r="T805" t="s">
        <v>509</v>
      </c>
      <c r="U805" t="s">
        <v>520</v>
      </c>
      <c r="V805" t="s">
        <v>514</v>
      </c>
    </row>
    <row r="806" spans="1:22" ht="15" customHeight="1" x14ac:dyDescent="0.3">
      <c r="A806">
        <v>10549</v>
      </c>
      <c r="B806" t="s">
        <v>60</v>
      </c>
      <c r="C806">
        <v>51</v>
      </c>
      <c r="D806">
        <v>5</v>
      </c>
      <c r="E806" s="3">
        <v>44343</v>
      </c>
      <c r="F806" s="25">
        <f>YEAR(Order[[#This Row],[OrderDate]])</f>
        <v>2021</v>
      </c>
      <c r="G806" s="14">
        <v>20210606</v>
      </c>
      <c r="H806" t="s">
        <v>486</v>
      </c>
      <c r="I806" s="4">
        <v>2162.3999848365784</v>
      </c>
      <c r="J806" s="4">
        <v>53</v>
      </c>
      <c r="K806" s="4">
        <v>45.049999684095383</v>
      </c>
      <c r="L806">
        <v>48</v>
      </c>
      <c r="M806" s="8">
        <v>0.15000000596046451</v>
      </c>
      <c r="N806" t="s">
        <v>405</v>
      </c>
      <c r="O806">
        <v>24</v>
      </c>
      <c r="P806" s="4">
        <v>18.835525116961144</v>
      </c>
      <c r="Q806" t="s">
        <v>149</v>
      </c>
      <c r="R806" t="s">
        <v>238</v>
      </c>
      <c r="S806" t="s">
        <v>324</v>
      </c>
      <c r="T806" t="s">
        <v>509</v>
      </c>
      <c r="U806" t="s">
        <v>520</v>
      </c>
      <c r="V806" t="s">
        <v>513</v>
      </c>
    </row>
    <row r="807" spans="1:22" x14ac:dyDescent="0.3">
      <c r="A807">
        <v>10550</v>
      </c>
      <c r="B807" t="s">
        <v>28</v>
      </c>
      <c r="C807">
        <v>17</v>
      </c>
      <c r="D807">
        <v>7</v>
      </c>
      <c r="E807" s="3">
        <v>44344</v>
      </c>
      <c r="F807" s="25">
        <f>YEAR(Order[[#This Row],[OrderDate]])</f>
        <v>2021</v>
      </c>
      <c r="G807" s="14">
        <v>20210606</v>
      </c>
      <c r="H807" t="s">
        <v>485</v>
      </c>
      <c r="I807" s="4">
        <v>280.79999953508377</v>
      </c>
      <c r="J807" s="4">
        <v>39</v>
      </c>
      <c r="K807" s="4">
        <v>35.099999941885471</v>
      </c>
      <c r="L807">
        <v>8</v>
      </c>
      <c r="M807" s="8">
        <v>0.10000000149011611</v>
      </c>
      <c r="N807" t="s">
        <v>371</v>
      </c>
      <c r="O807">
        <v>7</v>
      </c>
      <c r="P807" s="4">
        <v>24.774912809223483</v>
      </c>
      <c r="Q807" t="s">
        <v>117</v>
      </c>
      <c r="R807" t="s">
        <v>206</v>
      </c>
      <c r="S807" t="s">
        <v>294</v>
      </c>
      <c r="T807" t="s">
        <v>509</v>
      </c>
      <c r="U807" t="s">
        <v>529</v>
      </c>
      <c r="V807" t="s">
        <v>518</v>
      </c>
    </row>
    <row r="808" spans="1:22" x14ac:dyDescent="0.3">
      <c r="A808">
        <v>10550</v>
      </c>
      <c r="B808" t="s">
        <v>28</v>
      </c>
      <c r="C808">
        <v>19</v>
      </c>
      <c r="D808">
        <v>7</v>
      </c>
      <c r="E808" s="3">
        <v>44344</v>
      </c>
      <c r="F808" s="25">
        <f>YEAR(Order[[#This Row],[OrderDate]])</f>
        <v>2021</v>
      </c>
      <c r="G808" s="14">
        <v>20210606</v>
      </c>
      <c r="H808" t="s">
        <v>485</v>
      </c>
      <c r="I808" s="4">
        <v>92</v>
      </c>
      <c r="J808" s="4">
        <v>9.1999999999999993</v>
      </c>
      <c r="K808" s="4">
        <v>9.1999999999999993</v>
      </c>
      <c r="L808">
        <v>10</v>
      </c>
      <c r="M808" s="8">
        <v>0</v>
      </c>
      <c r="N808" t="s">
        <v>373</v>
      </c>
      <c r="O808">
        <v>8</v>
      </c>
      <c r="P808" s="4">
        <v>7.994614939930428</v>
      </c>
      <c r="Q808" t="s">
        <v>117</v>
      </c>
      <c r="R808" t="s">
        <v>206</v>
      </c>
      <c r="S808" t="s">
        <v>294</v>
      </c>
      <c r="T808" t="s">
        <v>509</v>
      </c>
      <c r="U808" t="s">
        <v>529</v>
      </c>
      <c r="V808" t="s">
        <v>516</v>
      </c>
    </row>
    <row r="809" spans="1:22" x14ac:dyDescent="0.3">
      <c r="A809">
        <v>10550</v>
      </c>
      <c r="B809" t="s">
        <v>28</v>
      </c>
      <c r="C809">
        <v>21</v>
      </c>
      <c r="D809">
        <v>7</v>
      </c>
      <c r="E809" s="3">
        <v>44344</v>
      </c>
      <c r="F809" s="25">
        <f>YEAR(Order[[#This Row],[OrderDate]])</f>
        <v>2021</v>
      </c>
      <c r="G809" s="14">
        <v>20210606</v>
      </c>
      <c r="H809" t="s">
        <v>485</v>
      </c>
      <c r="I809" s="4">
        <v>53.999999910593033</v>
      </c>
      <c r="J809" s="4">
        <v>10</v>
      </c>
      <c r="K809" s="4">
        <v>8.9999999850988388</v>
      </c>
      <c r="L809">
        <v>6</v>
      </c>
      <c r="M809" s="8">
        <v>0.10000000149011611</v>
      </c>
      <c r="N809" t="s">
        <v>375</v>
      </c>
      <c r="O809">
        <v>8</v>
      </c>
      <c r="P809" s="4">
        <v>8.5451596278118238</v>
      </c>
      <c r="Q809" t="s">
        <v>117</v>
      </c>
      <c r="R809" t="s">
        <v>206</v>
      </c>
      <c r="S809" t="s">
        <v>294</v>
      </c>
      <c r="T809" t="s">
        <v>509</v>
      </c>
      <c r="U809" t="s">
        <v>529</v>
      </c>
      <c r="V809" t="s">
        <v>516</v>
      </c>
    </row>
    <row r="810" spans="1:22" x14ac:dyDescent="0.3">
      <c r="A810">
        <v>10550</v>
      </c>
      <c r="B810" t="s">
        <v>28</v>
      </c>
      <c r="C810">
        <v>61</v>
      </c>
      <c r="D810">
        <v>7</v>
      </c>
      <c r="E810" s="3">
        <v>44344</v>
      </c>
      <c r="F810" s="25">
        <f>YEAR(Order[[#This Row],[OrderDate]])</f>
        <v>2021</v>
      </c>
      <c r="G810" s="14">
        <v>20210606</v>
      </c>
      <c r="H810" t="s">
        <v>485</v>
      </c>
      <c r="I810" s="4">
        <v>256.49999957531691</v>
      </c>
      <c r="J810" s="4">
        <v>28.5</v>
      </c>
      <c r="K810" s="4">
        <v>25.649999957531691</v>
      </c>
      <c r="L810">
        <v>10</v>
      </c>
      <c r="M810" s="8">
        <v>0.10000000149011611</v>
      </c>
      <c r="N810" t="s">
        <v>415</v>
      </c>
      <c r="O810">
        <v>29</v>
      </c>
      <c r="P810" s="4">
        <v>10.457549197381082</v>
      </c>
      <c r="Q810" t="s">
        <v>117</v>
      </c>
      <c r="R810" t="s">
        <v>206</v>
      </c>
      <c r="S810" t="s">
        <v>294</v>
      </c>
      <c r="T810" t="s">
        <v>509</v>
      </c>
      <c r="U810" t="s">
        <v>529</v>
      </c>
      <c r="V810" t="s">
        <v>515</v>
      </c>
    </row>
    <row r="811" spans="1:22" ht="15" customHeight="1" x14ac:dyDescent="0.3">
      <c r="A811">
        <v>10551</v>
      </c>
      <c r="B811" t="s">
        <v>26</v>
      </c>
      <c r="C811">
        <v>16</v>
      </c>
      <c r="D811">
        <v>4</v>
      </c>
      <c r="E811" s="3">
        <v>44344</v>
      </c>
      <c r="F811" s="25">
        <f>YEAR(Order[[#This Row],[OrderDate]])</f>
        <v>2021</v>
      </c>
      <c r="G811" s="14">
        <v>20210606</v>
      </c>
      <c r="H811" t="s">
        <v>485</v>
      </c>
      <c r="I811" s="4">
        <v>593.29999583959579</v>
      </c>
      <c r="J811" s="4">
        <v>17.45</v>
      </c>
      <c r="K811" s="4">
        <v>14.832499895989894</v>
      </c>
      <c r="L811">
        <v>40</v>
      </c>
      <c r="M811" s="8">
        <v>0.15000000596046451</v>
      </c>
      <c r="N811" t="s">
        <v>370</v>
      </c>
      <c r="O811">
        <v>7</v>
      </c>
      <c r="P811" s="4">
        <v>12.75283918323947</v>
      </c>
      <c r="Q811" t="s">
        <v>115</v>
      </c>
      <c r="R811" t="s">
        <v>204</v>
      </c>
      <c r="S811" t="s">
        <v>292</v>
      </c>
      <c r="T811" t="s">
        <v>509</v>
      </c>
      <c r="U811" t="s">
        <v>352</v>
      </c>
      <c r="V811" t="s">
        <v>516</v>
      </c>
    </row>
    <row r="812" spans="1:22" ht="15" customHeight="1" x14ac:dyDescent="0.3">
      <c r="A812">
        <v>10551</v>
      </c>
      <c r="B812" t="s">
        <v>26</v>
      </c>
      <c r="C812">
        <v>35</v>
      </c>
      <c r="D812">
        <v>4</v>
      </c>
      <c r="E812" s="3">
        <v>44344</v>
      </c>
      <c r="F812" s="25">
        <f>YEAR(Order[[#This Row],[OrderDate]])</f>
        <v>2021</v>
      </c>
      <c r="G812" s="14">
        <v>20210606</v>
      </c>
      <c r="H812" t="s">
        <v>485</v>
      </c>
      <c r="I812" s="4">
        <v>305.99999785423279</v>
      </c>
      <c r="J812" s="4">
        <v>18</v>
      </c>
      <c r="K812" s="4">
        <v>15.299999892711639</v>
      </c>
      <c r="L812">
        <v>20</v>
      </c>
      <c r="M812" s="8">
        <v>0.15000000596046451</v>
      </c>
      <c r="N812" t="s">
        <v>389</v>
      </c>
      <c r="O812">
        <v>16</v>
      </c>
      <c r="P812" s="4">
        <v>11.144616765926688</v>
      </c>
      <c r="Q812" t="s">
        <v>115</v>
      </c>
      <c r="R812" t="s">
        <v>204</v>
      </c>
      <c r="S812" t="s">
        <v>292</v>
      </c>
      <c r="T812" t="s">
        <v>509</v>
      </c>
      <c r="U812" t="s">
        <v>352</v>
      </c>
      <c r="V812" t="s">
        <v>517</v>
      </c>
    </row>
    <row r="813" spans="1:22" ht="15" customHeight="1" x14ac:dyDescent="0.3">
      <c r="A813">
        <v>10551</v>
      </c>
      <c r="B813" t="s">
        <v>26</v>
      </c>
      <c r="C813">
        <v>44</v>
      </c>
      <c r="D813">
        <v>4</v>
      </c>
      <c r="E813" s="3">
        <v>44344</v>
      </c>
      <c r="F813" s="25">
        <f>YEAR(Order[[#This Row],[OrderDate]])</f>
        <v>2021</v>
      </c>
      <c r="G813" s="14">
        <v>20210605</v>
      </c>
      <c r="H813" t="s">
        <v>485</v>
      </c>
      <c r="I813" s="4">
        <v>778</v>
      </c>
      <c r="J813" s="4">
        <v>19.45</v>
      </c>
      <c r="K813" s="4">
        <v>19.45</v>
      </c>
      <c r="L813">
        <v>40</v>
      </c>
      <c r="M813" s="8">
        <v>0</v>
      </c>
      <c r="N813" t="s">
        <v>398</v>
      </c>
      <c r="O813">
        <v>20</v>
      </c>
      <c r="P813" s="4">
        <v>10.842050263532254</v>
      </c>
      <c r="Q813" t="s">
        <v>115</v>
      </c>
      <c r="R813" t="s">
        <v>204</v>
      </c>
      <c r="S813" t="s">
        <v>292</v>
      </c>
      <c r="T813" t="s">
        <v>509</v>
      </c>
      <c r="U813" t="s">
        <v>352</v>
      </c>
      <c r="V813" t="s">
        <v>515</v>
      </c>
    </row>
    <row r="814" spans="1:22" ht="15" customHeight="1" x14ac:dyDescent="0.3">
      <c r="A814">
        <v>10552</v>
      </c>
      <c r="B814" t="s">
        <v>33</v>
      </c>
      <c r="C814">
        <v>69</v>
      </c>
      <c r="D814">
        <v>2</v>
      </c>
      <c r="E814" s="3">
        <v>44345</v>
      </c>
      <c r="F814" s="25">
        <f>YEAR(Order[[#This Row],[OrderDate]])</f>
        <v>2021</v>
      </c>
      <c r="G814" s="14">
        <v>20210605</v>
      </c>
      <c r="H814" t="s">
        <v>486</v>
      </c>
      <c r="I814" s="4">
        <v>648</v>
      </c>
      <c r="J814" s="4">
        <v>36</v>
      </c>
      <c r="K814" s="4">
        <v>36</v>
      </c>
      <c r="L814">
        <v>18</v>
      </c>
      <c r="M814" s="8">
        <v>0</v>
      </c>
      <c r="N814" t="s">
        <v>423</v>
      </c>
      <c r="O814">
        <v>15</v>
      </c>
      <c r="P814" s="4">
        <v>12.894008605174344</v>
      </c>
      <c r="Q814" t="s">
        <v>122</v>
      </c>
      <c r="R814" t="s">
        <v>211</v>
      </c>
      <c r="S814" t="s">
        <v>299</v>
      </c>
      <c r="T814" t="s">
        <v>510</v>
      </c>
      <c r="U814" t="s">
        <v>354</v>
      </c>
      <c r="V814" t="s">
        <v>511</v>
      </c>
    </row>
    <row r="815" spans="1:22" ht="15" customHeight="1" x14ac:dyDescent="0.3">
      <c r="A815">
        <v>10552</v>
      </c>
      <c r="B815" t="s">
        <v>33</v>
      </c>
      <c r="C815">
        <v>75</v>
      </c>
      <c r="D815">
        <v>2</v>
      </c>
      <c r="E815" s="3">
        <v>44345</v>
      </c>
      <c r="F815" s="25">
        <f>YEAR(Order[[#This Row],[OrderDate]])</f>
        <v>2021</v>
      </c>
      <c r="G815" s="14">
        <v>20210603</v>
      </c>
      <c r="H815" t="s">
        <v>486</v>
      </c>
      <c r="I815" s="4">
        <v>232.5</v>
      </c>
      <c r="J815" s="4">
        <v>7.75</v>
      </c>
      <c r="K815" s="4">
        <v>7.75</v>
      </c>
      <c r="L815">
        <v>30</v>
      </c>
      <c r="M815" s="8">
        <v>0</v>
      </c>
      <c r="N815" t="s">
        <v>429</v>
      </c>
      <c r="O815">
        <v>12</v>
      </c>
      <c r="P815" s="4">
        <v>3.8495729671919596</v>
      </c>
      <c r="Q815" t="s">
        <v>122</v>
      </c>
      <c r="R815" t="s">
        <v>211</v>
      </c>
      <c r="S815" t="s">
        <v>299</v>
      </c>
      <c r="T815" t="s">
        <v>510</v>
      </c>
      <c r="U815" t="s">
        <v>354</v>
      </c>
      <c r="V815" t="s">
        <v>517</v>
      </c>
    </row>
    <row r="816" spans="1:22" ht="15" customHeight="1" x14ac:dyDescent="0.3">
      <c r="A816">
        <v>10553</v>
      </c>
      <c r="B816" t="s">
        <v>84</v>
      </c>
      <c r="C816">
        <v>11</v>
      </c>
      <c r="D816">
        <v>2</v>
      </c>
      <c r="E816" s="3">
        <v>44346</v>
      </c>
      <c r="F816" s="25">
        <f>YEAR(Order[[#This Row],[OrderDate]])</f>
        <v>2021</v>
      </c>
      <c r="G816" s="14">
        <v>20210603</v>
      </c>
      <c r="H816" t="s">
        <v>484</v>
      </c>
      <c r="I816" s="4">
        <v>315</v>
      </c>
      <c r="J816" s="4">
        <v>21</v>
      </c>
      <c r="K816" s="4">
        <v>21</v>
      </c>
      <c r="L816">
        <v>15</v>
      </c>
      <c r="M816" s="8">
        <v>0</v>
      </c>
      <c r="N816" t="s">
        <v>365</v>
      </c>
      <c r="O816">
        <v>5</v>
      </c>
      <c r="P816" s="4">
        <v>7.3815383533820462</v>
      </c>
      <c r="Q816" t="s">
        <v>173</v>
      </c>
      <c r="R816" t="s">
        <v>262</v>
      </c>
      <c r="S816" t="s">
        <v>346</v>
      </c>
      <c r="T816" t="s">
        <v>509</v>
      </c>
      <c r="U816" t="s">
        <v>527</v>
      </c>
      <c r="V816" t="s">
        <v>511</v>
      </c>
    </row>
    <row r="817" spans="1:22" ht="15" customHeight="1" x14ac:dyDescent="0.3">
      <c r="A817">
        <v>10553</v>
      </c>
      <c r="B817" t="s">
        <v>84</v>
      </c>
      <c r="C817">
        <v>16</v>
      </c>
      <c r="D817">
        <v>2</v>
      </c>
      <c r="E817" s="3">
        <v>44346</v>
      </c>
      <c r="F817" s="25">
        <f>YEAR(Order[[#This Row],[OrderDate]])</f>
        <v>2021</v>
      </c>
      <c r="G817" s="14">
        <v>20210603</v>
      </c>
      <c r="H817" t="s">
        <v>484</v>
      </c>
      <c r="I817" s="4">
        <v>244.29999999999998</v>
      </c>
      <c r="J817" s="4">
        <v>17.45</v>
      </c>
      <c r="K817" s="4">
        <v>17.45</v>
      </c>
      <c r="L817">
        <v>14</v>
      </c>
      <c r="M817" s="8">
        <v>0</v>
      </c>
      <c r="N817" t="s">
        <v>370</v>
      </c>
      <c r="O817">
        <v>7</v>
      </c>
      <c r="P817" s="4">
        <v>12.75283918323947</v>
      </c>
      <c r="Q817" t="s">
        <v>173</v>
      </c>
      <c r="R817" t="s">
        <v>262</v>
      </c>
      <c r="S817" t="s">
        <v>346</v>
      </c>
      <c r="T817" t="s">
        <v>509</v>
      </c>
      <c r="U817" t="s">
        <v>527</v>
      </c>
      <c r="V817" t="s">
        <v>516</v>
      </c>
    </row>
    <row r="818" spans="1:22" ht="15" customHeight="1" x14ac:dyDescent="0.3">
      <c r="A818">
        <v>10553</v>
      </c>
      <c r="B818" t="s">
        <v>84</v>
      </c>
      <c r="C818">
        <v>22</v>
      </c>
      <c r="D818">
        <v>2</v>
      </c>
      <c r="E818" s="3">
        <v>44346</v>
      </c>
      <c r="F818" s="25">
        <f>YEAR(Order[[#This Row],[OrderDate]])</f>
        <v>2021</v>
      </c>
      <c r="G818" s="14">
        <v>20210603</v>
      </c>
      <c r="H818" t="s">
        <v>484</v>
      </c>
      <c r="I818" s="4">
        <v>504</v>
      </c>
      <c r="J818" s="4">
        <v>21</v>
      </c>
      <c r="K818" s="4">
        <v>21</v>
      </c>
      <c r="L818">
        <v>24</v>
      </c>
      <c r="M818" s="8">
        <v>0</v>
      </c>
      <c r="N818" t="s">
        <v>376</v>
      </c>
      <c r="O818">
        <v>9</v>
      </c>
      <c r="P818" s="4">
        <v>6.5214240951904641</v>
      </c>
      <c r="Q818" t="s">
        <v>173</v>
      </c>
      <c r="R818" t="s">
        <v>262</v>
      </c>
      <c r="S818" t="s">
        <v>346</v>
      </c>
      <c r="T818" t="s">
        <v>509</v>
      </c>
      <c r="U818" t="s">
        <v>527</v>
      </c>
      <c r="V818" t="s">
        <v>512</v>
      </c>
    </row>
    <row r="819" spans="1:22" ht="15" customHeight="1" x14ac:dyDescent="0.3">
      <c r="A819">
        <v>10553</v>
      </c>
      <c r="B819" t="s">
        <v>84</v>
      </c>
      <c r="C819">
        <v>31</v>
      </c>
      <c r="D819">
        <v>2</v>
      </c>
      <c r="E819" s="3">
        <v>44346</v>
      </c>
      <c r="F819" s="25">
        <f>YEAR(Order[[#This Row],[OrderDate]])</f>
        <v>2021</v>
      </c>
      <c r="G819" s="14">
        <v>20210603</v>
      </c>
      <c r="H819" t="s">
        <v>484</v>
      </c>
      <c r="I819" s="4">
        <v>375</v>
      </c>
      <c r="J819" s="4">
        <v>12.5</v>
      </c>
      <c r="K819" s="4">
        <v>12.5</v>
      </c>
      <c r="L819">
        <v>30</v>
      </c>
      <c r="M819" s="8">
        <v>0</v>
      </c>
      <c r="N819" t="s">
        <v>385</v>
      </c>
      <c r="O819">
        <v>14</v>
      </c>
      <c r="P819" s="4">
        <v>8.9210025428745876</v>
      </c>
      <c r="Q819" t="s">
        <v>173</v>
      </c>
      <c r="R819" t="s">
        <v>262</v>
      </c>
      <c r="S819" t="s">
        <v>346</v>
      </c>
      <c r="T819" t="s">
        <v>509</v>
      </c>
      <c r="U819" t="s">
        <v>527</v>
      </c>
      <c r="V819" t="s">
        <v>511</v>
      </c>
    </row>
    <row r="820" spans="1:22" ht="15" customHeight="1" x14ac:dyDescent="0.3">
      <c r="A820">
        <v>10553</v>
      </c>
      <c r="B820" t="s">
        <v>84</v>
      </c>
      <c r="C820">
        <v>35</v>
      </c>
      <c r="D820">
        <v>2</v>
      </c>
      <c r="E820" s="3">
        <v>44346</v>
      </c>
      <c r="F820" s="25">
        <f>YEAR(Order[[#This Row],[OrderDate]])</f>
        <v>2021</v>
      </c>
      <c r="G820" s="14">
        <v>20210605</v>
      </c>
      <c r="H820" t="s">
        <v>484</v>
      </c>
      <c r="I820" s="4">
        <v>108</v>
      </c>
      <c r="J820" s="4">
        <v>18</v>
      </c>
      <c r="K820" s="4">
        <v>18</v>
      </c>
      <c r="L820">
        <v>6</v>
      </c>
      <c r="M820" s="8">
        <v>0</v>
      </c>
      <c r="N820" t="s">
        <v>389</v>
      </c>
      <c r="O820">
        <v>16</v>
      </c>
      <c r="P820" s="4">
        <v>11.144616765926688</v>
      </c>
      <c r="Q820" t="s">
        <v>173</v>
      </c>
      <c r="R820" t="s">
        <v>262</v>
      </c>
      <c r="S820" t="s">
        <v>346</v>
      </c>
      <c r="T820" t="s">
        <v>509</v>
      </c>
      <c r="U820" t="s">
        <v>527</v>
      </c>
      <c r="V820" t="s">
        <v>517</v>
      </c>
    </row>
    <row r="821" spans="1:22" ht="15" customHeight="1" x14ac:dyDescent="0.3">
      <c r="A821">
        <v>10554</v>
      </c>
      <c r="B821" t="s">
        <v>54</v>
      </c>
      <c r="C821">
        <v>16</v>
      </c>
      <c r="D821">
        <v>4</v>
      </c>
      <c r="E821" s="3">
        <v>44346</v>
      </c>
      <c r="F821" s="25">
        <f>YEAR(Order[[#This Row],[OrderDate]])</f>
        <v>2021</v>
      </c>
      <c r="G821" s="14">
        <v>20210605</v>
      </c>
      <c r="H821" t="s">
        <v>485</v>
      </c>
      <c r="I821" s="4">
        <v>497.32499960996205</v>
      </c>
      <c r="J821" s="4">
        <v>17.45</v>
      </c>
      <c r="K821" s="4">
        <v>16.577499986998735</v>
      </c>
      <c r="L821">
        <v>30</v>
      </c>
      <c r="M821" s="8">
        <v>5.000000074505806E-2</v>
      </c>
      <c r="N821" t="s">
        <v>370</v>
      </c>
      <c r="O821">
        <v>7</v>
      </c>
      <c r="P821" s="4">
        <v>12.75283918323947</v>
      </c>
      <c r="Q821" t="s">
        <v>143</v>
      </c>
      <c r="R821" t="s">
        <v>232</v>
      </c>
      <c r="S821" t="s">
        <v>318</v>
      </c>
      <c r="T821" t="s">
        <v>509</v>
      </c>
      <c r="U821" t="s">
        <v>520</v>
      </c>
      <c r="V821" t="s">
        <v>516</v>
      </c>
    </row>
    <row r="822" spans="1:22" ht="15" customHeight="1" x14ac:dyDescent="0.3">
      <c r="A822">
        <v>10554</v>
      </c>
      <c r="B822" t="s">
        <v>54</v>
      </c>
      <c r="C822">
        <v>23</v>
      </c>
      <c r="D822">
        <v>4</v>
      </c>
      <c r="E822" s="3">
        <v>44346</v>
      </c>
      <c r="F822" s="25">
        <f>YEAR(Order[[#This Row],[OrderDate]])</f>
        <v>2021</v>
      </c>
      <c r="G822" s="14">
        <v>20210605</v>
      </c>
      <c r="H822" t="s">
        <v>485</v>
      </c>
      <c r="I822" s="4">
        <v>170.99999986588955</v>
      </c>
      <c r="J822" s="4">
        <v>9</v>
      </c>
      <c r="K822" s="4">
        <v>8.5499999932944775</v>
      </c>
      <c r="L822">
        <v>20</v>
      </c>
      <c r="M822" s="8">
        <v>5.000000074505806E-2</v>
      </c>
      <c r="N822" t="s">
        <v>377</v>
      </c>
      <c r="O822">
        <v>9</v>
      </c>
      <c r="P822" s="4">
        <v>5.2140991742329925</v>
      </c>
      <c r="Q822" t="s">
        <v>143</v>
      </c>
      <c r="R822" t="s">
        <v>232</v>
      </c>
      <c r="S822" t="s">
        <v>318</v>
      </c>
      <c r="T822" t="s">
        <v>509</v>
      </c>
      <c r="U822" t="s">
        <v>520</v>
      </c>
      <c r="V822" t="s">
        <v>512</v>
      </c>
    </row>
    <row r="823" spans="1:22" ht="15" customHeight="1" x14ac:dyDescent="0.3">
      <c r="A823">
        <v>10554</v>
      </c>
      <c r="B823" t="s">
        <v>54</v>
      </c>
      <c r="C823">
        <v>62</v>
      </c>
      <c r="D823">
        <v>4</v>
      </c>
      <c r="E823" s="3">
        <v>44346</v>
      </c>
      <c r="F823" s="25">
        <f>YEAR(Order[[#This Row],[OrderDate]])</f>
        <v>2021</v>
      </c>
      <c r="G823" s="14">
        <v>20210605</v>
      </c>
      <c r="H823" t="s">
        <v>485</v>
      </c>
      <c r="I823" s="4">
        <v>936.69999926537275</v>
      </c>
      <c r="J823" s="4">
        <v>49.3</v>
      </c>
      <c r="K823" s="4">
        <v>46.834999963268636</v>
      </c>
      <c r="L823">
        <v>20</v>
      </c>
      <c r="M823" s="8">
        <v>5.000000074505806E-2</v>
      </c>
      <c r="N823" t="s">
        <v>416</v>
      </c>
      <c r="O823">
        <v>29</v>
      </c>
      <c r="P823" s="4">
        <v>34.868075459270003</v>
      </c>
      <c r="Q823" t="s">
        <v>143</v>
      </c>
      <c r="R823" t="s">
        <v>232</v>
      </c>
      <c r="S823" t="s">
        <v>318</v>
      </c>
      <c r="T823" t="s">
        <v>509</v>
      </c>
      <c r="U823" t="s">
        <v>520</v>
      </c>
      <c r="V823" t="s">
        <v>516</v>
      </c>
    </row>
    <row r="824" spans="1:22" ht="15" customHeight="1" x14ac:dyDescent="0.3">
      <c r="A824">
        <v>10554</v>
      </c>
      <c r="B824" t="s">
        <v>54</v>
      </c>
      <c r="C824">
        <v>77</v>
      </c>
      <c r="D824">
        <v>4</v>
      </c>
      <c r="E824" s="3">
        <v>44346</v>
      </c>
      <c r="F824" s="25">
        <f>YEAR(Order[[#This Row],[OrderDate]])</f>
        <v>2021</v>
      </c>
      <c r="G824" s="14">
        <v>20210604</v>
      </c>
      <c r="H824" t="s">
        <v>485</v>
      </c>
      <c r="I824" s="4">
        <v>123.49999990314245</v>
      </c>
      <c r="J824" s="4">
        <v>13</v>
      </c>
      <c r="K824" s="4">
        <v>12.349999990314245</v>
      </c>
      <c r="L824">
        <v>10</v>
      </c>
      <c r="M824" s="8">
        <v>5.000000074505806E-2</v>
      </c>
      <c r="N824" t="s">
        <v>431</v>
      </c>
      <c r="O824">
        <v>12</v>
      </c>
      <c r="P824" s="4">
        <v>9.7871799999999993</v>
      </c>
      <c r="Q824" t="s">
        <v>143</v>
      </c>
      <c r="R824" t="s">
        <v>232</v>
      </c>
      <c r="S824" t="s">
        <v>318</v>
      </c>
      <c r="T824" t="s">
        <v>509</v>
      </c>
      <c r="U824" t="s">
        <v>520</v>
      </c>
      <c r="V824" t="s">
        <v>515</v>
      </c>
    </row>
    <row r="825" spans="1:22" x14ac:dyDescent="0.3">
      <c r="A825">
        <v>10555</v>
      </c>
      <c r="B825" t="s">
        <v>68</v>
      </c>
      <c r="C825">
        <v>14</v>
      </c>
      <c r="D825">
        <v>6</v>
      </c>
      <c r="E825" s="3">
        <v>44349</v>
      </c>
      <c r="F825" s="25">
        <f>YEAR(Order[[#This Row],[OrderDate]])</f>
        <v>2021</v>
      </c>
      <c r="G825" s="14">
        <v>20210604</v>
      </c>
      <c r="H825" t="s">
        <v>485</v>
      </c>
      <c r="I825" s="4">
        <v>557.99999792128801</v>
      </c>
      <c r="J825" s="4">
        <v>23.25</v>
      </c>
      <c r="K825" s="4">
        <v>18.5999999307096</v>
      </c>
      <c r="L825">
        <v>30</v>
      </c>
      <c r="M825" s="8">
        <v>0.20000000298023221</v>
      </c>
      <c r="N825" t="s">
        <v>368</v>
      </c>
      <c r="O825">
        <v>6</v>
      </c>
      <c r="P825" s="4">
        <v>19.281771520737859</v>
      </c>
      <c r="Q825" t="s">
        <v>157</v>
      </c>
      <c r="R825" t="s">
        <v>246</v>
      </c>
      <c r="S825" t="s">
        <v>331</v>
      </c>
      <c r="T825" t="s">
        <v>510</v>
      </c>
      <c r="U825" t="s">
        <v>353</v>
      </c>
      <c r="V825" t="s">
        <v>513</v>
      </c>
    </row>
    <row r="826" spans="1:22" x14ac:dyDescent="0.3">
      <c r="A826">
        <v>10555</v>
      </c>
      <c r="B826" t="s">
        <v>68</v>
      </c>
      <c r="C826">
        <v>19</v>
      </c>
      <c r="D826">
        <v>6</v>
      </c>
      <c r="E826" s="3">
        <v>44349</v>
      </c>
      <c r="F826" s="25">
        <f>YEAR(Order[[#This Row],[OrderDate]])</f>
        <v>2021</v>
      </c>
      <c r="G826" s="14">
        <v>20210604</v>
      </c>
      <c r="H826" t="s">
        <v>485</v>
      </c>
      <c r="I826" s="4">
        <v>257.59999904036522</v>
      </c>
      <c r="J826" s="4">
        <v>9.1999999999999993</v>
      </c>
      <c r="K826" s="4">
        <v>7.3599999725818632</v>
      </c>
      <c r="L826">
        <v>35</v>
      </c>
      <c r="M826" s="8">
        <v>0.20000000298023221</v>
      </c>
      <c r="N826" t="s">
        <v>373</v>
      </c>
      <c r="O826">
        <v>8</v>
      </c>
      <c r="P826" s="4">
        <v>7.994614939930428</v>
      </c>
      <c r="Q826" t="s">
        <v>157</v>
      </c>
      <c r="R826" t="s">
        <v>246</v>
      </c>
      <c r="S826" t="s">
        <v>331</v>
      </c>
      <c r="T826" t="s">
        <v>510</v>
      </c>
      <c r="U826" t="s">
        <v>353</v>
      </c>
      <c r="V826" t="s">
        <v>516</v>
      </c>
    </row>
    <row r="827" spans="1:22" x14ac:dyDescent="0.3">
      <c r="A827">
        <v>10555</v>
      </c>
      <c r="B827" t="s">
        <v>68</v>
      </c>
      <c r="C827">
        <v>24</v>
      </c>
      <c r="D827">
        <v>6</v>
      </c>
      <c r="E827" s="3">
        <v>44349</v>
      </c>
      <c r="F827" s="25">
        <f>YEAR(Order[[#This Row],[OrderDate]])</f>
        <v>2021</v>
      </c>
      <c r="G827" s="14">
        <v>20210604</v>
      </c>
      <c r="H827" t="s">
        <v>485</v>
      </c>
      <c r="I827" s="4">
        <v>64.799999758601189</v>
      </c>
      <c r="J827" s="4">
        <v>4.5</v>
      </c>
      <c r="K827" s="4">
        <v>3.5999999865889549</v>
      </c>
      <c r="L827">
        <v>18</v>
      </c>
      <c r="M827" s="8">
        <v>0.20000000298023221</v>
      </c>
      <c r="N827" t="s">
        <v>378</v>
      </c>
      <c r="O827">
        <v>10</v>
      </c>
      <c r="P827" s="4">
        <v>2.1230577042655105</v>
      </c>
      <c r="Q827" t="s">
        <v>157</v>
      </c>
      <c r="R827" t="s">
        <v>246</v>
      </c>
      <c r="S827" t="s">
        <v>331</v>
      </c>
      <c r="T827" t="s">
        <v>510</v>
      </c>
      <c r="U827" t="s">
        <v>353</v>
      </c>
      <c r="V827" t="s">
        <v>517</v>
      </c>
    </row>
    <row r="828" spans="1:22" x14ac:dyDescent="0.3">
      <c r="A828">
        <v>10555</v>
      </c>
      <c r="B828" t="s">
        <v>68</v>
      </c>
      <c r="C828">
        <v>51</v>
      </c>
      <c r="D828">
        <v>6</v>
      </c>
      <c r="E828" s="3">
        <v>44349</v>
      </c>
      <c r="F828" s="25">
        <f>YEAR(Order[[#This Row],[OrderDate]])</f>
        <v>2021</v>
      </c>
      <c r="G828" s="14">
        <v>20210604</v>
      </c>
      <c r="H828" t="s">
        <v>485</v>
      </c>
      <c r="I828" s="4">
        <v>847.99999684095383</v>
      </c>
      <c r="J828" s="4">
        <v>53</v>
      </c>
      <c r="K828" s="4">
        <v>42.399999842047691</v>
      </c>
      <c r="L828">
        <v>20</v>
      </c>
      <c r="M828" s="8">
        <v>0.20000000298023221</v>
      </c>
      <c r="N828" t="s">
        <v>405</v>
      </c>
      <c r="O828">
        <v>24</v>
      </c>
      <c r="P828" s="4">
        <v>18.835525116961144</v>
      </c>
      <c r="Q828" t="s">
        <v>157</v>
      </c>
      <c r="R828" t="s">
        <v>246</v>
      </c>
      <c r="S828" t="s">
        <v>331</v>
      </c>
      <c r="T828" t="s">
        <v>510</v>
      </c>
      <c r="U828" t="s">
        <v>353</v>
      </c>
      <c r="V828" t="s">
        <v>513</v>
      </c>
    </row>
    <row r="829" spans="1:22" x14ac:dyDescent="0.3">
      <c r="A829">
        <v>10555</v>
      </c>
      <c r="B829" t="s">
        <v>68</v>
      </c>
      <c r="C829">
        <v>56</v>
      </c>
      <c r="D829">
        <v>6</v>
      </c>
      <c r="E829" s="3">
        <v>44349</v>
      </c>
      <c r="F829" s="25">
        <f>YEAR(Order[[#This Row],[OrderDate]])</f>
        <v>2021</v>
      </c>
      <c r="G829" s="14">
        <v>20210613</v>
      </c>
      <c r="H829" t="s">
        <v>485</v>
      </c>
      <c r="I829" s="4">
        <v>1215.999995470047</v>
      </c>
      <c r="J829" s="4">
        <v>38</v>
      </c>
      <c r="K829" s="4">
        <v>30.399999886751175</v>
      </c>
      <c r="L829">
        <v>40</v>
      </c>
      <c r="M829" s="8">
        <v>0.20000000298023221</v>
      </c>
      <c r="N829" t="s">
        <v>410</v>
      </c>
      <c r="O829">
        <v>26</v>
      </c>
      <c r="P829" s="4">
        <v>12.985049050340091</v>
      </c>
      <c r="Q829" t="s">
        <v>157</v>
      </c>
      <c r="R829" t="s">
        <v>246</v>
      </c>
      <c r="S829" t="s">
        <v>331</v>
      </c>
      <c r="T829" t="s">
        <v>510</v>
      </c>
      <c r="U829" t="s">
        <v>353</v>
      </c>
      <c r="V829" t="s">
        <v>512</v>
      </c>
    </row>
    <row r="830" spans="1:22" ht="15" customHeight="1" x14ac:dyDescent="0.3">
      <c r="A830">
        <v>10556</v>
      </c>
      <c r="B830" t="s">
        <v>70</v>
      </c>
      <c r="C830">
        <v>72</v>
      </c>
      <c r="D830">
        <v>2</v>
      </c>
      <c r="E830" s="3">
        <v>44350</v>
      </c>
      <c r="F830" s="25">
        <f>YEAR(Order[[#This Row],[OrderDate]])</f>
        <v>2021</v>
      </c>
      <c r="G830" s="14">
        <v>20210606</v>
      </c>
      <c r="H830" t="s">
        <v>486</v>
      </c>
      <c r="I830" s="4">
        <v>835.19999999999993</v>
      </c>
      <c r="J830" s="4">
        <v>34.799999999999997</v>
      </c>
      <c r="K830" s="4">
        <v>34.799999999999997</v>
      </c>
      <c r="L830">
        <v>24</v>
      </c>
      <c r="M830" s="8">
        <v>0</v>
      </c>
      <c r="N830" t="s">
        <v>426</v>
      </c>
      <c r="O830">
        <v>14</v>
      </c>
      <c r="P830" s="4">
        <v>14.902797245173618</v>
      </c>
      <c r="Q830" t="s">
        <v>159</v>
      </c>
      <c r="R830" t="s">
        <v>248</v>
      </c>
      <c r="S830" t="s">
        <v>333</v>
      </c>
      <c r="T830" t="s">
        <v>509</v>
      </c>
      <c r="U830" t="s">
        <v>532</v>
      </c>
      <c r="V830" t="s">
        <v>511</v>
      </c>
    </row>
    <row r="831" spans="1:22" ht="15" customHeight="1" x14ac:dyDescent="0.3">
      <c r="A831">
        <v>10557</v>
      </c>
      <c r="B831" t="s">
        <v>42</v>
      </c>
      <c r="C831">
        <v>64</v>
      </c>
      <c r="D831">
        <v>9</v>
      </c>
      <c r="E831" s="3">
        <v>44350</v>
      </c>
      <c r="F831" s="25">
        <f>YEAR(Order[[#This Row],[OrderDate]])</f>
        <v>2021</v>
      </c>
      <c r="G831" s="14">
        <v>20210606</v>
      </c>
      <c r="H831" t="s">
        <v>484</v>
      </c>
      <c r="I831" s="4">
        <v>997.5</v>
      </c>
      <c r="J831" s="4">
        <v>33.25</v>
      </c>
      <c r="K831" s="4">
        <v>33.25</v>
      </c>
      <c r="L831">
        <v>30</v>
      </c>
      <c r="M831" s="8">
        <v>0</v>
      </c>
      <c r="N831" t="s">
        <v>418</v>
      </c>
      <c r="O831">
        <v>12</v>
      </c>
      <c r="P831" s="4">
        <v>21.348702933885775</v>
      </c>
      <c r="Q831" t="s">
        <v>131</v>
      </c>
      <c r="R831" t="s">
        <v>220</v>
      </c>
      <c r="S831" t="s">
        <v>307</v>
      </c>
      <c r="T831" t="s">
        <v>509</v>
      </c>
      <c r="U831" t="s">
        <v>520</v>
      </c>
      <c r="V831" t="s">
        <v>512</v>
      </c>
    </row>
    <row r="832" spans="1:22" ht="15" customHeight="1" x14ac:dyDescent="0.3">
      <c r="A832">
        <v>10557</v>
      </c>
      <c r="B832" t="s">
        <v>42</v>
      </c>
      <c r="C832">
        <v>75</v>
      </c>
      <c r="D832">
        <v>9</v>
      </c>
      <c r="E832" s="3">
        <v>44350</v>
      </c>
      <c r="F832" s="25">
        <f>YEAR(Order[[#This Row],[OrderDate]])</f>
        <v>2021</v>
      </c>
      <c r="G832" s="14">
        <v>20210610</v>
      </c>
      <c r="H832" t="s">
        <v>484</v>
      </c>
      <c r="I832" s="4">
        <v>155</v>
      </c>
      <c r="J832" s="4">
        <v>7.75</v>
      </c>
      <c r="K832" s="4">
        <v>7.75</v>
      </c>
      <c r="L832">
        <v>20</v>
      </c>
      <c r="M832" s="8">
        <v>0</v>
      </c>
      <c r="N832" t="s">
        <v>429</v>
      </c>
      <c r="O832">
        <v>12</v>
      </c>
      <c r="P832" s="4">
        <v>3.8495729671919596</v>
      </c>
      <c r="Q832" t="s">
        <v>131</v>
      </c>
      <c r="R832" t="s">
        <v>220</v>
      </c>
      <c r="S832" t="s">
        <v>307</v>
      </c>
      <c r="T832" t="s">
        <v>509</v>
      </c>
      <c r="U832" t="s">
        <v>520</v>
      </c>
      <c r="V832" t="s">
        <v>517</v>
      </c>
    </row>
    <row r="833" spans="1:22" ht="15" customHeight="1" x14ac:dyDescent="0.3">
      <c r="A833">
        <v>10558</v>
      </c>
      <c r="B833" t="s">
        <v>3</v>
      </c>
      <c r="C833">
        <v>47</v>
      </c>
      <c r="D833">
        <v>1</v>
      </c>
      <c r="E833" s="3">
        <v>44351</v>
      </c>
      <c r="F833" s="25">
        <f>YEAR(Order[[#This Row],[OrderDate]])</f>
        <v>2021</v>
      </c>
      <c r="G833" s="14">
        <v>20210610</v>
      </c>
      <c r="H833" t="s">
        <v>484</v>
      </c>
      <c r="I833" s="4">
        <v>237.5</v>
      </c>
      <c r="J833" s="4">
        <v>9.5</v>
      </c>
      <c r="K833" s="4">
        <v>9.5</v>
      </c>
      <c r="L833">
        <v>25</v>
      </c>
      <c r="M833" s="8">
        <v>0</v>
      </c>
      <c r="N833" t="s">
        <v>401</v>
      </c>
      <c r="O833">
        <v>22</v>
      </c>
      <c r="P833" s="4">
        <v>6.92246398648025</v>
      </c>
      <c r="Q833" t="s">
        <v>92</v>
      </c>
      <c r="R833" t="s">
        <v>181</v>
      </c>
      <c r="S833" t="s">
        <v>270</v>
      </c>
      <c r="T833" t="s">
        <v>509</v>
      </c>
      <c r="U833" t="s">
        <v>351</v>
      </c>
      <c r="V833" t="s">
        <v>516</v>
      </c>
    </row>
    <row r="834" spans="1:22" ht="15" customHeight="1" x14ac:dyDescent="0.3">
      <c r="A834">
        <v>10558</v>
      </c>
      <c r="B834" t="s">
        <v>3</v>
      </c>
      <c r="C834">
        <v>51</v>
      </c>
      <c r="D834">
        <v>1</v>
      </c>
      <c r="E834" s="3">
        <v>44351</v>
      </c>
      <c r="F834" s="25">
        <f>YEAR(Order[[#This Row],[OrderDate]])</f>
        <v>2021</v>
      </c>
      <c r="G834" s="14">
        <v>20210610</v>
      </c>
      <c r="H834" t="s">
        <v>484</v>
      </c>
      <c r="I834" s="4">
        <v>1060</v>
      </c>
      <c r="J834" s="4">
        <v>53</v>
      </c>
      <c r="K834" s="4">
        <v>53</v>
      </c>
      <c r="L834">
        <v>20</v>
      </c>
      <c r="M834" s="8">
        <v>0</v>
      </c>
      <c r="N834" t="s">
        <v>405</v>
      </c>
      <c r="O834">
        <v>24</v>
      </c>
      <c r="P834" s="4">
        <v>18.835525116961144</v>
      </c>
      <c r="Q834" t="s">
        <v>92</v>
      </c>
      <c r="R834" t="s">
        <v>181</v>
      </c>
      <c r="S834" t="s">
        <v>270</v>
      </c>
      <c r="T834" t="s">
        <v>509</v>
      </c>
      <c r="U834" t="s">
        <v>351</v>
      </c>
      <c r="V834" t="s">
        <v>513</v>
      </c>
    </row>
    <row r="835" spans="1:22" ht="15" customHeight="1" x14ac:dyDescent="0.3">
      <c r="A835">
        <v>10558</v>
      </c>
      <c r="B835" t="s">
        <v>3</v>
      </c>
      <c r="C835">
        <v>52</v>
      </c>
      <c r="D835">
        <v>1</v>
      </c>
      <c r="E835" s="3">
        <v>44351</v>
      </c>
      <c r="F835" s="25">
        <f>YEAR(Order[[#This Row],[OrderDate]])</f>
        <v>2021</v>
      </c>
      <c r="G835" s="14">
        <v>20210610</v>
      </c>
      <c r="H835" t="s">
        <v>484</v>
      </c>
      <c r="I835" s="4">
        <v>210</v>
      </c>
      <c r="J835" s="4">
        <v>7</v>
      </c>
      <c r="K835" s="4">
        <v>7</v>
      </c>
      <c r="L835">
        <v>30</v>
      </c>
      <c r="M835" s="8">
        <v>0</v>
      </c>
      <c r="N835" t="s">
        <v>406</v>
      </c>
      <c r="O835">
        <v>24</v>
      </c>
      <c r="P835" s="4">
        <v>2.7531089859539</v>
      </c>
      <c r="Q835" t="s">
        <v>92</v>
      </c>
      <c r="R835" t="s">
        <v>181</v>
      </c>
      <c r="S835" t="s">
        <v>270</v>
      </c>
      <c r="T835" t="s">
        <v>509</v>
      </c>
      <c r="U835" t="s">
        <v>351</v>
      </c>
      <c r="V835" t="s">
        <v>512</v>
      </c>
    </row>
    <row r="836" spans="1:22" ht="15" customHeight="1" x14ac:dyDescent="0.3">
      <c r="A836">
        <v>10558</v>
      </c>
      <c r="B836" t="s">
        <v>3</v>
      </c>
      <c r="C836">
        <v>53</v>
      </c>
      <c r="D836">
        <v>1</v>
      </c>
      <c r="E836" s="3">
        <v>44351</v>
      </c>
      <c r="F836" s="25">
        <f>YEAR(Order[[#This Row],[OrderDate]])</f>
        <v>2021</v>
      </c>
      <c r="G836" s="14">
        <v>20210610</v>
      </c>
      <c r="H836" t="s">
        <v>484</v>
      </c>
      <c r="I836" s="4">
        <v>590.4</v>
      </c>
      <c r="J836" s="4">
        <v>32.799999999999997</v>
      </c>
      <c r="K836" s="4">
        <v>32.799999999999997</v>
      </c>
      <c r="L836">
        <v>18</v>
      </c>
      <c r="M836" s="8">
        <v>0</v>
      </c>
      <c r="N836" t="s">
        <v>407</v>
      </c>
      <c r="O836">
        <v>24</v>
      </c>
      <c r="P836" s="4">
        <v>11.283141843590998</v>
      </c>
      <c r="Q836" t="s">
        <v>92</v>
      </c>
      <c r="R836" t="s">
        <v>181</v>
      </c>
      <c r="S836" t="s">
        <v>270</v>
      </c>
      <c r="T836" t="s">
        <v>509</v>
      </c>
      <c r="U836" t="s">
        <v>351</v>
      </c>
      <c r="V836" t="s">
        <v>518</v>
      </c>
    </row>
    <row r="837" spans="1:22" ht="15" customHeight="1" x14ac:dyDescent="0.3">
      <c r="A837">
        <v>10558</v>
      </c>
      <c r="B837" t="s">
        <v>3</v>
      </c>
      <c r="C837">
        <v>73</v>
      </c>
      <c r="D837">
        <v>1</v>
      </c>
      <c r="E837" s="3">
        <v>44351</v>
      </c>
      <c r="F837" s="25">
        <f>YEAR(Order[[#This Row],[OrderDate]])</f>
        <v>2021</v>
      </c>
      <c r="G837" s="14">
        <v>20210613</v>
      </c>
      <c r="H837" t="s">
        <v>484</v>
      </c>
      <c r="I837" s="4">
        <v>45</v>
      </c>
      <c r="J837" s="4">
        <v>15</v>
      </c>
      <c r="K837" s="4">
        <v>15</v>
      </c>
      <c r="L837">
        <v>3</v>
      </c>
      <c r="M837" s="8">
        <v>0</v>
      </c>
      <c r="N837" t="s">
        <v>427</v>
      </c>
      <c r="O837">
        <v>17</v>
      </c>
      <c r="P837" s="4">
        <v>4.6045134272414314</v>
      </c>
      <c r="Q837" t="s">
        <v>92</v>
      </c>
      <c r="R837" t="s">
        <v>181</v>
      </c>
      <c r="S837" t="s">
        <v>270</v>
      </c>
      <c r="T837" t="s">
        <v>509</v>
      </c>
      <c r="U837" t="s">
        <v>351</v>
      </c>
      <c r="V837" t="s">
        <v>514</v>
      </c>
    </row>
    <row r="838" spans="1:22" x14ac:dyDescent="0.3">
      <c r="A838">
        <v>10559</v>
      </c>
      <c r="B838" t="s">
        <v>6</v>
      </c>
      <c r="C838">
        <v>41</v>
      </c>
      <c r="D838">
        <v>6</v>
      </c>
      <c r="E838" s="3">
        <v>44352</v>
      </c>
      <c r="F838" s="25">
        <f>YEAR(Order[[#This Row],[OrderDate]])</f>
        <v>2021</v>
      </c>
      <c r="G838" s="14">
        <v>20210613</v>
      </c>
      <c r="H838" t="s">
        <v>486</v>
      </c>
      <c r="I838" s="4">
        <v>110.00999991372228</v>
      </c>
      <c r="J838" s="4">
        <v>9.65</v>
      </c>
      <c r="K838" s="4">
        <v>9.1674999928101908</v>
      </c>
      <c r="L838">
        <v>12</v>
      </c>
      <c r="M838" s="8">
        <v>5.000000074505806E-2</v>
      </c>
      <c r="N838" t="s">
        <v>395</v>
      </c>
      <c r="O838">
        <v>19</v>
      </c>
      <c r="P838" s="4">
        <v>6.0463867884479576</v>
      </c>
      <c r="Q838" t="s">
        <v>95</v>
      </c>
      <c r="R838" t="s">
        <v>184</v>
      </c>
      <c r="S838" t="s">
        <v>273</v>
      </c>
      <c r="T838" t="s">
        <v>509</v>
      </c>
      <c r="U838" t="s">
        <v>519</v>
      </c>
      <c r="V838" t="s">
        <v>514</v>
      </c>
    </row>
    <row r="839" spans="1:22" x14ac:dyDescent="0.3">
      <c r="A839">
        <v>10559</v>
      </c>
      <c r="B839" t="s">
        <v>6</v>
      </c>
      <c r="C839">
        <v>55</v>
      </c>
      <c r="D839">
        <v>6</v>
      </c>
      <c r="E839" s="3">
        <v>44352</v>
      </c>
      <c r="F839" s="25">
        <f>YEAR(Order[[#This Row],[OrderDate]])</f>
        <v>2021</v>
      </c>
      <c r="G839" s="14">
        <v>20210609</v>
      </c>
      <c r="H839" t="s">
        <v>486</v>
      </c>
      <c r="I839" s="4">
        <v>410.39999967813492</v>
      </c>
      <c r="J839" s="4">
        <v>24</v>
      </c>
      <c r="K839" s="4">
        <v>22.799999982118607</v>
      </c>
      <c r="L839">
        <v>18</v>
      </c>
      <c r="M839" s="8">
        <v>5.000000074505806E-2</v>
      </c>
      <c r="N839" t="s">
        <v>409</v>
      </c>
      <c r="O839">
        <v>25</v>
      </c>
      <c r="P839" s="4">
        <v>18.144678468561601</v>
      </c>
      <c r="Q839" t="s">
        <v>95</v>
      </c>
      <c r="R839" t="s">
        <v>184</v>
      </c>
      <c r="S839" t="s">
        <v>273</v>
      </c>
      <c r="T839" t="s">
        <v>509</v>
      </c>
      <c r="U839" t="s">
        <v>519</v>
      </c>
      <c r="V839" t="s">
        <v>518</v>
      </c>
    </row>
    <row r="840" spans="1:22" ht="15" customHeight="1" x14ac:dyDescent="0.3">
      <c r="A840">
        <v>10560</v>
      </c>
      <c r="B840" t="s">
        <v>23</v>
      </c>
      <c r="C840">
        <v>30</v>
      </c>
      <c r="D840">
        <v>8</v>
      </c>
      <c r="E840" s="3">
        <v>44353</v>
      </c>
      <c r="F840" s="25">
        <f>YEAR(Order[[#This Row],[OrderDate]])</f>
        <v>2021</v>
      </c>
      <c r="G840" s="14">
        <v>20210609</v>
      </c>
      <c r="H840" t="s">
        <v>486</v>
      </c>
      <c r="I840" s="4">
        <v>517.79999999999995</v>
      </c>
      <c r="J840" s="4">
        <v>25.89</v>
      </c>
      <c r="K840" s="4">
        <v>25.89</v>
      </c>
      <c r="L840">
        <v>20</v>
      </c>
      <c r="M840" s="8">
        <v>0</v>
      </c>
      <c r="N840" t="s">
        <v>384</v>
      </c>
      <c r="O840">
        <v>13</v>
      </c>
      <c r="P840" s="4">
        <v>15.141134761320492</v>
      </c>
      <c r="Q840" t="s">
        <v>112</v>
      </c>
      <c r="R840" t="s">
        <v>201</v>
      </c>
      <c r="S840" t="s">
        <v>290</v>
      </c>
      <c r="T840" t="s">
        <v>509</v>
      </c>
      <c r="U840" t="s">
        <v>520</v>
      </c>
      <c r="V840" t="s">
        <v>514</v>
      </c>
    </row>
    <row r="841" spans="1:22" ht="15" customHeight="1" x14ac:dyDescent="0.3">
      <c r="A841">
        <v>10560</v>
      </c>
      <c r="B841" t="s">
        <v>23</v>
      </c>
      <c r="C841">
        <v>62</v>
      </c>
      <c r="D841">
        <v>8</v>
      </c>
      <c r="E841" s="3">
        <v>44353</v>
      </c>
      <c r="F841" s="25">
        <f>YEAR(Order[[#This Row],[OrderDate]])</f>
        <v>2021</v>
      </c>
      <c r="G841" s="14">
        <v>20210609</v>
      </c>
      <c r="H841" t="s">
        <v>486</v>
      </c>
      <c r="I841" s="4">
        <v>554.62499999999989</v>
      </c>
      <c r="J841" s="4">
        <v>49.3</v>
      </c>
      <c r="K841" s="4">
        <v>36.974999999999994</v>
      </c>
      <c r="L841">
        <v>15</v>
      </c>
      <c r="M841" s="8">
        <v>0.25</v>
      </c>
      <c r="N841" t="s">
        <v>416</v>
      </c>
      <c r="O841">
        <v>29</v>
      </c>
      <c r="P841" s="4">
        <v>34.868075459270003</v>
      </c>
      <c r="Q841" t="s">
        <v>112</v>
      </c>
      <c r="R841" t="s">
        <v>201</v>
      </c>
      <c r="S841" t="s">
        <v>290</v>
      </c>
      <c r="T841" t="s">
        <v>509</v>
      </c>
      <c r="U841" t="s">
        <v>520</v>
      </c>
      <c r="V841" t="s">
        <v>516</v>
      </c>
    </row>
    <row r="842" spans="1:22" ht="15" customHeight="1" x14ac:dyDescent="0.3">
      <c r="A842">
        <v>10561</v>
      </c>
      <c r="B842" t="s">
        <v>22</v>
      </c>
      <c r="C842">
        <v>44</v>
      </c>
      <c r="D842">
        <v>2</v>
      </c>
      <c r="E842" s="3">
        <v>44353</v>
      </c>
      <c r="F842" s="25">
        <f>YEAR(Order[[#This Row],[OrderDate]])</f>
        <v>2021</v>
      </c>
      <c r="G842" s="14">
        <v>20210609</v>
      </c>
      <c r="H842" t="s">
        <v>484</v>
      </c>
      <c r="I842" s="4">
        <v>194.5</v>
      </c>
      <c r="J842" s="4">
        <v>19.45</v>
      </c>
      <c r="K842" s="4">
        <v>19.45</v>
      </c>
      <c r="L842">
        <v>10</v>
      </c>
      <c r="M842" s="8">
        <v>0</v>
      </c>
      <c r="N842" t="s">
        <v>398</v>
      </c>
      <c r="O842">
        <v>20</v>
      </c>
      <c r="P842" s="4">
        <v>10.842050263532254</v>
      </c>
      <c r="Q842" t="s">
        <v>111</v>
      </c>
      <c r="R842" t="s">
        <v>200</v>
      </c>
      <c r="S842" t="s">
        <v>289</v>
      </c>
      <c r="T842" t="s">
        <v>509</v>
      </c>
      <c r="U842" t="s">
        <v>526</v>
      </c>
      <c r="V842" t="s">
        <v>515</v>
      </c>
    </row>
    <row r="843" spans="1:22" ht="15" customHeight="1" x14ac:dyDescent="0.3">
      <c r="A843">
        <v>10561</v>
      </c>
      <c r="B843" t="s">
        <v>22</v>
      </c>
      <c r="C843">
        <v>51</v>
      </c>
      <c r="D843">
        <v>2</v>
      </c>
      <c r="E843" s="3">
        <v>44353</v>
      </c>
      <c r="F843" s="25">
        <f>YEAR(Order[[#This Row],[OrderDate]])</f>
        <v>2021</v>
      </c>
      <c r="G843" s="14">
        <v>20210612</v>
      </c>
      <c r="H843" t="s">
        <v>484</v>
      </c>
      <c r="I843" s="4">
        <v>2650</v>
      </c>
      <c r="J843" s="4">
        <v>53</v>
      </c>
      <c r="K843" s="4">
        <v>53</v>
      </c>
      <c r="L843">
        <v>50</v>
      </c>
      <c r="M843" s="8">
        <v>0</v>
      </c>
      <c r="N843" t="s">
        <v>405</v>
      </c>
      <c r="O843">
        <v>24</v>
      </c>
      <c r="P843" s="4">
        <v>18.835525116961144</v>
      </c>
      <c r="Q843" t="s">
        <v>111</v>
      </c>
      <c r="R843" t="s">
        <v>200</v>
      </c>
      <c r="S843" t="s">
        <v>289</v>
      </c>
      <c r="T843" t="s">
        <v>509</v>
      </c>
      <c r="U843" t="s">
        <v>526</v>
      </c>
      <c r="V843" t="s">
        <v>513</v>
      </c>
    </row>
    <row r="844" spans="1:22" ht="15" customHeight="1" x14ac:dyDescent="0.3">
      <c r="A844">
        <v>10562</v>
      </c>
      <c r="B844" t="s">
        <v>63</v>
      </c>
      <c r="C844">
        <v>33</v>
      </c>
      <c r="D844">
        <v>1</v>
      </c>
      <c r="E844" s="3">
        <v>44356</v>
      </c>
      <c r="F844" s="25">
        <f>YEAR(Order[[#This Row],[OrderDate]])</f>
        <v>2021</v>
      </c>
      <c r="G844" s="14">
        <v>20210612</v>
      </c>
      <c r="H844" t="s">
        <v>486</v>
      </c>
      <c r="I844" s="4">
        <v>44.999999925494194</v>
      </c>
      <c r="J844" s="4">
        <v>2.5</v>
      </c>
      <c r="K844" s="4">
        <v>2.2499999962747097</v>
      </c>
      <c r="L844">
        <v>20</v>
      </c>
      <c r="M844" s="8">
        <v>0.10000000149011611</v>
      </c>
      <c r="N844" t="s">
        <v>387</v>
      </c>
      <c r="O844">
        <v>15</v>
      </c>
      <c r="P844" s="4">
        <v>1.3985746153494198</v>
      </c>
      <c r="Q844" t="s">
        <v>152</v>
      </c>
      <c r="R844" t="s">
        <v>241</v>
      </c>
      <c r="S844" t="s">
        <v>326</v>
      </c>
      <c r="T844" t="s">
        <v>509</v>
      </c>
      <c r="U844" t="s">
        <v>528</v>
      </c>
      <c r="V844" t="s">
        <v>511</v>
      </c>
    </row>
    <row r="845" spans="1:22" ht="15" customHeight="1" x14ac:dyDescent="0.3">
      <c r="A845">
        <v>10562</v>
      </c>
      <c r="B845" t="s">
        <v>63</v>
      </c>
      <c r="C845">
        <v>62</v>
      </c>
      <c r="D845">
        <v>1</v>
      </c>
      <c r="E845" s="3">
        <v>44356</v>
      </c>
      <c r="F845" s="25">
        <f>YEAR(Order[[#This Row],[OrderDate]])</f>
        <v>2021</v>
      </c>
      <c r="G845" s="14">
        <v>20210624</v>
      </c>
      <c r="H845" t="s">
        <v>486</v>
      </c>
      <c r="I845" s="4">
        <v>443.69999926537275</v>
      </c>
      <c r="J845" s="4">
        <v>49.3</v>
      </c>
      <c r="K845" s="4">
        <v>44.369999926537275</v>
      </c>
      <c r="L845">
        <v>10</v>
      </c>
      <c r="M845" s="8">
        <v>0.10000000149011611</v>
      </c>
      <c r="N845" t="s">
        <v>416</v>
      </c>
      <c r="O845">
        <v>29</v>
      </c>
      <c r="P845" s="4">
        <v>34.868075459270003</v>
      </c>
      <c r="Q845" t="s">
        <v>152</v>
      </c>
      <c r="R845" t="s">
        <v>241</v>
      </c>
      <c r="S845" t="s">
        <v>326</v>
      </c>
      <c r="T845" t="s">
        <v>509</v>
      </c>
      <c r="U845" t="s">
        <v>528</v>
      </c>
      <c r="V845" t="s">
        <v>516</v>
      </c>
    </row>
    <row r="846" spans="1:22" ht="15" customHeight="1" x14ac:dyDescent="0.3">
      <c r="A846">
        <v>10563</v>
      </c>
      <c r="B846" t="s">
        <v>64</v>
      </c>
      <c r="C846">
        <v>36</v>
      </c>
      <c r="D846">
        <v>2</v>
      </c>
      <c r="E846" s="3">
        <v>44357</v>
      </c>
      <c r="F846" s="25">
        <f>YEAR(Order[[#This Row],[OrderDate]])</f>
        <v>2021</v>
      </c>
      <c r="G846" s="14">
        <v>20210624</v>
      </c>
      <c r="H846" t="s">
        <v>484</v>
      </c>
      <c r="I846" s="4">
        <v>475</v>
      </c>
      <c r="J846" s="4">
        <v>19</v>
      </c>
      <c r="K846" s="4">
        <v>19</v>
      </c>
      <c r="L846">
        <v>25</v>
      </c>
      <c r="M846" s="8">
        <v>0</v>
      </c>
      <c r="N846" t="s">
        <v>390</v>
      </c>
      <c r="O846">
        <v>17</v>
      </c>
      <c r="P846" s="4">
        <v>14.515505674132482</v>
      </c>
      <c r="Q846" t="s">
        <v>153</v>
      </c>
      <c r="R846" t="s">
        <v>242</v>
      </c>
      <c r="S846" t="s">
        <v>327</v>
      </c>
      <c r="T846" t="s">
        <v>510</v>
      </c>
      <c r="U846" t="s">
        <v>521</v>
      </c>
      <c r="V846" t="s">
        <v>514</v>
      </c>
    </row>
    <row r="847" spans="1:22" ht="15" customHeight="1" x14ac:dyDescent="0.3">
      <c r="A847">
        <v>10563</v>
      </c>
      <c r="B847" t="s">
        <v>64</v>
      </c>
      <c r="C847">
        <v>52</v>
      </c>
      <c r="D847">
        <v>2</v>
      </c>
      <c r="E847" s="3">
        <v>44357</v>
      </c>
      <c r="F847" s="25">
        <f>YEAR(Order[[#This Row],[OrderDate]])</f>
        <v>2021</v>
      </c>
      <c r="G847" s="14">
        <v>20210616</v>
      </c>
      <c r="H847" t="s">
        <v>484</v>
      </c>
      <c r="I847" s="4">
        <v>490</v>
      </c>
      <c r="J847" s="4">
        <v>7</v>
      </c>
      <c r="K847" s="4">
        <v>7</v>
      </c>
      <c r="L847">
        <v>70</v>
      </c>
      <c r="M847" s="8">
        <v>0</v>
      </c>
      <c r="N847" t="s">
        <v>406</v>
      </c>
      <c r="O847">
        <v>24</v>
      </c>
      <c r="P847" s="4">
        <v>2.7531089859539</v>
      </c>
      <c r="Q847" t="s">
        <v>153</v>
      </c>
      <c r="R847" t="s">
        <v>242</v>
      </c>
      <c r="S847" t="s">
        <v>327</v>
      </c>
      <c r="T847" t="s">
        <v>510</v>
      </c>
      <c r="U847" t="s">
        <v>521</v>
      </c>
      <c r="V847" t="s">
        <v>512</v>
      </c>
    </row>
    <row r="848" spans="1:22" ht="15" customHeight="1" x14ac:dyDescent="0.3">
      <c r="A848">
        <v>10564</v>
      </c>
      <c r="B848" t="s">
        <v>62</v>
      </c>
      <c r="C848">
        <v>17</v>
      </c>
      <c r="D848">
        <v>4</v>
      </c>
      <c r="E848" s="3">
        <v>44357</v>
      </c>
      <c r="F848" s="25">
        <f>YEAR(Order[[#This Row],[OrderDate]])</f>
        <v>2021</v>
      </c>
      <c r="G848" s="14">
        <v>20210616</v>
      </c>
      <c r="H848" t="s">
        <v>485</v>
      </c>
      <c r="I848" s="4">
        <v>592.79999953508377</v>
      </c>
      <c r="J848" s="4">
        <v>39</v>
      </c>
      <c r="K848" s="4">
        <v>37.049999970942736</v>
      </c>
      <c r="L848">
        <v>16</v>
      </c>
      <c r="M848" s="8">
        <v>5.000000074505806E-2</v>
      </c>
      <c r="N848" t="s">
        <v>371</v>
      </c>
      <c r="O848">
        <v>7</v>
      </c>
      <c r="P848" s="4">
        <v>24.774912809223483</v>
      </c>
      <c r="Q848" t="s">
        <v>151</v>
      </c>
      <c r="R848" t="s">
        <v>240</v>
      </c>
      <c r="S848" t="s">
        <v>325</v>
      </c>
      <c r="T848" t="s">
        <v>510</v>
      </c>
      <c r="U848" t="s">
        <v>353</v>
      </c>
      <c r="V848" t="s">
        <v>518</v>
      </c>
    </row>
    <row r="849" spans="1:22" ht="15" customHeight="1" x14ac:dyDescent="0.3">
      <c r="A849">
        <v>10564</v>
      </c>
      <c r="B849" t="s">
        <v>62</v>
      </c>
      <c r="C849">
        <v>31</v>
      </c>
      <c r="D849">
        <v>4</v>
      </c>
      <c r="E849" s="3">
        <v>44357</v>
      </c>
      <c r="F849" s="25">
        <f>YEAR(Order[[#This Row],[OrderDate]])</f>
        <v>2021</v>
      </c>
      <c r="G849" s="14">
        <v>20210616</v>
      </c>
      <c r="H849" t="s">
        <v>485</v>
      </c>
      <c r="I849" s="4">
        <v>71.249999944120646</v>
      </c>
      <c r="J849" s="4">
        <v>12.5</v>
      </c>
      <c r="K849" s="4">
        <v>11.874999990686774</v>
      </c>
      <c r="L849">
        <v>6</v>
      </c>
      <c r="M849" s="8">
        <v>5.000000074505806E-2</v>
      </c>
      <c r="N849" t="s">
        <v>385</v>
      </c>
      <c r="O849">
        <v>14</v>
      </c>
      <c r="P849" s="4">
        <v>8.9210025428745876</v>
      </c>
      <c r="Q849" t="s">
        <v>151</v>
      </c>
      <c r="R849" t="s">
        <v>240</v>
      </c>
      <c r="S849" t="s">
        <v>325</v>
      </c>
      <c r="T849" t="s">
        <v>510</v>
      </c>
      <c r="U849" t="s">
        <v>353</v>
      </c>
      <c r="V849" t="s">
        <v>511</v>
      </c>
    </row>
    <row r="850" spans="1:22" ht="15" customHeight="1" x14ac:dyDescent="0.3">
      <c r="A850">
        <v>10564</v>
      </c>
      <c r="B850" t="s">
        <v>62</v>
      </c>
      <c r="C850">
        <v>55</v>
      </c>
      <c r="D850">
        <v>4</v>
      </c>
      <c r="E850" s="3">
        <v>44357</v>
      </c>
      <c r="F850" s="25">
        <f>YEAR(Order[[#This Row],[OrderDate]])</f>
        <v>2021</v>
      </c>
      <c r="G850" s="14">
        <v>20210618</v>
      </c>
      <c r="H850" t="s">
        <v>485</v>
      </c>
      <c r="I850" s="4">
        <v>569.99999955296516</v>
      </c>
      <c r="J850" s="4">
        <v>24</v>
      </c>
      <c r="K850" s="4">
        <v>22.799999982118607</v>
      </c>
      <c r="L850">
        <v>25</v>
      </c>
      <c r="M850" s="8">
        <v>5.000000074505806E-2</v>
      </c>
      <c r="N850" t="s">
        <v>409</v>
      </c>
      <c r="O850">
        <v>25</v>
      </c>
      <c r="P850" s="4">
        <v>18.144678468561601</v>
      </c>
      <c r="Q850" t="s">
        <v>151</v>
      </c>
      <c r="R850" t="s">
        <v>240</v>
      </c>
      <c r="S850" t="s">
        <v>325</v>
      </c>
      <c r="T850" t="s">
        <v>510</v>
      </c>
      <c r="U850" t="s">
        <v>353</v>
      </c>
      <c r="V850" t="s">
        <v>518</v>
      </c>
    </row>
    <row r="851" spans="1:22" ht="15" customHeight="1" x14ac:dyDescent="0.3">
      <c r="A851">
        <v>10565</v>
      </c>
      <c r="B851" t="s">
        <v>49</v>
      </c>
      <c r="C851">
        <v>24</v>
      </c>
      <c r="D851">
        <v>8</v>
      </c>
      <c r="E851" s="3">
        <v>44358</v>
      </c>
      <c r="F851" s="25">
        <f>YEAR(Order[[#This Row],[OrderDate]])</f>
        <v>2021</v>
      </c>
      <c r="G851" s="14">
        <v>20210618</v>
      </c>
      <c r="H851" t="s">
        <v>484</v>
      </c>
      <c r="I851" s="4">
        <v>101.24999983236194</v>
      </c>
      <c r="J851" s="4">
        <v>4.5</v>
      </c>
      <c r="K851" s="4">
        <v>4.0499999932944775</v>
      </c>
      <c r="L851">
        <v>25</v>
      </c>
      <c r="M851" s="8">
        <v>0.10000000149011611</v>
      </c>
      <c r="N851" t="s">
        <v>378</v>
      </c>
      <c r="O851">
        <v>10</v>
      </c>
      <c r="P851" s="4">
        <v>2.1230577042655105</v>
      </c>
      <c r="Q851" t="s">
        <v>138</v>
      </c>
      <c r="R851" t="s">
        <v>227</v>
      </c>
      <c r="S851" t="s">
        <v>314</v>
      </c>
      <c r="T851" t="s">
        <v>510</v>
      </c>
      <c r="U851" t="s">
        <v>531</v>
      </c>
      <c r="V851" t="s">
        <v>517</v>
      </c>
    </row>
    <row r="852" spans="1:22" ht="15" customHeight="1" x14ac:dyDescent="0.3">
      <c r="A852">
        <v>10565</v>
      </c>
      <c r="B852" t="s">
        <v>49</v>
      </c>
      <c r="C852">
        <v>64</v>
      </c>
      <c r="D852">
        <v>8</v>
      </c>
      <c r="E852" s="3">
        <v>44358</v>
      </c>
      <c r="F852" s="25">
        <f>YEAR(Order[[#This Row],[OrderDate]])</f>
        <v>2021</v>
      </c>
      <c r="G852" s="14">
        <v>20210618</v>
      </c>
      <c r="H852" t="s">
        <v>484</v>
      </c>
      <c r="I852" s="4">
        <v>538.6499991081655</v>
      </c>
      <c r="J852" s="4">
        <v>33.25</v>
      </c>
      <c r="K852" s="4">
        <v>29.924999950453639</v>
      </c>
      <c r="L852">
        <v>18</v>
      </c>
      <c r="M852" s="8">
        <v>0.10000000149011611</v>
      </c>
      <c r="N852" t="s">
        <v>418</v>
      </c>
      <c r="O852">
        <v>12</v>
      </c>
      <c r="P852" s="4">
        <v>21.348702933885775</v>
      </c>
      <c r="Q852" t="s">
        <v>138</v>
      </c>
      <c r="R852" t="s">
        <v>227</v>
      </c>
      <c r="S852" t="s">
        <v>314</v>
      </c>
      <c r="T852" t="s">
        <v>510</v>
      </c>
      <c r="U852" t="s">
        <v>531</v>
      </c>
      <c r="V852" t="s">
        <v>512</v>
      </c>
    </row>
    <row r="853" spans="1:22" ht="15" customHeight="1" x14ac:dyDescent="0.3">
      <c r="A853">
        <v>10566</v>
      </c>
      <c r="B853" t="s">
        <v>6</v>
      </c>
      <c r="C853">
        <v>11</v>
      </c>
      <c r="D853">
        <v>9</v>
      </c>
      <c r="E853" s="3">
        <v>44359</v>
      </c>
      <c r="F853" s="25">
        <f>YEAR(Order[[#This Row],[OrderDate]])</f>
        <v>2021</v>
      </c>
      <c r="G853" s="14">
        <v>20210618</v>
      </c>
      <c r="H853" t="s">
        <v>486</v>
      </c>
      <c r="I853" s="4">
        <v>624.74999561905861</v>
      </c>
      <c r="J853" s="4">
        <v>21</v>
      </c>
      <c r="K853" s="4">
        <v>17.849999874830246</v>
      </c>
      <c r="L853">
        <v>35</v>
      </c>
      <c r="M853" s="8">
        <v>0.15000000596046451</v>
      </c>
      <c r="N853" t="s">
        <v>365</v>
      </c>
      <c r="O853">
        <v>5</v>
      </c>
      <c r="P853" s="4">
        <v>7.3815383533820462</v>
      </c>
      <c r="Q853" t="s">
        <v>95</v>
      </c>
      <c r="R853" t="s">
        <v>184</v>
      </c>
      <c r="S853" t="s">
        <v>273</v>
      </c>
      <c r="T853" t="s">
        <v>509</v>
      </c>
      <c r="U853" t="s">
        <v>519</v>
      </c>
      <c r="V853" t="s">
        <v>511</v>
      </c>
    </row>
    <row r="854" spans="1:22" ht="15" customHeight="1" x14ac:dyDescent="0.3">
      <c r="A854">
        <v>10566</v>
      </c>
      <c r="B854" t="s">
        <v>6</v>
      </c>
      <c r="C854">
        <v>18</v>
      </c>
      <c r="D854">
        <v>9</v>
      </c>
      <c r="E854" s="3">
        <v>44359</v>
      </c>
      <c r="F854" s="25">
        <f>YEAR(Order[[#This Row],[OrderDate]])</f>
        <v>2021</v>
      </c>
      <c r="G854" s="14">
        <v>20210618</v>
      </c>
      <c r="H854" t="s">
        <v>486</v>
      </c>
      <c r="I854" s="4">
        <v>956.24999329447746</v>
      </c>
      <c r="J854" s="4">
        <v>62.5</v>
      </c>
      <c r="K854" s="4">
        <v>53.12499962747097</v>
      </c>
      <c r="L854">
        <v>18</v>
      </c>
      <c r="M854" s="8">
        <v>0.15000000596046451</v>
      </c>
      <c r="N854" t="s">
        <v>372</v>
      </c>
      <c r="O854">
        <v>7</v>
      </c>
      <c r="P854" s="4">
        <v>20.144415838276313</v>
      </c>
      <c r="Q854" t="s">
        <v>95</v>
      </c>
      <c r="R854" t="s">
        <v>184</v>
      </c>
      <c r="S854" t="s">
        <v>273</v>
      </c>
      <c r="T854" t="s">
        <v>509</v>
      </c>
      <c r="U854" t="s">
        <v>519</v>
      </c>
      <c r="V854" t="s">
        <v>514</v>
      </c>
    </row>
    <row r="855" spans="1:22" ht="15" customHeight="1" x14ac:dyDescent="0.3">
      <c r="A855">
        <v>10566</v>
      </c>
      <c r="B855" t="s">
        <v>6</v>
      </c>
      <c r="C855">
        <v>76</v>
      </c>
      <c r="D855">
        <v>9</v>
      </c>
      <c r="E855" s="3">
        <v>44359</v>
      </c>
      <c r="F855" s="25">
        <f>YEAR(Order[[#This Row],[OrderDate]])</f>
        <v>2021</v>
      </c>
      <c r="G855" s="14">
        <v>20210617</v>
      </c>
      <c r="H855" t="s">
        <v>486</v>
      </c>
      <c r="I855" s="4">
        <v>180</v>
      </c>
      <c r="J855" s="4">
        <v>18</v>
      </c>
      <c r="K855" s="4">
        <v>18</v>
      </c>
      <c r="L855">
        <v>10</v>
      </c>
      <c r="M855" s="8">
        <v>0</v>
      </c>
      <c r="N855" t="s">
        <v>430</v>
      </c>
      <c r="O855">
        <v>23</v>
      </c>
      <c r="P855" s="4">
        <v>11.35067307451974</v>
      </c>
      <c r="Q855" t="s">
        <v>95</v>
      </c>
      <c r="R855" t="s">
        <v>184</v>
      </c>
      <c r="S855" t="s">
        <v>273</v>
      </c>
      <c r="T855" t="s">
        <v>509</v>
      </c>
      <c r="U855" t="s">
        <v>519</v>
      </c>
      <c r="V855" t="s">
        <v>517</v>
      </c>
    </row>
    <row r="856" spans="1:22" ht="15" customHeight="1" x14ac:dyDescent="0.3">
      <c r="A856">
        <v>10567</v>
      </c>
      <c r="B856" t="s">
        <v>35</v>
      </c>
      <c r="C856">
        <v>31</v>
      </c>
      <c r="D856">
        <v>1</v>
      </c>
      <c r="E856" s="3">
        <v>44359</v>
      </c>
      <c r="F856" s="25">
        <f>YEAR(Order[[#This Row],[OrderDate]])</f>
        <v>2021</v>
      </c>
      <c r="G856" s="14">
        <v>20210617</v>
      </c>
      <c r="H856" t="s">
        <v>486</v>
      </c>
      <c r="I856" s="4">
        <v>599.99999776482582</v>
      </c>
      <c r="J856" s="4">
        <v>12.5</v>
      </c>
      <c r="K856" s="4">
        <v>9.999999962747097</v>
      </c>
      <c r="L856">
        <v>60</v>
      </c>
      <c r="M856" s="8">
        <v>0.20000000298023221</v>
      </c>
      <c r="N856" t="s">
        <v>385</v>
      </c>
      <c r="O856">
        <v>14</v>
      </c>
      <c r="P856" s="4">
        <v>8.9210025428745876</v>
      </c>
      <c r="Q856" t="s">
        <v>124</v>
      </c>
      <c r="R856" t="s">
        <v>213</v>
      </c>
      <c r="T856" t="s">
        <v>509</v>
      </c>
      <c r="U856" t="s">
        <v>530</v>
      </c>
      <c r="V856" t="s">
        <v>511</v>
      </c>
    </row>
    <row r="857" spans="1:22" ht="15" customHeight="1" x14ac:dyDescent="0.3">
      <c r="A857">
        <v>10567</v>
      </c>
      <c r="B857" t="s">
        <v>35</v>
      </c>
      <c r="C857">
        <v>51</v>
      </c>
      <c r="D857">
        <v>1</v>
      </c>
      <c r="E857" s="3">
        <v>44359</v>
      </c>
      <c r="F857" s="25">
        <f>YEAR(Order[[#This Row],[OrderDate]])</f>
        <v>2021</v>
      </c>
      <c r="G857" s="14">
        <v>20210617</v>
      </c>
      <c r="H857" t="s">
        <v>486</v>
      </c>
      <c r="I857" s="4">
        <v>159</v>
      </c>
      <c r="J857" s="4">
        <v>53</v>
      </c>
      <c r="K857" s="4">
        <v>53</v>
      </c>
      <c r="L857">
        <v>3</v>
      </c>
      <c r="M857" s="8">
        <v>0</v>
      </c>
      <c r="N857" t="s">
        <v>405</v>
      </c>
      <c r="O857">
        <v>24</v>
      </c>
      <c r="P857" s="4">
        <v>18.835525116961144</v>
      </c>
      <c r="Q857" t="s">
        <v>124</v>
      </c>
      <c r="R857" t="s">
        <v>213</v>
      </c>
      <c r="T857" t="s">
        <v>509</v>
      </c>
      <c r="U857" t="s">
        <v>530</v>
      </c>
      <c r="V857" t="s">
        <v>513</v>
      </c>
    </row>
    <row r="858" spans="1:22" ht="15" customHeight="1" x14ac:dyDescent="0.3">
      <c r="A858">
        <v>10567</v>
      </c>
      <c r="B858" t="s">
        <v>35</v>
      </c>
      <c r="C858">
        <v>59</v>
      </c>
      <c r="D858">
        <v>1</v>
      </c>
      <c r="E858" s="3">
        <v>44359</v>
      </c>
      <c r="F858" s="25">
        <f>YEAR(Order[[#This Row],[OrderDate]])</f>
        <v>2021</v>
      </c>
      <c r="G858" s="14">
        <v>20210709</v>
      </c>
      <c r="H858" t="s">
        <v>486</v>
      </c>
      <c r="I858" s="4">
        <v>1759.9999934434891</v>
      </c>
      <c r="J858" s="4">
        <v>55</v>
      </c>
      <c r="K858" s="4">
        <v>43.999999836087227</v>
      </c>
      <c r="L858">
        <v>40</v>
      </c>
      <c r="M858" s="8">
        <v>0.20000000298023221</v>
      </c>
      <c r="N858" t="s">
        <v>413</v>
      </c>
      <c r="O858">
        <v>28</v>
      </c>
      <c r="P858" s="4">
        <v>29.299646906924384</v>
      </c>
      <c r="Q858" t="s">
        <v>124</v>
      </c>
      <c r="R858" t="s">
        <v>213</v>
      </c>
      <c r="T858" t="s">
        <v>509</v>
      </c>
      <c r="U858" t="s">
        <v>530</v>
      </c>
      <c r="V858" t="s">
        <v>511</v>
      </c>
    </row>
    <row r="859" spans="1:22" ht="15" customHeight="1" x14ac:dyDescent="0.3">
      <c r="A859">
        <v>10568</v>
      </c>
      <c r="B859" t="s">
        <v>27</v>
      </c>
      <c r="C859">
        <v>10</v>
      </c>
      <c r="D859">
        <v>3</v>
      </c>
      <c r="E859" s="3">
        <v>44360</v>
      </c>
      <c r="F859" s="25">
        <f>YEAR(Order[[#This Row],[OrderDate]])</f>
        <v>2021</v>
      </c>
      <c r="G859" s="14">
        <v>20210711</v>
      </c>
      <c r="H859" t="s">
        <v>485</v>
      </c>
      <c r="I859" s="4">
        <v>155</v>
      </c>
      <c r="J859" s="4">
        <v>31</v>
      </c>
      <c r="K859" s="4">
        <v>31</v>
      </c>
      <c r="L859">
        <v>5</v>
      </c>
      <c r="M859" s="8">
        <v>0</v>
      </c>
      <c r="N859" t="s">
        <v>364</v>
      </c>
      <c r="O859">
        <v>4</v>
      </c>
      <c r="P859" s="4">
        <v>11.047328272500083</v>
      </c>
      <c r="Q859" t="s">
        <v>116</v>
      </c>
      <c r="R859" t="s">
        <v>205</v>
      </c>
      <c r="S859" t="s">
        <v>293</v>
      </c>
      <c r="T859" t="s">
        <v>509</v>
      </c>
      <c r="U859" t="s">
        <v>529</v>
      </c>
      <c r="V859" t="s">
        <v>514</v>
      </c>
    </row>
    <row r="860" spans="1:22" ht="15" customHeight="1" x14ac:dyDescent="0.3">
      <c r="A860">
        <v>10569</v>
      </c>
      <c r="B860" t="s">
        <v>62</v>
      </c>
      <c r="C860">
        <v>31</v>
      </c>
      <c r="D860">
        <v>5</v>
      </c>
      <c r="E860" s="3">
        <v>44363</v>
      </c>
      <c r="F860" s="25">
        <f>YEAR(Order[[#This Row],[OrderDate]])</f>
        <v>2021</v>
      </c>
      <c r="G860" s="14">
        <v>20210711</v>
      </c>
      <c r="H860" t="s">
        <v>486</v>
      </c>
      <c r="I860" s="4">
        <v>349.9999986961484</v>
      </c>
      <c r="J860" s="4">
        <v>12.5</v>
      </c>
      <c r="K860" s="4">
        <v>9.999999962747097</v>
      </c>
      <c r="L860">
        <v>35</v>
      </c>
      <c r="M860" s="8">
        <v>0.20000000298023221</v>
      </c>
      <c r="N860" t="s">
        <v>385</v>
      </c>
      <c r="O860">
        <v>14</v>
      </c>
      <c r="P860" s="4">
        <v>8.9210025428745876</v>
      </c>
      <c r="Q860" t="s">
        <v>151</v>
      </c>
      <c r="R860" t="s">
        <v>240</v>
      </c>
      <c r="S860" t="s">
        <v>325</v>
      </c>
      <c r="T860" t="s">
        <v>510</v>
      </c>
      <c r="U860" t="s">
        <v>353</v>
      </c>
      <c r="V860" t="s">
        <v>511</v>
      </c>
    </row>
    <row r="861" spans="1:22" ht="15" customHeight="1" x14ac:dyDescent="0.3">
      <c r="A861">
        <v>10569</v>
      </c>
      <c r="B861" t="s">
        <v>62</v>
      </c>
      <c r="C861">
        <v>76</v>
      </c>
      <c r="D861">
        <v>5</v>
      </c>
      <c r="E861" s="3">
        <v>44363</v>
      </c>
      <c r="F861" s="25">
        <f>YEAR(Order[[#This Row],[OrderDate]])</f>
        <v>2021</v>
      </c>
      <c r="G861" s="14">
        <v>20210619</v>
      </c>
      <c r="H861" t="s">
        <v>486</v>
      </c>
      <c r="I861" s="4">
        <v>540</v>
      </c>
      <c r="J861" s="4">
        <v>18</v>
      </c>
      <c r="K861" s="4">
        <v>18</v>
      </c>
      <c r="L861">
        <v>30</v>
      </c>
      <c r="M861" s="8">
        <v>0</v>
      </c>
      <c r="N861" t="s">
        <v>430</v>
      </c>
      <c r="O861">
        <v>23</v>
      </c>
      <c r="P861" s="4">
        <v>11.35067307451974</v>
      </c>
      <c r="Q861" t="s">
        <v>151</v>
      </c>
      <c r="R861" t="s">
        <v>240</v>
      </c>
      <c r="S861" t="s">
        <v>325</v>
      </c>
      <c r="T861" t="s">
        <v>510</v>
      </c>
      <c r="U861" t="s">
        <v>353</v>
      </c>
      <c r="V861" t="s">
        <v>517</v>
      </c>
    </row>
    <row r="862" spans="1:22" ht="15" customHeight="1" x14ac:dyDescent="0.3">
      <c r="A862">
        <v>10570</v>
      </c>
      <c r="B862" t="s">
        <v>49</v>
      </c>
      <c r="C862">
        <v>11</v>
      </c>
      <c r="D862">
        <v>3</v>
      </c>
      <c r="E862" s="3">
        <v>44364</v>
      </c>
      <c r="F862" s="25">
        <f>YEAR(Order[[#This Row],[OrderDate]])</f>
        <v>2021</v>
      </c>
      <c r="G862" s="14">
        <v>20210619</v>
      </c>
      <c r="H862" t="s">
        <v>485</v>
      </c>
      <c r="I862" s="4">
        <v>299.24999976530671</v>
      </c>
      <c r="J862" s="4">
        <v>21</v>
      </c>
      <c r="K862" s="4">
        <v>19.949999984353781</v>
      </c>
      <c r="L862">
        <v>15</v>
      </c>
      <c r="M862" s="8">
        <v>5.000000074505806E-2</v>
      </c>
      <c r="N862" t="s">
        <v>365</v>
      </c>
      <c r="O862">
        <v>5</v>
      </c>
      <c r="P862" s="4">
        <v>7.3815383533820462</v>
      </c>
      <c r="Q862" t="s">
        <v>138</v>
      </c>
      <c r="R862" t="s">
        <v>227</v>
      </c>
      <c r="S862" t="s">
        <v>314</v>
      </c>
      <c r="T862" t="s">
        <v>510</v>
      </c>
      <c r="U862" t="s">
        <v>531</v>
      </c>
      <c r="V862" t="s">
        <v>511</v>
      </c>
    </row>
    <row r="863" spans="1:22" ht="15" customHeight="1" x14ac:dyDescent="0.3">
      <c r="A863">
        <v>10570</v>
      </c>
      <c r="B863" t="s">
        <v>49</v>
      </c>
      <c r="C863">
        <v>56</v>
      </c>
      <c r="D863">
        <v>3</v>
      </c>
      <c r="E863" s="3">
        <v>44364</v>
      </c>
      <c r="F863" s="25">
        <f>YEAR(Order[[#This Row],[OrderDate]])</f>
        <v>2021</v>
      </c>
      <c r="G863" s="14">
        <v>20210704</v>
      </c>
      <c r="H863" t="s">
        <v>485</v>
      </c>
      <c r="I863" s="4">
        <v>2165.9999983012676</v>
      </c>
      <c r="J863" s="4">
        <v>38</v>
      </c>
      <c r="K863" s="4">
        <v>36.099999971687794</v>
      </c>
      <c r="L863">
        <v>60</v>
      </c>
      <c r="M863" s="8">
        <v>5.000000074505806E-2</v>
      </c>
      <c r="N863" t="s">
        <v>410</v>
      </c>
      <c r="O863">
        <v>26</v>
      </c>
      <c r="P863" s="4">
        <v>12.985049050340091</v>
      </c>
      <c r="Q863" t="s">
        <v>138</v>
      </c>
      <c r="R863" t="s">
        <v>227</v>
      </c>
      <c r="S863" t="s">
        <v>314</v>
      </c>
      <c r="T863" t="s">
        <v>510</v>
      </c>
      <c r="U863" t="s">
        <v>531</v>
      </c>
      <c r="V863" t="s">
        <v>512</v>
      </c>
    </row>
    <row r="864" spans="1:22" ht="15" customHeight="1" x14ac:dyDescent="0.3">
      <c r="A864">
        <v>10571</v>
      </c>
      <c r="B864" t="s">
        <v>19</v>
      </c>
      <c r="C864">
        <v>14</v>
      </c>
      <c r="D864">
        <v>8</v>
      </c>
      <c r="E864" s="3">
        <v>44364</v>
      </c>
      <c r="F864" s="25">
        <f>YEAR(Order[[#This Row],[OrderDate]])</f>
        <v>2021</v>
      </c>
      <c r="G864" s="14">
        <v>20210704</v>
      </c>
      <c r="H864" t="s">
        <v>485</v>
      </c>
      <c r="I864" s="4">
        <v>217.38749847561121</v>
      </c>
      <c r="J864" s="4">
        <v>23.25</v>
      </c>
      <c r="K864" s="4">
        <v>19.762499861419201</v>
      </c>
      <c r="L864">
        <v>11</v>
      </c>
      <c r="M864" s="8">
        <v>0.15000000596046451</v>
      </c>
      <c r="N864" t="s">
        <v>368</v>
      </c>
      <c r="O864">
        <v>6</v>
      </c>
      <c r="P864" s="4">
        <v>19.281771520737859</v>
      </c>
      <c r="Q864" t="s">
        <v>108</v>
      </c>
      <c r="R864" t="s">
        <v>197</v>
      </c>
      <c r="S864" t="s">
        <v>286</v>
      </c>
      <c r="T864" t="s">
        <v>509</v>
      </c>
      <c r="U864" t="s">
        <v>524</v>
      </c>
      <c r="V864" t="s">
        <v>513</v>
      </c>
    </row>
    <row r="865" spans="1:22" ht="15" customHeight="1" x14ac:dyDescent="0.3">
      <c r="A865">
        <v>10571</v>
      </c>
      <c r="B865" t="s">
        <v>19</v>
      </c>
      <c r="C865">
        <v>42</v>
      </c>
      <c r="D865">
        <v>8</v>
      </c>
      <c r="E865" s="3">
        <v>44364</v>
      </c>
      <c r="F865" s="25">
        <f>YEAR(Order[[#This Row],[OrderDate]])</f>
        <v>2021</v>
      </c>
      <c r="G865" s="14">
        <v>20210625</v>
      </c>
      <c r="H865" t="s">
        <v>485</v>
      </c>
      <c r="I865" s="4">
        <v>333.19999766349792</v>
      </c>
      <c r="J865" s="4">
        <v>14</v>
      </c>
      <c r="K865" s="4">
        <v>11.899999916553497</v>
      </c>
      <c r="L865">
        <v>28</v>
      </c>
      <c r="M865" s="8">
        <v>0.15000000596046451</v>
      </c>
      <c r="N865" t="s">
        <v>396</v>
      </c>
      <c r="O865">
        <v>20</v>
      </c>
      <c r="P865" s="4">
        <v>10.762412487567216</v>
      </c>
      <c r="Q865" t="s">
        <v>108</v>
      </c>
      <c r="R865" t="s">
        <v>197</v>
      </c>
      <c r="S865" t="s">
        <v>286</v>
      </c>
      <c r="T865" t="s">
        <v>509</v>
      </c>
      <c r="U865" t="s">
        <v>524</v>
      </c>
      <c r="V865" t="s">
        <v>512</v>
      </c>
    </row>
    <row r="866" spans="1:22" ht="15" customHeight="1" x14ac:dyDescent="0.3">
      <c r="A866">
        <v>10572</v>
      </c>
      <c r="B866" t="s">
        <v>4</v>
      </c>
      <c r="C866">
        <v>16</v>
      </c>
      <c r="D866">
        <v>3</v>
      </c>
      <c r="E866" s="3">
        <v>44365</v>
      </c>
      <c r="F866" s="25">
        <f>YEAR(Order[[#This Row],[OrderDate]])</f>
        <v>2021</v>
      </c>
      <c r="G866" s="14">
        <v>20210625</v>
      </c>
      <c r="H866" t="s">
        <v>484</v>
      </c>
      <c r="I866" s="4">
        <v>188.45999968796968</v>
      </c>
      <c r="J866" s="4">
        <v>17.45</v>
      </c>
      <c r="K866" s="4">
        <v>15.704999973997474</v>
      </c>
      <c r="L866">
        <v>12</v>
      </c>
      <c r="M866" s="8">
        <v>0.10000000149011611</v>
      </c>
      <c r="N866" t="s">
        <v>370</v>
      </c>
      <c r="O866">
        <v>7</v>
      </c>
      <c r="P866" s="4">
        <v>12.75283918323947</v>
      </c>
      <c r="Q866" t="s">
        <v>93</v>
      </c>
      <c r="R866" t="s">
        <v>182</v>
      </c>
      <c r="S866" t="s">
        <v>271</v>
      </c>
      <c r="T866" t="s">
        <v>509</v>
      </c>
      <c r="U866" t="s">
        <v>526</v>
      </c>
      <c r="V866" t="s">
        <v>516</v>
      </c>
    </row>
    <row r="867" spans="1:22" ht="15" customHeight="1" x14ac:dyDescent="0.3">
      <c r="A867">
        <v>10572</v>
      </c>
      <c r="B867" t="s">
        <v>4</v>
      </c>
      <c r="C867">
        <v>32</v>
      </c>
      <c r="D867">
        <v>3</v>
      </c>
      <c r="E867" s="3">
        <v>44365</v>
      </c>
      <c r="F867" s="25">
        <f>YEAR(Order[[#This Row],[OrderDate]])</f>
        <v>2021</v>
      </c>
      <c r="G867" s="14">
        <v>20210625</v>
      </c>
      <c r="H867" t="s">
        <v>484</v>
      </c>
      <c r="I867" s="4">
        <v>287.99999952316284</v>
      </c>
      <c r="J867" s="4">
        <v>32</v>
      </c>
      <c r="K867" s="4">
        <v>28.799999952316284</v>
      </c>
      <c r="L867">
        <v>10</v>
      </c>
      <c r="M867" s="8">
        <v>0.10000000149011611</v>
      </c>
      <c r="N867" t="s">
        <v>386</v>
      </c>
      <c r="O867">
        <v>14</v>
      </c>
      <c r="P867" s="4">
        <v>15.737004602670464</v>
      </c>
      <c r="Q867" t="s">
        <v>93</v>
      </c>
      <c r="R867" t="s">
        <v>182</v>
      </c>
      <c r="S867" t="s">
        <v>271</v>
      </c>
      <c r="T867" t="s">
        <v>509</v>
      </c>
      <c r="U867" t="s">
        <v>526</v>
      </c>
      <c r="V867" t="s">
        <v>511</v>
      </c>
    </row>
    <row r="868" spans="1:22" ht="15" customHeight="1" x14ac:dyDescent="0.3">
      <c r="A868">
        <v>10572</v>
      </c>
      <c r="B868" t="s">
        <v>4</v>
      </c>
      <c r="C868">
        <v>40</v>
      </c>
      <c r="D868">
        <v>3</v>
      </c>
      <c r="E868" s="3">
        <v>44365</v>
      </c>
      <c r="F868" s="25">
        <f>YEAR(Order[[#This Row],[OrderDate]])</f>
        <v>2021</v>
      </c>
      <c r="G868" s="14">
        <v>20210625</v>
      </c>
      <c r="H868" t="s">
        <v>484</v>
      </c>
      <c r="I868" s="4">
        <v>919.99999999999989</v>
      </c>
      <c r="J868" s="4">
        <v>18.399999999999999</v>
      </c>
      <c r="K868" s="4">
        <v>18.399999999999999</v>
      </c>
      <c r="L868">
        <v>50</v>
      </c>
      <c r="M868" s="8">
        <v>0</v>
      </c>
      <c r="N868" t="s">
        <v>394</v>
      </c>
      <c r="O868">
        <v>19</v>
      </c>
      <c r="P868" s="4">
        <v>11.939905659925371</v>
      </c>
      <c r="Q868" t="s">
        <v>93</v>
      </c>
      <c r="R868" t="s">
        <v>182</v>
      </c>
      <c r="S868" t="s">
        <v>271</v>
      </c>
      <c r="T868" t="s">
        <v>509</v>
      </c>
      <c r="U868" t="s">
        <v>526</v>
      </c>
      <c r="V868" t="s">
        <v>514</v>
      </c>
    </row>
    <row r="869" spans="1:22" ht="15" customHeight="1" x14ac:dyDescent="0.3">
      <c r="A869">
        <v>10572</v>
      </c>
      <c r="B869" t="s">
        <v>4</v>
      </c>
      <c r="C869">
        <v>75</v>
      </c>
      <c r="D869">
        <v>3</v>
      </c>
      <c r="E869" s="3">
        <v>44365</v>
      </c>
      <c r="F869" s="25">
        <f>YEAR(Order[[#This Row],[OrderDate]])</f>
        <v>2021</v>
      </c>
      <c r="G869" s="14">
        <v>20210620</v>
      </c>
      <c r="H869" t="s">
        <v>484</v>
      </c>
      <c r="I869" s="4">
        <v>104.624999826774</v>
      </c>
      <c r="J869" s="4">
        <v>7.75</v>
      </c>
      <c r="K869" s="4">
        <v>6.9749999884516001</v>
      </c>
      <c r="L869">
        <v>15</v>
      </c>
      <c r="M869" s="8">
        <v>0.10000000149011611</v>
      </c>
      <c r="N869" t="s">
        <v>429</v>
      </c>
      <c r="O869">
        <v>12</v>
      </c>
      <c r="P869" s="4">
        <v>3.8495729671919596</v>
      </c>
      <c r="Q869" t="s">
        <v>93</v>
      </c>
      <c r="R869" t="s">
        <v>182</v>
      </c>
      <c r="S869" t="s">
        <v>271</v>
      </c>
      <c r="T869" t="s">
        <v>509</v>
      </c>
      <c r="U869" t="s">
        <v>526</v>
      </c>
      <c r="V869" t="s">
        <v>517</v>
      </c>
    </row>
    <row r="870" spans="1:22" x14ac:dyDescent="0.3">
      <c r="A870">
        <v>10573</v>
      </c>
      <c r="B870" t="s">
        <v>2</v>
      </c>
      <c r="C870">
        <v>17</v>
      </c>
      <c r="D870">
        <v>7</v>
      </c>
      <c r="E870" s="3">
        <v>44366</v>
      </c>
      <c r="F870" s="25">
        <f>YEAR(Order[[#This Row],[OrderDate]])</f>
        <v>2021</v>
      </c>
      <c r="G870" s="14">
        <v>20210620</v>
      </c>
      <c r="H870" t="s">
        <v>485</v>
      </c>
      <c r="I870" s="4">
        <v>702</v>
      </c>
      <c r="J870" s="4">
        <v>39</v>
      </c>
      <c r="K870" s="4">
        <v>39</v>
      </c>
      <c r="L870">
        <v>18</v>
      </c>
      <c r="M870" s="8">
        <v>0</v>
      </c>
      <c r="N870" t="s">
        <v>371</v>
      </c>
      <c r="O870">
        <v>7</v>
      </c>
      <c r="P870" s="4">
        <v>24.774912809223483</v>
      </c>
      <c r="Q870" t="s">
        <v>91</v>
      </c>
      <c r="R870" t="s">
        <v>180</v>
      </c>
      <c r="S870" t="s">
        <v>269</v>
      </c>
      <c r="T870" t="s">
        <v>510</v>
      </c>
      <c r="U870" t="s">
        <v>525</v>
      </c>
      <c r="V870" t="s">
        <v>518</v>
      </c>
    </row>
    <row r="871" spans="1:22" x14ac:dyDescent="0.3">
      <c r="A871">
        <v>10573</v>
      </c>
      <c r="B871" t="s">
        <v>2</v>
      </c>
      <c r="C871">
        <v>34</v>
      </c>
      <c r="D871">
        <v>7</v>
      </c>
      <c r="E871" s="3">
        <v>44366</v>
      </c>
      <c r="F871" s="25">
        <f>YEAR(Order[[#This Row],[OrderDate]])</f>
        <v>2021</v>
      </c>
      <c r="G871" s="14">
        <v>20210620</v>
      </c>
      <c r="H871" t="s">
        <v>485</v>
      </c>
      <c r="I871" s="4">
        <v>560</v>
      </c>
      <c r="J871" s="4">
        <v>14</v>
      </c>
      <c r="K871" s="4">
        <v>14</v>
      </c>
      <c r="L871">
        <v>40</v>
      </c>
      <c r="M871" s="8">
        <v>0</v>
      </c>
      <c r="N871" t="s">
        <v>388</v>
      </c>
      <c r="O871">
        <v>16</v>
      </c>
      <c r="P871" s="4">
        <v>9.0738672986425506</v>
      </c>
      <c r="Q871" t="s">
        <v>91</v>
      </c>
      <c r="R871" t="s">
        <v>180</v>
      </c>
      <c r="S871" t="s">
        <v>269</v>
      </c>
      <c r="T871" t="s">
        <v>510</v>
      </c>
      <c r="U871" t="s">
        <v>525</v>
      </c>
      <c r="V871" t="s">
        <v>517</v>
      </c>
    </row>
    <row r="872" spans="1:22" x14ac:dyDescent="0.3">
      <c r="A872">
        <v>10573</v>
      </c>
      <c r="B872" t="s">
        <v>2</v>
      </c>
      <c r="C872">
        <v>53</v>
      </c>
      <c r="D872">
        <v>7</v>
      </c>
      <c r="E872" s="3">
        <v>44366</v>
      </c>
      <c r="F872" s="25">
        <f>YEAR(Order[[#This Row],[OrderDate]])</f>
        <v>2021</v>
      </c>
      <c r="G872" s="14">
        <v>20210630</v>
      </c>
      <c r="H872" t="s">
        <v>485</v>
      </c>
      <c r="I872" s="4">
        <v>819.99999999999989</v>
      </c>
      <c r="J872" s="4">
        <v>32.799999999999997</v>
      </c>
      <c r="K872" s="4">
        <v>32.799999999999997</v>
      </c>
      <c r="L872">
        <v>25</v>
      </c>
      <c r="M872" s="8">
        <v>0</v>
      </c>
      <c r="N872" t="s">
        <v>407</v>
      </c>
      <c r="O872">
        <v>24</v>
      </c>
      <c r="P872" s="4">
        <v>11.283141843590998</v>
      </c>
      <c r="Q872" t="s">
        <v>91</v>
      </c>
      <c r="R872" t="s">
        <v>180</v>
      </c>
      <c r="S872" t="s">
        <v>269</v>
      </c>
      <c r="T872" t="s">
        <v>510</v>
      </c>
      <c r="U872" t="s">
        <v>525</v>
      </c>
      <c r="V872" t="s">
        <v>518</v>
      </c>
    </row>
    <row r="873" spans="1:22" ht="15" customHeight="1" x14ac:dyDescent="0.3">
      <c r="A873">
        <v>10574</v>
      </c>
      <c r="B873" t="s">
        <v>79</v>
      </c>
      <c r="C873">
        <v>33</v>
      </c>
      <c r="D873">
        <v>4</v>
      </c>
      <c r="E873" s="3">
        <v>44366</v>
      </c>
      <c r="F873" s="25">
        <f>YEAR(Order[[#This Row],[OrderDate]])</f>
        <v>2021</v>
      </c>
      <c r="G873" s="14">
        <v>20210630</v>
      </c>
      <c r="H873" t="s">
        <v>484</v>
      </c>
      <c r="I873" s="4">
        <v>35</v>
      </c>
      <c r="J873" s="4">
        <v>2.5</v>
      </c>
      <c r="K873" s="4">
        <v>2.5</v>
      </c>
      <c r="L873">
        <v>14</v>
      </c>
      <c r="M873" s="8">
        <v>0</v>
      </c>
      <c r="N873" t="s">
        <v>387</v>
      </c>
      <c r="O873">
        <v>15</v>
      </c>
      <c r="P873" s="4">
        <v>1.3985746153494198</v>
      </c>
      <c r="Q873" t="s">
        <v>168</v>
      </c>
      <c r="R873" t="s">
        <v>257</v>
      </c>
      <c r="S873" t="s">
        <v>341</v>
      </c>
      <c r="T873" t="s">
        <v>510</v>
      </c>
      <c r="U873" t="s">
        <v>353</v>
      </c>
      <c r="V873" t="s">
        <v>511</v>
      </c>
    </row>
    <row r="874" spans="1:22" ht="15" customHeight="1" x14ac:dyDescent="0.3">
      <c r="A874">
        <v>10574</v>
      </c>
      <c r="B874" t="s">
        <v>79</v>
      </c>
      <c r="C874">
        <v>40</v>
      </c>
      <c r="D874">
        <v>4</v>
      </c>
      <c r="E874" s="3">
        <v>44366</v>
      </c>
      <c r="F874" s="25">
        <f>YEAR(Order[[#This Row],[OrderDate]])</f>
        <v>2021</v>
      </c>
      <c r="G874" s="14">
        <v>20210630</v>
      </c>
      <c r="H874" t="s">
        <v>484</v>
      </c>
      <c r="I874" s="4">
        <v>36.799999999999997</v>
      </c>
      <c r="J874" s="4">
        <v>18.399999999999999</v>
      </c>
      <c r="K874" s="4">
        <v>18.399999999999999</v>
      </c>
      <c r="L874">
        <v>2</v>
      </c>
      <c r="M874" s="8">
        <v>0</v>
      </c>
      <c r="N874" t="s">
        <v>394</v>
      </c>
      <c r="O874">
        <v>19</v>
      </c>
      <c r="P874" s="4">
        <v>11.939905659925371</v>
      </c>
      <c r="Q874" t="s">
        <v>168</v>
      </c>
      <c r="R874" t="s">
        <v>257</v>
      </c>
      <c r="S874" t="s">
        <v>341</v>
      </c>
      <c r="T874" t="s">
        <v>510</v>
      </c>
      <c r="U874" t="s">
        <v>353</v>
      </c>
      <c r="V874" t="s">
        <v>514</v>
      </c>
    </row>
    <row r="875" spans="1:22" ht="15" customHeight="1" x14ac:dyDescent="0.3">
      <c r="A875">
        <v>10574</v>
      </c>
      <c r="B875" t="s">
        <v>79</v>
      </c>
      <c r="C875">
        <v>62</v>
      </c>
      <c r="D875">
        <v>4</v>
      </c>
      <c r="E875" s="3">
        <v>44366</v>
      </c>
      <c r="F875" s="25">
        <f>YEAR(Order[[#This Row],[OrderDate]])</f>
        <v>2021</v>
      </c>
      <c r="G875" s="14">
        <v>20210630</v>
      </c>
      <c r="H875" t="s">
        <v>484</v>
      </c>
      <c r="I875" s="4">
        <v>493</v>
      </c>
      <c r="J875" s="4">
        <v>49.3</v>
      </c>
      <c r="K875" s="4">
        <v>49.3</v>
      </c>
      <c r="L875">
        <v>10</v>
      </c>
      <c r="M875" s="8">
        <v>0</v>
      </c>
      <c r="N875" t="s">
        <v>416</v>
      </c>
      <c r="O875">
        <v>29</v>
      </c>
      <c r="P875" s="4">
        <v>34.868075459270003</v>
      </c>
      <c r="Q875" t="s">
        <v>168</v>
      </c>
      <c r="R875" t="s">
        <v>257</v>
      </c>
      <c r="S875" t="s">
        <v>341</v>
      </c>
      <c r="T875" t="s">
        <v>510</v>
      </c>
      <c r="U875" t="s">
        <v>353</v>
      </c>
      <c r="V875" t="s">
        <v>516</v>
      </c>
    </row>
    <row r="876" spans="1:22" ht="15" customHeight="1" x14ac:dyDescent="0.3">
      <c r="A876">
        <v>10574</v>
      </c>
      <c r="B876" t="s">
        <v>79</v>
      </c>
      <c r="C876">
        <v>64</v>
      </c>
      <c r="D876">
        <v>4</v>
      </c>
      <c r="E876" s="3">
        <v>44366</v>
      </c>
      <c r="F876" s="25">
        <f>YEAR(Order[[#This Row],[OrderDate]])</f>
        <v>2021</v>
      </c>
      <c r="G876" s="14">
        <v>20210630</v>
      </c>
      <c r="H876" t="s">
        <v>484</v>
      </c>
      <c r="I876" s="4">
        <v>199.5</v>
      </c>
      <c r="J876" s="4">
        <v>33.25</v>
      </c>
      <c r="K876" s="4">
        <v>33.25</v>
      </c>
      <c r="L876">
        <v>6</v>
      </c>
      <c r="M876" s="8">
        <v>0</v>
      </c>
      <c r="N876" t="s">
        <v>418</v>
      </c>
      <c r="O876">
        <v>12</v>
      </c>
      <c r="P876" s="4">
        <v>21.348702933885775</v>
      </c>
      <c r="Q876" t="s">
        <v>168</v>
      </c>
      <c r="R876" t="s">
        <v>257</v>
      </c>
      <c r="S876" t="s">
        <v>341</v>
      </c>
      <c r="T876" t="s">
        <v>510</v>
      </c>
      <c r="U876" t="s">
        <v>353</v>
      </c>
      <c r="V876" t="s">
        <v>512</v>
      </c>
    </row>
    <row r="877" spans="1:22" ht="15" customHeight="1" x14ac:dyDescent="0.3">
      <c r="A877">
        <v>10575</v>
      </c>
      <c r="B877" t="s">
        <v>50</v>
      </c>
      <c r="C877">
        <v>59</v>
      </c>
      <c r="D877">
        <v>5</v>
      </c>
      <c r="E877" s="3">
        <v>44367</v>
      </c>
      <c r="F877" s="25">
        <f>YEAR(Order[[#This Row],[OrderDate]])</f>
        <v>2021</v>
      </c>
      <c r="G877" s="14">
        <v>20210630</v>
      </c>
      <c r="H877" t="s">
        <v>486</v>
      </c>
      <c r="I877" s="4">
        <v>660</v>
      </c>
      <c r="J877" s="4">
        <v>55</v>
      </c>
      <c r="K877" s="4">
        <v>55</v>
      </c>
      <c r="L877">
        <v>12</v>
      </c>
      <c r="M877" s="8">
        <v>0</v>
      </c>
      <c r="N877" t="s">
        <v>413</v>
      </c>
      <c r="O877">
        <v>28</v>
      </c>
      <c r="P877" s="4">
        <v>29.299646906924384</v>
      </c>
      <c r="Q877" t="s">
        <v>139</v>
      </c>
      <c r="R877" t="s">
        <v>228</v>
      </c>
      <c r="S877" t="s">
        <v>315</v>
      </c>
      <c r="T877" t="s">
        <v>509</v>
      </c>
      <c r="U877" t="s">
        <v>520</v>
      </c>
      <c r="V877" t="s">
        <v>511</v>
      </c>
    </row>
    <row r="878" spans="1:22" ht="15" customHeight="1" x14ac:dyDescent="0.3">
      <c r="A878">
        <v>10575</v>
      </c>
      <c r="B878" t="s">
        <v>50</v>
      </c>
      <c r="C878">
        <v>63</v>
      </c>
      <c r="D878">
        <v>5</v>
      </c>
      <c r="E878" s="3">
        <v>44367</v>
      </c>
      <c r="F878" s="25">
        <f>YEAR(Order[[#This Row],[OrderDate]])</f>
        <v>2021</v>
      </c>
      <c r="G878" s="14">
        <v>20210630</v>
      </c>
      <c r="H878" t="s">
        <v>486</v>
      </c>
      <c r="I878" s="4">
        <v>263.39999999999998</v>
      </c>
      <c r="J878" s="4">
        <v>43.9</v>
      </c>
      <c r="K878" s="4">
        <v>43.9</v>
      </c>
      <c r="L878">
        <v>6</v>
      </c>
      <c r="M878" s="8">
        <v>0</v>
      </c>
      <c r="N878" t="s">
        <v>417</v>
      </c>
      <c r="O878">
        <v>7</v>
      </c>
      <c r="P878" s="4">
        <v>26.405205149492534</v>
      </c>
      <c r="Q878" t="s">
        <v>139</v>
      </c>
      <c r="R878" t="s">
        <v>228</v>
      </c>
      <c r="S878" t="s">
        <v>315</v>
      </c>
      <c r="T878" t="s">
        <v>509</v>
      </c>
      <c r="U878" t="s">
        <v>520</v>
      </c>
      <c r="V878" t="s">
        <v>515</v>
      </c>
    </row>
    <row r="879" spans="1:22" ht="15" customHeight="1" x14ac:dyDescent="0.3">
      <c r="A879">
        <v>10575</v>
      </c>
      <c r="B879" t="s">
        <v>50</v>
      </c>
      <c r="C879">
        <v>72</v>
      </c>
      <c r="D879">
        <v>5</v>
      </c>
      <c r="E879" s="3">
        <v>44367</v>
      </c>
      <c r="F879" s="25">
        <f>YEAR(Order[[#This Row],[OrderDate]])</f>
        <v>2021</v>
      </c>
      <c r="G879" s="14">
        <v>20210630</v>
      </c>
      <c r="H879" t="s">
        <v>486</v>
      </c>
      <c r="I879" s="4">
        <v>1044</v>
      </c>
      <c r="J879" s="4">
        <v>34.799999999999997</v>
      </c>
      <c r="K879" s="4">
        <v>34.799999999999997</v>
      </c>
      <c r="L879">
        <v>30</v>
      </c>
      <c r="M879" s="8">
        <v>0</v>
      </c>
      <c r="N879" t="s">
        <v>426</v>
      </c>
      <c r="O879">
        <v>14</v>
      </c>
      <c r="P879" s="4">
        <v>14.902797245173618</v>
      </c>
      <c r="Q879" t="s">
        <v>139</v>
      </c>
      <c r="R879" t="s">
        <v>228</v>
      </c>
      <c r="S879" t="s">
        <v>315</v>
      </c>
      <c r="T879" t="s">
        <v>509</v>
      </c>
      <c r="U879" t="s">
        <v>520</v>
      </c>
      <c r="V879" t="s">
        <v>511</v>
      </c>
    </row>
    <row r="880" spans="1:22" ht="15" customHeight="1" x14ac:dyDescent="0.3">
      <c r="A880">
        <v>10575</v>
      </c>
      <c r="B880" t="s">
        <v>50</v>
      </c>
      <c r="C880">
        <v>76</v>
      </c>
      <c r="D880">
        <v>5</v>
      </c>
      <c r="E880" s="3">
        <v>44367</v>
      </c>
      <c r="F880" s="25">
        <f>YEAR(Order[[#This Row],[OrderDate]])</f>
        <v>2021</v>
      </c>
      <c r="G880" s="14">
        <v>20210630</v>
      </c>
      <c r="H880" t="s">
        <v>486</v>
      </c>
      <c r="I880" s="4">
        <v>180</v>
      </c>
      <c r="J880" s="4">
        <v>18</v>
      </c>
      <c r="K880" s="4">
        <v>18</v>
      </c>
      <c r="L880">
        <v>10</v>
      </c>
      <c r="M880" s="8">
        <v>0</v>
      </c>
      <c r="N880" t="s">
        <v>430</v>
      </c>
      <c r="O880">
        <v>23</v>
      </c>
      <c r="P880" s="4">
        <v>11.35067307451974</v>
      </c>
      <c r="Q880" t="s">
        <v>139</v>
      </c>
      <c r="R880" t="s">
        <v>228</v>
      </c>
      <c r="S880" t="s">
        <v>315</v>
      </c>
      <c r="T880" t="s">
        <v>509</v>
      </c>
      <c r="U880" t="s">
        <v>520</v>
      </c>
      <c r="V880" t="s">
        <v>517</v>
      </c>
    </row>
    <row r="881" spans="1:22" ht="15" customHeight="1" x14ac:dyDescent="0.3">
      <c r="A881">
        <v>10576</v>
      </c>
      <c r="B881" t="s">
        <v>77</v>
      </c>
      <c r="C881">
        <v>1</v>
      </c>
      <c r="D881">
        <v>3</v>
      </c>
      <c r="E881" s="3">
        <v>44370</v>
      </c>
      <c r="F881" s="25">
        <f>YEAR(Order[[#This Row],[OrderDate]])</f>
        <v>2021</v>
      </c>
      <c r="G881" s="14">
        <v>20210630</v>
      </c>
      <c r="H881" t="s">
        <v>485</v>
      </c>
      <c r="I881" s="4">
        <v>180</v>
      </c>
      <c r="J881" s="4">
        <v>18</v>
      </c>
      <c r="K881" s="4">
        <v>18</v>
      </c>
      <c r="L881">
        <v>10</v>
      </c>
      <c r="M881" s="8">
        <v>0</v>
      </c>
      <c r="N881" t="s">
        <v>355</v>
      </c>
      <c r="O881">
        <v>1</v>
      </c>
      <c r="P881" s="4">
        <v>9.9412796083453241</v>
      </c>
      <c r="Q881" t="s">
        <v>166</v>
      </c>
      <c r="R881" t="s">
        <v>255</v>
      </c>
      <c r="S881" t="s">
        <v>319</v>
      </c>
      <c r="T881" t="s">
        <v>510</v>
      </c>
      <c r="U881" t="s">
        <v>525</v>
      </c>
      <c r="V881" t="s">
        <v>517</v>
      </c>
    </row>
    <row r="882" spans="1:22" ht="15" customHeight="1" x14ac:dyDescent="0.3">
      <c r="A882">
        <v>10576</v>
      </c>
      <c r="B882" t="s">
        <v>77</v>
      </c>
      <c r="C882">
        <v>31</v>
      </c>
      <c r="D882">
        <v>3</v>
      </c>
      <c r="E882" s="3">
        <v>44370</v>
      </c>
      <c r="F882" s="25">
        <f>YEAR(Order[[#This Row],[OrderDate]])</f>
        <v>2021</v>
      </c>
      <c r="G882" s="14">
        <v>20210630</v>
      </c>
      <c r="H882" t="s">
        <v>485</v>
      </c>
      <c r="I882" s="4">
        <v>250</v>
      </c>
      <c r="J882" s="4">
        <v>12.5</v>
      </c>
      <c r="K882" s="4">
        <v>12.5</v>
      </c>
      <c r="L882">
        <v>20</v>
      </c>
      <c r="M882" s="8">
        <v>0</v>
      </c>
      <c r="N882" t="s">
        <v>385</v>
      </c>
      <c r="O882">
        <v>14</v>
      </c>
      <c r="P882" s="4">
        <v>8.9210025428745876</v>
      </c>
      <c r="Q882" t="s">
        <v>166</v>
      </c>
      <c r="R882" t="s">
        <v>255</v>
      </c>
      <c r="S882" t="s">
        <v>319</v>
      </c>
      <c r="T882" t="s">
        <v>510</v>
      </c>
      <c r="U882" t="s">
        <v>525</v>
      </c>
      <c r="V882" t="s">
        <v>511</v>
      </c>
    </row>
    <row r="883" spans="1:22" ht="15" customHeight="1" x14ac:dyDescent="0.3">
      <c r="A883">
        <v>10576</v>
      </c>
      <c r="B883" t="s">
        <v>77</v>
      </c>
      <c r="C883">
        <v>44</v>
      </c>
      <c r="D883">
        <v>3</v>
      </c>
      <c r="E883" s="3">
        <v>44370</v>
      </c>
      <c r="F883" s="25">
        <f>YEAR(Order[[#This Row],[OrderDate]])</f>
        <v>2021</v>
      </c>
      <c r="G883" s="14">
        <v>20210630</v>
      </c>
      <c r="H883" t="s">
        <v>485</v>
      </c>
      <c r="I883" s="4">
        <v>408.45</v>
      </c>
      <c r="J883" s="4">
        <v>19.45</v>
      </c>
      <c r="K883" s="4">
        <v>19.45</v>
      </c>
      <c r="L883">
        <v>21</v>
      </c>
      <c r="M883" s="8">
        <v>0</v>
      </c>
      <c r="N883" t="s">
        <v>398</v>
      </c>
      <c r="O883">
        <v>20</v>
      </c>
      <c r="P883" s="4">
        <v>10.842050263532254</v>
      </c>
      <c r="Q883" t="s">
        <v>166</v>
      </c>
      <c r="R883" t="s">
        <v>255</v>
      </c>
      <c r="S883" t="s">
        <v>319</v>
      </c>
      <c r="T883" t="s">
        <v>510</v>
      </c>
      <c r="U883" t="s">
        <v>525</v>
      </c>
      <c r="V883" t="s">
        <v>515</v>
      </c>
    </row>
    <row r="884" spans="1:22" ht="15" customHeight="1" x14ac:dyDescent="0.3">
      <c r="A884">
        <v>10577</v>
      </c>
      <c r="B884" t="s">
        <v>79</v>
      </c>
      <c r="C884">
        <v>39</v>
      </c>
      <c r="D884">
        <v>9</v>
      </c>
      <c r="E884" s="3">
        <v>44370</v>
      </c>
      <c r="F884" s="25">
        <f>YEAR(Order[[#This Row],[OrderDate]])</f>
        <v>2021</v>
      </c>
      <c r="G884" s="14">
        <v>20210630</v>
      </c>
      <c r="H884" t="s">
        <v>484</v>
      </c>
      <c r="I884" s="4">
        <v>180</v>
      </c>
      <c r="J884" s="4">
        <v>18</v>
      </c>
      <c r="K884" s="4">
        <v>18</v>
      </c>
      <c r="L884">
        <v>10</v>
      </c>
      <c r="M884" s="8">
        <v>0</v>
      </c>
      <c r="N884" t="s">
        <v>393</v>
      </c>
      <c r="O884">
        <v>18</v>
      </c>
      <c r="P884" s="4">
        <v>13.522215154598831</v>
      </c>
      <c r="Q884" t="s">
        <v>168</v>
      </c>
      <c r="R884" t="s">
        <v>257</v>
      </c>
      <c r="S884" t="s">
        <v>341</v>
      </c>
      <c r="T884" t="s">
        <v>510</v>
      </c>
      <c r="U884" t="s">
        <v>353</v>
      </c>
      <c r="V884" t="s">
        <v>517</v>
      </c>
    </row>
    <row r="885" spans="1:22" ht="15" customHeight="1" x14ac:dyDescent="0.3">
      <c r="A885">
        <v>10577</v>
      </c>
      <c r="B885" t="s">
        <v>79</v>
      </c>
      <c r="C885">
        <v>75</v>
      </c>
      <c r="D885">
        <v>9</v>
      </c>
      <c r="E885" s="3">
        <v>44370</v>
      </c>
      <c r="F885" s="25">
        <f>YEAR(Order[[#This Row],[OrderDate]])</f>
        <v>2021</v>
      </c>
      <c r="G885" s="14">
        <v>20210630</v>
      </c>
      <c r="H885" t="s">
        <v>484</v>
      </c>
      <c r="I885" s="4">
        <v>155</v>
      </c>
      <c r="J885" s="4">
        <v>7.75</v>
      </c>
      <c r="K885" s="4">
        <v>7.75</v>
      </c>
      <c r="L885">
        <v>20</v>
      </c>
      <c r="M885" s="8">
        <v>0</v>
      </c>
      <c r="N885" t="s">
        <v>429</v>
      </c>
      <c r="O885">
        <v>12</v>
      </c>
      <c r="P885" s="4">
        <v>3.8495729671919596</v>
      </c>
      <c r="Q885" t="s">
        <v>168</v>
      </c>
      <c r="R885" t="s">
        <v>257</v>
      </c>
      <c r="S885" t="s">
        <v>341</v>
      </c>
      <c r="T885" t="s">
        <v>510</v>
      </c>
      <c r="U885" t="s">
        <v>353</v>
      </c>
      <c r="V885" t="s">
        <v>517</v>
      </c>
    </row>
    <row r="886" spans="1:22" ht="15" customHeight="1" x14ac:dyDescent="0.3">
      <c r="A886">
        <v>10577</v>
      </c>
      <c r="B886" t="s">
        <v>79</v>
      </c>
      <c r="C886">
        <v>77</v>
      </c>
      <c r="D886">
        <v>9</v>
      </c>
      <c r="E886" s="3">
        <v>44370</v>
      </c>
      <c r="F886" s="25">
        <f>YEAR(Order[[#This Row],[OrderDate]])</f>
        <v>2021</v>
      </c>
      <c r="G886" s="14">
        <v>20210725</v>
      </c>
      <c r="H886" t="s">
        <v>484</v>
      </c>
      <c r="I886" s="4">
        <v>234</v>
      </c>
      <c r="J886" s="4">
        <v>13</v>
      </c>
      <c r="K886" s="4">
        <v>13</v>
      </c>
      <c r="L886">
        <v>18</v>
      </c>
      <c r="M886" s="8">
        <v>0</v>
      </c>
      <c r="N886" t="s">
        <v>431</v>
      </c>
      <c r="O886">
        <v>12</v>
      </c>
      <c r="P886" s="4">
        <v>9.7871799999999993</v>
      </c>
      <c r="Q886" t="s">
        <v>168</v>
      </c>
      <c r="R886" t="s">
        <v>257</v>
      </c>
      <c r="S886" t="s">
        <v>341</v>
      </c>
      <c r="T886" t="s">
        <v>510</v>
      </c>
      <c r="U886" t="s">
        <v>353</v>
      </c>
      <c r="V886" t="s">
        <v>515</v>
      </c>
    </row>
    <row r="887" spans="1:22" ht="15" customHeight="1" x14ac:dyDescent="0.3">
      <c r="A887">
        <v>10578</v>
      </c>
      <c r="B887" t="s">
        <v>10</v>
      </c>
      <c r="C887">
        <v>35</v>
      </c>
      <c r="D887">
        <v>4</v>
      </c>
      <c r="E887" s="3">
        <v>44371</v>
      </c>
      <c r="F887" s="25">
        <f>YEAR(Order[[#This Row],[OrderDate]])</f>
        <v>2021</v>
      </c>
      <c r="G887" s="14">
        <v>20210725</v>
      </c>
      <c r="H887" t="s">
        <v>485</v>
      </c>
      <c r="I887" s="4">
        <v>360</v>
      </c>
      <c r="J887" s="4">
        <v>18</v>
      </c>
      <c r="K887" s="4">
        <v>18</v>
      </c>
      <c r="L887">
        <v>20</v>
      </c>
      <c r="M887" s="8">
        <v>0</v>
      </c>
      <c r="N887" t="s">
        <v>389</v>
      </c>
      <c r="O887">
        <v>16</v>
      </c>
      <c r="P887" s="4">
        <v>11.144616765926688</v>
      </c>
      <c r="Q887" t="s">
        <v>99</v>
      </c>
      <c r="R887" t="s">
        <v>188</v>
      </c>
      <c r="S887" t="s">
        <v>277</v>
      </c>
      <c r="T887" t="s">
        <v>509</v>
      </c>
      <c r="U887" t="s">
        <v>351</v>
      </c>
      <c r="V887" t="s">
        <v>517</v>
      </c>
    </row>
    <row r="888" spans="1:22" ht="15" customHeight="1" x14ac:dyDescent="0.3">
      <c r="A888">
        <v>10578</v>
      </c>
      <c r="B888" t="s">
        <v>10</v>
      </c>
      <c r="C888">
        <v>57</v>
      </c>
      <c r="D888">
        <v>4</v>
      </c>
      <c r="E888" s="3">
        <v>44371</v>
      </c>
      <c r="F888" s="25">
        <f>YEAR(Order[[#This Row],[OrderDate]])</f>
        <v>2021</v>
      </c>
      <c r="G888" s="14">
        <v>20210704</v>
      </c>
      <c r="H888" t="s">
        <v>485</v>
      </c>
      <c r="I888" s="4">
        <v>117</v>
      </c>
      <c r="J888" s="4">
        <v>19.5</v>
      </c>
      <c r="K888" s="4">
        <v>19.5</v>
      </c>
      <c r="L888">
        <v>6</v>
      </c>
      <c r="M888" s="8">
        <v>0</v>
      </c>
      <c r="N888" t="s">
        <v>411</v>
      </c>
      <c r="O888">
        <v>26</v>
      </c>
      <c r="P888" s="4">
        <v>13.98469118449494</v>
      </c>
      <c r="Q888" t="s">
        <v>99</v>
      </c>
      <c r="R888" t="s">
        <v>188</v>
      </c>
      <c r="S888" t="s">
        <v>277</v>
      </c>
      <c r="T888" t="s">
        <v>509</v>
      </c>
      <c r="U888" t="s">
        <v>351</v>
      </c>
      <c r="V888" t="s">
        <v>512</v>
      </c>
    </row>
    <row r="889" spans="1:22" ht="15" customHeight="1" x14ac:dyDescent="0.3">
      <c r="A889">
        <v>10579</v>
      </c>
      <c r="B889" t="s">
        <v>43</v>
      </c>
      <c r="C889">
        <v>15</v>
      </c>
      <c r="D889">
        <v>1</v>
      </c>
      <c r="E889" s="3">
        <v>44372</v>
      </c>
      <c r="F889" s="25">
        <f>YEAR(Order[[#This Row],[OrderDate]])</f>
        <v>2021</v>
      </c>
      <c r="G889" s="14">
        <v>20210704</v>
      </c>
      <c r="H889" t="s">
        <v>484</v>
      </c>
      <c r="I889" s="4">
        <v>155</v>
      </c>
      <c r="J889" s="4">
        <v>15.5</v>
      </c>
      <c r="K889" s="4">
        <v>15.5</v>
      </c>
      <c r="L889">
        <v>10</v>
      </c>
      <c r="M889" s="8">
        <v>0</v>
      </c>
      <c r="N889" t="s">
        <v>369</v>
      </c>
      <c r="O889">
        <v>6</v>
      </c>
      <c r="P889" s="4">
        <v>12.475763823869734</v>
      </c>
      <c r="Q889" t="s">
        <v>132</v>
      </c>
      <c r="R889" t="s">
        <v>221</v>
      </c>
      <c r="S889" t="s">
        <v>308</v>
      </c>
      <c r="T889" t="s">
        <v>510</v>
      </c>
      <c r="U889" t="s">
        <v>353</v>
      </c>
      <c r="V889" t="s">
        <v>515</v>
      </c>
    </row>
    <row r="890" spans="1:22" ht="15" customHeight="1" x14ac:dyDescent="0.3">
      <c r="A890">
        <v>10579</v>
      </c>
      <c r="B890" t="s">
        <v>43</v>
      </c>
      <c r="C890">
        <v>75</v>
      </c>
      <c r="D890">
        <v>1</v>
      </c>
      <c r="E890" s="3">
        <v>44372</v>
      </c>
      <c r="F890" s="25">
        <f>YEAR(Order[[#This Row],[OrderDate]])</f>
        <v>2021</v>
      </c>
      <c r="G890" s="14">
        <v>20210701</v>
      </c>
      <c r="H890" t="s">
        <v>484</v>
      </c>
      <c r="I890" s="4">
        <v>162.75</v>
      </c>
      <c r="J890" s="4">
        <v>7.75</v>
      </c>
      <c r="K890" s="4">
        <v>7.75</v>
      </c>
      <c r="L890">
        <v>21</v>
      </c>
      <c r="M890" s="8">
        <v>0</v>
      </c>
      <c r="N890" t="s">
        <v>429</v>
      </c>
      <c r="O890">
        <v>12</v>
      </c>
      <c r="P890" s="4">
        <v>3.8495729671919596</v>
      </c>
      <c r="Q890" t="s">
        <v>132</v>
      </c>
      <c r="R890" t="s">
        <v>221</v>
      </c>
      <c r="S890" t="s">
        <v>308</v>
      </c>
      <c r="T890" t="s">
        <v>510</v>
      </c>
      <c r="U890" t="s">
        <v>353</v>
      </c>
      <c r="V890" t="s">
        <v>517</v>
      </c>
    </row>
    <row r="891" spans="1:22" ht="15" customHeight="1" x14ac:dyDescent="0.3">
      <c r="A891">
        <v>10580</v>
      </c>
      <c r="B891" t="s">
        <v>54</v>
      </c>
      <c r="C891">
        <v>14</v>
      </c>
      <c r="D891">
        <v>4</v>
      </c>
      <c r="E891" s="3">
        <v>44373</v>
      </c>
      <c r="F891" s="25">
        <f>YEAR(Order[[#This Row],[OrderDate]])</f>
        <v>2021</v>
      </c>
      <c r="G891" s="14">
        <v>20210701</v>
      </c>
      <c r="H891" t="s">
        <v>485</v>
      </c>
      <c r="I891" s="4">
        <v>331.312499740161</v>
      </c>
      <c r="J891" s="4">
        <v>23.25</v>
      </c>
      <c r="K891" s="4">
        <v>22.0874999826774</v>
      </c>
      <c r="L891">
        <v>15</v>
      </c>
      <c r="M891" s="8">
        <v>5.000000074505806E-2</v>
      </c>
      <c r="N891" t="s">
        <v>368</v>
      </c>
      <c r="O891">
        <v>6</v>
      </c>
      <c r="P891" s="4">
        <v>19.281771520737859</v>
      </c>
      <c r="Q891" t="s">
        <v>143</v>
      </c>
      <c r="R891" t="s">
        <v>232</v>
      </c>
      <c r="S891" t="s">
        <v>318</v>
      </c>
      <c r="T891" t="s">
        <v>509</v>
      </c>
      <c r="U891" t="s">
        <v>520</v>
      </c>
      <c r="V891" t="s">
        <v>513</v>
      </c>
    </row>
    <row r="892" spans="1:22" ht="15" customHeight="1" x14ac:dyDescent="0.3">
      <c r="A892">
        <v>10580</v>
      </c>
      <c r="B892" t="s">
        <v>54</v>
      </c>
      <c r="C892">
        <v>41</v>
      </c>
      <c r="D892">
        <v>4</v>
      </c>
      <c r="E892" s="3">
        <v>44373</v>
      </c>
      <c r="F892" s="25">
        <f>YEAR(Order[[#This Row],[OrderDate]])</f>
        <v>2021</v>
      </c>
      <c r="G892" s="14">
        <v>20210701</v>
      </c>
      <c r="H892" t="s">
        <v>485</v>
      </c>
      <c r="I892" s="4">
        <v>82.507499935291719</v>
      </c>
      <c r="J892" s="4">
        <v>9.65</v>
      </c>
      <c r="K892" s="4">
        <v>9.1674999928101908</v>
      </c>
      <c r="L892">
        <v>9</v>
      </c>
      <c r="M892" s="8">
        <v>5.000000074505806E-2</v>
      </c>
      <c r="N892" t="s">
        <v>395</v>
      </c>
      <c r="O892">
        <v>19</v>
      </c>
      <c r="P892" s="4">
        <v>6.0463867884479576</v>
      </c>
      <c r="Q892" t="s">
        <v>143</v>
      </c>
      <c r="R892" t="s">
        <v>232</v>
      </c>
      <c r="S892" t="s">
        <v>318</v>
      </c>
      <c r="T892" t="s">
        <v>509</v>
      </c>
      <c r="U892" t="s">
        <v>520</v>
      </c>
      <c r="V892" t="s">
        <v>514</v>
      </c>
    </row>
    <row r="893" spans="1:22" ht="15" customHeight="1" x14ac:dyDescent="0.3">
      <c r="A893">
        <v>10580</v>
      </c>
      <c r="B893" t="s">
        <v>54</v>
      </c>
      <c r="C893">
        <v>65</v>
      </c>
      <c r="D893">
        <v>4</v>
      </c>
      <c r="E893" s="3">
        <v>44373</v>
      </c>
      <c r="F893" s="25">
        <f>YEAR(Order[[#This Row],[OrderDate]])</f>
        <v>2021</v>
      </c>
      <c r="G893" s="14">
        <v>20210702</v>
      </c>
      <c r="H893" t="s">
        <v>485</v>
      </c>
      <c r="I893" s="4">
        <v>599.92499952949595</v>
      </c>
      <c r="J893" s="4">
        <v>21.05</v>
      </c>
      <c r="K893" s="4">
        <v>19.99749998431653</v>
      </c>
      <c r="L893">
        <v>30</v>
      </c>
      <c r="M893" s="8">
        <v>5.000000074505806E-2</v>
      </c>
      <c r="N893" t="s">
        <v>419</v>
      </c>
      <c r="O893">
        <v>2</v>
      </c>
      <c r="P893" s="4">
        <v>12.356901002694999</v>
      </c>
      <c r="Q893" t="s">
        <v>143</v>
      </c>
      <c r="R893" t="s">
        <v>232</v>
      </c>
      <c r="S893" t="s">
        <v>318</v>
      </c>
      <c r="T893" t="s">
        <v>509</v>
      </c>
      <c r="U893" t="s">
        <v>520</v>
      </c>
      <c r="V893" t="s">
        <v>515</v>
      </c>
    </row>
    <row r="894" spans="1:22" ht="15" customHeight="1" x14ac:dyDescent="0.3">
      <c r="A894">
        <v>10581</v>
      </c>
      <c r="B894" t="s">
        <v>20</v>
      </c>
      <c r="C894">
        <v>75</v>
      </c>
      <c r="D894">
        <v>3</v>
      </c>
      <c r="E894" s="3">
        <v>44373</v>
      </c>
      <c r="F894" s="25">
        <f>YEAR(Order[[#This Row],[OrderDate]])</f>
        <v>2021</v>
      </c>
      <c r="G894" s="14">
        <v>20210714</v>
      </c>
      <c r="H894" t="s">
        <v>486</v>
      </c>
      <c r="I894" s="4">
        <v>309.99999884516001</v>
      </c>
      <c r="J894" s="4">
        <v>7.75</v>
      </c>
      <c r="K894" s="4">
        <v>6.1999999769032001</v>
      </c>
      <c r="L894">
        <v>50</v>
      </c>
      <c r="M894" s="8">
        <v>0.20000000298023221</v>
      </c>
      <c r="N894" t="s">
        <v>429</v>
      </c>
      <c r="O894">
        <v>12</v>
      </c>
      <c r="P894" s="4">
        <v>3.8495729671919596</v>
      </c>
      <c r="Q894" t="s">
        <v>109</v>
      </c>
      <c r="R894" t="s">
        <v>198</v>
      </c>
      <c r="S894" t="s">
        <v>287</v>
      </c>
      <c r="T894" t="s">
        <v>510</v>
      </c>
      <c r="U894" t="s">
        <v>521</v>
      </c>
      <c r="V894" t="s">
        <v>517</v>
      </c>
    </row>
    <row r="895" spans="1:22" ht="15" customHeight="1" x14ac:dyDescent="0.3">
      <c r="A895">
        <v>10582</v>
      </c>
      <c r="B895" t="s">
        <v>5</v>
      </c>
      <c r="C895">
        <v>57</v>
      </c>
      <c r="D895">
        <v>3</v>
      </c>
      <c r="E895" s="3">
        <v>44374</v>
      </c>
      <c r="F895" s="25">
        <f>YEAR(Order[[#This Row],[OrderDate]])</f>
        <v>2021</v>
      </c>
      <c r="G895" s="14">
        <v>20210714</v>
      </c>
      <c r="H895" t="s">
        <v>484</v>
      </c>
      <c r="I895" s="4">
        <v>78</v>
      </c>
      <c r="J895" s="4">
        <v>19.5</v>
      </c>
      <c r="K895" s="4">
        <v>19.5</v>
      </c>
      <c r="L895">
        <v>4</v>
      </c>
      <c r="M895" s="8">
        <v>0</v>
      </c>
      <c r="N895" t="s">
        <v>411</v>
      </c>
      <c r="O895">
        <v>26</v>
      </c>
      <c r="P895" s="4">
        <v>13.98469118449494</v>
      </c>
      <c r="Q895" t="s">
        <v>94</v>
      </c>
      <c r="R895" t="s">
        <v>183</v>
      </c>
      <c r="S895" t="s">
        <v>272</v>
      </c>
      <c r="T895" t="s">
        <v>509</v>
      </c>
      <c r="U895" t="s">
        <v>520</v>
      </c>
      <c r="V895" t="s">
        <v>512</v>
      </c>
    </row>
    <row r="896" spans="1:22" ht="15" customHeight="1" x14ac:dyDescent="0.3">
      <c r="A896">
        <v>10582</v>
      </c>
      <c r="B896" t="s">
        <v>5</v>
      </c>
      <c r="C896">
        <v>76</v>
      </c>
      <c r="D896">
        <v>3</v>
      </c>
      <c r="E896" s="3">
        <v>44374</v>
      </c>
      <c r="F896" s="25">
        <f>YEAR(Order[[#This Row],[OrderDate]])</f>
        <v>2021</v>
      </c>
      <c r="G896" s="14">
        <v>20210704</v>
      </c>
      <c r="H896" t="s">
        <v>484</v>
      </c>
      <c r="I896" s="4">
        <v>252</v>
      </c>
      <c r="J896" s="4">
        <v>18</v>
      </c>
      <c r="K896" s="4">
        <v>18</v>
      </c>
      <c r="L896">
        <v>14</v>
      </c>
      <c r="M896" s="8">
        <v>0</v>
      </c>
      <c r="N896" t="s">
        <v>430</v>
      </c>
      <c r="O896">
        <v>23</v>
      </c>
      <c r="P896" s="4">
        <v>11.35067307451974</v>
      </c>
      <c r="Q896" t="s">
        <v>94</v>
      </c>
      <c r="R896" t="s">
        <v>183</v>
      </c>
      <c r="S896" t="s">
        <v>272</v>
      </c>
      <c r="T896" t="s">
        <v>509</v>
      </c>
      <c r="U896" t="s">
        <v>520</v>
      </c>
      <c r="V896" t="s">
        <v>517</v>
      </c>
    </row>
    <row r="897" spans="1:22" ht="15" customHeight="1" x14ac:dyDescent="0.3">
      <c r="A897">
        <v>10583</v>
      </c>
      <c r="B897" t="s">
        <v>84</v>
      </c>
      <c r="C897">
        <v>29</v>
      </c>
      <c r="D897">
        <v>2</v>
      </c>
      <c r="E897" s="3">
        <v>44377</v>
      </c>
      <c r="F897" s="25">
        <f>YEAR(Order[[#This Row],[OrderDate]])</f>
        <v>2021</v>
      </c>
      <c r="G897" s="14">
        <v>20210704</v>
      </c>
      <c r="H897" t="s">
        <v>484</v>
      </c>
      <c r="I897" s="4">
        <v>1237.9000000000001</v>
      </c>
      <c r="J897" s="4">
        <v>123.79</v>
      </c>
      <c r="K897" s="4">
        <v>123.79</v>
      </c>
      <c r="L897">
        <v>10</v>
      </c>
      <c r="M897" s="8">
        <v>0</v>
      </c>
      <c r="N897" t="s">
        <v>383</v>
      </c>
      <c r="O897">
        <v>12</v>
      </c>
      <c r="P897" s="4">
        <v>78.453085124436214</v>
      </c>
      <c r="Q897" t="s">
        <v>173</v>
      </c>
      <c r="R897" t="s">
        <v>262</v>
      </c>
      <c r="S897" t="s">
        <v>346</v>
      </c>
      <c r="T897" t="s">
        <v>509</v>
      </c>
      <c r="U897" t="s">
        <v>527</v>
      </c>
      <c r="V897" t="s">
        <v>518</v>
      </c>
    </row>
    <row r="898" spans="1:22" ht="15" customHeight="1" x14ac:dyDescent="0.3">
      <c r="A898">
        <v>10583</v>
      </c>
      <c r="B898" t="s">
        <v>84</v>
      </c>
      <c r="C898">
        <v>60</v>
      </c>
      <c r="D898">
        <v>2</v>
      </c>
      <c r="E898" s="3">
        <v>44377</v>
      </c>
      <c r="F898" s="25">
        <f>YEAR(Order[[#This Row],[OrderDate]])</f>
        <v>2021</v>
      </c>
      <c r="G898" s="14">
        <v>20210704</v>
      </c>
      <c r="H898" t="s">
        <v>484</v>
      </c>
      <c r="I898" s="4">
        <v>693.59999513626099</v>
      </c>
      <c r="J898" s="4">
        <v>34</v>
      </c>
      <c r="K898" s="4">
        <v>28.899999797344208</v>
      </c>
      <c r="L898">
        <v>24</v>
      </c>
      <c r="M898" s="8">
        <v>0.15000000596046451</v>
      </c>
      <c r="N898" t="s">
        <v>414</v>
      </c>
      <c r="O898">
        <v>28</v>
      </c>
      <c r="P898" s="4">
        <v>17.186056815854748</v>
      </c>
      <c r="Q898" t="s">
        <v>173</v>
      </c>
      <c r="R898" t="s">
        <v>262</v>
      </c>
      <c r="S898" t="s">
        <v>346</v>
      </c>
      <c r="T898" t="s">
        <v>509</v>
      </c>
      <c r="U898" t="s">
        <v>527</v>
      </c>
      <c r="V898" t="s">
        <v>511</v>
      </c>
    </row>
    <row r="899" spans="1:22" ht="15" customHeight="1" x14ac:dyDescent="0.3">
      <c r="A899">
        <v>10583</v>
      </c>
      <c r="B899" t="s">
        <v>84</v>
      </c>
      <c r="C899">
        <v>69</v>
      </c>
      <c r="D899">
        <v>2</v>
      </c>
      <c r="E899" s="3">
        <v>44377</v>
      </c>
      <c r="F899" s="25">
        <f>YEAR(Order[[#This Row],[OrderDate]])</f>
        <v>2021</v>
      </c>
      <c r="G899" s="14">
        <v>20210704</v>
      </c>
      <c r="H899" t="s">
        <v>484</v>
      </c>
      <c r="I899" s="4">
        <v>305.99999785423279</v>
      </c>
      <c r="J899" s="4">
        <v>36</v>
      </c>
      <c r="K899" s="4">
        <v>30.599999785423279</v>
      </c>
      <c r="L899">
        <v>10</v>
      </c>
      <c r="M899" s="8">
        <v>0.15000000596046451</v>
      </c>
      <c r="N899" t="s">
        <v>423</v>
      </c>
      <c r="O899">
        <v>15</v>
      </c>
      <c r="P899" s="4">
        <v>12.894008605174344</v>
      </c>
      <c r="Q899" t="s">
        <v>173</v>
      </c>
      <c r="R899" t="s">
        <v>262</v>
      </c>
      <c r="S899" t="s">
        <v>346</v>
      </c>
      <c r="T899" t="s">
        <v>509</v>
      </c>
      <c r="U899" t="s">
        <v>527</v>
      </c>
      <c r="V899" t="s">
        <v>511</v>
      </c>
    </row>
    <row r="900" spans="1:22" ht="15" customHeight="1" x14ac:dyDescent="0.3">
      <c r="A900">
        <v>10584</v>
      </c>
      <c r="B900" t="s">
        <v>6</v>
      </c>
      <c r="C900">
        <v>31</v>
      </c>
      <c r="D900">
        <v>4</v>
      </c>
      <c r="E900" s="3">
        <v>44377</v>
      </c>
      <c r="F900" s="25">
        <f>YEAR(Order[[#This Row],[OrderDate]])</f>
        <v>2021</v>
      </c>
      <c r="G900" s="14">
        <v>20210710</v>
      </c>
      <c r="H900" t="s">
        <v>486</v>
      </c>
      <c r="I900" s="4">
        <v>593.74999953433871</v>
      </c>
      <c r="J900" s="4">
        <v>12.5</v>
      </c>
      <c r="K900" s="4">
        <v>11.874999990686774</v>
      </c>
      <c r="L900">
        <v>50</v>
      </c>
      <c r="M900" s="8">
        <v>5.000000074505806E-2</v>
      </c>
      <c r="N900" t="s">
        <v>385</v>
      </c>
      <c r="O900">
        <v>14</v>
      </c>
      <c r="P900" s="4">
        <v>8.9210025428745876</v>
      </c>
      <c r="Q900" t="s">
        <v>95</v>
      </c>
      <c r="R900" t="s">
        <v>184</v>
      </c>
      <c r="S900" t="s">
        <v>273</v>
      </c>
      <c r="T900" t="s">
        <v>509</v>
      </c>
      <c r="U900" t="s">
        <v>519</v>
      </c>
      <c r="V900" t="s">
        <v>511</v>
      </c>
    </row>
    <row r="901" spans="1:22" x14ac:dyDescent="0.3">
      <c r="A901">
        <v>10585</v>
      </c>
      <c r="B901" t="s">
        <v>85</v>
      </c>
      <c r="C901">
        <v>47</v>
      </c>
      <c r="D901">
        <v>7</v>
      </c>
      <c r="E901" s="3">
        <v>44378</v>
      </c>
      <c r="F901" s="25">
        <f>YEAR(Order[[#This Row],[OrderDate]])</f>
        <v>2021</v>
      </c>
      <c r="G901" s="14">
        <v>20210709</v>
      </c>
      <c r="H901" t="s">
        <v>486</v>
      </c>
      <c r="I901" s="4">
        <v>142.5</v>
      </c>
      <c r="J901" s="4">
        <v>9.5</v>
      </c>
      <c r="K901" s="4">
        <v>9.5</v>
      </c>
      <c r="L901">
        <v>15</v>
      </c>
      <c r="M901" s="8">
        <v>0</v>
      </c>
      <c r="N901" t="s">
        <v>401</v>
      </c>
      <c r="O901">
        <v>22</v>
      </c>
      <c r="P901" s="4">
        <v>6.92246398648025</v>
      </c>
      <c r="Q901" t="s">
        <v>174</v>
      </c>
      <c r="R901" t="s">
        <v>263</v>
      </c>
      <c r="S901" t="s">
        <v>347</v>
      </c>
      <c r="T901" t="s">
        <v>510</v>
      </c>
      <c r="U901" t="s">
        <v>521</v>
      </c>
      <c r="V901" t="s">
        <v>516</v>
      </c>
    </row>
    <row r="902" spans="1:22" ht="15" customHeight="1" x14ac:dyDescent="0.3">
      <c r="A902">
        <v>10586</v>
      </c>
      <c r="B902" t="s">
        <v>63</v>
      </c>
      <c r="C902">
        <v>52</v>
      </c>
      <c r="D902">
        <v>9</v>
      </c>
      <c r="E902" s="3">
        <v>44379</v>
      </c>
      <c r="F902" s="25">
        <f>YEAR(Order[[#This Row],[OrderDate]])</f>
        <v>2021</v>
      </c>
      <c r="G902" s="14">
        <v>20210709</v>
      </c>
      <c r="H902" t="s">
        <v>486</v>
      </c>
      <c r="I902" s="4">
        <v>23.799999833106995</v>
      </c>
      <c r="J902" s="4">
        <v>7</v>
      </c>
      <c r="K902" s="4">
        <v>5.9499999582767487</v>
      </c>
      <c r="L902">
        <v>4</v>
      </c>
      <c r="M902" s="8">
        <v>0.15000000596046451</v>
      </c>
      <c r="N902" t="s">
        <v>406</v>
      </c>
      <c r="O902">
        <v>24</v>
      </c>
      <c r="P902" s="4">
        <v>2.7531089859539</v>
      </c>
      <c r="Q902" t="s">
        <v>152</v>
      </c>
      <c r="R902" t="s">
        <v>241</v>
      </c>
      <c r="S902" t="s">
        <v>326</v>
      </c>
      <c r="T902" t="s">
        <v>509</v>
      </c>
      <c r="U902" t="s">
        <v>528</v>
      </c>
      <c r="V902" t="s">
        <v>512</v>
      </c>
    </row>
    <row r="903" spans="1:22" ht="15" customHeight="1" x14ac:dyDescent="0.3">
      <c r="A903">
        <v>10587</v>
      </c>
      <c r="B903" t="s">
        <v>58</v>
      </c>
      <c r="C903">
        <v>26</v>
      </c>
      <c r="D903">
        <v>1</v>
      </c>
      <c r="E903" s="3">
        <v>44379</v>
      </c>
      <c r="F903" s="25">
        <f>YEAR(Order[[#This Row],[OrderDate]])</f>
        <v>2021</v>
      </c>
      <c r="G903" s="14">
        <v>20210709</v>
      </c>
      <c r="H903" t="s">
        <v>486</v>
      </c>
      <c r="I903" s="4">
        <v>187.38</v>
      </c>
      <c r="J903" s="4">
        <v>31.23</v>
      </c>
      <c r="K903" s="4">
        <v>31.23</v>
      </c>
      <c r="L903">
        <v>6</v>
      </c>
      <c r="M903" s="8">
        <v>0</v>
      </c>
      <c r="N903" t="s">
        <v>380</v>
      </c>
      <c r="O903">
        <v>11</v>
      </c>
      <c r="P903" s="4">
        <v>12.929370209027901</v>
      </c>
      <c r="Q903" t="s">
        <v>147</v>
      </c>
      <c r="R903" t="s">
        <v>236</v>
      </c>
      <c r="S903" t="s">
        <v>322</v>
      </c>
      <c r="T903" t="s">
        <v>510</v>
      </c>
      <c r="U903" t="s">
        <v>521</v>
      </c>
      <c r="V903" t="s">
        <v>516</v>
      </c>
    </row>
    <row r="904" spans="1:22" ht="15" customHeight="1" x14ac:dyDescent="0.3">
      <c r="A904">
        <v>10587</v>
      </c>
      <c r="B904" t="s">
        <v>58</v>
      </c>
      <c r="C904">
        <v>35</v>
      </c>
      <c r="D904">
        <v>1</v>
      </c>
      <c r="E904" s="3">
        <v>44379</v>
      </c>
      <c r="F904" s="25">
        <f>YEAR(Order[[#This Row],[OrderDate]])</f>
        <v>2021</v>
      </c>
      <c r="G904" s="14">
        <v>20210709</v>
      </c>
      <c r="H904" t="s">
        <v>486</v>
      </c>
      <c r="I904" s="4">
        <v>360</v>
      </c>
      <c r="J904" s="4">
        <v>18</v>
      </c>
      <c r="K904" s="4">
        <v>18</v>
      </c>
      <c r="L904">
        <v>20</v>
      </c>
      <c r="M904" s="8">
        <v>0</v>
      </c>
      <c r="N904" t="s">
        <v>389</v>
      </c>
      <c r="O904">
        <v>16</v>
      </c>
      <c r="P904" s="4">
        <v>11.144616765926688</v>
      </c>
      <c r="Q904" t="s">
        <v>147</v>
      </c>
      <c r="R904" t="s">
        <v>236</v>
      </c>
      <c r="S904" t="s">
        <v>322</v>
      </c>
      <c r="T904" t="s">
        <v>510</v>
      </c>
      <c r="U904" t="s">
        <v>521</v>
      </c>
      <c r="V904" t="s">
        <v>517</v>
      </c>
    </row>
    <row r="905" spans="1:22" ht="15" customHeight="1" x14ac:dyDescent="0.3">
      <c r="A905">
        <v>10587</v>
      </c>
      <c r="B905" t="s">
        <v>58</v>
      </c>
      <c r="C905">
        <v>77</v>
      </c>
      <c r="D905">
        <v>1</v>
      </c>
      <c r="E905" s="3">
        <v>44379</v>
      </c>
      <c r="F905" s="25">
        <f>YEAR(Order[[#This Row],[OrderDate]])</f>
        <v>2021</v>
      </c>
      <c r="G905" s="14">
        <v>20210710</v>
      </c>
      <c r="H905" t="s">
        <v>486</v>
      </c>
      <c r="I905" s="4">
        <v>260</v>
      </c>
      <c r="J905" s="4">
        <v>13</v>
      </c>
      <c r="K905" s="4">
        <v>13</v>
      </c>
      <c r="L905">
        <v>20</v>
      </c>
      <c r="M905" s="8">
        <v>0</v>
      </c>
      <c r="N905" t="s">
        <v>431</v>
      </c>
      <c r="O905">
        <v>12</v>
      </c>
      <c r="P905" s="4">
        <v>9.7871799999999993</v>
      </c>
      <c r="Q905" t="s">
        <v>147</v>
      </c>
      <c r="R905" t="s">
        <v>236</v>
      </c>
      <c r="S905" t="s">
        <v>322</v>
      </c>
      <c r="T905" t="s">
        <v>510</v>
      </c>
      <c r="U905" t="s">
        <v>521</v>
      </c>
      <c r="V905" t="s">
        <v>515</v>
      </c>
    </row>
    <row r="906" spans="1:22" ht="15" customHeight="1" x14ac:dyDescent="0.3">
      <c r="A906">
        <v>10588</v>
      </c>
      <c r="B906" t="s">
        <v>60</v>
      </c>
      <c r="C906">
        <v>18</v>
      </c>
      <c r="D906">
        <v>2</v>
      </c>
      <c r="E906" s="3">
        <v>44380</v>
      </c>
      <c r="F906" s="25">
        <f>YEAR(Order[[#This Row],[OrderDate]])</f>
        <v>2021</v>
      </c>
      <c r="G906" s="14">
        <v>20210710</v>
      </c>
      <c r="H906" t="s">
        <v>485</v>
      </c>
      <c r="I906" s="4">
        <v>1999.9999925494194</v>
      </c>
      <c r="J906" s="4">
        <v>62.5</v>
      </c>
      <c r="K906" s="4">
        <v>49.999999813735485</v>
      </c>
      <c r="L906">
        <v>40</v>
      </c>
      <c r="M906" s="8">
        <v>0.20000000298023221</v>
      </c>
      <c r="N906" t="s">
        <v>372</v>
      </c>
      <c r="O906">
        <v>7</v>
      </c>
      <c r="P906" s="4">
        <v>20.144415838276313</v>
      </c>
      <c r="Q906" t="s">
        <v>149</v>
      </c>
      <c r="R906" t="s">
        <v>238</v>
      </c>
      <c r="S906" t="s">
        <v>324</v>
      </c>
      <c r="T906" t="s">
        <v>509</v>
      </c>
      <c r="U906" t="s">
        <v>520</v>
      </c>
      <c r="V906" t="s">
        <v>514</v>
      </c>
    </row>
    <row r="907" spans="1:22" ht="15" customHeight="1" x14ac:dyDescent="0.3">
      <c r="A907">
        <v>10588</v>
      </c>
      <c r="B907" t="s">
        <v>60</v>
      </c>
      <c r="C907">
        <v>42</v>
      </c>
      <c r="D907">
        <v>2</v>
      </c>
      <c r="E907" s="3">
        <v>44380</v>
      </c>
      <c r="F907" s="25">
        <f>YEAR(Order[[#This Row],[OrderDate]])</f>
        <v>2021</v>
      </c>
      <c r="G907" s="14">
        <v>20210714</v>
      </c>
      <c r="H907" t="s">
        <v>485</v>
      </c>
      <c r="I907" s="4">
        <v>1119.9999958276749</v>
      </c>
      <c r="J907" s="4">
        <v>14</v>
      </c>
      <c r="K907" s="4">
        <v>11.199999958276749</v>
      </c>
      <c r="L907">
        <v>100</v>
      </c>
      <c r="M907" s="8">
        <v>0.20000000298023221</v>
      </c>
      <c r="N907" t="s">
        <v>396</v>
      </c>
      <c r="O907">
        <v>20</v>
      </c>
      <c r="P907" s="4">
        <v>10.762412487567216</v>
      </c>
      <c r="Q907" t="s">
        <v>149</v>
      </c>
      <c r="R907" t="s">
        <v>238</v>
      </c>
      <c r="S907" t="s">
        <v>324</v>
      </c>
      <c r="T907" t="s">
        <v>509</v>
      </c>
      <c r="U907" t="s">
        <v>520</v>
      </c>
      <c r="V907" t="s">
        <v>512</v>
      </c>
    </row>
    <row r="908" spans="1:22" ht="15" customHeight="1" x14ac:dyDescent="0.3">
      <c r="A908">
        <v>10589</v>
      </c>
      <c r="B908" t="s">
        <v>30</v>
      </c>
      <c r="C908">
        <v>35</v>
      </c>
      <c r="D908">
        <v>8</v>
      </c>
      <c r="E908" s="3">
        <v>44381</v>
      </c>
      <c r="F908" s="25">
        <f>YEAR(Order[[#This Row],[OrderDate]])</f>
        <v>2021</v>
      </c>
      <c r="G908" s="14">
        <v>20210714</v>
      </c>
      <c r="H908" t="s">
        <v>484</v>
      </c>
      <c r="I908" s="4">
        <v>72</v>
      </c>
      <c r="J908" s="4">
        <v>18</v>
      </c>
      <c r="K908" s="4">
        <v>18</v>
      </c>
      <c r="L908">
        <v>4</v>
      </c>
      <c r="M908" s="8">
        <v>0</v>
      </c>
      <c r="N908" t="s">
        <v>389</v>
      </c>
      <c r="O908">
        <v>16</v>
      </c>
      <c r="P908" s="4">
        <v>11.144616765926688</v>
      </c>
      <c r="Q908" t="s">
        <v>119</v>
      </c>
      <c r="R908" t="s">
        <v>208</v>
      </c>
      <c r="S908" t="s">
        <v>296</v>
      </c>
      <c r="T908" t="s">
        <v>510</v>
      </c>
      <c r="U908" t="s">
        <v>353</v>
      </c>
      <c r="V908" t="s">
        <v>517</v>
      </c>
    </row>
    <row r="909" spans="1:22" ht="15" customHeight="1" x14ac:dyDescent="0.3">
      <c r="A909">
        <v>10590</v>
      </c>
      <c r="B909" t="s">
        <v>49</v>
      </c>
      <c r="C909">
        <v>1</v>
      </c>
      <c r="D909">
        <v>4</v>
      </c>
      <c r="E909" s="3">
        <v>44384</v>
      </c>
      <c r="F909" s="25">
        <f>YEAR(Order[[#This Row],[OrderDate]])</f>
        <v>2021</v>
      </c>
      <c r="G909" s="14">
        <v>20210714</v>
      </c>
      <c r="H909" t="s">
        <v>485</v>
      </c>
      <c r="I909" s="4">
        <v>360</v>
      </c>
      <c r="J909" s="4">
        <v>18</v>
      </c>
      <c r="K909" s="4">
        <v>18</v>
      </c>
      <c r="L909">
        <v>20</v>
      </c>
      <c r="M909" s="8">
        <v>0</v>
      </c>
      <c r="N909" t="s">
        <v>355</v>
      </c>
      <c r="O909">
        <v>1</v>
      </c>
      <c r="P909" s="4">
        <v>9.9412796083453241</v>
      </c>
      <c r="Q909" t="s">
        <v>138</v>
      </c>
      <c r="R909" t="s">
        <v>227</v>
      </c>
      <c r="S909" t="s">
        <v>314</v>
      </c>
      <c r="T909" t="s">
        <v>510</v>
      </c>
      <c r="U909" t="s">
        <v>531</v>
      </c>
      <c r="V909" t="s">
        <v>517</v>
      </c>
    </row>
    <row r="910" spans="1:22" ht="15" customHeight="1" x14ac:dyDescent="0.3">
      <c r="A910">
        <v>10590</v>
      </c>
      <c r="B910" t="s">
        <v>49</v>
      </c>
      <c r="C910">
        <v>77</v>
      </c>
      <c r="D910">
        <v>4</v>
      </c>
      <c r="E910" s="3">
        <v>44384</v>
      </c>
      <c r="F910" s="25">
        <f>YEAR(Order[[#This Row],[OrderDate]])</f>
        <v>2021</v>
      </c>
      <c r="G910" s="14">
        <v>20210716</v>
      </c>
      <c r="H910" t="s">
        <v>485</v>
      </c>
      <c r="I910" s="4">
        <v>740.99999941885471</v>
      </c>
      <c r="J910" s="4">
        <v>13</v>
      </c>
      <c r="K910" s="4">
        <v>12.349999990314245</v>
      </c>
      <c r="L910">
        <v>60</v>
      </c>
      <c r="M910" s="8">
        <v>5.000000074505806E-2</v>
      </c>
      <c r="N910" t="s">
        <v>431</v>
      </c>
      <c r="O910">
        <v>12</v>
      </c>
      <c r="P910" s="4">
        <v>9.7871799999999993</v>
      </c>
      <c r="Q910" t="s">
        <v>138</v>
      </c>
      <c r="R910" t="s">
        <v>227</v>
      </c>
      <c r="S910" t="s">
        <v>314</v>
      </c>
      <c r="T910" t="s">
        <v>510</v>
      </c>
      <c r="U910" t="s">
        <v>531</v>
      </c>
      <c r="V910" t="s">
        <v>515</v>
      </c>
    </row>
    <row r="911" spans="1:22" ht="15" customHeight="1" x14ac:dyDescent="0.3">
      <c r="A911">
        <v>10591</v>
      </c>
      <c r="B911" t="s">
        <v>80</v>
      </c>
      <c r="C911">
        <v>3</v>
      </c>
      <c r="D911">
        <v>1</v>
      </c>
      <c r="E911" s="3">
        <v>44384</v>
      </c>
      <c r="F911" s="25">
        <f>YEAR(Order[[#This Row],[OrderDate]])</f>
        <v>2021</v>
      </c>
      <c r="G911" s="14">
        <v>20210716</v>
      </c>
      <c r="H911" t="s">
        <v>486</v>
      </c>
      <c r="I911" s="4">
        <v>140</v>
      </c>
      <c r="J911" s="4">
        <v>10</v>
      </c>
      <c r="K911" s="4">
        <v>10</v>
      </c>
      <c r="L911">
        <v>14</v>
      </c>
      <c r="M911" s="8">
        <v>0</v>
      </c>
      <c r="N911" t="s">
        <v>357</v>
      </c>
      <c r="O911">
        <v>1</v>
      </c>
      <c r="P911" s="4">
        <v>8.7131018239662712</v>
      </c>
      <c r="Q911" t="s">
        <v>169</v>
      </c>
      <c r="R911" t="s">
        <v>258</v>
      </c>
      <c r="S911" t="s">
        <v>342</v>
      </c>
      <c r="T911" t="s">
        <v>509</v>
      </c>
      <c r="U911" t="s">
        <v>532</v>
      </c>
      <c r="V911" t="s">
        <v>515</v>
      </c>
    </row>
    <row r="912" spans="1:22" ht="15" customHeight="1" x14ac:dyDescent="0.3">
      <c r="A912">
        <v>10591</v>
      </c>
      <c r="B912" t="s">
        <v>80</v>
      </c>
      <c r="C912">
        <v>7</v>
      </c>
      <c r="D912">
        <v>1</v>
      </c>
      <c r="E912" s="3">
        <v>44384</v>
      </c>
      <c r="F912" s="25">
        <f>YEAR(Order[[#This Row],[OrderDate]])</f>
        <v>2021</v>
      </c>
      <c r="G912" s="14">
        <v>20210716</v>
      </c>
      <c r="H912" t="s">
        <v>486</v>
      </c>
      <c r="I912" s="4">
        <v>300</v>
      </c>
      <c r="J912" s="4">
        <v>30</v>
      </c>
      <c r="K912" s="4">
        <v>30</v>
      </c>
      <c r="L912">
        <v>10</v>
      </c>
      <c r="M912" s="8">
        <v>0</v>
      </c>
      <c r="N912" t="s">
        <v>361</v>
      </c>
      <c r="O912">
        <v>3</v>
      </c>
      <c r="P912" s="4">
        <v>16.995648153812226</v>
      </c>
      <c r="Q912" t="s">
        <v>169</v>
      </c>
      <c r="R912" t="s">
        <v>258</v>
      </c>
      <c r="S912" t="s">
        <v>342</v>
      </c>
      <c r="T912" t="s">
        <v>509</v>
      </c>
      <c r="U912" t="s">
        <v>532</v>
      </c>
      <c r="V912" t="s">
        <v>513</v>
      </c>
    </row>
    <row r="913" spans="1:22" ht="15" customHeight="1" x14ac:dyDescent="0.3">
      <c r="A913">
        <v>10591</v>
      </c>
      <c r="B913" t="s">
        <v>80</v>
      </c>
      <c r="C913">
        <v>54</v>
      </c>
      <c r="D913">
        <v>1</v>
      </c>
      <c r="E913" s="3">
        <v>44384</v>
      </c>
      <c r="F913" s="25">
        <f>YEAR(Order[[#This Row],[OrderDate]])</f>
        <v>2021</v>
      </c>
      <c r="G913" s="14">
        <v>20210716</v>
      </c>
      <c r="H913" t="s">
        <v>486</v>
      </c>
      <c r="I913" s="4">
        <v>372.5</v>
      </c>
      <c r="J913" s="4">
        <v>7.45</v>
      </c>
      <c r="K913" s="4">
        <v>7.45</v>
      </c>
      <c r="L913">
        <v>50</v>
      </c>
      <c r="M913" s="8">
        <v>0</v>
      </c>
      <c r="N913" t="s">
        <v>408</v>
      </c>
      <c r="O913">
        <v>25</v>
      </c>
      <c r="P913" s="4">
        <v>5.7031720626915998</v>
      </c>
      <c r="Q913" t="s">
        <v>169</v>
      </c>
      <c r="R913" t="s">
        <v>258</v>
      </c>
      <c r="S913" t="s">
        <v>342</v>
      </c>
      <c r="T913" t="s">
        <v>509</v>
      </c>
      <c r="U913" t="s">
        <v>532</v>
      </c>
      <c r="V913" t="s">
        <v>518</v>
      </c>
    </row>
    <row r="914" spans="1:22" ht="15" customHeight="1" x14ac:dyDescent="0.3">
      <c r="A914">
        <v>10592</v>
      </c>
      <c r="B914" t="s">
        <v>42</v>
      </c>
      <c r="C914">
        <v>15</v>
      </c>
      <c r="D914">
        <v>3</v>
      </c>
      <c r="E914" s="3">
        <v>44385</v>
      </c>
      <c r="F914" s="25">
        <f>YEAR(Order[[#This Row],[OrderDate]])</f>
        <v>2021</v>
      </c>
      <c r="G914" s="14">
        <v>20210716</v>
      </c>
      <c r="H914" t="s">
        <v>486</v>
      </c>
      <c r="I914" s="4">
        <v>368.12499971129</v>
      </c>
      <c r="J914" s="4">
        <v>15.5</v>
      </c>
      <c r="K914" s="4">
        <v>14.7249999884516</v>
      </c>
      <c r="L914">
        <v>25</v>
      </c>
      <c r="M914" s="8">
        <v>5.000000074505806E-2</v>
      </c>
      <c r="N914" t="s">
        <v>369</v>
      </c>
      <c r="O914">
        <v>6</v>
      </c>
      <c r="P914" s="4">
        <v>12.475763823869734</v>
      </c>
      <c r="Q914" t="s">
        <v>131</v>
      </c>
      <c r="R914" t="s">
        <v>220</v>
      </c>
      <c r="S914" t="s">
        <v>307</v>
      </c>
      <c r="T914" t="s">
        <v>509</v>
      </c>
      <c r="U914" t="s">
        <v>520</v>
      </c>
      <c r="V914" t="s">
        <v>515</v>
      </c>
    </row>
    <row r="915" spans="1:22" ht="15" customHeight="1" x14ac:dyDescent="0.3">
      <c r="A915">
        <v>10592</v>
      </c>
      <c r="B915" t="s">
        <v>42</v>
      </c>
      <c r="C915">
        <v>26</v>
      </c>
      <c r="D915">
        <v>3</v>
      </c>
      <c r="E915" s="3">
        <v>44385</v>
      </c>
      <c r="F915" s="25">
        <f>YEAR(Order[[#This Row],[OrderDate]])</f>
        <v>2021</v>
      </c>
      <c r="G915" s="14">
        <v>20210813</v>
      </c>
      <c r="H915" t="s">
        <v>486</v>
      </c>
      <c r="I915" s="4">
        <v>148.34249988365917</v>
      </c>
      <c r="J915" s="4">
        <v>31.23</v>
      </c>
      <c r="K915" s="4">
        <v>29.668499976731837</v>
      </c>
      <c r="L915">
        <v>5</v>
      </c>
      <c r="M915" s="8">
        <v>5.000000074505806E-2</v>
      </c>
      <c r="N915" t="s">
        <v>380</v>
      </c>
      <c r="O915">
        <v>11</v>
      </c>
      <c r="P915" s="4">
        <v>12.929370209027901</v>
      </c>
      <c r="Q915" t="s">
        <v>131</v>
      </c>
      <c r="R915" t="s">
        <v>220</v>
      </c>
      <c r="S915" t="s">
        <v>307</v>
      </c>
      <c r="T915" t="s">
        <v>509</v>
      </c>
      <c r="U915" t="s">
        <v>520</v>
      </c>
      <c r="V915" t="s">
        <v>516</v>
      </c>
    </row>
    <row r="916" spans="1:22" x14ac:dyDescent="0.3">
      <c r="A916">
        <v>10593</v>
      </c>
      <c r="B916" t="s">
        <v>42</v>
      </c>
      <c r="C916">
        <v>20</v>
      </c>
      <c r="D916">
        <v>7</v>
      </c>
      <c r="E916" s="3">
        <v>44386</v>
      </c>
      <c r="F916" s="25">
        <f>YEAR(Order[[#This Row],[OrderDate]])</f>
        <v>2021</v>
      </c>
      <c r="G916" s="14">
        <v>20210813</v>
      </c>
      <c r="H916" t="s">
        <v>484</v>
      </c>
      <c r="I916" s="4">
        <v>1360.799994930625</v>
      </c>
      <c r="J916" s="4">
        <v>81</v>
      </c>
      <c r="K916" s="4">
        <v>64.799999758601189</v>
      </c>
      <c r="L916">
        <v>21</v>
      </c>
      <c r="M916" s="8">
        <v>0.20000000298023221</v>
      </c>
      <c r="N916" t="s">
        <v>374</v>
      </c>
      <c r="O916">
        <v>8</v>
      </c>
      <c r="P916" s="4">
        <v>57.815472307491099</v>
      </c>
      <c r="Q916" t="s">
        <v>131</v>
      </c>
      <c r="R916" t="s">
        <v>220</v>
      </c>
      <c r="S916" t="s">
        <v>307</v>
      </c>
      <c r="T916" t="s">
        <v>509</v>
      </c>
      <c r="U916" t="s">
        <v>520</v>
      </c>
      <c r="V916" t="s">
        <v>516</v>
      </c>
    </row>
    <row r="917" spans="1:22" x14ac:dyDescent="0.3">
      <c r="A917">
        <v>10593</v>
      </c>
      <c r="B917" t="s">
        <v>42</v>
      </c>
      <c r="C917">
        <v>69</v>
      </c>
      <c r="D917">
        <v>7</v>
      </c>
      <c r="E917" s="3">
        <v>44386</v>
      </c>
      <c r="F917" s="25">
        <f>YEAR(Order[[#This Row],[OrderDate]])</f>
        <v>2021</v>
      </c>
      <c r="G917" s="14">
        <v>20210813</v>
      </c>
      <c r="H917" t="s">
        <v>484</v>
      </c>
      <c r="I917" s="4">
        <v>575.99999785423279</v>
      </c>
      <c r="J917" s="4">
        <v>36</v>
      </c>
      <c r="K917" s="4">
        <v>28.799999892711639</v>
      </c>
      <c r="L917">
        <v>20</v>
      </c>
      <c r="M917" s="8">
        <v>0.20000000298023221</v>
      </c>
      <c r="N917" t="s">
        <v>423</v>
      </c>
      <c r="O917">
        <v>15</v>
      </c>
      <c r="P917" s="4">
        <v>12.894008605174344</v>
      </c>
      <c r="Q917" t="s">
        <v>131</v>
      </c>
      <c r="R917" t="s">
        <v>220</v>
      </c>
      <c r="S917" t="s">
        <v>307</v>
      </c>
      <c r="T917" t="s">
        <v>509</v>
      </c>
      <c r="U917" t="s">
        <v>520</v>
      </c>
      <c r="V917" t="s">
        <v>511</v>
      </c>
    </row>
    <row r="918" spans="1:22" x14ac:dyDescent="0.3">
      <c r="A918">
        <v>10593</v>
      </c>
      <c r="B918" t="s">
        <v>42</v>
      </c>
      <c r="C918">
        <v>76</v>
      </c>
      <c r="D918">
        <v>7</v>
      </c>
      <c r="E918" s="3">
        <v>44386</v>
      </c>
      <c r="F918" s="25">
        <f>YEAR(Order[[#This Row],[OrderDate]])</f>
        <v>2021</v>
      </c>
      <c r="G918" s="14">
        <v>20210716</v>
      </c>
      <c r="H918" t="s">
        <v>484</v>
      </c>
      <c r="I918" s="4">
        <v>57.599999785423279</v>
      </c>
      <c r="J918" s="4">
        <v>18</v>
      </c>
      <c r="K918" s="4">
        <v>14.39999994635582</v>
      </c>
      <c r="L918">
        <v>4</v>
      </c>
      <c r="M918" s="8">
        <v>0.20000000298023221</v>
      </c>
      <c r="N918" t="s">
        <v>430</v>
      </c>
      <c r="O918">
        <v>23</v>
      </c>
      <c r="P918" s="4">
        <v>11.35067307451974</v>
      </c>
      <c r="Q918" t="s">
        <v>131</v>
      </c>
      <c r="R918" t="s">
        <v>220</v>
      </c>
      <c r="S918" t="s">
        <v>307</v>
      </c>
      <c r="T918" t="s">
        <v>509</v>
      </c>
      <c r="U918" t="s">
        <v>520</v>
      </c>
      <c r="V918" t="s">
        <v>517</v>
      </c>
    </row>
    <row r="919" spans="1:22" ht="15" customHeight="1" x14ac:dyDescent="0.3">
      <c r="A919">
        <v>10594</v>
      </c>
      <c r="B919" t="s">
        <v>53</v>
      </c>
      <c r="C919">
        <v>52</v>
      </c>
      <c r="D919">
        <v>3</v>
      </c>
      <c r="E919" s="3">
        <v>44386</v>
      </c>
      <c r="F919" s="25">
        <f>YEAR(Order[[#This Row],[OrderDate]])</f>
        <v>2021</v>
      </c>
      <c r="G919" s="14">
        <v>20210716</v>
      </c>
      <c r="H919" t="s">
        <v>484</v>
      </c>
      <c r="I919" s="4">
        <v>168</v>
      </c>
      <c r="J919" s="4">
        <v>7</v>
      </c>
      <c r="K919" s="4">
        <v>7</v>
      </c>
      <c r="L919">
        <v>24</v>
      </c>
      <c r="M919" s="8">
        <v>0</v>
      </c>
      <c r="N919" t="s">
        <v>406</v>
      </c>
      <c r="O919">
        <v>24</v>
      </c>
      <c r="P919" s="4">
        <v>2.7531089859539</v>
      </c>
      <c r="Q919" t="s">
        <v>142</v>
      </c>
      <c r="R919" t="s">
        <v>231</v>
      </c>
      <c r="S919" t="s">
        <v>317</v>
      </c>
      <c r="T919" t="s">
        <v>510</v>
      </c>
      <c r="U919" t="s">
        <v>353</v>
      </c>
      <c r="V919" t="s">
        <v>512</v>
      </c>
    </row>
    <row r="920" spans="1:22" ht="15" customHeight="1" x14ac:dyDescent="0.3">
      <c r="A920">
        <v>10594</v>
      </c>
      <c r="B920" t="s">
        <v>53</v>
      </c>
      <c r="C920">
        <v>58</v>
      </c>
      <c r="D920">
        <v>3</v>
      </c>
      <c r="E920" s="3">
        <v>44386</v>
      </c>
      <c r="F920" s="25">
        <f>YEAR(Order[[#This Row],[OrderDate]])</f>
        <v>2021</v>
      </c>
      <c r="G920" s="14">
        <v>20210714</v>
      </c>
      <c r="H920" t="s">
        <v>484</v>
      </c>
      <c r="I920" s="4">
        <v>397.5</v>
      </c>
      <c r="J920" s="4">
        <v>13.25</v>
      </c>
      <c r="K920" s="4">
        <v>13.25</v>
      </c>
      <c r="L920">
        <v>30</v>
      </c>
      <c r="M920" s="8">
        <v>0</v>
      </c>
      <c r="N920" t="s">
        <v>412</v>
      </c>
      <c r="O920">
        <v>27</v>
      </c>
      <c r="P920" s="4">
        <v>5.9992715692376155</v>
      </c>
      <c r="Q920" t="s">
        <v>142</v>
      </c>
      <c r="R920" t="s">
        <v>231</v>
      </c>
      <c r="S920" t="s">
        <v>317</v>
      </c>
      <c r="T920" t="s">
        <v>510</v>
      </c>
      <c r="U920" t="s">
        <v>353</v>
      </c>
      <c r="V920" t="s">
        <v>514</v>
      </c>
    </row>
    <row r="921" spans="1:22" ht="15" customHeight="1" x14ac:dyDescent="0.3">
      <c r="A921">
        <v>10595</v>
      </c>
      <c r="B921" t="s">
        <v>19</v>
      </c>
      <c r="C921">
        <v>35</v>
      </c>
      <c r="D921">
        <v>2</v>
      </c>
      <c r="E921" s="3">
        <v>44387</v>
      </c>
      <c r="F921" s="25">
        <f>YEAR(Order[[#This Row],[OrderDate]])</f>
        <v>2021</v>
      </c>
      <c r="G921" s="14">
        <v>20210714</v>
      </c>
      <c r="H921" t="s">
        <v>486</v>
      </c>
      <c r="I921" s="4">
        <v>405</v>
      </c>
      <c r="J921" s="4">
        <v>18</v>
      </c>
      <c r="K921" s="4">
        <v>13.5</v>
      </c>
      <c r="L921">
        <v>30</v>
      </c>
      <c r="M921" s="8">
        <v>0.25</v>
      </c>
      <c r="N921" t="s">
        <v>389</v>
      </c>
      <c r="O921">
        <v>16</v>
      </c>
      <c r="P921" s="4">
        <v>11.144616765926688</v>
      </c>
      <c r="Q921" t="s">
        <v>108</v>
      </c>
      <c r="R921" t="s">
        <v>197</v>
      </c>
      <c r="S921" t="s">
        <v>286</v>
      </c>
      <c r="T921" t="s">
        <v>509</v>
      </c>
      <c r="U921" t="s">
        <v>524</v>
      </c>
      <c r="V921" t="s">
        <v>517</v>
      </c>
    </row>
    <row r="922" spans="1:22" ht="15" customHeight="1" x14ac:dyDescent="0.3">
      <c r="A922">
        <v>10595</v>
      </c>
      <c r="B922" t="s">
        <v>19</v>
      </c>
      <c r="C922">
        <v>61</v>
      </c>
      <c r="D922">
        <v>2</v>
      </c>
      <c r="E922" s="3">
        <v>44387</v>
      </c>
      <c r="F922" s="25">
        <f>YEAR(Order[[#This Row],[OrderDate]])</f>
        <v>2021</v>
      </c>
      <c r="G922" s="14">
        <v>20210714</v>
      </c>
      <c r="H922" t="s">
        <v>486</v>
      </c>
      <c r="I922" s="4">
        <v>2565</v>
      </c>
      <c r="J922" s="4">
        <v>28.5</v>
      </c>
      <c r="K922" s="4">
        <v>21.375</v>
      </c>
      <c r="L922">
        <v>120</v>
      </c>
      <c r="M922" s="8">
        <v>0.25</v>
      </c>
      <c r="N922" t="s">
        <v>415</v>
      </c>
      <c r="O922">
        <v>29</v>
      </c>
      <c r="P922" s="4">
        <v>10.457549197381082</v>
      </c>
      <c r="Q922" t="s">
        <v>108</v>
      </c>
      <c r="R922" t="s">
        <v>197</v>
      </c>
      <c r="S922" t="s">
        <v>286</v>
      </c>
      <c r="T922" t="s">
        <v>509</v>
      </c>
      <c r="U922" t="s">
        <v>524</v>
      </c>
      <c r="V922" t="s">
        <v>515</v>
      </c>
    </row>
    <row r="923" spans="1:22" ht="15" customHeight="1" x14ac:dyDescent="0.3">
      <c r="A923">
        <v>10595</v>
      </c>
      <c r="B923" t="s">
        <v>19</v>
      </c>
      <c r="C923">
        <v>69</v>
      </c>
      <c r="D923">
        <v>2</v>
      </c>
      <c r="E923" s="3">
        <v>44387</v>
      </c>
      <c r="F923" s="25">
        <f>YEAR(Order[[#This Row],[OrderDate]])</f>
        <v>2021</v>
      </c>
      <c r="G923" s="14">
        <v>20210812</v>
      </c>
      <c r="H923" t="s">
        <v>486</v>
      </c>
      <c r="I923" s="4">
        <v>1755</v>
      </c>
      <c r="J923" s="4">
        <v>36</v>
      </c>
      <c r="K923" s="4">
        <v>27</v>
      </c>
      <c r="L923">
        <v>65</v>
      </c>
      <c r="M923" s="8">
        <v>0.25</v>
      </c>
      <c r="N923" t="s">
        <v>423</v>
      </c>
      <c r="O923">
        <v>15</v>
      </c>
      <c r="P923" s="4">
        <v>12.894008605174344</v>
      </c>
      <c r="Q923" t="s">
        <v>108</v>
      </c>
      <c r="R923" t="s">
        <v>197</v>
      </c>
      <c r="S923" t="s">
        <v>286</v>
      </c>
      <c r="T923" t="s">
        <v>509</v>
      </c>
      <c r="U923" t="s">
        <v>524</v>
      </c>
      <c r="V923" t="s">
        <v>511</v>
      </c>
    </row>
    <row r="924" spans="1:22" ht="15" customHeight="1" x14ac:dyDescent="0.3">
      <c r="A924">
        <v>10596</v>
      </c>
      <c r="B924" t="s">
        <v>86</v>
      </c>
      <c r="C924">
        <v>56</v>
      </c>
      <c r="D924">
        <v>8</v>
      </c>
      <c r="E924" s="3">
        <v>44388</v>
      </c>
      <c r="F924" s="25">
        <f>YEAR(Order[[#This Row],[OrderDate]])</f>
        <v>2021</v>
      </c>
      <c r="G924" s="14">
        <v>20210812</v>
      </c>
      <c r="H924" t="s">
        <v>486</v>
      </c>
      <c r="I924" s="4">
        <v>151.99999943375587</v>
      </c>
      <c r="J924" s="4">
        <v>38</v>
      </c>
      <c r="K924" s="4">
        <v>30.399999886751175</v>
      </c>
      <c r="L924">
        <v>5</v>
      </c>
      <c r="M924" s="8">
        <v>0.20000000298023221</v>
      </c>
      <c r="N924" t="s">
        <v>410</v>
      </c>
      <c r="O924">
        <v>26</v>
      </c>
      <c r="P924" s="4">
        <v>12.985049050340091</v>
      </c>
      <c r="Q924" t="s">
        <v>175</v>
      </c>
      <c r="R924" t="s">
        <v>264</v>
      </c>
      <c r="S924" t="s">
        <v>348</v>
      </c>
      <c r="T924" t="s">
        <v>510</v>
      </c>
      <c r="U924" t="s">
        <v>353</v>
      </c>
      <c r="V924" t="s">
        <v>512</v>
      </c>
    </row>
    <row r="925" spans="1:22" ht="15" customHeight="1" x14ac:dyDescent="0.3">
      <c r="A925">
        <v>10596</v>
      </c>
      <c r="B925" t="s">
        <v>86</v>
      </c>
      <c r="C925">
        <v>63</v>
      </c>
      <c r="D925">
        <v>8</v>
      </c>
      <c r="E925" s="3">
        <v>44388</v>
      </c>
      <c r="F925" s="25">
        <f>YEAR(Order[[#This Row],[OrderDate]])</f>
        <v>2021</v>
      </c>
      <c r="G925" s="14">
        <v>20210812</v>
      </c>
      <c r="H925" t="s">
        <v>486</v>
      </c>
      <c r="I925" s="4">
        <v>842.8799968600274</v>
      </c>
      <c r="J925" s="4">
        <v>43.9</v>
      </c>
      <c r="K925" s="4">
        <v>35.119999869167806</v>
      </c>
      <c r="L925">
        <v>24</v>
      </c>
      <c r="M925" s="8">
        <v>0.20000000298023221</v>
      </c>
      <c r="N925" t="s">
        <v>417</v>
      </c>
      <c r="O925">
        <v>7</v>
      </c>
      <c r="P925" s="4">
        <v>26.405205149492534</v>
      </c>
      <c r="Q925" t="s">
        <v>175</v>
      </c>
      <c r="R925" t="s">
        <v>264</v>
      </c>
      <c r="S925" t="s">
        <v>348</v>
      </c>
      <c r="T925" t="s">
        <v>510</v>
      </c>
      <c r="U925" t="s">
        <v>353</v>
      </c>
      <c r="V925" t="s">
        <v>515</v>
      </c>
    </row>
    <row r="926" spans="1:22" ht="15" customHeight="1" x14ac:dyDescent="0.3">
      <c r="A926">
        <v>10596</v>
      </c>
      <c r="B926" t="s">
        <v>86</v>
      </c>
      <c r="C926">
        <v>75</v>
      </c>
      <c r="D926">
        <v>8</v>
      </c>
      <c r="E926" s="3">
        <v>44388</v>
      </c>
      <c r="F926" s="25">
        <f>YEAR(Order[[#This Row],[OrderDate]])</f>
        <v>2021</v>
      </c>
      <c r="G926" s="14">
        <v>20210718</v>
      </c>
      <c r="H926" t="s">
        <v>486</v>
      </c>
      <c r="I926" s="4">
        <v>185.999999307096</v>
      </c>
      <c r="J926" s="4">
        <v>7.75</v>
      </c>
      <c r="K926" s="4">
        <v>6.1999999769032001</v>
      </c>
      <c r="L926">
        <v>30</v>
      </c>
      <c r="M926" s="8">
        <v>0.20000000298023221</v>
      </c>
      <c r="N926" t="s">
        <v>429</v>
      </c>
      <c r="O926">
        <v>12</v>
      </c>
      <c r="P926" s="4">
        <v>3.8495729671919596</v>
      </c>
      <c r="Q926" t="s">
        <v>175</v>
      </c>
      <c r="R926" t="s">
        <v>264</v>
      </c>
      <c r="S926" t="s">
        <v>348</v>
      </c>
      <c r="T926" t="s">
        <v>510</v>
      </c>
      <c r="U926" t="s">
        <v>353</v>
      </c>
      <c r="V926" t="s">
        <v>517</v>
      </c>
    </row>
    <row r="927" spans="1:22" x14ac:dyDescent="0.3">
      <c r="A927">
        <v>10597</v>
      </c>
      <c r="B927" t="s">
        <v>56</v>
      </c>
      <c r="C927">
        <v>24</v>
      </c>
      <c r="D927">
        <v>7</v>
      </c>
      <c r="E927" s="3">
        <v>44388</v>
      </c>
      <c r="F927" s="25">
        <f>YEAR(Order[[#This Row],[OrderDate]])</f>
        <v>2021</v>
      </c>
      <c r="G927" s="14">
        <v>20210718</v>
      </c>
      <c r="H927" t="s">
        <v>485</v>
      </c>
      <c r="I927" s="4">
        <v>125.99999953061342</v>
      </c>
      <c r="J927" s="4">
        <v>4.5</v>
      </c>
      <c r="K927" s="4">
        <v>3.5999999865889549</v>
      </c>
      <c r="L927">
        <v>35</v>
      </c>
      <c r="M927" s="8">
        <v>0.20000000298023221</v>
      </c>
      <c r="N927" t="s">
        <v>378</v>
      </c>
      <c r="O927">
        <v>10</v>
      </c>
      <c r="P927" s="4">
        <v>2.1230577042655105</v>
      </c>
      <c r="Q927" t="s">
        <v>145</v>
      </c>
      <c r="R927" t="s">
        <v>234</v>
      </c>
      <c r="S927" t="s">
        <v>320</v>
      </c>
      <c r="T927" t="s">
        <v>509</v>
      </c>
      <c r="U927" t="s">
        <v>524</v>
      </c>
      <c r="V927" t="s">
        <v>517</v>
      </c>
    </row>
    <row r="928" spans="1:22" x14ac:dyDescent="0.3">
      <c r="A928">
        <v>10597</v>
      </c>
      <c r="B928" t="s">
        <v>56</v>
      </c>
      <c r="C928">
        <v>57</v>
      </c>
      <c r="D928">
        <v>7</v>
      </c>
      <c r="E928" s="3">
        <v>44388</v>
      </c>
      <c r="F928" s="25">
        <f>YEAR(Order[[#This Row],[OrderDate]])</f>
        <v>2021</v>
      </c>
      <c r="G928" s="14">
        <v>20210718</v>
      </c>
      <c r="H928" t="s">
        <v>485</v>
      </c>
      <c r="I928" s="4">
        <v>390</v>
      </c>
      <c r="J928" s="4">
        <v>19.5</v>
      </c>
      <c r="K928" s="4">
        <v>19.5</v>
      </c>
      <c r="L928">
        <v>20</v>
      </c>
      <c r="M928" s="8">
        <v>0</v>
      </c>
      <c r="N928" t="s">
        <v>411</v>
      </c>
      <c r="O928">
        <v>26</v>
      </c>
      <c r="P928" s="4">
        <v>13.98469118449494</v>
      </c>
      <c r="Q928" t="s">
        <v>145</v>
      </c>
      <c r="R928" t="s">
        <v>234</v>
      </c>
      <c r="S928" t="s">
        <v>320</v>
      </c>
      <c r="T928" t="s">
        <v>509</v>
      </c>
      <c r="U928" t="s">
        <v>524</v>
      </c>
      <c r="V928" t="s">
        <v>512</v>
      </c>
    </row>
    <row r="929" spans="1:22" x14ac:dyDescent="0.3">
      <c r="A929">
        <v>10597</v>
      </c>
      <c r="B929" t="s">
        <v>56</v>
      </c>
      <c r="C929">
        <v>65</v>
      </c>
      <c r="D929">
        <v>7</v>
      </c>
      <c r="E929" s="3">
        <v>44388</v>
      </c>
      <c r="F929" s="25">
        <f>YEAR(Order[[#This Row],[OrderDate]])</f>
        <v>2021</v>
      </c>
      <c r="G929" s="14">
        <v>20210718</v>
      </c>
      <c r="H929" t="s">
        <v>485</v>
      </c>
      <c r="I929" s="4">
        <v>202.07999924719337</v>
      </c>
      <c r="J929" s="4">
        <v>21.05</v>
      </c>
      <c r="K929" s="4">
        <v>16.839999937266114</v>
      </c>
      <c r="L929">
        <v>12</v>
      </c>
      <c r="M929" s="8">
        <v>0.20000000298023221</v>
      </c>
      <c r="N929" t="s">
        <v>419</v>
      </c>
      <c r="O929">
        <v>2</v>
      </c>
      <c r="P929" s="4">
        <v>12.356901002694999</v>
      </c>
      <c r="Q929" t="s">
        <v>145</v>
      </c>
      <c r="R929" t="s">
        <v>234</v>
      </c>
      <c r="S929" t="s">
        <v>320</v>
      </c>
      <c r="T929" t="s">
        <v>509</v>
      </c>
      <c r="U929" t="s">
        <v>524</v>
      </c>
      <c r="V929" t="s">
        <v>515</v>
      </c>
    </row>
    <row r="930" spans="1:22" ht="15" customHeight="1" x14ac:dyDescent="0.3">
      <c r="A930">
        <v>10598</v>
      </c>
      <c r="B930" t="s">
        <v>62</v>
      </c>
      <c r="C930">
        <v>27</v>
      </c>
      <c r="D930">
        <v>1</v>
      </c>
      <c r="E930" s="3">
        <v>44391</v>
      </c>
      <c r="F930" s="25">
        <f>YEAR(Order[[#This Row],[OrderDate]])</f>
        <v>2021</v>
      </c>
      <c r="G930" s="14">
        <v>20210718</v>
      </c>
      <c r="H930" t="s">
        <v>485</v>
      </c>
      <c r="I930" s="4">
        <v>2195</v>
      </c>
      <c r="J930" s="4">
        <v>43.9</v>
      </c>
      <c r="K930" s="4">
        <v>43.9</v>
      </c>
      <c r="L930">
        <v>50</v>
      </c>
      <c r="M930" s="8">
        <v>0</v>
      </c>
      <c r="N930" t="s">
        <v>381</v>
      </c>
      <c r="O930">
        <v>11</v>
      </c>
      <c r="P930" s="4">
        <v>33.234373496604114</v>
      </c>
      <c r="Q930" t="s">
        <v>151</v>
      </c>
      <c r="R930" t="s">
        <v>240</v>
      </c>
      <c r="S930" t="s">
        <v>325</v>
      </c>
      <c r="T930" t="s">
        <v>510</v>
      </c>
      <c r="U930" t="s">
        <v>353</v>
      </c>
      <c r="V930" t="s">
        <v>516</v>
      </c>
    </row>
    <row r="931" spans="1:22" ht="15" customHeight="1" x14ac:dyDescent="0.3">
      <c r="A931">
        <v>10598</v>
      </c>
      <c r="B931" t="s">
        <v>62</v>
      </c>
      <c r="C931">
        <v>71</v>
      </c>
      <c r="D931">
        <v>1</v>
      </c>
      <c r="E931" s="3">
        <v>44391</v>
      </c>
      <c r="F931" s="25">
        <f>YEAR(Order[[#This Row],[OrderDate]])</f>
        <v>2021</v>
      </c>
      <c r="G931" s="14">
        <v>20210721</v>
      </c>
      <c r="H931" t="s">
        <v>485</v>
      </c>
      <c r="I931" s="4">
        <v>193.5</v>
      </c>
      <c r="J931" s="4">
        <v>21.5</v>
      </c>
      <c r="K931" s="4">
        <v>21.5</v>
      </c>
      <c r="L931">
        <v>9</v>
      </c>
      <c r="M931" s="8">
        <v>0</v>
      </c>
      <c r="N931" t="s">
        <v>425</v>
      </c>
      <c r="O931">
        <v>15</v>
      </c>
      <c r="P931" s="4">
        <v>15.813450604529082</v>
      </c>
      <c r="Q931" t="s">
        <v>151</v>
      </c>
      <c r="R931" t="s">
        <v>240</v>
      </c>
      <c r="S931" t="s">
        <v>325</v>
      </c>
      <c r="T931" t="s">
        <v>510</v>
      </c>
      <c r="U931" t="s">
        <v>353</v>
      </c>
      <c r="V931" t="s">
        <v>511</v>
      </c>
    </row>
    <row r="932" spans="1:22" x14ac:dyDescent="0.3">
      <c r="A932">
        <v>10599</v>
      </c>
      <c r="B932" t="s">
        <v>10</v>
      </c>
      <c r="C932">
        <v>62</v>
      </c>
      <c r="D932">
        <v>6</v>
      </c>
      <c r="E932" s="3">
        <v>44392</v>
      </c>
      <c r="F932" s="25">
        <f>YEAR(Order[[#This Row],[OrderDate]])</f>
        <v>2021</v>
      </c>
      <c r="G932" s="14">
        <v>20210721</v>
      </c>
      <c r="H932" t="s">
        <v>485</v>
      </c>
      <c r="I932" s="4">
        <v>493</v>
      </c>
      <c r="J932" s="4">
        <v>49.3</v>
      </c>
      <c r="K932" s="4">
        <v>49.3</v>
      </c>
      <c r="L932">
        <v>10</v>
      </c>
      <c r="M932" s="8">
        <v>0</v>
      </c>
      <c r="N932" t="s">
        <v>416</v>
      </c>
      <c r="O932">
        <v>29</v>
      </c>
      <c r="P932" s="4">
        <v>34.868075459270003</v>
      </c>
      <c r="Q932" t="s">
        <v>99</v>
      </c>
      <c r="R932" t="s">
        <v>188</v>
      </c>
      <c r="S932" t="s">
        <v>277</v>
      </c>
      <c r="T932" t="s">
        <v>509</v>
      </c>
      <c r="U932" t="s">
        <v>351</v>
      </c>
      <c r="V932" t="s">
        <v>516</v>
      </c>
    </row>
    <row r="933" spans="1:22" ht="15" customHeight="1" x14ac:dyDescent="0.3">
      <c r="A933">
        <v>10600</v>
      </c>
      <c r="B933" t="s">
        <v>34</v>
      </c>
      <c r="C933">
        <v>54</v>
      </c>
      <c r="D933">
        <v>4</v>
      </c>
      <c r="E933" s="3">
        <v>44393</v>
      </c>
      <c r="F933" s="25">
        <f>YEAR(Order[[#This Row],[OrderDate]])</f>
        <v>2021</v>
      </c>
      <c r="G933" s="14">
        <v>20210721</v>
      </c>
      <c r="H933" t="s">
        <v>486</v>
      </c>
      <c r="I933" s="4">
        <v>29.8</v>
      </c>
      <c r="J933" s="4">
        <v>7.45</v>
      </c>
      <c r="K933" s="4">
        <v>7.45</v>
      </c>
      <c r="L933">
        <v>4</v>
      </c>
      <c r="M933" s="8">
        <v>0</v>
      </c>
      <c r="N933" t="s">
        <v>408</v>
      </c>
      <c r="O933">
        <v>25</v>
      </c>
      <c r="P933" s="4">
        <v>5.7031720626915998</v>
      </c>
      <c r="Q933" t="s">
        <v>123</v>
      </c>
      <c r="R933" t="s">
        <v>212</v>
      </c>
      <c r="S933" t="s">
        <v>300</v>
      </c>
      <c r="T933" t="s">
        <v>510</v>
      </c>
      <c r="U933" t="s">
        <v>353</v>
      </c>
      <c r="V933" t="s">
        <v>518</v>
      </c>
    </row>
    <row r="934" spans="1:22" ht="15" customHeight="1" x14ac:dyDescent="0.3">
      <c r="A934">
        <v>10600</v>
      </c>
      <c r="B934" t="s">
        <v>34</v>
      </c>
      <c r="C934">
        <v>73</v>
      </c>
      <c r="D934">
        <v>4</v>
      </c>
      <c r="E934" s="3">
        <v>44393</v>
      </c>
      <c r="F934" s="25">
        <f>YEAR(Order[[#This Row],[OrderDate]])</f>
        <v>2021</v>
      </c>
      <c r="G934" s="14">
        <v>20210722</v>
      </c>
      <c r="H934" t="s">
        <v>486</v>
      </c>
      <c r="I934" s="4">
        <v>450</v>
      </c>
      <c r="J934" s="4">
        <v>15</v>
      </c>
      <c r="K934" s="4">
        <v>15</v>
      </c>
      <c r="L934">
        <v>30</v>
      </c>
      <c r="M934" s="8">
        <v>0</v>
      </c>
      <c r="N934" t="s">
        <v>427</v>
      </c>
      <c r="O934">
        <v>17</v>
      </c>
      <c r="P934" s="4">
        <v>4.6045134272414314</v>
      </c>
      <c r="Q934" t="s">
        <v>123</v>
      </c>
      <c r="R934" t="s">
        <v>212</v>
      </c>
      <c r="S934" t="s">
        <v>300</v>
      </c>
      <c r="T934" t="s">
        <v>510</v>
      </c>
      <c r="U934" t="s">
        <v>353</v>
      </c>
      <c r="V934" t="s">
        <v>514</v>
      </c>
    </row>
    <row r="935" spans="1:22" x14ac:dyDescent="0.3">
      <c r="A935">
        <v>10601</v>
      </c>
      <c r="B935" t="s">
        <v>33</v>
      </c>
      <c r="C935">
        <v>13</v>
      </c>
      <c r="D935">
        <v>7</v>
      </c>
      <c r="E935" s="3">
        <v>44393</v>
      </c>
      <c r="F935" s="25">
        <f>YEAR(Order[[#This Row],[OrderDate]])</f>
        <v>2021</v>
      </c>
      <c r="G935" s="14">
        <v>20210722</v>
      </c>
      <c r="H935" t="s">
        <v>486</v>
      </c>
      <c r="I935" s="4">
        <v>360</v>
      </c>
      <c r="J935" s="4">
        <v>6</v>
      </c>
      <c r="K935" s="4">
        <v>6</v>
      </c>
      <c r="L935">
        <v>60</v>
      </c>
      <c r="M935" s="8">
        <v>0</v>
      </c>
      <c r="N935" t="s">
        <v>367</v>
      </c>
      <c r="O935">
        <v>6</v>
      </c>
      <c r="P935" s="4">
        <v>2.1837851755325639</v>
      </c>
      <c r="Q935" t="s">
        <v>122</v>
      </c>
      <c r="R935" t="s">
        <v>211</v>
      </c>
      <c r="S935" t="s">
        <v>299</v>
      </c>
      <c r="T935" t="s">
        <v>510</v>
      </c>
      <c r="U935" t="s">
        <v>354</v>
      </c>
      <c r="V935" t="s">
        <v>514</v>
      </c>
    </row>
    <row r="936" spans="1:22" x14ac:dyDescent="0.3">
      <c r="A936">
        <v>10601</v>
      </c>
      <c r="B936" t="s">
        <v>33</v>
      </c>
      <c r="C936">
        <v>59</v>
      </c>
      <c r="D936">
        <v>7</v>
      </c>
      <c r="E936" s="3">
        <v>44393</v>
      </c>
      <c r="F936" s="25">
        <f>YEAR(Order[[#This Row],[OrderDate]])</f>
        <v>2021</v>
      </c>
      <c r="G936" s="14">
        <v>20210722</v>
      </c>
      <c r="H936" t="s">
        <v>486</v>
      </c>
      <c r="I936" s="4">
        <v>1925</v>
      </c>
      <c r="J936" s="4">
        <v>55</v>
      </c>
      <c r="K936" s="4">
        <v>55</v>
      </c>
      <c r="L936">
        <v>35</v>
      </c>
      <c r="M936" s="8">
        <v>0</v>
      </c>
      <c r="N936" t="s">
        <v>413</v>
      </c>
      <c r="O936">
        <v>28</v>
      </c>
      <c r="P936" s="4">
        <v>29.299646906924384</v>
      </c>
      <c r="Q936" t="s">
        <v>122</v>
      </c>
      <c r="R936" t="s">
        <v>211</v>
      </c>
      <c r="S936" t="s">
        <v>299</v>
      </c>
      <c r="T936" t="s">
        <v>510</v>
      </c>
      <c r="U936" t="s">
        <v>354</v>
      </c>
      <c r="V936" t="s">
        <v>511</v>
      </c>
    </row>
    <row r="937" spans="1:22" ht="15" customHeight="1" x14ac:dyDescent="0.3">
      <c r="A937">
        <v>10602</v>
      </c>
      <c r="B937" t="s">
        <v>80</v>
      </c>
      <c r="C937">
        <v>77</v>
      </c>
      <c r="D937">
        <v>8</v>
      </c>
      <c r="E937" s="3">
        <v>44394</v>
      </c>
      <c r="F937" s="25">
        <f>YEAR(Order[[#This Row],[OrderDate]])</f>
        <v>2021</v>
      </c>
      <c r="G937" s="14">
        <v>20210808</v>
      </c>
      <c r="H937" t="s">
        <v>484</v>
      </c>
      <c r="I937" s="4">
        <v>48.75</v>
      </c>
      <c r="J937" s="4">
        <v>13</v>
      </c>
      <c r="K937" s="4">
        <v>9.75</v>
      </c>
      <c r="L937">
        <v>5</v>
      </c>
      <c r="M937" s="8">
        <v>0.25</v>
      </c>
      <c r="N937" t="s">
        <v>431</v>
      </c>
      <c r="O937">
        <v>12</v>
      </c>
      <c r="P937" s="4">
        <v>9.7871799999999993</v>
      </c>
      <c r="Q937" t="s">
        <v>169</v>
      </c>
      <c r="R937" t="s">
        <v>258</v>
      </c>
      <c r="S937" t="s">
        <v>342</v>
      </c>
      <c r="T937" t="s">
        <v>509</v>
      </c>
      <c r="U937" t="s">
        <v>532</v>
      </c>
      <c r="V937" t="s">
        <v>515</v>
      </c>
    </row>
    <row r="938" spans="1:22" ht="15" customHeight="1" x14ac:dyDescent="0.3">
      <c r="A938">
        <v>10603</v>
      </c>
      <c r="B938" t="s">
        <v>68</v>
      </c>
      <c r="C938">
        <v>22</v>
      </c>
      <c r="D938">
        <v>8</v>
      </c>
      <c r="E938" s="3">
        <v>44395</v>
      </c>
      <c r="F938" s="25">
        <f>YEAR(Order[[#This Row],[OrderDate]])</f>
        <v>2021</v>
      </c>
      <c r="G938" s="14">
        <v>20210808</v>
      </c>
      <c r="H938" t="s">
        <v>484</v>
      </c>
      <c r="I938" s="4">
        <v>1008</v>
      </c>
      <c r="J938" s="4">
        <v>21</v>
      </c>
      <c r="K938" s="4">
        <v>21</v>
      </c>
      <c r="L938">
        <v>48</v>
      </c>
      <c r="M938" s="8">
        <v>0</v>
      </c>
      <c r="N938" t="s">
        <v>376</v>
      </c>
      <c r="O938">
        <v>9</v>
      </c>
      <c r="P938" s="4">
        <v>6.5214240951904641</v>
      </c>
      <c r="Q938" t="s">
        <v>157</v>
      </c>
      <c r="R938" t="s">
        <v>246</v>
      </c>
      <c r="S938" t="s">
        <v>331</v>
      </c>
      <c r="T938" t="s">
        <v>510</v>
      </c>
      <c r="U938" t="s">
        <v>353</v>
      </c>
      <c r="V938" t="s">
        <v>512</v>
      </c>
    </row>
    <row r="939" spans="1:22" ht="15" customHeight="1" x14ac:dyDescent="0.3">
      <c r="A939">
        <v>10603</v>
      </c>
      <c r="B939" t="s">
        <v>68</v>
      </c>
      <c r="C939">
        <v>49</v>
      </c>
      <c r="D939">
        <v>8</v>
      </c>
      <c r="E939" s="3">
        <v>44395</v>
      </c>
      <c r="F939" s="25">
        <f>YEAR(Order[[#This Row],[OrderDate]])</f>
        <v>2021</v>
      </c>
      <c r="G939" s="14">
        <v>20210729</v>
      </c>
      <c r="H939" t="s">
        <v>484</v>
      </c>
      <c r="I939" s="4">
        <v>474.99999962747097</v>
      </c>
      <c r="J939" s="4">
        <v>20</v>
      </c>
      <c r="K939" s="4">
        <v>18.999999985098839</v>
      </c>
      <c r="L939">
        <v>25</v>
      </c>
      <c r="M939" s="8">
        <v>5.000000074505806E-2</v>
      </c>
      <c r="N939" t="s">
        <v>403</v>
      </c>
      <c r="O939">
        <v>23</v>
      </c>
      <c r="P939" s="4">
        <v>12.545683485741497</v>
      </c>
      <c r="Q939" t="s">
        <v>157</v>
      </c>
      <c r="R939" t="s">
        <v>246</v>
      </c>
      <c r="S939" t="s">
        <v>331</v>
      </c>
      <c r="T939" t="s">
        <v>510</v>
      </c>
      <c r="U939" t="s">
        <v>353</v>
      </c>
      <c r="V939" t="s">
        <v>516</v>
      </c>
    </row>
    <row r="940" spans="1:22" ht="15" customHeight="1" x14ac:dyDescent="0.3">
      <c r="A940">
        <v>10604</v>
      </c>
      <c r="B940" t="s">
        <v>26</v>
      </c>
      <c r="C940">
        <v>48</v>
      </c>
      <c r="D940">
        <v>1</v>
      </c>
      <c r="E940" s="3">
        <v>44395</v>
      </c>
      <c r="F940" s="25">
        <f>YEAR(Order[[#This Row],[OrderDate]])</f>
        <v>2021</v>
      </c>
      <c r="G940" s="14">
        <v>20210729</v>
      </c>
      <c r="H940" t="s">
        <v>486</v>
      </c>
      <c r="I940" s="4">
        <v>68.849999886006117</v>
      </c>
      <c r="J940" s="4">
        <v>12.75</v>
      </c>
      <c r="K940" s="4">
        <v>11.474999981001019</v>
      </c>
      <c r="L940">
        <v>6</v>
      </c>
      <c r="M940" s="8">
        <v>0.10000000149011611</v>
      </c>
      <c r="N940" t="s">
        <v>402</v>
      </c>
      <c r="O940">
        <v>22</v>
      </c>
      <c r="P940" s="4">
        <v>8.7212588249999996</v>
      </c>
      <c r="Q940" t="s">
        <v>115</v>
      </c>
      <c r="R940" t="s">
        <v>204</v>
      </c>
      <c r="S940" t="s">
        <v>292</v>
      </c>
      <c r="T940" t="s">
        <v>509</v>
      </c>
      <c r="U940" t="s">
        <v>352</v>
      </c>
      <c r="V940" t="s">
        <v>516</v>
      </c>
    </row>
    <row r="941" spans="1:22" ht="15" customHeight="1" x14ac:dyDescent="0.3">
      <c r="A941">
        <v>10604</v>
      </c>
      <c r="B941" t="s">
        <v>26</v>
      </c>
      <c r="C941">
        <v>76</v>
      </c>
      <c r="D941">
        <v>1</v>
      </c>
      <c r="E941" s="3">
        <v>44395</v>
      </c>
      <c r="F941" s="25">
        <f>YEAR(Order[[#This Row],[OrderDate]])</f>
        <v>2021</v>
      </c>
      <c r="G941" s="14">
        <v>20210729</v>
      </c>
      <c r="H941" t="s">
        <v>486</v>
      </c>
      <c r="I941" s="4">
        <v>161.9999997317791</v>
      </c>
      <c r="J941" s="4">
        <v>18</v>
      </c>
      <c r="K941" s="4">
        <v>16.19999997317791</v>
      </c>
      <c r="L941">
        <v>10</v>
      </c>
      <c r="M941" s="8">
        <v>0.10000000149011611</v>
      </c>
      <c r="N941" t="s">
        <v>430</v>
      </c>
      <c r="O941">
        <v>23</v>
      </c>
      <c r="P941" s="4">
        <v>11.35067307451974</v>
      </c>
      <c r="Q941" t="s">
        <v>115</v>
      </c>
      <c r="R941" t="s">
        <v>204</v>
      </c>
      <c r="S941" t="s">
        <v>292</v>
      </c>
      <c r="T941" t="s">
        <v>509</v>
      </c>
      <c r="U941" t="s">
        <v>352</v>
      </c>
      <c r="V941" t="s">
        <v>517</v>
      </c>
    </row>
    <row r="942" spans="1:22" ht="15" customHeight="1" x14ac:dyDescent="0.3">
      <c r="A942">
        <v>10605</v>
      </c>
      <c r="B942" t="s">
        <v>49</v>
      </c>
      <c r="C942">
        <v>16</v>
      </c>
      <c r="D942">
        <v>1</v>
      </c>
      <c r="E942" s="3">
        <v>44398</v>
      </c>
      <c r="F942" s="25">
        <f>YEAR(Order[[#This Row],[OrderDate]])</f>
        <v>2021</v>
      </c>
      <c r="G942" s="14">
        <v>20210729</v>
      </c>
      <c r="H942" t="s">
        <v>484</v>
      </c>
      <c r="I942" s="4">
        <v>497.32499960996205</v>
      </c>
      <c r="J942" s="4">
        <v>17.45</v>
      </c>
      <c r="K942" s="4">
        <v>16.577499986998735</v>
      </c>
      <c r="L942">
        <v>30</v>
      </c>
      <c r="M942" s="8">
        <v>5.000000074505806E-2</v>
      </c>
      <c r="N942" t="s">
        <v>370</v>
      </c>
      <c r="O942">
        <v>7</v>
      </c>
      <c r="P942" s="4">
        <v>12.75283918323947</v>
      </c>
      <c r="Q942" t="s">
        <v>138</v>
      </c>
      <c r="R942" t="s">
        <v>227</v>
      </c>
      <c r="S942" t="s">
        <v>314</v>
      </c>
      <c r="T942" t="s">
        <v>510</v>
      </c>
      <c r="U942" t="s">
        <v>531</v>
      </c>
      <c r="V942" t="s">
        <v>516</v>
      </c>
    </row>
    <row r="943" spans="1:22" ht="15" customHeight="1" x14ac:dyDescent="0.3">
      <c r="A943">
        <v>10605</v>
      </c>
      <c r="B943" t="s">
        <v>49</v>
      </c>
      <c r="C943">
        <v>59</v>
      </c>
      <c r="D943">
        <v>1</v>
      </c>
      <c r="E943" s="3">
        <v>44398</v>
      </c>
      <c r="F943" s="25">
        <f>YEAR(Order[[#This Row],[OrderDate]])</f>
        <v>2021</v>
      </c>
      <c r="G943" s="14">
        <v>20210729</v>
      </c>
      <c r="H943" t="s">
        <v>484</v>
      </c>
      <c r="I943" s="4">
        <v>1044.9999991804361</v>
      </c>
      <c r="J943" s="4">
        <v>55</v>
      </c>
      <c r="K943" s="4">
        <v>52.249999959021807</v>
      </c>
      <c r="L943">
        <v>20</v>
      </c>
      <c r="M943" s="8">
        <v>5.000000074505806E-2</v>
      </c>
      <c r="N943" t="s">
        <v>413</v>
      </c>
      <c r="O943">
        <v>28</v>
      </c>
      <c r="P943" s="4">
        <v>29.299646906924384</v>
      </c>
      <c r="Q943" t="s">
        <v>138</v>
      </c>
      <c r="R943" t="s">
        <v>227</v>
      </c>
      <c r="S943" t="s">
        <v>314</v>
      </c>
      <c r="T943" t="s">
        <v>510</v>
      </c>
      <c r="U943" t="s">
        <v>531</v>
      </c>
      <c r="V943" t="s">
        <v>511</v>
      </c>
    </row>
    <row r="944" spans="1:22" ht="15" customHeight="1" x14ac:dyDescent="0.3">
      <c r="A944">
        <v>10605</v>
      </c>
      <c r="B944" t="s">
        <v>49</v>
      </c>
      <c r="C944">
        <v>60</v>
      </c>
      <c r="D944">
        <v>1</v>
      </c>
      <c r="E944" s="3">
        <v>44398</v>
      </c>
      <c r="F944" s="25">
        <f>YEAR(Order[[#This Row],[OrderDate]])</f>
        <v>2021</v>
      </c>
      <c r="G944" s="14">
        <v>20210729</v>
      </c>
      <c r="H944" t="s">
        <v>484</v>
      </c>
      <c r="I944" s="4">
        <v>2260.9999982267618</v>
      </c>
      <c r="J944" s="4">
        <v>34</v>
      </c>
      <c r="K944" s="4">
        <v>32.299999974668026</v>
      </c>
      <c r="L944">
        <v>70</v>
      </c>
      <c r="M944" s="8">
        <v>5.000000074505806E-2</v>
      </c>
      <c r="N944" t="s">
        <v>414</v>
      </c>
      <c r="O944">
        <v>28</v>
      </c>
      <c r="P944" s="4">
        <v>17.186056815854748</v>
      </c>
      <c r="Q944" t="s">
        <v>138</v>
      </c>
      <c r="R944" t="s">
        <v>227</v>
      </c>
      <c r="S944" t="s">
        <v>314</v>
      </c>
      <c r="T944" t="s">
        <v>510</v>
      </c>
      <c r="U944" t="s">
        <v>531</v>
      </c>
      <c r="V944" t="s">
        <v>511</v>
      </c>
    </row>
    <row r="945" spans="1:22" ht="15" customHeight="1" x14ac:dyDescent="0.3">
      <c r="A945">
        <v>10605</v>
      </c>
      <c r="B945" t="s">
        <v>49</v>
      </c>
      <c r="C945">
        <v>71</v>
      </c>
      <c r="D945">
        <v>1</v>
      </c>
      <c r="E945" s="3">
        <v>44398</v>
      </c>
      <c r="F945" s="25">
        <f>YEAR(Order[[#This Row],[OrderDate]])</f>
        <v>2021</v>
      </c>
      <c r="G945" s="14">
        <v>20210731</v>
      </c>
      <c r="H945" t="s">
        <v>484</v>
      </c>
      <c r="I945" s="4">
        <v>306.37499975971878</v>
      </c>
      <c r="J945" s="4">
        <v>21.5</v>
      </c>
      <c r="K945" s="4">
        <v>20.424999983981252</v>
      </c>
      <c r="L945">
        <v>15</v>
      </c>
      <c r="M945" s="8">
        <v>5.000000074505806E-2</v>
      </c>
      <c r="N945" t="s">
        <v>425</v>
      </c>
      <c r="O945">
        <v>15</v>
      </c>
      <c r="P945" s="4">
        <v>15.813450604529082</v>
      </c>
      <c r="Q945" t="s">
        <v>138</v>
      </c>
      <c r="R945" t="s">
        <v>227</v>
      </c>
      <c r="S945" t="s">
        <v>314</v>
      </c>
      <c r="T945" t="s">
        <v>510</v>
      </c>
      <c r="U945" t="s">
        <v>531</v>
      </c>
      <c r="V945" t="s">
        <v>511</v>
      </c>
    </row>
    <row r="946" spans="1:22" ht="15" customHeight="1" x14ac:dyDescent="0.3">
      <c r="A946">
        <v>10606</v>
      </c>
      <c r="B946" t="s">
        <v>78</v>
      </c>
      <c r="C946">
        <v>4</v>
      </c>
      <c r="D946">
        <v>4</v>
      </c>
      <c r="E946" s="3">
        <v>44399</v>
      </c>
      <c r="F946" s="25">
        <f>YEAR(Order[[#This Row],[OrderDate]])</f>
        <v>2021</v>
      </c>
      <c r="G946" s="14">
        <v>20210731</v>
      </c>
      <c r="H946" t="s">
        <v>485</v>
      </c>
      <c r="I946" s="4">
        <v>351.99999868869781</v>
      </c>
      <c r="J946" s="4">
        <v>22</v>
      </c>
      <c r="K946" s="4">
        <v>17.599999934434891</v>
      </c>
      <c r="L946">
        <v>20</v>
      </c>
      <c r="M946" s="8">
        <v>0.20000000298023221</v>
      </c>
      <c r="N946" t="s">
        <v>358</v>
      </c>
      <c r="O946">
        <v>2</v>
      </c>
      <c r="P946" s="4">
        <v>13.396192586104789</v>
      </c>
      <c r="Q946" t="s">
        <v>167</v>
      </c>
      <c r="R946" t="s">
        <v>256</v>
      </c>
      <c r="S946" t="s">
        <v>340</v>
      </c>
      <c r="T946" t="s">
        <v>510</v>
      </c>
      <c r="U946" t="s">
        <v>521</v>
      </c>
      <c r="V946" t="s">
        <v>515</v>
      </c>
    </row>
    <row r="947" spans="1:22" ht="15" customHeight="1" x14ac:dyDescent="0.3">
      <c r="A947">
        <v>10606</v>
      </c>
      <c r="B947" t="s">
        <v>78</v>
      </c>
      <c r="C947">
        <v>55</v>
      </c>
      <c r="D947">
        <v>4</v>
      </c>
      <c r="E947" s="3">
        <v>44399</v>
      </c>
      <c r="F947" s="25">
        <f>YEAR(Order[[#This Row],[OrderDate]])</f>
        <v>2021</v>
      </c>
      <c r="G947" s="14">
        <v>20210731</v>
      </c>
      <c r="H947" t="s">
        <v>485</v>
      </c>
      <c r="I947" s="4">
        <v>383.99999856948853</v>
      </c>
      <c r="J947" s="4">
        <v>24</v>
      </c>
      <c r="K947" s="4">
        <v>19.199999928474426</v>
      </c>
      <c r="L947">
        <v>20</v>
      </c>
      <c r="M947" s="8">
        <v>0.20000000298023221</v>
      </c>
      <c r="N947" t="s">
        <v>409</v>
      </c>
      <c r="O947">
        <v>25</v>
      </c>
      <c r="P947" s="4">
        <v>18.144678468561601</v>
      </c>
      <c r="Q947" t="s">
        <v>167</v>
      </c>
      <c r="R947" t="s">
        <v>256</v>
      </c>
      <c r="S947" t="s">
        <v>340</v>
      </c>
      <c r="T947" t="s">
        <v>510</v>
      </c>
      <c r="U947" t="s">
        <v>521</v>
      </c>
      <c r="V947" t="s">
        <v>518</v>
      </c>
    </row>
    <row r="948" spans="1:22" ht="15" customHeight="1" x14ac:dyDescent="0.3">
      <c r="A948">
        <v>10606</v>
      </c>
      <c r="B948" t="s">
        <v>78</v>
      </c>
      <c r="C948">
        <v>62</v>
      </c>
      <c r="D948">
        <v>4</v>
      </c>
      <c r="E948" s="3">
        <v>44399</v>
      </c>
      <c r="F948" s="25">
        <f>YEAR(Order[[#This Row],[OrderDate]])</f>
        <v>2021</v>
      </c>
      <c r="G948" s="14">
        <v>20210725</v>
      </c>
      <c r="H948" t="s">
        <v>485</v>
      </c>
      <c r="I948" s="4">
        <v>394.39999853074551</v>
      </c>
      <c r="J948" s="4">
        <v>49.3</v>
      </c>
      <c r="K948" s="4">
        <v>39.439999853074553</v>
      </c>
      <c r="L948">
        <v>10</v>
      </c>
      <c r="M948" s="8">
        <v>0.20000000298023221</v>
      </c>
      <c r="N948" t="s">
        <v>416</v>
      </c>
      <c r="O948">
        <v>29</v>
      </c>
      <c r="P948" s="4">
        <v>34.868075459270003</v>
      </c>
      <c r="Q948" t="s">
        <v>167</v>
      </c>
      <c r="R948" t="s">
        <v>256</v>
      </c>
      <c r="S948" t="s">
        <v>340</v>
      </c>
      <c r="T948" t="s">
        <v>510</v>
      </c>
      <c r="U948" t="s">
        <v>521</v>
      </c>
      <c r="V948" t="s">
        <v>516</v>
      </c>
    </row>
    <row r="949" spans="1:22" ht="15" customHeight="1" x14ac:dyDescent="0.3">
      <c r="A949">
        <v>10607</v>
      </c>
      <c r="B949" t="s">
        <v>68</v>
      </c>
      <c r="C949">
        <v>7</v>
      </c>
      <c r="D949">
        <v>5</v>
      </c>
      <c r="E949" s="3">
        <v>44399</v>
      </c>
      <c r="F949" s="25">
        <f>YEAR(Order[[#This Row],[OrderDate]])</f>
        <v>2021</v>
      </c>
      <c r="G949" s="14">
        <v>20210725</v>
      </c>
      <c r="H949" t="s">
        <v>486</v>
      </c>
      <c r="I949" s="4">
        <v>1350</v>
      </c>
      <c r="J949" s="4">
        <v>30</v>
      </c>
      <c r="K949" s="4">
        <v>30</v>
      </c>
      <c r="L949">
        <v>45</v>
      </c>
      <c r="M949" s="8">
        <v>0</v>
      </c>
      <c r="N949" t="s">
        <v>361</v>
      </c>
      <c r="O949">
        <v>3</v>
      </c>
      <c r="P949" s="4">
        <v>16.995648153812226</v>
      </c>
      <c r="Q949" t="s">
        <v>157</v>
      </c>
      <c r="R949" t="s">
        <v>246</v>
      </c>
      <c r="S949" t="s">
        <v>331</v>
      </c>
      <c r="T949" t="s">
        <v>510</v>
      </c>
      <c r="U949" t="s">
        <v>353</v>
      </c>
      <c r="V949" t="s">
        <v>513</v>
      </c>
    </row>
    <row r="950" spans="1:22" ht="15" customHeight="1" x14ac:dyDescent="0.3">
      <c r="A950">
        <v>10607</v>
      </c>
      <c r="B950" t="s">
        <v>68</v>
      </c>
      <c r="C950">
        <v>17</v>
      </c>
      <c r="D950">
        <v>5</v>
      </c>
      <c r="E950" s="3">
        <v>44399</v>
      </c>
      <c r="F950" s="25">
        <f>YEAR(Order[[#This Row],[OrderDate]])</f>
        <v>2021</v>
      </c>
      <c r="G950" s="14">
        <v>20210725</v>
      </c>
      <c r="H950" t="s">
        <v>486</v>
      </c>
      <c r="I950" s="4">
        <v>3900</v>
      </c>
      <c r="J950" s="4">
        <v>39</v>
      </c>
      <c r="K950" s="4">
        <v>39</v>
      </c>
      <c r="L950">
        <v>100</v>
      </c>
      <c r="M950" s="8">
        <v>0</v>
      </c>
      <c r="N950" t="s">
        <v>371</v>
      </c>
      <c r="O950">
        <v>7</v>
      </c>
      <c r="P950" s="4">
        <v>24.774912809223483</v>
      </c>
      <c r="Q950" t="s">
        <v>157</v>
      </c>
      <c r="R950" t="s">
        <v>246</v>
      </c>
      <c r="S950" t="s">
        <v>331</v>
      </c>
      <c r="T950" t="s">
        <v>510</v>
      </c>
      <c r="U950" t="s">
        <v>353</v>
      </c>
      <c r="V950" t="s">
        <v>518</v>
      </c>
    </row>
    <row r="951" spans="1:22" ht="15" customHeight="1" x14ac:dyDescent="0.3">
      <c r="A951">
        <v>10607</v>
      </c>
      <c r="B951" t="s">
        <v>68</v>
      </c>
      <c r="C951">
        <v>33</v>
      </c>
      <c r="D951">
        <v>5</v>
      </c>
      <c r="E951" s="3">
        <v>44399</v>
      </c>
      <c r="F951" s="25">
        <f>YEAR(Order[[#This Row],[OrderDate]])</f>
        <v>2021</v>
      </c>
      <c r="G951" s="14">
        <v>20210725</v>
      </c>
      <c r="H951" t="s">
        <v>486</v>
      </c>
      <c r="I951" s="4">
        <v>35</v>
      </c>
      <c r="J951" s="4">
        <v>2.5</v>
      </c>
      <c r="K951" s="4">
        <v>2.5</v>
      </c>
      <c r="L951">
        <v>14</v>
      </c>
      <c r="M951" s="8">
        <v>0</v>
      </c>
      <c r="N951" t="s">
        <v>387</v>
      </c>
      <c r="O951">
        <v>15</v>
      </c>
      <c r="P951" s="4">
        <v>1.3985746153494198</v>
      </c>
      <c r="Q951" t="s">
        <v>157</v>
      </c>
      <c r="R951" t="s">
        <v>246</v>
      </c>
      <c r="S951" t="s">
        <v>331</v>
      </c>
      <c r="T951" t="s">
        <v>510</v>
      </c>
      <c r="U951" t="s">
        <v>353</v>
      </c>
      <c r="V951" t="s">
        <v>511</v>
      </c>
    </row>
    <row r="952" spans="1:22" ht="15" customHeight="1" x14ac:dyDescent="0.3">
      <c r="A952">
        <v>10607</v>
      </c>
      <c r="B952" t="s">
        <v>68</v>
      </c>
      <c r="C952">
        <v>40</v>
      </c>
      <c r="D952">
        <v>5</v>
      </c>
      <c r="E952" s="3">
        <v>44399</v>
      </c>
      <c r="F952" s="25">
        <f>YEAR(Order[[#This Row],[OrderDate]])</f>
        <v>2021</v>
      </c>
      <c r="G952" s="14">
        <v>20210725</v>
      </c>
      <c r="H952" t="s">
        <v>486</v>
      </c>
      <c r="I952" s="4">
        <v>772.8</v>
      </c>
      <c r="J952" s="4">
        <v>18.399999999999999</v>
      </c>
      <c r="K952" s="4">
        <v>18.399999999999999</v>
      </c>
      <c r="L952">
        <v>42</v>
      </c>
      <c r="M952" s="8">
        <v>0</v>
      </c>
      <c r="N952" t="s">
        <v>394</v>
      </c>
      <c r="O952">
        <v>19</v>
      </c>
      <c r="P952" s="4">
        <v>11.939905659925371</v>
      </c>
      <c r="Q952" t="s">
        <v>157</v>
      </c>
      <c r="R952" t="s">
        <v>246</v>
      </c>
      <c r="S952" t="s">
        <v>331</v>
      </c>
      <c r="T952" t="s">
        <v>510</v>
      </c>
      <c r="U952" t="s">
        <v>353</v>
      </c>
      <c r="V952" t="s">
        <v>514</v>
      </c>
    </row>
    <row r="953" spans="1:22" ht="15" customHeight="1" x14ac:dyDescent="0.3">
      <c r="A953">
        <v>10607</v>
      </c>
      <c r="B953" t="s">
        <v>68</v>
      </c>
      <c r="C953">
        <v>72</v>
      </c>
      <c r="D953">
        <v>5</v>
      </c>
      <c r="E953" s="3">
        <v>44399</v>
      </c>
      <c r="F953" s="25">
        <f>YEAR(Order[[#This Row],[OrderDate]])</f>
        <v>2021</v>
      </c>
      <c r="G953" s="14">
        <v>20210801</v>
      </c>
      <c r="H953" t="s">
        <v>486</v>
      </c>
      <c r="I953" s="4">
        <v>417.59999999999997</v>
      </c>
      <c r="J953" s="4">
        <v>34.799999999999997</v>
      </c>
      <c r="K953" s="4">
        <v>34.799999999999997</v>
      </c>
      <c r="L953">
        <v>12</v>
      </c>
      <c r="M953" s="8">
        <v>0</v>
      </c>
      <c r="N953" t="s">
        <v>426</v>
      </c>
      <c r="O953">
        <v>14</v>
      </c>
      <c r="P953" s="4">
        <v>14.902797245173618</v>
      </c>
      <c r="Q953" t="s">
        <v>157</v>
      </c>
      <c r="R953" t="s">
        <v>246</v>
      </c>
      <c r="S953" t="s">
        <v>331</v>
      </c>
      <c r="T953" t="s">
        <v>510</v>
      </c>
      <c r="U953" t="s">
        <v>353</v>
      </c>
      <c r="V953" t="s">
        <v>511</v>
      </c>
    </row>
    <row r="954" spans="1:22" ht="15" customHeight="1" x14ac:dyDescent="0.3">
      <c r="A954">
        <v>10608</v>
      </c>
      <c r="B954" t="s">
        <v>76</v>
      </c>
      <c r="C954">
        <v>56</v>
      </c>
      <c r="D954">
        <v>4</v>
      </c>
      <c r="E954" s="3">
        <v>44400</v>
      </c>
      <c r="F954" s="25">
        <f>YEAR(Order[[#This Row],[OrderDate]])</f>
        <v>2021</v>
      </c>
      <c r="G954" s="14">
        <v>20210730</v>
      </c>
      <c r="H954" t="s">
        <v>484</v>
      </c>
      <c r="I954" s="4">
        <v>1064</v>
      </c>
      <c r="J954" s="4">
        <v>38</v>
      </c>
      <c r="K954" s="4">
        <v>38</v>
      </c>
      <c r="L954">
        <v>28</v>
      </c>
      <c r="M954" s="8">
        <v>0</v>
      </c>
      <c r="N954" t="s">
        <v>410</v>
      </c>
      <c r="O954">
        <v>26</v>
      </c>
      <c r="P954" s="4">
        <v>12.985049050340091</v>
      </c>
      <c r="Q954" t="s">
        <v>165</v>
      </c>
      <c r="R954" t="s">
        <v>254</v>
      </c>
      <c r="S954" t="s">
        <v>339</v>
      </c>
      <c r="T954" t="s">
        <v>509</v>
      </c>
      <c r="U954" t="s">
        <v>520</v>
      </c>
      <c r="V954" t="s">
        <v>512</v>
      </c>
    </row>
    <row r="955" spans="1:22" x14ac:dyDescent="0.3">
      <c r="A955">
        <v>10609</v>
      </c>
      <c r="B955" t="s">
        <v>17</v>
      </c>
      <c r="C955">
        <v>1</v>
      </c>
      <c r="D955">
        <v>7</v>
      </c>
      <c r="E955" s="3">
        <v>44401</v>
      </c>
      <c r="F955" s="25">
        <f>YEAR(Order[[#This Row],[OrderDate]])</f>
        <v>2021</v>
      </c>
      <c r="G955" s="14">
        <v>20210730</v>
      </c>
      <c r="H955" t="s">
        <v>484</v>
      </c>
      <c r="I955" s="4">
        <v>54</v>
      </c>
      <c r="J955" s="4">
        <v>18</v>
      </c>
      <c r="K955" s="4">
        <v>18</v>
      </c>
      <c r="L955">
        <v>3</v>
      </c>
      <c r="M955" s="8">
        <v>0</v>
      </c>
      <c r="N955" t="s">
        <v>355</v>
      </c>
      <c r="O955">
        <v>1</v>
      </c>
      <c r="P955" s="4">
        <v>9.9412796083453241</v>
      </c>
      <c r="Q955" t="s">
        <v>106</v>
      </c>
      <c r="R955" t="s">
        <v>195</v>
      </c>
      <c r="S955" t="s">
        <v>284</v>
      </c>
      <c r="T955" t="s">
        <v>509</v>
      </c>
      <c r="U955" t="s">
        <v>519</v>
      </c>
      <c r="V955" t="s">
        <v>517</v>
      </c>
    </row>
    <row r="956" spans="1:22" x14ac:dyDescent="0.3">
      <c r="A956">
        <v>10609</v>
      </c>
      <c r="B956" t="s">
        <v>17</v>
      </c>
      <c r="C956">
        <v>10</v>
      </c>
      <c r="D956">
        <v>7</v>
      </c>
      <c r="E956" s="3">
        <v>44401</v>
      </c>
      <c r="F956" s="25">
        <f>YEAR(Order[[#This Row],[OrderDate]])</f>
        <v>2021</v>
      </c>
      <c r="G956" s="14">
        <v>20210730</v>
      </c>
      <c r="H956" t="s">
        <v>484</v>
      </c>
      <c r="I956" s="4">
        <v>310</v>
      </c>
      <c r="J956" s="4">
        <v>31</v>
      </c>
      <c r="K956" s="4">
        <v>31</v>
      </c>
      <c r="L956">
        <v>10</v>
      </c>
      <c r="M956" s="8">
        <v>0</v>
      </c>
      <c r="N956" t="s">
        <v>364</v>
      </c>
      <c r="O956">
        <v>4</v>
      </c>
      <c r="P956" s="4">
        <v>11.047328272500083</v>
      </c>
      <c r="Q956" t="s">
        <v>106</v>
      </c>
      <c r="R956" t="s">
        <v>195</v>
      </c>
      <c r="S956" t="s">
        <v>284</v>
      </c>
      <c r="T956" t="s">
        <v>509</v>
      </c>
      <c r="U956" t="s">
        <v>519</v>
      </c>
      <c r="V956" t="s">
        <v>514</v>
      </c>
    </row>
    <row r="957" spans="1:22" x14ac:dyDescent="0.3">
      <c r="A957">
        <v>10609</v>
      </c>
      <c r="B957" t="s">
        <v>17</v>
      </c>
      <c r="C957">
        <v>21</v>
      </c>
      <c r="D957">
        <v>7</v>
      </c>
      <c r="E957" s="3">
        <v>44401</v>
      </c>
      <c r="F957" s="25">
        <f>YEAR(Order[[#This Row],[OrderDate]])</f>
        <v>2021</v>
      </c>
      <c r="G957" s="14">
        <v>20210806</v>
      </c>
      <c r="H957" t="s">
        <v>484</v>
      </c>
      <c r="I957" s="4">
        <v>60</v>
      </c>
      <c r="J957" s="4">
        <v>10</v>
      </c>
      <c r="K957" s="4">
        <v>10</v>
      </c>
      <c r="L957">
        <v>6</v>
      </c>
      <c r="M957" s="8">
        <v>0</v>
      </c>
      <c r="N957" t="s">
        <v>375</v>
      </c>
      <c r="O957">
        <v>8</v>
      </c>
      <c r="P957" s="4">
        <v>8.5451596278118238</v>
      </c>
      <c r="Q957" t="s">
        <v>106</v>
      </c>
      <c r="R957" t="s">
        <v>195</v>
      </c>
      <c r="S957" t="s">
        <v>284</v>
      </c>
      <c r="T957" t="s">
        <v>509</v>
      </c>
      <c r="U957" t="s">
        <v>519</v>
      </c>
      <c r="V957" t="s">
        <v>516</v>
      </c>
    </row>
    <row r="958" spans="1:22" ht="15" customHeight="1" x14ac:dyDescent="0.3">
      <c r="A958">
        <v>10610</v>
      </c>
      <c r="B958" t="s">
        <v>39</v>
      </c>
      <c r="C958">
        <v>36</v>
      </c>
      <c r="D958">
        <v>8</v>
      </c>
      <c r="E958" s="3">
        <v>44402</v>
      </c>
      <c r="F958" s="25">
        <f>YEAR(Order[[#This Row],[OrderDate]])</f>
        <v>2021</v>
      </c>
      <c r="G958" s="14">
        <v>20210801</v>
      </c>
      <c r="H958" t="s">
        <v>486</v>
      </c>
      <c r="I958" s="4">
        <v>299.25</v>
      </c>
      <c r="J958" s="4">
        <v>19</v>
      </c>
      <c r="K958" s="4">
        <v>14.25</v>
      </c>
      <c r="L958">
        <v>21</v>
      </c>
      <c r="M958" s="8">
        <v>0.25</v>
      </c>
      <c r="N958" t="s">
        <v>390</v>
      </c>
      <c r="O958">
        <v>17</v>
      </c>
      <c r="P958" s="4">
        <v>14.515505674132482</v>
      </c>
      <c r="Q958" t="s">
        <v>128</v>
      </c>
      <c r="R958" t="s">
        <v>217</v>
      </c>
      <c r="S958" t="s">
        <v>304</v>
      </c>
      <c r="T958" t="s">
        <v>509</v>
      </c>
      <c r="U958" t="s">
        <v>519</v>
      </c>
      <c r="V958" t="s">
        <v>514</v>
      </c>
    </row>
    <row r="959" spans="1:22" x14ac:dyDescent="0.3">
      <c r="A959">
        <v>10611</v>
      </c>
      <c r="B959" t="s">
        <v>88</v>
      </c>
      <c r="C959">
        <v>1</v>
      </c>
      <c r="D959">
        <v>6</v>
      </c>
      <c r="E959" s="3">
        <v>44402</v>
      </c>
      <c r="F959" s="25">
        <f>YEAR(Order[[#This Row],[OrderDate]])</f>
        <v>2021</v>
      </c>
      <c r="G959" s="14">
        <v>20210801</v>
      </c>
      <c r="H959" t="s">
        <v>484</v>
      </c>
      <c r="I959" s="4">
        <v>108</v>
      </c>
      <c r="J959" s="4">
        <v>18</v>
      </c>
      <c r="K959" s="4">
        <v>18</v>
      </c>
      <c r="L959">
        <v>6</v>
      </c>
      <c r="M959" s="8">
        <v>0</v>
      </c>
      <c r="N959" t="s">
        <v>355</v>
      </c>
      <c r="O959">
        <v>1</v>
      </c>
      <c r="P959" s="4">
        <v>9.9412796083453241</v>
      </c>
      <c r="Q959" t="s">
        <v>177</v>
      </c>
      <c r="R959" t="s">
        <v>266</v>
      </c>
      <c r="S959" t="s">
        <v>350</v>
      </c>
      <c r="T959" t="s">
        <v>509</v>
      </c>
      <c r="U959" t="s">
        <v>533</v>
      </c>
      <c r="V959" t="s">
        <v>517</v>
      </c>
    </row>
    <row r="960" spans="1:22" x14ac:dyDescent="0.3">
      <c r="A960">
        <v>10611</v>
      </c>
      <c r="B960" t="s">
        <v>88</v>
      </c>
      <c r="C960">
        <v>2</v>
      </c>
      <c r="D960">
        <v>6</v>
      </c>
      <c r="E960" s="3">
        <v>44402</v>
      </c>
      <c r="F960" s="25">
        <f>YEAR(Order[[#This Row],[OrderDate]])</f>
        <v>2021</v>
      </c>
      <c r="G960" s="14">
        <v>20210801</v>
      </c>
      <c r="H960" t="s">
        <v>484</v>
      </c>
      <c r="I960" s="4">
        <v>190</v>
      </c>
      <c r="J960" s="4">
        <v>19</v>
      </c>
      <c r="K960" s="4">
        <v>19</v>
      </c>
      <c r="L960">
        <v>10</v>
      </c>
      <c r="M960" s="8">
        <v>0</v>
      </c>
      <c r="N960" t="s">
        <v>356</v>
      </c>
      <c r="O960">
        <v>1</v>
      </c>
      <c r="P960" s="4">
        <v>9.9064127385757743</v>
      </c>
      <c r="Q960" t="s">
        <v>177</v>
      </c>
      <c r="R960" t="s">
        <v>266</v>
      </c>
      <c r="S960" t="s">
        <v>350</v>
      </c>
      <c r="T960" t="s">
        <v>509</v>
      </c>
      <c r="U960" t="s">
        <v>533</v>
      </c>
      <c r="V960" t="s">
        <v>517</v>
      </c>
    </row>
    <row r="961" spans="1:22" x14ac:dyDescent="0.3">
      <c r="A961">
        <v>10611</v>
      </c>
      <c r="B961" t="s">
        <v>88</v>
      </c>
      <c r="C961">
        <v>60</v>
      </c>
      <c r="D961">
        <v>6</v>
      </c>
      <c r="E961" s="3">
        <v>44402</v>
      </c>
      <c r="F961" s="25">
        <f>YEAR(Order[[#This Row],[OrderDate]])</f>
        <v>2021</v>
      </c>
      <c r="G961" s="14">
        <v>20210801</v>
      </c>
      <c r="H961" t="s">
        <v>484</v>
      </c>
      <c r="I961" s="4">
        <v>510</v>
      </c>
      <c r="J961" s="4">
        <v>34</v>
      </c>
      <c r="K961" s="4">
        <v>34</v>
      </c>
      <c r="L961">
        <v>15</v>
      </c>
      <c r="M961" s="8">
        <v>0</v>
      </c>
      <c r="N961" t="s">
        <v>414</v>
      </c>
      <c r="O961">
        <v>28</v>
      </c>
      <c r="P961" s="4">
        <v>17.186056815854748</v>
      </c>
      <c r="Q961" t="s">
        <v>177</v>
      </c>
      <c r="R961" t="s">
        <v>266</v>
      </c>
      <c r="S961" t="s">
        <v>350</v>
      </c>
      <c r="T961" t="s">
        <v>509</v>
      </c>
      <c r="U961" t="s">
        <v>533</v>
      </c>
      <c r="V961" t="s">
        <v>511</v>
      </c>
    </row>
    <row r="962" spans="1:22" ht="15" customHeight="1" x14ac:dyDescent="0.3">
      <c r="A962">
        <v>10612</v>
      </c>
      <c r="B962" t="s">
        <v>68</v>
      </c>
      <c r="C962">
        <v>10</v>
      </c>
      <c r="D962">
        <v>1</v>
      </c>
      <c r="E962" s="3">
        <v>44405</v>
      </c>
      <c r="F962" s="25">
        <f>YEAR(Order[[#This Row],[OrderDate]])</f>
        <v>2021</v>
      </c>
      <c r="G962" s="14">
        <v>20210801</v>
      </c>
      <c r="H962" t="s">
        <v>484</v>
      </c>
      <c r="I962" s="4">
        <v>2170</v>
      </c>
      <c r="J962" s="4">
        <v>31</v>
      </c>
      <c r="K962" s="4">
        <v>31</v>
      </c>
      <c r="L962">
        <v>70</v>
      </c>
      <c r="M962" s="8">
        <v>0</v>
      </c>
      <c r="N962" t="s">
        <v>364</v>
      </c>
      <c r="O962">
        <v>4</v>
      </c>
      <c r="P962" s="4">
        <v>11.047328272500083</v>
      </c>
      <c r="Q962" t="s">
        <v>157</v>
      </c>
      <c r="R962" t="s">
        <v>246</v>
      </c>
      <c r="S962" t="s">
        <v>331</v>
      </c>
      <c r="T962" t="s">
        <v>510</v>
      </c>
      <c r="U962" t="s">
        <v>353</v>
      </c>
      <c r="V962" t="s">
        <v>514</v>
      </c>
    </row>
    <row r="963" spans="1:22" ht="15" customHeight="1" x14ac:dyDescent="0.3">
      <c r="A963">
        <v>10612</v>
      </c>
      <c r="B963" t="s">
        <v>68</v>
      </c>
      <c r="C963">
        <v>36</v>
      </c>
      <c r="D963">
        <v>1</v>
      </c>
      <c r="E963" s="3">
        <v>44405</v>
      </c>
      <c r="F963" s="25">
        <f>YEAR(Order[[#This Row],[OrderDate]])</f>
        <v>2021</v>
      </c>
      <c r="G963" s="14">
        <v>20210801</v>
      </c>
      <c r="H963" t="s">
        <v>484</v>
      </c>
      <c r="I963" s="4">
        <v>1045</v>
      </c>
      <c r="J963" s="4">
        <v>19</v>
      </c>
      <c r="K963" s="4">
        <v>19</v>
      </c>
      <c r="L963">
        <v>55</v>
      </c>
      <c r="M963" s="8">
        <v>0</v>
      </c>
      <c r="N963" t="s">
        <v>390</v>
      </c>
      <c r="O963">
        <v>17</v>
      </c>
      <c r="P963" s="4">
        <v>14.515505674132482</v>
      </c>
      <c r="Q963" t="s">
        <v>157</v>
      </c>
      <c r="R963" t="s">
        <v>246</v>
      </c>
      <c r="S963" t="s">
        <v>331</v>
      </c>
      <c r="T963" t="s">
        <v>510</v>
      </c>
      <c r="U963" t="s">
        <v>353</v>
      </c>
      <c r="V963" t="s">
        <v>514</v>
      </c>
    </row>
    <row r="964" spans="1:22" ht="15" customHeight="1" x14ac:dyDescent="0.3">
      <c r="A964">
        <v>10612</v>
      </c>
      <c r="B964" t="s">
        <v>68</v>
      </c>
      <c r="C964">
        <v>49</v>
      </c>
      <c r="D964">
        <v>1</v>
      </c>
      <c r="E964" s="3">
        <v>44405</v>
      </c>
      <c r="F964" s="25">
        <f>YEAR(Order[[#This Row],[OrderDate]])</f>
        <v>2021</v>
      </c>
      <c r="G964" s="14">
        <v>20210801</v>
      </c>
      <c r="H964" t="s">
        <v>484</v>
      </c>
      <c r="I964" s="4">
        <v>360</v>
      </c>
      <c r="J964" s="4">
        <v>20</v>
      </c>
      <c r="K964" s="4">
        <v>20</v>
      </c>
      <c r="L964">
        <v>18</v>
      </c>
      <c r="M964" s="8">
        <v>0</v>
      </c>
      <c r="N964" t="s">
        <v>403</v>
      </c>
      <c r="O964">
        <v>23</v>
      </c>
      <c r="P964" s="4">
        <v>12.545683485741497</v>
      </c>
      <c r="Q964" t="s">
        <v>157</v>
      </c>
      <c r="R964" t="s">
        <v>246</v>
      </c>
      <c r="S964" t="s">
        <v>331</v>
      </c>
      <c r="T964" t="s">
        <v>510</v>
      </c>
      <c r="U964" t="s">
        <v>353</v>
      </c>
      <c r="V964" t="s">
        <v>516</v>
      </c>
    </row>
    <row r="965" spans="1:22" ht="15" customHeight="1" x14ac:dyDescent="0.3">
      <c r="A965">
        <v>10612</v>
      </c>
      <c r="B965" t="s">
        <v>68</v>
      </c>
      <c r="C965">
        <v>60</v>
      </c>
      <c r="D965">
        <v>1</v>
      </c>
      <c r="E965" s="3">
        <v>44405</v>
      </c>
      <c r="F965" s="25">
        <f>YEAR(Order[[#This Row],[OrderDate]])</f>
        <v>2021</v>
      </c>
      <c r="G965" s="14">
        <v>20210801</v>
      </c>
      <c r="H965" t="s">
        <v>484</v>
      </c>
      <c r="I965" s="4">
        <v>1360</v>
      </c>
      <c r="J965" s="4">
        <v>34</v>
      </c>
      <c r="K965" s="4">
        <v>34</v>
      </c>
      <c r="L965">
        <v>40</v>
      </c>
      <c r="M965" s="8">
        <v>0</v>
      </c>
      <c r="N965" t="s">
        <v>414</v>
      </c>
      <c r="O965">
        <v>28</v>
      </c>
      <c r="P965" s="4">
        <v>17.186056815854748</v>
      </c>
      <c r="Q965" t="s">
        <v>157</v>
      </c>
      <c r="R965" t="s">
        <v>246</v>
      </c>
      <c r="S965" t="s">
        <v>331</v>
      </c>
      <c r="T965" t="s">
        <v>510</v>
      </c>
      <c r="U965" t="s">
        <v>353</v>
      </c>
      <c r="V965" t="s">
        <v>511</v>
      </c>
    </row>
    <row r="966" spans="1:22" ht="15" customHeight="1" x14ac:dyDescent="0.3">
      <c r="A966">
        <v>10612</v>
      </c>
      <c r="B966" t="s">
        <v>68</v>
      </c>
      <c r="C966">
        <v>76</v>
      </c>
      <c r="D966">
        <v>1</v>
      </c>
      <c r="E966" s="3">
        <v>44405</v>
      </c>
      <c r="F966" s="25">
        <f>YEAR(Order[[#This Row],[OrderDate]])</f>
        <v>2021</v>
      </c>
      <c r="G966" s="14">
        <v>20210801</v>
      </c>
      <c r="H966" t="s">
        <v>484</v>
      </c>
      <c r="I966" s="4">
        <v>1440</v>
      </c>
      <c r="J966" s="4">
        <v>18</v>
      </c>
      <c r="K966" s="4">
        <v>18</v>
      </c>
      <c r="L966">
        <v>80</v>
      </c>
      <c r="M966" s="8">
        <v>0</v>
      </c>
      <c r="N966" t="s">
        <v>430</v>
      </c>
      <c r="O966">
        <v>23</v>
      </c>
      <c r="P966" s="4">
        <v>11.35067307451974</v>
      </c>
      <c r="Q966" t="s">
        <v>157</v>
      </c>
      <c r="R966" t="s">
        <v>246</v>
      </c>
      <c r="S966" t="s">
        <v>331</v>
      </c>
      <c r="T966" t="s">
        <v>510</v>
      </c>
      <c r="U966" t="s">
        <v>353</v>
      </c>
      <c r="V966" t="s">
        <v>517</v>
      </c>
    </row>
    <row r="967" spans="1:22" ht="15" customHeight="1" x14ac:dyDescent="0.3">
      <c r="A967">
        <v>10613</v>
      </c>
      <c r="B967" t="s">
        <v>33</v>
      </c>
      <c r="C967">
        <v>13</v>
      </c>
      <c r="D967">
        <v>4</v>
      </c>
      <c r="E967" s="3">
        <v>44406</v>
      </c>
      <c r="F967" s="25">
        <f>YEAR(Order[[#This Row],[OrderDate]])</f>
        <v>2021</v>
      </c>
      <c r="G967" s="14">
        <v>20210801</v>
      </c>
      <c r="H967" t="s">
        <v>484</v>
      </c>
      <c r="I967" s="4">
        <v>43.199999928474426</v>
      </c>
      <c r="J967" s="4">
        <v>6</v>
      </c>
      <c r="K967" s="4">
        <v>5.3999999910593033</v>
      </c>
      <c r="L967">
        <v>8</v>
      </c>
      <c r="M967" s="8">
        <v>0.10000000149011611</v>
      </c>
      <c r="N967" t="s">
        <v>367</v>
      </c>
      <c r="O967">
        <v>6</v>
      </c>
      <c r="P967" s="4">
        <v>2.1837851755325639</v>
      </c>
      <c r="Q967" t="s">
        <v>122</v>
      </c>
      <c r="R967" t="s">
        <v>211</v>
      </c>
      <c r="S967" t="s">
        <v>299</v>
      </c>
      <c r="T967" t="s">
        <v>510</v>
      </c>
      <c r="U967" t="s">
        <v>354</v>
      </c>
      <c r="V967" t="s">
        <v>514</v>
      </c>
    </row>
    <row r="968" spans="1:22" ht="15" customHeight="1" x14ac:dyDescent="0.3">
      <c r="A968">
        <v>10613</v>
      </c>
      <c r="B968" t="s">
        <v>33</v>
      </c>
      <c r="C968">
        <v>75</v>
      </c>
      <c r="D968">
        <v>4</v>
      </c>
      <c r="E968" s="3">
        <v>44406</v>
      </c>
      <c r="F968" s="25">
        <f>YEAR(Order[[#This Row],[OrderDate]])</f>
        <v>2021</v>
      </c>
      <c r="G968" s="14">
        <v>20210801</v>
      </c>
      <c r="H968" t="s">
        <v>484</v>
      </c>
      <c r="I968" s="4">
        <v>310</v>
      </c>
      <c r="J968" s="4">
        <v>7.75</v>
      </c>
      <c r="K968" s="4">
        <v>7.75</v>
      </c>
      <c r="L968">
        <v>40</v>
      </c>
      <c r="M968" s="8">
        <v>0</v>
      </c>
      <c r="N968" t="s">
        <v>429</v>
      </c>
      <c r="O968">
        <v>12</v>
      </c>
      <c r="P968" s="4">
        <v>3.8495729671919596</v>
      </c>
      <c r="Q968" t="s">
        <v>122</v>
      </c>
      <c r="R968" t="s">
        <v>211</v>
      </c>
      <c r="S968" t="s">
        <v>299</v>
      </c>
      <c r="T968" t="s">
        <v>510</v>
      </c>
      <c r="U968" t="s">
        <v>354</v>
      </c>
      <c r="V968" t="s">
        <v>517</v>
      </c>
    </row>
    <row r="969" spans="1:22" ht="15" customHeight="1" x14ac:dyDescent="0.3">
      <c r="A969">
        <v>10614</v>
      </c>
      <c r="B969" t="s">
        <v>5</v>
      </c>
      <c r="C969">
        <v>11</v>
      </c>
      <c r="D969">
        <v>8</v>
      </c>
      <c r="E969" s="3">
        <v>44406</v>
      </c>
      <c r="F969" s="25">
        <f>YEAR(Order[[#This Row],[OrderDate]])</f>
        <v>2021</v>
      </c>
      <c r="G969" s="14">
        <v>20210801</v>
      </c>
      <c r="H969" t="s">
        <v>485</v>
      </c>
      <c r="I969" s="4">
        <v>294</v>
      </c>
      <c r="J969" s="4">
        <v>21</v>
      </c>
      <c r="K969" s="4">
        <v>21</v>
      </c>
      <c r="L969">
        <v>14</v>
      </c>
      <c r="M969" s="8">
        <v>0</v>
      </c>
      <c r="N969" t="s">
        <v>365</v>
      </c>
      <c r="O969">
        <v>5</v>
      </c>
      <c r="P969" s="4">
        <v>7.3815383533820462</v>
      </c>
      <c r="Q969" t="s">
        <v>94</v>
      </c>
      <c r="R969" t="s">
        <v>183</v>
      </c>
      <c r="S969" t="s">
        <v>272</v>
      </c>
      <c r="T969" t="s">
        <v>509</v>
      </c>
      <c r="U969" t="s">
        <v>520</v>
      </c>
      <c r="V969" t="s">
        <v>511</v>
      </c>
    </row>
    <row r="970" spans="1:22" ht="15" customHeight="1" x14ac:dyDescent="0.3">
      <c r="A970">
        <v>10614</v>
      </c>
      <c r="B970" t="s">
        <v>5</v>
      </c>
      <c r="C970">
        <v>21</v>
      </c>
      <c r="D970">
        <v>8</v>
      </c>
      <c r="E970" s="3">
        <v>44406</v>
      </c>
      <c r="F970" s="25">
        <f>YEAR(Order[[#This Row],[OrderDate]])</f>
        <v>2021</v>
      </c>
      <c r="G970" s="14">
        <v>20210801</v>
      </c>
      <c r="H970" t="s">
        <v>485</v>
      </c>
      <c r="I970" s="4">
        <v>80</v>
      </c>
      <c r="J970" s="4">
        <v>10</v>
      </c>
      <c r="K970" s="4">
        <v>10</v>
      </c>
      <c r="L970">
        <v>8</v>
      </c>
      <c r="M970" s="8">
        <v>0</v>
      </c>
      <c r="N970" t="s">
        <v>375</v>
      </c>
      <c r="O970">
        <v>8</v>
      </c>
      <c r="P970" s="4">
        <v>8.5451596278118238</v>
      </c>
      <c r="Q970" t="s">
        <v>94</v>
      </c>
      <c r="R970" t="s">
        <v>183</v>
      </c>
      <c r="S970" t="s">
        <v>272</v>
      </c>
      <c r="T970" t="s">
        <v>509</v>
      </c>
      <c r="U970" t="s">
        <v>520</v>
      </c>
      <c r="V970" t="s">
        <v>516</v>
      </c>
    </row>
    <row r="971" spans="1:22" ht="15" customHeight="1" x14ac:dyDescent="0.3">
      <c r="A971">
        <v>10614</v>
      </c>
      <c r="B971" t="s">
        <v>5</v>
      </c>
      <c r="C971">
        <v>39</v>
      </c>
      <c r="D971">
        <v>8</v>
      </c>
      <c r="E971" s="3">
        <v>44406</v>
      </c>
      <c r="F971" s="25">
        <f>YEAR(Order[[#This Row],[OrderDate]])</f>
        <v>2021</v>
      </c>
      <c r="G971" s="14">
        <v>20210806</v>
      </c>
      <c r="H971" t="s">
        <v>485</v>
      </c>
      <c r="I971" s="4">
        <v>90</v>
      </c>
      <c r="J971" s="4">
        <v>18</v>
      </c>
      <c r="K971" s="4">
        <v>18</v>
      </c>
      <c r="L971">
        <v>5</v>
      </c>
      <c r="M971" s="8">
        <v>0</v>
      </c>
      <c r="N971" t="s">
        <v>393</v>
      </c>
      <c r="O971">
        <v>18</v>
      </c>
      <c r="P971" s="4">
        <v>13.522215154598831</v>
      </c>
      <c r="Q971" t="s">
        <v>94</v>
      </c>
      <c r="R971" t="s">
        <v>183</v>
      </c>
      <c r="S971" t="s">
        <v>272</v>
      </c>
      <c r="T971" t="s">
        <v>509</v>
      </c>
      <c r="U971" t="s">
        <v>520</v>
      </c>
      <c r="V971" t="s">
        <v>517</v>
      </c>
    </row>
    <row r="972" spans="1:22" ht="15" customHeight="1" x14ac:dyDescent="0.3">
      <c r="A972">
        <v>10615</v>
      </c>
      <c r="B972" t="s">
        <v>87</v>
      </c>
      <c r="C972">
        <v>55</v>
      </c>
      <c r="D972">
        <v>2</v>
      </c>
      <c r="E972" s="3">
        <v>44407</v>
      </c>
      <c r="F972" s="25">
        <f>YEAR(Order[[#This Row],[OrderDate]])</f>
        <v>2021</v>
      </c>
      <c r="G972" s="14">
        <v>20210805</v>
      </c>
      <c r="H972" t="s">
        <v>485</v>
      </c>
      <c r="I972" s="4">
        <v>120</v>
      </c>
      <c r="J972" s="4">
        <v>24</v>
      </c>
      <c r="K972" s="4">
        <v>24</v>
      </c>
      <c r="L972">
        <v>5</v>
      </c>
      <c r="M972" s="8">
        <v>0</v>
      </c>
      <c r="N972" t="s">
        <v>409</v>
      </c>
      <c r="O972">
        <v>25</v>
      </c>
      <c r="P972" s="4">
        <v>18.144678468561601</v>
      </c>
      <c r="Q972" t="s">
        <v>176</v>
      </c>
      <c r="R972" t="s">
        <v>265</v>
      </c>
      <c r="S972" t="s">
        <v>349</v>
      </c>
      <c r="T972" t="s">
        <v>509</v>
      </c>
      <c r="U972" t="s">
        <v>527</v>
      </c>
      <c r="V972" t="s">
        <v>518</v>
      </c>
    </row>
    <row r="973" spans="1:22" ht="15" customHeight="1" x14ac:dyDescent="0.3">
      <c r="A973">
        <v>10616</v>
      </c>
      <c r="B973" t="s">
        <v>30</v>
      </c>
      <c r="C973">
        <v>38</v>
      </c>
      <c r="D973">
        <v>1</v>
      </c>
      <c r="E973" s="3">
        <v>44408</v>
      </c>
      <c r="F973" s="25">
        <f>YEAR(Order[[#This Row],[OrderDate]])</f>
        <v>2021</v>
      </c>
      <c r="G973" s="14">
        <v>20210805</v>
      </c>
      <c r="H973" t="s">
        <v>484</v>
      </c>
      <c r="I973" s="4">
        <v>3754.874997055158</v>
      </c>
      <c r="J973" s="4">
        <v>263.5</v>
      </c>
      <c r="K973" s="4">
        <v>250.3249998036772</v>
      </c>
      <c r="L973">
        <v>15</v>
      </c>
      <c r="M973" s="8">
        <v>5.000000074505806E-2</v>
      </c>
      <c r="N973" t="s">
        <v>392</v>
      </c>
      <c r="O973">
        <v>18</v>
      </c>
      <c r="P973" s="4">
        <v>194.17724636053271</v>
      </c>
      <c r="Q973" t="s">
        <v>119</v>
      </c>
      <c r="R973" t="s">
        <v>208</v>
      </c>
      <c r="S973" t="s">
        <v>296</v>
      </c>
      <c r="T973" t="s">
        <v>510</v>
      </c>
      <c r="U973" t="s">
        <v>353</v>
      </c>
      <c r="V973" t="s">
        <v>517</v>
      </c>
    </row>
    <row r="974" spans="1:22" ht="15" customHeight="1" x14ac:dyDescent="0.3">
      <c r="A974">
        <v>10616</v>
      </c>
      <c r="B974" t="s">
        <v>30</v>
      </c>
      <c r="C974">
        <v>56</v>
      </c>
      <c r="D974">
        <v>1</v>
      </c>
      <c r="E974" s="3">
        <v>44408</v>
      </c>
      <c r="F974" s="25">
        <f>YEAR(Order[[#This Row],[OrderDate]])</f>
        <v>2021</v>
      </c>
      <c r="G974" s="14">
        <v>20210805</v>
      </c>
      <c r="H974" t="s">
        <v>484</v>
      </c>
      <c r="I974" s="4">
        <v>532</v>
      </c>
      <c r="J974" s="4">
        <v>38</v>
      </c>
      <c r="K974" s="4">
        <v>38</v>
      </c>
      <c r="L974">
        <v>14</v>
      </c>
      <c r="M974" s="8">
        <v>0</v>
      </c>
      <c r="N974" t="s">
        <v>410</v>
      </c>
      <c r="O974">
        <v>26</v>
      </c>
      <c r="P974" s="4">
        <v>12.985049050340091</v>
      </c>
      <c r="Q974" t="s">
        <v>119</v>
      </c>
      <c r="R974" t="s">
        <v>208</v>
      </c>
      <c r="S974" t="s">
        <v>296</v>
      </c>
      <c r="T974" t="s">
        <v>510</v>
      </c>
      <c r="U974" t="s">
        <v>353</v>
      </c>
      <c r="V974" t="s">
        <v>512</v>
      </c>
    </row>
    <row r="975" spans="1:22" ht="15" customHeight="1" x14ac:dyDescent="0.3">
      <c r="A975">
        <v>10616</v>
      </c>
      <c r="B975" t="s">
        <v>30</v>
      </c>
      <c r="C975">
        <v>70</v>
      </c>
      <c r="D975">
        <v>1</v>
      </c>
      <c r="E975" s="3">
        <v>44408</v>
      </c>
      <c r="F975" s="25">
        <f>YEAR(Order[[#This Row],[OrderDate]])</f>
        <v>2021</v>
      </c>
      <c r="G975" s="14">
        <v>20210805</v>
      </c>
      <c r="H975" t="s">
        <v>484</v>
      </c>
      <c r="I975" s="4">
        <v>213.74999983236194</v>
      </c>
      <c r="J975" s="4">
        <v>15</v>
      </c>
      <c r="K975" s="4">
        <v>14.249999988824129</v>
      </c>
      <c r="L975">
        <v>15</v>
      </c>
      <c r="M975" s="8">
        <v>5.000000074505806E-2</v>
      </c>
      <c r="N975" t="s">
        <v>424</v>
      </c>
      <c r="O975">
        <v>7</v>
      </c>
      <c r="P975" s="4">
        <v>4.3219663299234155</v>
      </c>
      <c r="Q975" t="s">
        <v>119</v>
      </c>
      <c r="R975" t="s">
        <v>208</v>
      </c>
      <c r="S975" t="s">
        <v>296</v>
      </c>
      <c r="T975" t="s">
        <v>510</v>
      </c>
      <c r="U975" t="s">
        <v>353</v>
      </c>
      <c r="V975" t="s">
        <v>517</v>
      </c>
    </row>
    <row r="976" spans="1:22" ht="15" customHeight="1" x14ac:dyDescent="0.3">
      <c r="A976">
        <v>10616</v>
      </c>
      <c r="B976" t="s">
        <v>30</v>
      </c>
      <c r="C976">
        <v>71</v>
      </c>
      <c r="D976">
        <v>1</v>
      </c>
      <c r="E976" s="3">
        <v>44408</v>
      </c>
      <c r="F976" s="25">
        <f>YEAR(Order[[#This Row],[OrderDate]])</f>
        <v>2021</v>
      </c>
      <c r="G976" s="14">
        <v>20210804</v>
      </c>
      <c r="H976" t="s">
        <v>484</v>
      </c>
      <c r="I976" s="4">
        <v>306.37499975971878</v>
      </c>
      <c r="J976" s="4">
        <v>21.5</v>
      </c>
      <c r="K976" s="4">
        <v>20.424999983981252</v>
      </c>
      <c r="L976">
        <v>15</v>
      </c>
      <c r="M976" s="8">
        <v>5.000000074505806E-2</v>
      </c>
      <c r="N976" t="s">
        <v>425</v>
      </c>
      <c r="O976">
        <v>15</v>
      </c>
      <c r="P976" s="4">
        <v>15.813450604529082</v>
      </c>
      <c r="Q976" t="s">
        <v>119</v>
      </c>
      <c r="R976" t="s">
        <v>208</v>
      </c>
      <c r="S976" t="s">
        <v>296</v>
      </c>
      <c r="T976" t="s">
        <v>510</v>
      </c>
      <c r="U976" t="s">
        <v>353</v>
      </c>
      <c r="V976" t="s">
        <v>511</v>
      </c>
    </row>
    <row r="977" spans="1:22" ht="15" customHeight="1" x14ac:dyDescent="0.3">
      <c r="A977">
        <v>10617</v>
      </c>
      <c r="B977" t="s">
        <v>30</v>
      </c>
      <c r="C977">
        <v>59</v>
      </c>
      <c r="D977">
        <v>4</v>
      </c>
      <c r="E977" s="3">
        <v>44408</v>
      </c>
      <c r="F977" s="25">
        <f>YEAR(Order[[#This Row],[OrderDate]])</f>
        <v>2021</v>
      </c>
      <c r="G977" s="14">
        <v>20210808</v>
      </c>
      <c r="H977" t="s">
        <v>484</v>
      </c>
      <c r="I977" s="4">
        <v>1402.4999901652336</v>
      </c>
      <c r="J977" s="4">
        <v>55</v>
      </c>
      <c r="K977" s="4">
        <v>46.749999672174454</v>
      </c>
      <c r="L977">
        <v>30</v>
      </c>
      <c r="M977" s="8">
        <v>0.15000000596046451</v>
      </c>
      <c r="N977" t="s">
        <v>413</v>
      </c>
      <c r="O977">
        <v>28</v>
      </c>
      <c r="P977" s="4">
        <v>29.299646906924384</v>
      </c>
      <c r="Q977" t="s">
        <v>119</v>
      </c>
      <c r="R977" t="s">
        <v>208</v>
      </c>
      <c r="S977" t="s">
        <v>296</v>
      </c>
      <c r="T977" t="s">
        <v>510</v>
      </c>
      <c r="U977" t="s">
        <v>353</v>
      </c>
      <c r="V977" t="s">
        <v>511</v>
      </c>
    </row>
    <row r="978" spans="1:22" ht="15" customHeight="1" x14ac:dyDescent="0.3">
      <c r="A978">
        <v>10618</v>
      </c>
      <c r="B978" t="s">
        <v>49</v>
      </c>
      <c r="C978">
        <v>6</v>
      </c>
      <c r="D978">
        <v>1</v>
      </c>
      <c r="E978" s="3">
        <v>44409</v>
      </c>
      <c r="F978" s="25">
        <f>YEAR(Order[[#This Row],[OrderDate]])</f>
        <v>2021</v>
      </c>
      <c r="G978" s="14">
        <v>20210808</v>
      </c>
      <c r="H978" t="s">
        <v>486</v>
      </c>
      <c r="I978" s="4">
        <v>1750</v>
      </c>
      <c r="J978" s="4">
        <v>25</v>
      </c>
      <c r="K978" s="4">
        <v>25</v>
      </c>
      <c r="L978">
        <v>70</v>
      </c>
      <c r="M978" s="8">
        <v>0</v>
      </c>
      <c r="N978" t="s">
        <v>360</v>
      </c>
      <c r="O978">
        <v>3</v>
      </c>
      <c r="P978" s="4">
        <v>17.141683844381447</v>
      </c>
      <c r="Q978" t="s">
        <v>138</v>
      </c>
      <c r="R978" t="s">
        <v>227</v>
      </c>
      <c r="S978" t="s">
        <v>314</v>
      </c>
      <c r="T978" t="s">
        <v>510</v>
      </c>
      <c r="U978" t="s">
        <v>531</v>
      </c>
      <c r="V978" t="s">
        <v>515</v>
      </c>
    </row>
    <row r="979" spans="1:22" ht="15" customHeight="1" x14ac:dyDescent="0.3">
      <c r="A979">
        <v>10618</v>
      </c>
      <c r="B979" t="s">
        <v>49</v>
      </c>
      <c r="C979">
        <v>56</v>
      </c>
      <c r="D979">
        <v>1</v>
      </c>
      <c r="E979" s="3">
        <v>44409</v>
      </c>
      <c r="F979" s="25">
        <f>YEAR(Order[[#This Row],[OrderDate]])</f>
        <v>2021</v>
      </c>
      <c r="G979" s="14">
        <v>20210808</v>
      </c>
      <c r="H979" t="s">
        <v>486</v>
      </c>
      <c r="I979" s="4">
        <v>760</v>
      </c>
      <c r="J979" s="4">
        <v>38</v>
      </c>
      <c r="K979" s="4">
        <v>38</v>
      </c>
      <c r="L979">
        <v>20</v>
      </c>
      <c r="M979" s="8">
        <v>0</v>
      </c>
      <c r="N979" t="s">
        <v>410</v>
      </c>
      <c r="O979">
        <v>26</v>
      </c>
      <c r="P979" s="4">
        <v>12.985049050340091</v>
      </c>
      <c r="Q979" t="s">
        <v>138</v>
      </c>
      <c r="R979" t="s">
        <v>227</v>
      </c>
      <c r="S979" t="s">
        <v>314</v>
      </c>
      <c r="T979" t="s">
        <v>510</v>
      </c>
      <c r="U979" t="s">
        <v>531</v>
      </c>
      <c r="V979" t="s">
        <v>512</v>
      </c>
    </row>
    <row r="980" spans="1:22" ht="15" customHeight="1" x14ac:dyDescent="0.3">
      <c r="A980">
        <v>10618</v>
      </c>
      <c r="B980" t="s">
        <v>49</v>
      </c>
      <c r="C980">
        <v>68</v>
      </c>
      <c r="D980">
        <v>1</v>
      </c>
      <c r="E980" s="3">
        <v>44409</v>
      </c>
      <c r="F980" s="25">
        <f>YEAR(Order[[#This Row],[OrderDate]])</f>
        <v>2021</v>
      </c>
      <c r="G980" s="14">
        <v>20210807</v>
      </c>
      <c r="H980" t="s">
        <v>486</v>
      </c>
      <c r="I980" s="4">
        <v>187.5</v>
      </c>
      <c r="J980" s="4">
        <v>12.5</v>
      </c>
      <c r="K980" s="4">
        <v>12.5</v>
      </c>
      <c r="L980">
        <v>15</v>
      </c>
      <c r="M980" s="8">
        <v>0</v>
      </c>
      <c r="N980" t="s">
        <v>422</v>
      </c>
      <c r="O980">
        <v>8</v>
      </c>
      <c r="P980" s="4">
        <v>9.881917469522989</v>
      </c>
      <c r="Q980" t="s">
        <v>138</v>
      </c>
      <c r="R980" t="s">
        <v>227</v>
      </c>
      <c r="S980" t="s">
        <v>314</v>
      </c>
      <c r="T980" t="s">
        <v>510</v>
      </c>
      <c r="U980" t="s">
        <v>531</v>
      </c>
      <c r="V980" t="s">
        <v>516</v>
      </c>
    </row>
    <row r="981" spans="1:22" ht="15" customHeight="1" x14ac:dyDescent="0.3">
      <c r="A981">
        <v>10619</v>
      </c>
      <c r="B981" t="s">
        <v>49</v>
      </c>
      <c r="C981">
        <v>21</v>
      </c>
      <c r="D981">
        <v>3</v>
      </c>
      <c r="E981" s="3">
        <v>44412</v>
      </c>
      <c r="F981" s="25">
        <f>YEAR(Order[[#This Row],[OrderDate]])</f>
        <v>2021</v>
      </c>
      <c r="G981" s="14">
        <v>20210807</v>
      </c>
      <c r="H981" t="s">
        <v>485</v>
      </c>
      <c r="I981" s="4">
        <v>420</v>
      </c>
      <c r="J981" s="4">
        <v>10</v>
      </c>
      <c r="K981" s="4">
        <v>10</v>
      </c>
      <c r="L981">
        <v>42</v>
      </c>
      <c r="M981" s="8">
        <v>0</v>
      </c>
      <c r="N981" t="s">
        <v>375</v>
      </c>
      <c r="O981">
        <v>8</v>
      </c>
      <c r="P981" s="4">
        <v>8.5451596278118238</v>
      </c>
      <c r="Q981" t="s">
        <v>138</v>
      </c>
      <c r="R981" t="s">
        <v>227</v>
      </c>
      <c r="S981" t="s">
        <v>314</v>
      </c>
      <c r="T981" t="s">
        <v>510</v>
      </c>
      <c r="U981" t="s">
        <v>531</v>
      </c>
      <c r="V981" t="s">
        <v>516</v>
      </c>
    </row>
    <row r="982" spans="1:22" ht="15" customHeight="1" x14ac:dyDescent="0.3">
      <c r="A982">
        <v>10619</v>
      </c>
      <c r="B982" t="s">
        <v>49</v>
      </c>
      <c r="C982">
        <v>22</v>
      </c>
      <c r="D982">
        <v>3</v>
      </c>
      <c r="E982" s="3">
        <v>44412</v>
      </c>
      <c r="F982" s="25">
        <f>YEAR(Order[[#This Row],[OrderDate]])</f>
        <v>2021</v>
      </c>
      <c r="G982" s="14">
        <v>20210814</v>
      </c>
      <c r="H982" t="s">
        <v>485</v>
      </c>
      <c r="I982" s="4">
        <v>840</v>
      </c>
      <c r="J982" s="4">
        <v>21</v>
      </c>
      <c r="K982" s="4">
        <v>21</v>
      </c>
      <c r="L982">
        <v>40</v>
      </c>
      <c r="M982" s="8">
        <v>0</v>
      </c>
      <c r="N982" t="s">
        <v>376</v>
      </c>
      <c r="O982">
        <v>9</v>
      </c>
      <c r="P982" s="4">
        <v>6.5214240951904641</v>
      </c>
      <c r="Q982" t="s">
        <v>138</v>
      </c>
      <c r="R982" t="s">
        <v>227</v>
      </c>
      <c r="S982" t="s">
        <v>314</v>
      </c>
      <c r="T982" t="s">
        <v>510</v>
      </c>
      <c r="U982" t="s">
        <v>531</v>
      </c>
      <c r="V982" t="s">
        <v>512</v>
      </c>
    </row>
    <row r="983" spans="1:22" ht="15" customHeight="1" x14ac:dyDescent="0.3">
      <c r="A983">
        <v>10620</v>
      </c>
      <c r="B983" t="s">
        <v>40</v>
      </c>
      <c r="C983">
        <v>24</v>
      </c>
      <c r="D983">
        <v>2</v>
      </c>
      <c r="E983" s="3">
        <v>44413</v>
      </c>
      <c r="F983" s="25">
        <f>YEAR(Order[[#This Row],[OrderDate]])</f>
        <v>2021</v>
      </c>
      <c r="G983" s="14">
        <v>20210814</v>
      </c>
      <c r="H983" t="s">
        <v>485</v>
      </c>
      <c r="I983" s="4">
        <v>22.5</v>
      </c>
      <c r="J983" s="4">
        <v>4.5</v>
      </c>
      <c r="K983" s="4">
        <v>4.5</v>
      </c>
      <c r="L983">
        <v>5</v>
      </c>
      <c r="M983" s="8">
        <v>0</v>
      </c>
      <c r="N983" t="s">
        <v>378</v>
      </c>
      <c r="O983">
        <v>10</v>
      </c>
      <c r="P983" s="4">
        <v>2.1230577042655105</v>
      </c>
      <c r="Q983" t="s">
        <v>129</v>
      </c>
      <c r="R983" t="s">
        <v>218</v>
      </c>
      <c r="S983" t="s">
        <v>305</v>
      </c>
      <c r="T983" t="s">
        <v>510</v>
      </c>
      <c r="U983" t="s">
        <v>531</v>
      </c>
      <c r="V983" t="s">
        <v>517</v>
      </c>
    </row>
    <row r="984" spans="1:22" ht="15" customHeight="1" x14ac:dyDescent="0.3">
      <c r="A984">
        <v>10620</v>
      </c>
      <c r="B984" t="s">
        <v>40</v>
      </c>
      <c r="C984">
        <v>52</v>
      </c>
      <c r="D984">
        <v>2</v>
      </c>
      <c r="E984" s="3">
        <v>44413</v>
      </c>
      <c r="F984" s="25">
        <f>YEAR(Order[[#This Row],[OrderDate]])</f>
        <v>2021</v>
      </c>
      <c r="G984" s="14">
        <v>20210811</v>
      </c>
      <c r="H984" t="s">
        <v>485</v>
      </c>
      <c r="I984" s="4">
        <v>35</v>
      </c>
      <c r="J984" s="4">
        <v>7</v>
      </c>
      <c r="K984" s="4">
        <v>7</v>
      </c>
      <c r="L984">
        <v>5</v>
      </c>
      <c r="M984" s="8">
        <v>0</v>
      </c>
      <c r="N984" t="s">
        <v>406</v>
      </c>
      <c r="O984">
        <v>24</v>
      </c>
      <c r="P984" s="4">
        <v>2.7531089859539</v>
      </c>
      <c r="Q984" t="s">
        <v>129</v>
      </c>
      <c r="R984" t="s">
        <v>218</v>
      </c>
      <c r="S984" t="s">
        <v>305</v>
      </c>
      <c r="T984" t="s">
        <v>510</v>
      </c>
      <c r="U984" t="s">
        <v>531</v>
      </c>
      <c r="V984" t="s">
        <v>512</v>
      </c>
    </row>
    <row r="985" spans="1:22" ht="15" customHeight="1" x14ac:dyDescent="0.3">
      <c r="A985">
        <v>10621</v>
      </c>
      <c r="B985" t="s">
        <v>36</v>
      </c>
      <c r="C985">
        <v>19</v>
      </c>
      <c r="D985">
        <v>4</v>
      </c>
      <c r="E985" s="3">
        <v>44413</v>
      </c>
      <c r="F985" s="25">
        <f>YEAR(Order[[#This Row],[OrderDate]])</f>
        <v>2021</v>
      </c>
      <c r="G985" s="14">
        <v>20210811</v>
      </c>
      <c r="H985" t="s">
        <v>484</v>
      </c>
      <c r="I985" s="4">
        <v>46</v>
      </c>
      <c r="J985" s="4">
        <v>9.1999999999999993</v>
      </c>
      <c r="K985" s="4">
        <v>9.1999999999999993</v>
      </c>
      <c r="L985">
        <v>5</v>
      </c>
      <c r="M985" s="8">
        <v>0</v>
      </c>
      <c r="N985" t="s">
        <v>373</v>
      </c>
      <c r="O985">
        <v>8</v>
      </c>
      <c r="P985" s="4">
        <v>7.994614939930428</v>
      </c>
      <c r="Q985" t="s">
        <v>125</v>
      </c>
      <c r="R985" t="s">
        <v>214</v>
      </c>
      <c r="S985" t="s">
        <v>301</v>
      </c>
      <c r="T985" t="s">
        <v>509</v>
      </c>
      <c r="U985" t="s">
        <v>351</v>
      </c>
      <c r="V985" t="s">
        <v>516</v>
      </c>
    </row>
    <row r="986" spans="1:22" ht="15" customHeight="1" x14ac:dyDescent="0.3">
      <c r="A986">
        <v>10621</v>
      </c>
      <c r="B986" t="s">
        <v>36</v>
      </c>
      <c r="C986">
        <v>23</v>
      </c>
      <c r="D986">
        <v>4</v>
      </c>
      <c r="E986" s="3">
        <v>44413</v>
      </c>
      <c r="F986" s="25">
        <f>YEAR(Order[[#This Row],[OrderDate]])</f>
        <v>2021</v>
      </c>
      <c r="G986" s="14">
        <v>20210811</v>
      </c>
      <c r="H986" t="s">
        <v>484</v>
      </c>
      <c r="I986" s="4">
        <v>90</v>
      </c>
      <c r="J986" s="4">
        <v>9</v>
      </c>
      <c r="K986" s="4">
        <v>9</v>
      </c>
      <c r="L986">
        <v>10</v>
      </c>
      <c r="M986" s="8">
        <v>0</v>
      </c>
      <c r="N986" t="s">
        <v>377</v>
      </c>
      <c r="O986">
        <v>9</v>
      </c>
      <c r="P986" s="4">
        <v>5.2140991742329925</v>
      </c>
      <c r="Q986" t="s">
        <v>125</v>
      </c>
      <c r="R986" t="s">
        <v>214</v>
      </c>
      <c r="S986" t="s">
        <v>301</v>
      </c>
      <c r="T986" t="s">
        <v>509</v>
      </c>
      <c r="U986" t="s">
        <v>351</v>
      </c>
      <c r="V986" t="s">
        <v>512</v>
      </c>
    </row>
    <row r="987" spans="1:22" ht="15" customHeight="1" x14ac:dyDescent="0.3">
      <c r="A987">
        <v>10621</v>
      </c>
      <c r="B987" t="s">
        <v>36</v>
      </c>
      <c r="C987">
        <v>70</v>
      </c>
      <c r="D987">
        <v>4</v>
      </c>
      <c r="E987" s="3">
        <v>44413</v>
      </c>
      <c r="F987" s="25">
        <f>YEAR(Order[[#This Row],[OrderDate]])</f>
        <v>2021</v>
      </c>
      <c r="G987" s="14">
        <v>20210811</v>
      </c>
      <c r="H987" t="s">
        <v>484</v>
      </c>
      <c r="I987" s="4">
        <v>300</v>
      </c>
      <c r="J987" s="4">
        <v>15</v>
      </c>
      <c r="K987" s="4">
        <v>15</v>
      </c>
      <c r="L987">
        <v>20</v>
      </c>
      <c r="M987" s="8">
        <v>0</v>
      </c>
      <c r="N987" t="s">
        <v>424</v>
      </c>
      <c r="O987">
        <v>7</v>
      </c>
      <c r="P987" s="4">
        <v>4.3219663299234155</v>
      </c>
      <c r="Q987" t="s">
        <v>125</v>
      </c>
      <c r="R987" t="s">
        <v>214</v>
      </c>
      <c r="S987" t="s">
        <v>301</v>
      </c>
      <c r="T987" t="s">
        <v>509</v>
      </c>
      <c r="U987" t="s">
        <v>351</v>
      </c>
      <c r="V987" t="s">
        <v>517</v>
      </c>
    </row>
    <row r="988" spans="1:22" ht="15" customHeight="1" x14ac:dyDescent="0.3">
      <c r="A988">
        <v>10621</v>
      </c>
      <c r="B988" t="s">
        <v>36</v>
      </c>
      <c r="C988">
        <v>71</v>
      </c>
      <c r="D988">
        <v>4</v>
      </c>
      <c r="E988" s="3">
        <v>44413</v>
      </c>
      <c r="F988" s="25">
        <f>YEAR(Order[[#This Row],[OrderDate]])</f>
        <v>2021</v>
      </c>
      <c r="G988" s="14">
        <v>20210811</v>
      </c>
      <c r="H988" t="s">
        <v>484</v>
      </c>
      <c r="I988" s="4">
        <v>322.5</v>
      </c>
      <c r="J988" s="4">
        <v>21.5</v>
      </c>
      <c r="K988" s="4">
        <v>21.5</v>
      </c>
      <c r="L988">
        <v>15</v>
      </c>
      <c r="M988" s="8">
        <v>0</v>
      </c>
      <c r="N988" t="s">
        <v>425</v>
      </c>
      <c r="O988">
        <v>15</v>
      </c>
      <c r="P988" s="4">
        <v>15.813450604529082</v>
      </c>
      <c r="Q988" t="s">
        <v>125</v>
      </c>
      <c r="R988" t="s">
        <v>214</v>
      </c>
      <c r="S988" t="s">
        <v>301</v>
      </c>
      <c r="T988" t="s">
        <v>509</v>
      </c>
      <c r="U988" t="s">
        <v>351</v>
      </c>
      <c r="V988" t="s">
        <v>511</v>
      </c>
    </row>
    <row r="989" spans="1:22" ht="15" customHeight="1" x14ac:dyDescent="0.3">
      <c r="A989">
        <v>10622</v>
      </c>
      <c r="B989" t="s">
        <v>64</v>
      </c>
      <c r="C989">
        <v>2</v>
      </c>
      <c r="D989">
        <v>4</v>
      </c>
      <c r="E989" s="3">
        <v>44414</v>
      </c>
      <c r="F989" s="25">
        <f>YEAR(Order[[#This Row],[OrderDate]])</f>
        <v>2021</v>
      </c>
      <c r="G989" s="14">
        <v>20210811</v>
      </c>
      <c r="H989" t="s">
        <v>485</v>
      </c>
      <c r="I989" s="4">
        <v>380</v>
      </c>
      <c r="J989" s="4">
        <v>19</v>
      </c>
      <c r="K989" s="4">
        <v>19</v>
      </c>
      <c r="L989">
        <v>20</v>
      </c>
      <c r="M989" s="8">
        <v>0</v>
      </c>
      <c r="N989" t="s">
        <v>356</v>
      </c>
      <c r="O989">
        <v>1</v>
      </c>
      <c r="P989" s="4">
        <v>9.9064127385757743</v>
      </c>
      <c r="Q989" t="s">
        <v>153</v>
      </c>
      <c r="R989" t="s">
        <v>242</v>
      </c>
      <c r="S989" t="s">
        <v>327</v>
      </c>
      <c r="T989" t="s">
        <v>510</v>
      </c>
      <c r="U989" t="s">
        <v>521</v>
      </c>
      <c r="V989" t="s">
        <v>517</v>
      </c>
    </row>
    <row r="990" spans="1:22" ht="15" customHeight="1" x14ac:dyDescent="0.3">
      <c r="A990">
        <v>10622</v>
      </c>
      <c r="B990" t="s">
        <v>64</v>
      </c>
      <c r="C990">
        <v>68</v>
      </c>
      <c r="D990">
        <v>4</v>
      </c>
      <c r="E990" s="3">
        <v>44414</v>
      </c>
      <c r="F990" s="25">
        <f>YEAR(Order[[#This Row],[OrderDate]])</f>
        <v>2021</v>
      </c>
      <c r="G990" s="14">
        <v>20210812</v>
      </c>
      <c r="H990" t="s">
        <v>485</v>
      </c>
      <c r="I990" s="4">
        <v>179.99999932944775</v>
      </c>
      <c r="J990" s="4">
        <v>12.5</v>
      </c>
      <c r="K990" s="4">
        <v>9.999999962747097</v>
      </c>
      <c r="L990">
        <v>18</v>
      </c>
      <c r="M990" s="8">
        <v>0.20000000298023221</v>
      </c>
      <c r="N990" t="s">
        <v>422</v>
      </c>
      <c r="O990">
        <v>8</v>
      </c>
      <c r="P990" s="4">
        <v>9.881917469522989</v>
      </c>
      <c r="Q990" t="s">
        <v>153</v>
      </c>
      <c r="R990" t="s">
        <v>242</v>
      </c>
      <c r="S990" t="s">
        <v>327</v>
      </c>
      <c r="T990" t="s">
        <v>510</v>
      </c>
      <c r="U990" t="s">
        <v>521</v>
      </c>
      <c r="V990" t="s">
        <v>516</v>
      </c>
    </row>
    <row r="991" spans="1:22" ht="15" customHeight="1" x14ac:dyDescent="0.3">
      <c r="A991">
        <v>10623</v>
      </c>
      <c r="B991" t="s">
        <v>23</v>
      </c>
      <c r="C991">
        <v>14</v>
      </c>
      <c r="D991">
        <v>8</v>
      </c>
      <c r="E991" s="3">
        <v>44415</v>
      </c>
      <c r="F991" s="25">
        <f>YEAR(Order[[#This Row],[OrderDate]])</f>
        <v>2021</v>
      </c>
      <c r="G991" s="14">
        <v>20210812</v>
      </c>
      <c r="H991" t="s">
        <v>484</v>
      </c>
      <c r="I991" s="4">
        <v>488.25</v>
      </c>
      <c r="J991" s="4">
        <v>23.25</v>
      </c>
      <c r="K991" s="4">
        <v>23.25</v>
      </c>
      <c r="L991">
        <v>21</v>
      </c>
      <c r="M991" s="8">
        <v>0</v>
      </c>
      <c r="N991" t="s">
        <v>368</v>
      </c>
      <c r="O991">
        <v>6</v>
      </c>
      <c r="P991" s="4">
        <v>19.281771520737859</v>
      </c>
      <c r="Q991" t="s">
        <v>112</v>
      </c>
      <c r="R991" t="s">
        <v>201</v>
      </c>
      <c r="S991" t="s">
        <v>290</v>
      </c>
      <c r="T991" t="s">
        <v>509</v>
      </c>
      <c r="U991" t="s">
        <v>520</v>
      </c>
      <c r="V991" t="s">
        <v>513</v>
      </c>
    </row>
    <row r="992" spans="1:22" ht="15" customHeight="1" x14ac:dyDescent="0.3">
      <c r="A992">
        <v>10623</v>
      </c>
      <c r="B992" t="s">
        <v>23</v>
      </c>
      <c r="C992">
        <v>19</v>
      </c>
      <c r="D992">
        <v>8</v>
      </c>
      <c r="E992" s="3">
        <v>44415</v>
      </c>
      <c r="F992" s="25">
        <f>YEAR(Order[[#This Row],[OrderDate]])</f>
        <v>2021</v>
      </c>
      <c r="G992" s="14">
        <v>20210812</v>
      </c>
      <c r="H992" t="s">
        <v>484</v>
      </c>
      <c r="I992" s="4">
        <v>124.19999979436398</v>
      </c>
      <c r="J992" s="4">
        <v>9.1999999999999993</v>
      </c>
      <c r="K992" s="4">
        <v>8.2799999862909317</v>
      </c>
      <c r="L992">
        <v>15</v>
      </c>
      <c r="M992" s="8">
        <v>0.10000000149011611</v>
      </c>
      <c r="N992" t="s">
        <v>373</v>
      </c>
      <c r="O992">
        <v>8</v>
      </c>
      <c r="P992" s="4">
        <v>7.994614939930428</v>
      </c>
      <c r="Q992" t="s">
        <v>112</v>
      </c>
      <c r="R992" t="s">
        <v>201</v>
      </c>
      <c r="S992" t="s">
        <v>290</v>
      </c>
      <c r="T992" t="s">
        <v>509</v>
      </c>
      <c r="U992" t="s">
        <v>520</v>
      </c>
      <c r="V992" t="s">
        <v>516</v>
      </c>
    </row>
    <row r="993" spans="1:22" ht="15" customHeight="1" x14ac:dyDescent="0.3">
      <c r="A993">
        <v>10623</v>
      </c>
      <c r="B993" t="s">
        <v>23</v>
      </c>
      <c r="C993">
        <v>21</v>
      </c>
      <c r="D993">
        <v>8</v>
      </c>
      <c r="E993" s="3">
        <v>44415</v>
      </c>
      <c r="F993" s="25">
        <f>YEAR(Order[[#This Row],[OrderDate]])</f>
        <v>2021</v>
      </c>
      <c r="G993" s="14">
        <v>20210812</v>
      </c>
      <c r="H993" t="s">
        <v>484</v>
      </c>
      <c r="I993" s="4">
        <v>224.99999962747097</v>
      </c>
      <c r="J993" s="4">
        <v>10</v>
      </c>
      <c r="K993" s="4">
        <v>8.9999999850988388</v>
      </c>
      <c r="L993">
        <v>25</v>
      </c>
      <c r="M993" s="8">
        <v>0.10000000149011611</v>
      </c>
      <c r="N993" t="s">
        <v>375</v>
      </c>
      <c r="O993">
        <v>8</v>
      </c>
      <c r="P993" s="4">
        <v>8.5451596278118238</v>
      </c>
      <c r="Q993" t="s">
        <v>112</v>
      </c>
      <c r="R993" t="s">
        <v>201</v>
      </c>
      <c r="S993" t="s">
        <v>290</v>
      </c>
      <c r="T993" t="s">
        <v>509</v>
      </c>
      <c r="U993" t="s">
        <v>520</v>
      </c>
      <c r="V993" t="s">
        <v>516</v>
      </c>
    </row>
    <row r="994" spans="1:22" ht="15" customHeight="1" x14ac:dyDescent="0.3">
      <c r="A994">
        <v>10623</v>
      </c>
      <c r="B994" t="s">
        <v>23</v>
      </c>
      <c r="C994">
        <v>24</v>
      </c>
      <c r="D994">
        <v>8</v>
      </c>
      <c r="E994" s="3">
        <v>44415</v>
      </c>
      <c r="F994" s="25">
        <f>YEAR(Order[[#This Row],[OrderDate]])</f>
        <v>2021</v>
      </c>
      <c r="G994" s="14">
        <v>20210812</v>
      </c>
      <c r="H994" t="s">
        <v>484</v>
      </c>
      <c r="I994" s="4">
        <v>13.5</v>
      </c>
      <c r="J994" s="4">
        <v>4.5</v>
      </c>
      <c r="K994" s="4">
        <v>4.5</v>
      </c>
      <c r="L994">
        <v>3</v>
      </c>
      <c r="M994" s="8">
        <v>0</v>
      </c>
      <c r="N994" t="s">
        <v>378</v>
      </c>
      <c r="O994">
        <v>10</v>
      </c>
      <c r="P994" s="4">
        <v>2.1230577042655105</v>
      </c>
      <c r="Q994" t="s">
        <v>112</v>
      </c>
      <c r="R994" t="s">
        <v>201</v>
      </c>
      <c r="S994" t="s">
        <v>290</v>
      </c>
      <c r="T994" t="s">
        <v>509</v>
      </c>
      <c r="U994" t="s">
        <v>520</v>
      </c>
      <c r="V994" t="s">
        <v>517</v>
      </c>
    </row>
    <row r="995" spans="1:22" ht="15" customHeight="1" x14ac:dyDescent="0.3">
      <c r="A995">
        <v>10623</v>
      </c>
      <c r="B995" t="s">
        <v>23</v>
      </c>
      <c r="C995">
        <v>35</v>
      </c>
      <c r="D995">
        <v>8</v>
      </c>
      <c r="E995" s="3">
        <v>44415</v>
      </c>
      <c r="F995" s="25">
        <f>YEAR(Order[[#This Row],[OrderDate]])</f>
        <v>2021</v>
      </c>
      <c r="G995" s="14">
        <v>20210819</v>
      </c>
      <c r="H995" t="s">
        <v>484</v>
      </c>
      <c r="I995" s="4">
        <v>485.9999991953373</v>
      </c>
      <c r="J995" s="4">
        <v>18</v>
      </c>
      <c r="K995" s="4">
        <v>16.19999997317791</v>
      </c>
      <c r="L995">
        <v>30</v>
      </c>
      <c r="M995" s="8">
        <v>0.10000000149011611</v>
      </c>
      <c r="N995" t="s">
        <v>389</v>
      </c>
      <c r="O995">
        <v>16</v>
      </c>
      <c r="P995" s="4">
        <v>11.144616765926688</v>
      </c>
      <c r="Q995" t="s">
        <v>112</v>
      </c>
      <c r="R995" t="s">
        <v>201</v>
      </c>
      <c r="S995" t="s">
        <v>290</v>
      </c>
      <c r="T995" t="s">
        <v>509</v>
      </c>
      <c r="U995" t="s">
        <v>520</v>
      </c>
      <c r="V995" t="s">
        <v>517</v>
      </c>
    </row>
    <row r="996" spans="1:22" ht="15" customHeight="1" x14ac:dyDescent="0.3">
      <c r="A996">
        <v>10624</v>
      </c>
      <c r="B996" t="s">
        <v>75</v>
      </c>
      <c r="C996">
        <v>28</v>
      </c>
      <c r="D996">
        <v>4</v>
      </c>
      <c r="E996" s="3">
        <v>44415</v>
      </c>
      <c r="F996" s="25">
        <f>YEAR(Order[[#This Row],[OrderDate]])</f>
        <v>2021</v>
      </c>
      <c r="G996" s="14">
        <v>20210819</v>
      </c>
      <c r="H996" t="s">
        <v>484</v>
      </c>
      <c r="I996" s="4">
        <v>456</v>
      </c>
      <c r="J996" s="4">
        <v>45.6</v>
      </c>
      <c r="K996" s="4">
        <v>45.6</v>
      </c>
      <c r="L996">
        <v>10</v>
      </c>
      <c r="M996" s="8">
        <v>0</v>
      </c>
      <c r="N996" t="s">
        <v>382</v>
      </c>
      <c r="O996">
        <v>12</v>
      </c>
      <c r="P996" s="4">
        <v>23.763027335506571</v>
      </c>
      <c r="Q996" t="s">
        <v>164</v>
      </c>
      <c r="R996" t="s">
        <v>253</v>
      </c>
      <c r="S996" t="s">
        <v>338</v>
      </c>
      <c r="T996" t="s">
        <v>510</v>
      </c>
      <c r="U996" t="s">
        <v>353</v>
      </c>
      <c r="V996" t="s">
        <v>513</v>
      </c>
    </row>
    <row r="997" spans="1:22" ht="15" customHeight="1" x14ac:dyDescent="0.3">
      <c r="A997">
        <v>10624</v>
      </c>
      <c r="B997" t="s">
        <v>75</v>
      </c>
      <c r="C997">
        <v>29</v>
      </c>
      <c r="D997">
        <v>4</v>
      </c>
      <c r="E997" s="3">
        <v>44415</v>
      </c>
      <c r="F997" s="25">
        <f>YEAR(Order[[#This Row],[OrderDate]])</f>
        <v>2021</v>
      </c>
      <c r="G997" s="14">
        <v>20210819</v>
      </c>
      <c r="H997" t="s">
        <v>484</v>
      </c>
      <c r="I997" s="4">
        <v>742.74</v>
      </c>
      <c r="J997" s="4">
        <v>123.79</v>
      </c>
      <c r="K997" s="4">
        <v>123.79</v>
      </c>
      <c r="L997">
        <v>6</v>
      </c>
      <c r="M997" s="8">
        <v>0</v>
      </c>
      <c r="N997" t="s">
        <v>383</v>
      </c>
      <c r="O997">
        <v>12</v>
      </c>
      <c r="P997" s="4">
        <v>78.453085124436214</v>
      </c>
      <c r="Q997" t="s">
        <v>164</v>
      </c>
      <c r="R997" t="s">
        <v>253</v>
      </c>
      <c r="S997" t="s">
        <v>338</v>
      </c>
      <c r="T997" t="s">
        <v>510</v>
      </c>
      <c r="U997" t="s">
        <v>353</v>
      </c>
      <c r="V997" t="s">
        <v>518</v>
      </c>
    </row>
    <row r="998" spans="1:22" ht="15" customHeight="1" x14ac:dyDescent="0.3">
      <c r="A998">
        <v>10624</v>
      </c>
      <c r="B998" t="s">
        <v>75</v>
      </c>
      <c r="C998">
        <v>44</v>
      </c>
      <c r="D998">
        <v>4</v>
      </c>
      <c r="E998" s="3">
        <v>44415</v>
      </c>
      <c r="F998" s="25">
        <f>YEAR(Order[[#This Row],[OrderDate]])</f>
        <v>2021</v>
      </c>
      <c r="G998" s="14">
        <v>20210814</v>
      </c>
      <c r="H998" t="s">
        <v>484</v>
      </c>
      <c r="I998" s="4">
        <v>194.5</v>
      </c>
      <c r="J998" s="4">
        <v>19.45</v>
      </c>
      <c r="K998" s="4">
        <v>19.45</v>
      </c>
      <c r="L998">
        <v>10</v>
      </c>
      <c r="M998" s="8">
        <v>0</v>
      </c>
      <c r="N998" t="s">
        <v>398</v>
      </c>
      <c r="O998">
        <v>20</v>
      </c>
      <c r="P998" s="4">
        <v>10.842050263532254</v>
      </c>
      <c r="Q998" t="s">
        <v>164</v>
      </c>
      <c r="R998" t="s">
        <v>253</v>
      </c>
      <c r="S998" t="s">
        <v>338</v>
      </c>
      <c r="T998" t="s">
        <v>510</v>
      </c>
      <c r="U998" t="s">
        <v>353</v>
      </c>
      <c r="V998" t="s">
        <v>515</v>
      </c>
    </row>
    <row r="999" spans="1:22" ht="15" customHeight="1" x14ac:dyDescent="0.3">
      <c r="A999">
        <v>10625</v>
      </c>
      <c r="B999" t="s">
        <v>1</v>
      </c>
      <c r="C999">
        <v>14</v>
      </c>
      <c r="D999">
        <v>3</v>
      </c>
      <c r="E999" s="3">
        <v>44416</v>
      </c>
      <c r="F999" s="25">
        <f>YEAR(Order[[#This Row],[OrderDate]])</f>
        <v>2021</v>
      </c>
      <c r="G999" s="14">
        <v>20210814</v>
      </c>
      <c r="H999" t="s">
        <v>486</v>
      </c>
      <c r="I999" s="4">
        <v>69.75</v>
      </c>
      <c r="J999" s="4">
        <v>23.25</v>
      </c>
      <c r="K999" s="4">
        <v>23.25</v>
      </c>
      <c r="L999">
        <v>3</v>
      </c>
      <c r="M999" s="8">
        <v>0</v>
      </c>
      <c r="N999" t="s">
        <v>368</v>
      </c>
      <c r="O999">
        <v>6</v>
      </c>
      <c r="P999" s="4">
        <v>19.281771520737859</v>
      </c>
      <c r="Q999" t="s">
        <v>90</v>
      </c>
      <c r="R999" t="s">
        <v>179</v>
      </c>
      <c r="S999" t="s">
        <v>268</v>
      </c>
      <c r="T999" t="s">
        <v>510</v>
      </c>
      <c r="U999" t="s">
        <v>525</v>
      </c>
      <c r="V999" t="s">
        <v>513</v>
      </c>
    </row>
    <row r="1000" spans="1:22" ht="15" customHeight="1" x14ac:dyDescent="0.3">
      <c r="A1000">
        <v>10625</v>
      </c>
      <c r="B1000" t="s">
        <v>1</v>
      </c>
      <c r="C1000">
        <v>42</v>
      </c>
      <c r="D1000">
        <v>3</v>
      </c>
      <c r="E1000" s="3">
        <v>44416</v>
      </c>
      <c r="F1000" s="25">
        <f>YEAR(Order[[#This Row],[OrderDate]])</f>
        <v>2021</v>
      </c>
      <c r="G1000" s="14">
        <v>20210814</v>
      </c>
      <c r="H1000" t="s">
        <v>486</v>
      </c>
      <c r="I1000" s="4">
        <v>70</v>
      </c>
      <c r="J1000" s="4">
        <v>14</v>
      </c>
      <c r="K1000" s="4">
        <v>14</v>
      </c>
      <c r="L1000">
        <v>5</v>
      </c>
      <c r="M1000" s="8">
        <v>0</v>
      </c>
      <c r="N1000" t="s">
        <v>396</v>
      </c>
      <c r="O1000">
        <v>20</v>
      </c>
      <c r="P1000" s="4">
        <v>10.762412487567216</v>
      </c>
      <c r="Q1000" t="s">
        <v>90</v>
      </c>
      <c r="R1000" t="s">
        <v>179</v>
      </c>
      <c r="S1000" t="s">
        <v>268</v>
      </c>
      <c r="T1000" t="s">
        <v>510</v>
      </c>
      <c r="U1000" t="s">
        <v>525</v>
      </c>
      <c r="V1000" t="s">
        <v>512</v>
      </c>
    </row>
    <row r="1001" spans="1:22" ht="15" customHeight="1" x14ac:dyDescent="0.3">
      <c r="A1001">
        <v>10625</v>
      </c>
      <c r="B1001" t="s">
        <v>1</v>
      </c>
      <c r="C1001">
        <v>60</v>
      </c>
      <c r="D1001">
        <v>3</v>
      </c>
      <c r="E1001" s="3">
        <v>44416</v>
      </c>
      <c r="F1001" s="25">
        <f>YEAR(Order[[#This Row],[OrderDate]])</f>
        <v>2021</v>
      </c>
      <c r="G1001" s="14">
        <v>20210820</v>
      </c>
      <c r="H1001" t="s">
        <v>486</v>
      </c>
      <c r="I1001" s="4">
        <v>340</v>
      </c>
      <c r="J1001" s="4">
        <v>34</v>
      </c>
      <c r="K1001" s="4">
        <v>34</v>
      </c>
      <c r="L1001">
        <v>10</v>
      </c>
      <c r="M1001" s="8">
        <v>0</v>
      </c>
      <c r="N1001" t="s">
        <v>414</v>
      </c>
      <c r="O1001">
        <v>28</v>
      </c>
      <c r="P1001" s="4">
        <v>17.186056815854748</v>
      </c>
      <c r="Q1001" t="s">
        <v>90</v>
      </c>
      <c r="R1001" t="s">
        <v>179</v>
      </c>
      <c r="S1001" t="s">
        <v>268</v>
      </c>
      <c r="T1001" t="s">
        <v>510</v>
      </c>
      <c r="U1001" t="s">
        <v>525</v>
      </c>
      <c r="V1001" t="s">
        <v>511</v>
      </c>
    </row>
    <row r="1002" spans="1:22" ht="15" customHeight="1" x14ac:dyDescent="0.3">
      <c r="A1002">
        <v>10626</v>
      </c>
      <c r="B1002" t="s">
        <v>4</v>
      </c>
      <c r="C1002">
        <v>53</v>
      </c>
      <c r="D1002">
        <v>1</v>
      </c>
      <c r="E1002" s="3">
        <v>44419</v>
      </c>
      <c r="F1002" s="25">
        <f>YEAR(Order[[#This Row],[OrderDate]])</f>
        <v>2021</v>
      </c>
      <c r="G1002" s="14">
        <v>20210820</v>
      </c>
      <c r="H1002" t="s">
        <v>484</v>
      </c>
      <c r="I1002" s="4">
        <v>393.59999999999997</v>
      </c>
      <c r="J1002" s="4">
        <v>32.799999999999997</v>
      </c>
      <c r="K1002" s="4">
        <v>32.799999999999997</v>
      </c>
      <c r="L1002">
        <v>12</v>
      </c>
      <c r="M1002" s="8">
        <v>0</v>
      </c>
      <c r="N1002" t="s">
        <v>407</v>
      </c>
      <c r="O1002">
        <v>24</v>
      </c>
      <c r="P1002" s="4">
        <v>11.283141843590998</v>
      </c>
      <c r="Q1002" t="s">
        <v>93</v>
      </c>
      <c r="R1002" t="s">
        <v>182</v>
      </c>
      <c r="S1002" t="s">
        <v>271</v>
      </c>
      <c r="T1002" t="s">
        <v>509</v>
      </c>
      <c r="U1002" t="s">
        <v>526</v>
      </c>
      <c r="V1002" t="s">
        <v>518</v>
      </c>
    </row>
    <row r="1003" spans="1:22" ht="15" customHeight="1" x14ac:dyDescent="0.3">
      <c r="A1003">
        <v>10626</v>
      </c>
      <c r="B1003" t="s">
        <v>4</v>
      </c>
      <c r="C1003">
        <v>60</v>
      </c>
      <c r="D1003">
        <v>1</v>
      </c>
      <c r="E1003" s="3">
        <v>44419</v>
      </c>
      <c r="F1003" s="25">
        <f>YEAR(Order[[#This Row],[OrderDate]])</f>
        <v>2021</v>
      </c>
      <c r="G1003" s="14">
        <v>20210820</v>
      </c>
      <c r="H1003" t="s">
        <v>484</v>
      </c>
      <c r="I1003" s="4">
        <v>680</v>
      </c>
      <c r="J1003" s="4">
        <v>34</v>
      </c>
      <c r="K1003" s="4">
        <v>34</v>
      </c>
      <c r="L1003">
        <v>20</v>
      </c>
      <c r="M1003" s="8">
        <v>0</v>
      </c>
      <c r="N1003" t="s">
        <v>414</v>
      </c>
      <c r="O1003">
        <v>28</v>
      </c>
      <c r="P1003" s="4">
        <v>17.186056815854748</v>
      </c>
      <c r="Q1003" t="s">
        <v>93</v>
      </c>
      <c r="R1003" t="s">
        <v>182</v>
      </c>
      <c r="S1003" t="s">
        <v>271</v>
      </c>
      <c r="T1003" t="s">
        <v>509</v>
      </c>
      <c r="U1003" t="s">
        <v>526</v>
      </c>
      <c r="V1003" t="s">
        <v>511</v>
      </c>
    </row>
    <row r="1004" spans="1:22" ht="15" customHeight="1" x14ac:dyDescent="0.3">
      <c r="A1004">
        <v>10626</v>
      </c>
      <c r="B1004" t="s">
        <v>4</v>
      </c>
      <c r="C1004">
        <v>71</v>
      </c>
      <c r="D1004">
        <v>1</v>
      </c>
      <c r="E1004" s="3">
        <v>44419</v>
      </c>
      <c r="F1004" s="25">
        <f>YEAR(Order[[#This Row],[OrderDate]])</f>
        <v>2021</v>
      </c>
      <c r="G1004" s="14">
        <v>20210821</v>
      </c>
      <c r="H1004" t="s">
        <v>484</v>
      </c>
      <c r="I1004" s="4">
        <v>430</v>
      </c>
      <c r="J1004" s="4">
        <v>21.5</v>
      </c>
      <c r="K1004" s="4">
        <v>21.5</v>
      </c>
      <c r="L1004">
        <v>20</v>
      </c>
      <c r="M1004" s="8">
        <v>0</v>
      </c>
      <c r="N1004" t="s">
        <v>425</v>
      </c>
      <c r="O1004">
        <v>15</v>
      </c>
      <c r="P1004" s="4">
        <v>15.813450604529082</v>
      </c>
      <c r="Q1004" t="s">
        <v>93</v>
      </c>
      <c r="R1004" t="s">
        <v>182</v>
      </c>
      <c r="S1004" t="s">
        <v>271</v>
      </c>
      <c r="T1004" t="s">
        <v>509</v>
      </c>
      <c r="U1004" t="s">
        <v>526</v>
      </c>
      <c r="V1004" t="s">
        <v>511</v>
      </c>
    </row>
    <row r="1005" spans="1:22" ht="15" customHeight="1" x14ac:dyDescent="0.3">
      <c r="A1005">
        <v>10627</v>
      </c>
      <c r="B1005" t="s">
        <v>68</v>
      </c>
      <c r="C1005">
        <v>62</v>
      </c>
      <c r="D1005">
        <v>8</v>
      </c>
      <c r="E1005" s="3">
        <v>44419</v>
      </c>
      <c r="F1005" s="25">
        <f>YEAR(Order[[#This Row],[OrderDate]])</f>
        <v>2021</v>
      </c>
      <c r="G1005" s="14">
        <v>20210821</v>
      </c>
      <c r="H1005" t="s">
        <v>485</v>
      </c>
      <c r="I1005" s="4">
        <v>739.5</v>
      </c>
      <c r="J1005" s="4">
        <v>49.3</v>
      </c>
      <c r="K1005" s="4">
        <v>49.3</v>
      </c>
      <c r="L1005">
        <v>15</v>
      </c>
      <c r="M1005" s="8">
        <v>0</v>
      </c>
      <c r="N1005" t="s">
        <v>416</v>
      </c>
      <c r="O1005">
        <v>29</v>
      </c>
      <c r="P1005" s="4">
        <v>34.868075459270003</v>
      </c>
      <c r="Q1005" t="s">
        <v>157</v>
      </c>
      <c r="R1005" t="s">
        <v>246</v>
      </c>
      <c r="S1005" t="s">
        <v>331</v>
      </c>
      <c r="T1005" t="s">
        <v>510</v>
      </c>
      <c r="U1005" t="s">
        <v>353</v>
      </c>
      <c r="V1005" t="s">
        <v>516</v>
      </c>
    </row>
    <row r="1006" spans="1:22" ht="15" customHeight="1" x14ac:dyDescent="0.3">
      <c r="A1006">
        <v>10627</v>
      </c>
      <c r="B1006" t="s">
        <v>68</v>
      </c>
      <c r="C1006">
        <v>73</v>
      </c>
      <c r="D1006">
        <v>8</v>
      </c>
      <c r="E1006" s="3">
        <v>44419</v>
      </c>
      <c r="F1006" s="25">
        <f>YEAR(Order[[#This Row],[OrderDate]])</f>
        <v>2021</v>
      </c>
      <c r="G1006" s="14">
        <v>20210820</v>
      </c>
      <c r="H1006" t="s">
        <v>485</v>
      </c>
      <c r="I1006" s="4">
        <v>446.24999687075615</v>
      </c>
      <c r="J1006" s="4">
        <v>15</v>
      </c>
      <c r="K1006" s="4">
        <v>12.749999910593033</v>
      </c>
      <c r="L1006">
        <v>35</v>
      </c>
      <c r="M1006" s="8">
        <v>0.15000000596046451</v>
      </c>
      <c r="N1006" t="s">
        <v>427</v>
      </c>
      <c r="O1006">
        <v>17</v>
      </c>
      <c r="P1006" s="4">
        <v>4.6045134272414314</v>
      </c>
      <c r="Q1006" t="s">
        <v>157</v>
      </c>
      <c r="R1006" t="s">
        <v>246</v>
      </c>
      <c r="S1006" t="s">
        <v>331</v>
      </c>
      <c r="T1006" t="s">
        <v>510</v>
      </c>
      <c r="U1006" t="s">
        <v>353</v>
      </c>
      <c r="V1006" t="s">
        <v>514</v>
      </c>
    </row>
    <row r="1007" spans="1:22" ht="15" customHeight="1" x14ac:dyDescent="0.3">
      <c r="A1007">
        <v>10628</v>
      </c>
      <c r="B1007" t="s">
        <v>6</v>
      </c>
      <c r="C1007">
        <v>1</v>
      </c>
      <c r="D1007">
        <v>4</v>
      </c>
      <c r="E1007" s="3">
        <v>44420</v>
      </c>
      <c r="F1007" s="25">
        <f>YEAR(Order[[#This Row],[OrderDate]])</f>
        <v>2021</v>
      </c>
      <c r="G1007" s="14">
        <v>20210820</v>
      </c>
      <c r="H1007" t="s">
        <v>485</v>
      </c>
      <c r="I1007" s="4">
        <v>450</v>
      </c>
      <c r="J1007" s="4">
        <v>18</v>
      </c>
      <c r="K1007" s="4">
        <v>18</v>
      </c>
      <c r="L1007">
        <v>25</v>
      </c>
      <c r="M1007" s="8">
        <v>0</v>
      </c>
      <c r="N1007" t="s">
        <v>355</v>
      </c>
      <c r="O1007">
        <v>1</v>
      </c>
      <c r="P1007" s="4">
        <v>9.9412796083453241</v>
      </c>
      <c r="Q1007" t="s">
        <v>95</v>
      </c>
      <c r="R1007" t="s">
        <v>184</v>
      </c>
      <c r="S1007" t="s">
        <v>273</v>
      </c>
      <c r="T1007" t="s">
        <v>509</v>
      </c>
      <c r="U1007" t="s">
        <v>519</v>
      </c>
      <c r="V1007" t="s">
        <v>517</v>
      </c>
    </row>
    <row r="1008" spans="1:22" ht="15" customHeight="1" x14ac:dyDescent="0.3">
      <c r="A1008">
        <v>10629</v>
      </c>
      <c r="B1008" t="s">
        <v>28</v>
      </c>
      <c r="C1008">
        <v>29</v>
      </c>
      <c r="D1008">
        <v>4</v>
      </c>
      <c r="E1008" s="3">
        <v>44420</v>
      </c>
      <c r="F1008" s="25">
        <f>YEAR(Order[[#This Row],[OrderDate]])</f>
        <v>2021</v>
      </c>
      <c r="G1008" s="14">
        <v>20210820</v>
      </c>
      <c r="H1008" t="s">
        <v>485</v>
      </c>
      <c r="I1008" s="4">
        <v>2475.8000000000002</v>
      </c>
      <c r="J1008" s="4">
        <v>123.79</v>
      </c>
      <c r="K1008" s="4">
        <v>123.79</v>
      </c>
      <c r="L1008">
        <v>20</v>
      </c>
      <c r="M1008" s="8">
        <v>0</v>
      </c>
      <c r="N1008" t="s">
        <v>383</v>
      </c>
      <c r="O1008">
        <v>12</v>
      </c>
      <c r="P1008" s="4">
        <v>78.453085124436214</v>
      </c>
      <c r="Q1008" t="s">
        <v>117</v>
      </c>
      <c r="R1008" t="s">
        <v>206</v>
      </c>
      <c r="S1008" t="s">
        <v>294</v>
      </c>
      <c r="T1008" t="s">
        <v>509</v>
      </c>
      <c r="U1008" t="s">
        <v>529</v>
      </c>
      <c r="V1008" t="s">
        <v>518</v>
      </c>
    </row>
    <row r="1009" spans="1:22" ht="15" customHeight="1" x14ac:dyDescent="0.3">
      <c r="A1009">
        <v>10629</v>
      </c>
      <c r="B1009" t="s">
        <v>28</v>
      </c>
      <c r="C1009">
        <v>64</v>
      </c>
      <c r="D1009">
        <v>4</v>
      </c>
      <c r="E1009" s="3">
        <v>44420</v>
      </c>
      <c r="F1009" s="25">
        <f>YEAR(Order[[#This Row],[OrderDate]])</f>
        <v>2021</v>
      </c>
      <c r="G1009" s="14">
        <v>20210819</v>
      </c>
      <c r="H1009" t="s">
        <v>485</v>
      </c>
      <c r="I1009" s="4">
        <v>299.25</v>
      </c>
      <c r="J1009" s="4">
        <v>33.25</v>
      </c>
      <c r="K1009" s="4">
        <v>33.25</v>
      </c>
      <c r="L1009">
        <v>9</v>
      </c>
      <c r="M1009" s="8">
        <v>0</v>
      </c>
      <c r="N1009" t="s">
        <v>418</v>
      </c>
      <c r="O1009">
        <v>12</v>
      </c>
      <c r="P1009" s="4">
        <v>21.348702933885775</v>
      </c>
      <c r="Q1009" t="s">
        <v>117</v>
      </c>
      <c r="R1009" t="s">
        <v>206</v>
      </c>
      <c r="S1009" t="s">
        <v>294</v>
      </c>
      <c r="T1009" t="s">
        <v>509</v>
      </c>
      <c r="U1009" t="s">
        <v>529</v>
      </c>
      <c r="V1009" t="s">
        <v>512</v>
      </c>
    </row>
    <row r="1010" spans="1:22" ht="15" customHeight="1" x14ac:dyDescent="0.3">
      <c r="A1010">
        <v>10630</v>
      </c>
      <c r="B1010" t="s">
        <v>37</v>
      </c>
      <c r="C1010">
        <v>55</v>
      </c>
      <c r="D1010">
        <v>1</v>
      </c>
      <c r="E1010" s="3">
        <v>44421</v>
      </c>
      <c r="F1010" s="25">
        <f>YEAR(Order[[#This Row],[OrderDate]])</f>
        <v>2021</v>
      </c>
      <c r="G1010" s="14">
        <v>20210819</v>
      </c>
      <c r="H1010" t="s">
        <v>484</v>
      </c>
      <c r="I1010" s="4">
        <v>273.59999978542328</v>
      </c>
      <c r="J1010" s="4">
        <v>24</v>
      </c>
      <c r="K1010" s="4">
        <v>22.799999982118607</v>
      </c>
      <c r="L1010">
        <v>12</v>
      </c>
      <c r="M1010" s="8">
        <v>5.000000074505806E-2</v>
      </c>
      <c r="N1010" t="s">
        <v>409</v>
      </c>
      <c r="O1010">
        <v>25</v>
      </c>
      <c r="P1010" s="4">
        <v>18.144678468561601</v>
      </c>
      <c r="Q1010" t="s">
        <v>126</v>
      </c>
      <c r="R1010" t="s">
        <v>215</v>
      </c>
      <c r="S1010" t="s">
        <v>302</v>
      </c>
      <c r="T1010" t="s">
        <v>509</v>
      </c>
      <c r="U1010" t="s">
        <v>520</v>
      </c>
      <c r="V1010" t="s">
        <v>518</v>
      </c>
    </row>
    <row r="1011" spans="1:22" ht="15" customHeight="1" x14ac:dyDescent="0.3">
      <c r="A1011">
        <v>10630</v>
      </c>
      <c r="B1011" t="s">
        <v>37</v>
      </c>
      <c r="C1011">
        <v>76</v>
      </c>
      <c r="D1011">
        <v>1</v>
      </c>
      <c r="E1011" s="3">
        <v>44421</v>
      </c>
      <c r="F1011" s="25">
        <f>YEAR(Order[[#This Row],[OrderDate]])</f>
        <v>2021</v>
      </c>
      <c r="G1011" s="14">
        <v>20210815</v>
      </c>
      <c r="H1011" t="s">
        <v>484</v>
      </c>
      <c r="I1011" s="4">
        <v>630</v>
      </c>
      <c r="J1011" s="4">
        <v>18</v>
      </c>
      <c r="K1011" s="4">
        <v>18</v>
      </c>
      <c r="L1011">
        <v>35</v>
      </c>
      <c r="M1011" s="8">
        <v>0</v>
      </c>
      <c r="N1011" t="s">
        <v>430</v>
      </c>
      <c r="O1011">
        <v>23</v>
      </c>
      <c r="P1011" s="4">
        <v>11.35067307451974</v>
      </c>
      <c r="Q1011" t="s">
        <v>126</v>
      </c>
      <c r="R1011" t="s">
        <v>215</v>
      </c>
      <c r="S1011" t="s">
        <v>302</v>
      </c>
      <c r="T1011" t="s">
        <v>509</v>
      </c>
      <c r="U1011" t="s">
        <v>520</v>
      </c>
      <c r="V1011" t="s">
        <v>517</v>
      </c>
    </row>
    <row r="1012" spans="1:22" ht="15" customHeight="1" x14ac:dyDescent="0.3">
      <c r="A1012">
        <v>10631</v>
      </c>
      <c r="B1012" t="s">
        <v>39</v>
      </c>
      <c r="C1012">
        <v>75</v>
      </c>
      <c r="D1012">
        <v>8</v>
      </c>
      <c r="E1012" s="3">
        <v>44422</v>
      </c>
      <c r="F1012" s="25">
        <f>YEAR(Order[[#This Row],[OrderDate]])</f>
        <v>2021</v>
      </c>
      <c r="G1012" s="14">
        <v>20210819</v>
      </c>
      <c r="H1012" t="s">
        <v>486</v>
      </c>
      <c r="I1012" s="4">
        <v>55.799999907612801</v>
      </c>
      <c r="J1012" s="4">
        <v>7.75</v>
      </c>
      <c r="K1012" s="4">
        <v>6.9749999884516001</v>
      </c>
      <c r="L1012">
        <v>8</v>
      </c>
      <c r="M1012" s="8">
        <v>0.10000000149011611</v>
      </c>
      <c r="N1012" t="s">
        <v>429</v>
      </c>
      <c r="O1012">
        <v>12</v>
      </c>
      <c r="P1012" s="4">
        <v>3.8495729671919596</v>
      </c>
      <c r="Q1012" t="s">
        <v>128</v>
      </c>
      <c r="R1012" t="s">
        <v>217</v>
      </c>
      <c r="S1012" t="s">
        <v>304</v>
      </c>
      <c r="T1012" t="s">
        <v>509</v>
      </c>
      <c r="U1012" t="s">
        <v>519</v>
      </c>
      <c r="V1012" t="s">
        <v>517</v>
      </c>
    </row>
    <row r="1013" spans="1:22" ht="15" customHeight="1" x14ac:dyDescent="0.3">
      <c r="A1013">
        <v>10632</v>
      </c>
      <c r="B1013" t="s">
        <v>83</v>
      </c>
      <c r="C1013">
        <v>2</v>
      </c>
      <c r="D1013">
        <v>8</v>
      </c>
      <c r="E1013" s="3">
        <v>44422</v>
      </c>
      <c r="F1013" s="25">
        <f>YEAR(Order[[#This Row],[OrderDate]])</f>
        <v>2021</v>
      </c>
      <c r="G1013" s="14">
        <v>20210819</v>
      </c>
      <c r="H1013" t="s">
        <v>486</v>
      </c>
      <c r="I1013" s="4">
        <v>541.49999957531691</v>
      </c>
      <c r="J1013" s="4">
        <v>19</v>
      </c>
      <c r="K1013" s="4">
        <v>18.049999985843897</v>
      </c>
      <c r="L1013">
        <v>30</v>
      </c>
      <c r="M1013" s="8">
        <v>5.000000074505806E-2</v>
      </c>
      <c r="N1013" t="s">
        <v>356</v>
      </c>
      <c r="O1013">
        <v>1</v>
      </c>
      <c r="P1013" s="4">
        <v>9.9064127385757743</v>
      </c>
      <c r="Q1013" t="s">
        <v>172</v>
      </c>
      <c r="R1013" t="s">
        <v>261</v>
      </c>
      <c r="S1013" t="s">
        <v>345</v>
      </c>
      <c r="T1013" t="s">
        <v>509</v>
      </c>
      <c r="U1013" t="s">
        <v>520</v>
      </c>
      <c r="V1013" t="s">
        <v>517</v>
      </c>
    </row>
    <row r="1014" spans="1:22" ht="15" customHeight="1" x14ac:dyDescent="0.3">
      <c r="A1014">
        <v>10632</v>
      </c>
      <c r="B1014" t="s">
        <v>83</v>
      </c>
      <c r="C1014">
        <v>33</v>
      </c>
      <c r="D1014">
        <v>8</v>
      </c>
      <c r="E1014" s="3">
        <v>44422</v>
      </c>
      <c r="F1014" s="25">
        <f>YEAR(Order[[#This Row],[OrderDate]])</f>
        <v>2021</v>
      </c>
      <c r="G1014" s="14">
        <v>20210818</v>
      </c>
      <c r="H1014" t="s">
        <v>486</v>
      </c>
      <c r="I1014" s="4">
        <v>47.499999962747097</v>
      </c>
      <c r="J1014" s="4">
        <v>2.5</v>
      </c>
      <c r="K1014" s="4">
        <v>2.3749999981373549</v>
      </c>
      <c r="L1014">
        <v>20</v>
      </c>
      <c r="M1014" s="8">
        <v>5.000000074505806E-2</v>
      </c>
      <c r="N1014" t="s">
        <v>387</v>
      </c>
      <c r="O1014">
        <v>15</v>
      </c>
      <c r="P1014" s="4">
        <v>1.3985746153494198</v>
      </c>
      <c r="Q1014" t="s">
        <v>172</v>
      </c>
      <c r="R1014" t="s">
        <v>261</v>
      </c>
      <c r="S1014" t="s">
        <v>345</v>
      </c>
      <c r="T1014" t="s">
        <v>509</v>
      </c>
      <c r="U1014" t="s">
        <v>520</v>
      </c>
      <c r="V1014" t="s">
        <v>511</v>
      </c>
    </row>
    <row r="1015" spans="1:22" x14ac:dyDescent="0.3">
      <c r="A1015">
        <v>10633</v>
      </c>
      <c r="B1015" t="s">
        <v>19</v>
      </c>
      <c r="C1015">
        <v>12</v>
      </c>
      <c r="D1015">
        <v>7</v>
      </c>
      <c r="E1015" s="3">
        <v>44423</v>
      </c>
      <c r="F1015" s="25">
        <f>YEAR(Order[[#This Row],[OrderDate]])</f>
        <v>2021</v>
      </c>
      <c r="G1015" s="14">
        <v>20210818</v>
      </c>
      <c r="H1015" t="s">
        <v>485</v>
      </c>
      <c r="I1015" s="4">
        <v>1162.7999918460846</v>
      </c>
      <c r="J1015" s="4">
        <v>38</v>
      </c>
      <c r="K1015" s="4">
        <v>32.29999977350235</v>
      </c>
      <c r="L1015">
        <v>36</v>
      </c>
      <c r="M1015" s="8">
        <v>0.15000000596046451</v>
      </c>
      <c r="N1015" t="s">
        <v>366</v>
      </c>
      <c r="O1015">
        <v>5</v>
      </c>
      <c r="P1015" s="4">
        <v>30.407974809079235</v>
      </c>
      <c r="Q1015" t="s">
        <v>108</v>
      </c>
      <c r="R1015" t="s">
        <v>197</v>
      </c>
      <c r="S1015" t="s">
        <v>286</v>
      </c>
      <c r="T1015" t="s">
        <v>509</v>
      </c>
      <c r="U1015" t="s">
        <v>524</v>
      </c>
      <c r="V1015" t="s">
        <v>511</v>
      </c>
    </row>
    <row r="1016" spans="1:22" x14ac:dyDescent="0.3">
      <c r="A1016">
        <v>10633</v>
      </c>
      <c r="B1016" t="s">
        <v>19</v>
      </c>
      <c r="C1016">
        <v>13</v>
      </c>
      <c r="D1016">
        <v>7</v>
      </c>
      <c r="E1016" s="3">
        <v>44423</v>
      </c>
      <c r="F1016" s="25">
        <f>YEAR(Order[[#This Row],[OrderDate]])</f>
        <v>2021</v>
      </c>
      <c r="G1016" s="14">
        <v>20210818</v>
      </c>
      <c r="H1016" t="s">
        <v>485</v>
      </c>
      <c r="I1016" s="4">
        <v>66.299999535083771</v>
      </c>
      <c r="J1016" s="4">
        <v>6</v>
      </c>
      <c r="K1016" s="4">
        <v>5.0999999642372131</v>
      </c>
      <c r="L1016">
        <v>13</v>
      </c>
      <c r="M1016" s="8">
        <v>0.15000000596046451</v>
      </c>
      <c r="N1016" t="s">
        <v>367</v>
      </c>
      <c r="O1016">
        <v>6</v>
      </c>
      <c r="P1016" s="4">
        <v>2.1837851755325639</v>
      </c>
      <c r="Q1016" t="s">
        <v>108</v>
      </c>
      <c r="R1016" t="s">
        <v>197</v>
      </c>
      <c r="S1016" t="s">
        <v>286</v>
      </c>
      <c r="T1016" t="s">
        <v>509</v>
      </c>
      <c r="U1016" t="s">
        <v>524</v>
      </c>
      <c r="V1016" t="s">
        <v>514</v>
      </c>
    </row>
    <row r="1017" spans="1:22" x14ac:dyDescent="0.3">
      <c r="A1017">
        <v>10633</v>
      </c>
      <c r="B1017" t="s">
        <v>19</v>
      </c>
      <c r="C1017">
        <v>26</v>
      </c>
      <c r="D1017">
        <v>7</v>
      </c>
      <c r="E1017" s="3">
        <v>44423</v>
      </c>
      <c r="F1017" s="25">
        <f>YEAR(Order[[#This Row],[OrderDate]])</f>
        <v>2021</v>
      </c>
      <c r="G1017" s="14">
        <v>20210818</v>
      </c>
      <c r="H1017" t="s">
        <v>485</v>
      </c>
      <c r="I1017" s="4">
        <v>929.09249348491426</v>
      </c>
      <c r="J1017" s="4">
        <v>31.23</v>
      </c>
      <c r="K1017" s="4">
        <v>26.545499813854693</v>
      </c>
      <c r="L1017">
        <v>35</v>
      </c>
      <c r="M1017" s="8">
        <v>0.15000000596046451</v>
      </c>
      <c r="N1017" t="s">
        <v>380</v>
      </c>
      <c r="O1017">
        <v>11</v>
      </c>
      <c r="P1017" s="4">
        <v>12.929370209027901</v>
      </c>
      <c r="Q1017" t="s">
        <v>108</v>
      </c>
      <c r="R1017" t="s">
        <v>197</v>
      </c>
      <c r="S1017" t="s">
        <v>286</v>
      </c>
      <c r="T1017" t="s">
        <v>509</v>
      </c>
      <c r="U1017" t="s">
        <v>524</v>
      </c>
      <c r="V1017" t="s">
        <v>516</v>
      </c>
    </row>
    <row r="1018" spans="1:22" x14ac:dyDescent="0.3">
      <c r="A1018">
        <v>10633</v>
      </c>
      <c r="B1018" t="s">
        <v>19</v>
      </c>
      <c r="C1018">
        <v>62</v>
      </c>
      <c r="D1018">
        <v>7</v>
      </c>
      <c r="E1018" s="3">
        <v>44423</v>
      </c>
      <c r="F1018" s="25">
        <f>YEAR(Order[[#This Row],[OrderDate]])</f>
        <v>2021</v>
      </c>
      <c r="G1018" s="14">
        <v>20210821</v>
      </c>
      <c r="H1018" t="s">
        <v>485</v>
      </c>
      <c r="I1018" s="4">
        <v>3052.3999764919199</v>
      </c>
      <c r="J1018" s="4">
        <v>49.3</v>
      </c>
      <c r="K1018" s="4">
        <v>41.904999706149098</v>
      </c>
      <c r="L1018">
        <v>80</v>
      </c>
      <c r="M1018" s="8">
        <v>0.15000000596046451</v>
      </c>
      <c r="N1018" t="s">
        <v>416</v>
      </c>
      <c r="O1018">
        <v>29</v>
      </c>
      <c r="P1018" s="4">
        <v>34.868075459270003</v>
      </c>
      <c r="Q1018" t="s">
        <v>108</v>
      </c>
      <c r="R1018" t="s">
        <v>197</v>
      </c>
      <c r="S1018" t="s">
        <v>286</v>
      </c>
      <c r="T1018" t="s">
        <v>509</v>
      </c>
      <c r="U1018" t="s">
        <v>524</v>
      </c>
      <c r="V1018" t="s">
        <v>516</v>
      </c>
    </row>
    <row r="1019" spans="1:22" ht="15" customHeight="1" x14ac:dyDescent="0.3">
      <c r="A1019">
        <v>10634</v>
      </c>
      <c r="B1019" t="s">
        <v>21</v>
      </c>
      <c r="C1019">
        <v>7</v>
      </c>
      <c r="D1019">
        <v>4</v>
      </c>
      <c r="E1019" s="3">
        <v>44423</v>
      </c>
      <c r="F1019" s="25">
        <f>YEAR(Order[[#This Row],[OrderDate]])</f>
        <v>2021</v>
      </c>
      <c r="G1019" s="14">
        <v>20210821</v>
      </c>
      <c r="H1019" t="s">
        <v>485</v>
      </c>
      <c r="I1019" s="4">
        <v>1050</v>
      </c>
      <c r="J1019" s="4">
        <v>30</v>
      </c>
      <c r="K1019" s="4">
        <v>30</v>
      </c>
      <c r="L1019">
        <v>35</v>
      </c>
      <c r="M1019" s="8">
        <v>0</v>
      </c>
      <c r="N1019" t="s">
        <v>361</v>
      </c>
      <c r="O1019">
        <v>3</v>
      </c>
      <c r="P1019" s="4">
        <v>16.995648153812226</v>
      </c>
      <c r="Q1019" t="s">
        <v>110</v>
      </c>
      <c r="R1019" t="s">
        <v>199</v>
      </c>
      <c r="S1019" t="s">
        <v>288</v>
      </c>
      <c r="T1019" t="s">
        <v>509</v>
      </c>
      <c r="U1019" t="s">
        <v>519</v>
      </c>
      <c r="V1019" t="s">
        <v>513</v>
      </c>
    </row>
    <row r="1020" spans="1:22" ht="15" customHeight="1" x14ac:dyDescent="0.3">
      <c r="A1020">
        <v>10634</v>
      </c>
      <c r="B1020" t="s">
        <v>21</v>
      </c>
      <c r="C1020">
        <v>18</v>
      </c>
      <c r="D1020">
        <v>4</v>
      </c>
      <c r="E1020" s="3">
        <v>44423</v>
      </c>
      <c r="F1020" s="25">
        <f>YEAR(Order[[#This Row],[OrderDate]])</f>
        <v>2021</v>
      </c>
      <c r="G1020" s="14">
        <v>20210821</v>
      </c>
      <c r="H1020" t="s">
        <v>485</v>
      </c>
      <c r="I1020" s="4">
        <v>3125</v>
      </c>
      <c r="J1020" s="4">
        <v>62.5</v>
      </c>
      <c r="K1020" s="4">
        <v>62.5</v>
      </c>
      <c r="L1020">
        <v>50</v>
      </c>
      <c r="M1020" s="8">
        <v>0</v>
      </c>
      <c r="N1020" t="s">
        <v>372</v>
      </c>
      <c r="O1020">
        <v>7</v>
      </c>
      <c r="P1020" s="4">
        <v>20.144415838276313</v>
      </c>
      <c r="Q1020" t="s">
        <v>110</v>
      </c>
      <c r="R1020" t="s">
        <v>199</v>
      </c>
      <c r="S1020" t="s">
        <v>288</v>
      </c>
      <c r="T1020" t="s">
        <v>509</v>
      </c>
      <c r="U1020" t="s">
        <v>519</v>
      </c>
      <c r="V1020" t="s">
        <v>514</v>
      </c>
    </row>
    <row r="1021" spans="1:22" ht="15" customHeight="1" x14ac:dyDescent="0.3">
      <c r="A1021">
        <v>10634</v>
      </c>
      <c r="B1021" t="s">
        <v>21</v>
      </c>
      <c r="C1021">
        <v>51</v>
      </c>
      <c r="D1021">
        <v>4</v>
      </c>
      <c r="E1021" s="3">
        <v>44423</v>
      </c>
      <c r="F1021" s="25">
        <f>YEAR(Order[[#This Row],[OrderDate]])</f>
        <v>2021</v>
      </c>
      <c r="G1021" s="14">
        <v>20210821</v>
      </c>
      <c r="H1021" t="s">
        <v>485</v>
      </c>
      <c r="I1021" s="4">
        <v>795</v>
      </c>
      <c r="J1021" s="4">
        <v>53</v>
      </c>
      <c r="K1021" s="4">
        <v>53</v>
      </c>
      <c r="L1021">
        <v>15</v>
      </c>
      <c r="M1021" s="8">
        <v>0</v>
      </c>
      <c r="N1021" t="s">
        <v>405</v>
      </c>
      <c r="O1021">
        <v>24</v>
      </c>
      <c r="P1021" s="4">
        <v>18.835525116961144</v>
      </c>
      <c r="Q1021" t="s">
        <v>110</v>
      </c>
      <c r="R1021" t="s">
        <v>199</v>
      </c>
      <c r="S1021" t="s">
        <v>288</v>
      </c>
      <c r="T1021" t="s">
        <v>509</v>
      </c>
      <c r="U1021" t="s">
        <v>519</v>
      </c>
      <c r="V1021" t="s">
        <v>513</v>
      </c>
    </row>
    <row r="1022" spans="1:22" ht="15" customHeight="1" x14ac:dyDescent="0.3">
      <c r="A1022">
        <v>10634</v>
      </c>
      <c r="B1022" t="s">
        <v>21</v>
      </c>
      <c r="C1022">
        <v>75</v>
      </c>
      <c r="D1022">
        <v>4</v>
      </c>
      <c r="E1022" s="3">
        <v>44423</v>
      </c>
      <c r="F1022" s="25">
        <f>YEAR(Order[[#This Row],[OrderDate]])</f>
        <v>2021</v>
      </c>
      <c r="G1022" s="14">
        <v>20210821</v>
      </c>
      <c r="H1022" t="s">
        <v>485</v>
      </c>
      <c r="I1022" s="4">
        <v>15.5</v>
      </c>
      <c r="J1022" s="4">
        <v>7.75</v>
      </c>
      <c r="K1022" s="4">
        <v>7.75</v>
      </c>
      <c r="L1022">
        <v>2</v>
      </c>
      <c r="M1022" s="8">
        <v>0</v>
      </c>
      <c r="N1022" t="s">
        <v>429</v>
      </c>
      <c r="O1022">
        <v>12</v>
      </c>
      <c r="P1022" s="4">
        <v>3.8495729671919596</v>
      </c>
      <c r="Q1022" t="s">
        <v>110</v>
      </c>
      <c r="R1022" t="s">
        <v>199</v>
      </c>
      <c r="S1022" t="s">
        <v>288</v>
      </c>
      <c r="T1022" t="s">
        <v>509</v>
      </c>
      <c r="U1022" t="s">
        <v>519</v>
      </c>
      <c r="V1022" t="s">
        <v>517</v>
      </c>
    </row>
    <row r="1023" spans="1:22" ht="15" customHeight="1" x14ac:dyDescent="0.3">
      <c r="A1023">
        <v>10635</v>
      </c>
      <c r="B1023" t="s">
        <v>47</v>
      </c>
      <c r="C1023">
        <v>4</v>
      </c>
      <c r="D1023">
        <v>8</v>
      </c>
      <c r="E1023" s="3">
        <v>44426</v>
      </c>
      <c r="F1023" s="25">
        <f>YEAR(Order[[#This Row],[OrderDate]])</f>
        <v>2021</v>
      </c>
      <c r="G1023" s="14">
        <v>20210821</v>
      </c>
      <c r="H1023" t="s">
        <v>485</v>
      </c>
      <c r="I1023" s="4">
        <v>197.99999967217445</v>
      </c>
      <c r="J1023" s="4">
        <v>22</v>
      </c>
      <c r="K1023" s="4">
        <v>19.799999967217445</v>
      </c>
      <c r="L1023">
        <v>10</v>
      </c>
      <c r="M1023" s="8">
        <v>0.10000000149011611</v>
      </c>
      <c r="N1023" t="s">
        <v>358</v>
      </c>
      <c r="O1023">
        <v>2</v>
      </c>
      <c r="P1023" s="4">
        <v>13.396192586104789</v>
      </c>
      <c r="Q1023" t="s">
        <v>136</v>
      </c>
      <c r="R1023" t="s">
        <v>225</v>
      </c>
      <c r="S1023" t="s">
        <v>312</v>
      </c>
      <c r="T1023" t="s">
        <v>509</v>
      </c>
      <c r="U1023" t="s">
        <v>528</v>
      </c>
      <c r="V1023" t="s">
        <v>515</v>
      </c>
    </row>
    <row r="1024" spans="1:22" ht="15" customHeight="1" x14ac:dyDescent="0.3">
      <c r="A1024">
        <v>10635</v>
      </c>
      <c r="B1024" t="s">
        <v>47</v>
      </c>
      <c r="C1024">
        <v>5</v>
      </c>
      <c r="D1024">
        <v>8</v>
      </c>
      <c r="E1024" s="3">
        <v>44426</v>
      </c>
      <c r="F1024" s="25">
        <f>YEAR(Order[[#This Row],[OrderDate]])</f>
        <v>2021</v>
      </c>
      <c r="G1024" s="14">
        <v>20210821</v>
      </c>
      <c r="H1024" t="s">
        <v>485</v>
      </c>
      <c r="I1024" s="4">
        <v>288.22499952279031</v>
      </c>
      <c r="J1024" s="4">
        <v>21.35</v>
      </c>
      <c r="K1024" s="4">
        <v>19.214999968186021</v>
      </c>
      <c r="L1024">
        <v>15</v>
      </c>
      <c r="M1024" s="8">
        <v>0.10000000149011611</v>
      </c>
      <c r="N1024" t="s">
        <v>359</v>
      </c>
      <c r="O1024">
        <v>2</v>
      </c>
      <c r="P1024" s="4">
        <v>13.896353834121228</v>
      </c>
      <c r="Q1024" t="s">
        <v>136</v>
      </c>
      <c r="R1024" t="s">
        <v>225</v>
      </c>
      <c r="S1024" t="s">
        <v>312</v>
      </c>
      <c r="T1024" t="s">
        <v>509</v>
      </c>
      <c r="U1024" t="s">
        <v>528</v>
      </c>
      <c r="V1024" t="s">
        <v>515</v>
      </c>
    </row>
    <row r="1025" spans="1:22" ht="15" customHeight="1" x14ac:dyDescent="0.3">
      <c r="A1025">
        <v>10635</v>
      </c>
      <c r="B1025" t="s">
        <v>47</v>
      </c>
      <c r="C1025">
        <v>22</v>
      </c>
      <c r="D1025">
        <v>8</v>
      </c>
      <c r="E1025" s="3">
        <v>44426</v>
      </c>
      <c r="F1025" s="25">
        <f>YEAR(Order[[#This Row],[OrderDate]])</f>
        <v>2021</v>
      </c>
      <c r="G1025" s="14">
        <v>20210826</v>
      </c>
      <c r="H1025" t="s">
        <v>485</v>
      </c>
      <c r="I1025" s="4">
        <v>840</v>
      </c>
      <c r="J1025" s="4">
        <v>21</v>
      </c>
      <c r="K1025" s="4">
        <v>21</v>
      </c>
      <c r="L1025">
        <v>40</v>
      </c>
      <c r="M1025" s="8">
        <v>0</v>
      </c>
      <c r="N1025" t="s">
        <v>376</v>
      </c>
      <c r="O1025">
        <v>9</v>
      </c>
      <c r="P1025" s="4">
        <v>6.5214240951904641</v>
      </c>
      <c r="Q1025" t="s">
        <v>136</v>
      </c>
      <c r="R1025" t="s">
        <v>225</v>
      </c>
      <c r="S1025" t="s">
        <v>312</v>
      </c>
      <c r="T1025" t="s">
        <v>509</v>
      </c>
      <c r="U1025" t="s">
        <v>528</v>
      </c>
      <c r="V1025" t="s">
        <v>512</v>
      </c>
    </row>
    <row r="1026" spans="1:22" ht="15" customHeight="1" x14ac:dyDescent="0.3">
      <c r="A1026">
        <v>10636</v>
      </c>
      <c r="B1026" t="s">
        <v>84</v>
      </c>
      <c r="C1026">
        <v>4</v>
      </c>
      <c r="D1026">
        <v>4</v>
      </c>
      <c r="E1026" s="3">
        <v>44427</v>
      </c>
      <c r="F1026" s="25">
        <f>YEAR(Order[[#This Row],[OrderDate]])</f>
        <v>2021</v>
      </c>
      <c r="G1026" s="14">
        <v>20210826</v>
      </c>
      <c r="H1026" t="s">
        <v>486</v>
      </c>
      <c r="I1026" s="4">
        <v>550</v>
      </c>
      <c r="J1026" s="4">
        <v>22</v>
      </c>
      <c r="K1026" s="4">
        <v>22</v>
      </c>
      <c r="L1026">
        <v>25</v>
      </c>
      <c r="M1026" s="8">
        <v>0</v>
      </c>
      <c r="N1026" t="s">
        <v>358</v>
      </c>
      <c r="O1026">
        <v>2</v>
      </c>
      <c r="P1026" s="4">
        <v>13.396192586104789</v>
      </c>
      <c r="Q1026" t="s">
        <v>173</v>
      </c>
      <c r="R1026" t="s">
        <v>262</v>
      </c>
      <c r="S1026" t="s">
        <v>346</v>
      </c>
      <c r="T1026" t="s">
        <v>509</v>
      </c>
      <c r="U1026" t="s">
        <v>527</v>
      </c>
      <c r="V1026" t="s">
        <v>515</v>
      </c>
    </row>
    <row r="1027" spans="1:22" ht="15" customHeight="1" x14ac:dyDescent="0.3">
      <c r="A1027">
        <v>10636</v>
      </c>
      <c r="B1027" t="s">
        <v>84</v>
      </c>
      <c r="C1027">
        <v>58</v>
      </c>
      <c r="D1027">
        <v>4</v>
      </c>
      <c r="E1027" s="3">
        <v>44427</v>
      </c>
      <c r="F1027" s="25">
        <f>YEAR(Order[[#This Row],[OrderDate]])</f>
        <v>2021</v>
      </c>
      <c r="G1027" s="14">
        <v>20210826</v>
      </c>
      <c r="H1027" t="s">
        <v>486</v>
      </c>
      <c r="I1027" s="4">
        <v>79.5</v>
      </c>
      <c r="J1027" s="4">
        <v>13.25</v>
      </c>
      <c r="K1027" s="4">
        <v>13.25</v>
      </c>
      <c r="L1027">
        <v>6</v>
      </c>
      <c r="M1027" s="8">
        <v>0</v>
      </c>
      <c r="N1027" t="s">
        <v>412</v>
      </c>
      <c r="O1027">
        <v>27</v>
      </c>
      <c r="P1027" s="4">
        <v>5.9992715692376155</v>
      </c>
      <c r="Q1027" t="s">
        <v>173</v>
      </c>
      <c r="R1027" t="s">
        <v>262</v>
      </c>
      <c r="S1027" t="s">
        <v>346</v>
      </c>
      <c r="T1027" t="s">
        <v>509</v>
      </c>
      <c r="U1027" t="s">
        <v>527</v>
      </c>
      <c r="V1027" t="s">
        <v>514</v>
      </c>
    </row>
    <row r="1028" spans="1:22" x14ac:dyDescent="0.3">
      <c r="A1028">
        <v>10637</v>
      </c>
      <c r="B1028" t="s">
        <v>59</v>
      </c>
      <c r="C1028">
        <v>11</v>
      </c>
      <c r="D1028">
        <v>6</v>
      </c>
      <c r="E1028" s="3">
        <v>44427</v>
      </c>
      <c r="F1028" s="25">
        <f>YEAR(Order[[#This Row],[OrderDate]])</f>
        <v>2021</v>
      </c>
      <c r="G1028" s="14">
        <v>20210826</v>
      </c>
      <c r="H1028" t="s">
        <v>486</v>
      </c>
      <c r="I1028" s="4">
        <v>210</v>
      </c>
      <c r="J1028" s="4">
        <v>21</v>
      </c>
      <c r="K1028" s="4">
        <v>21</v>
      </c>
      <c r="L1028">
        <v>10</v>
      </c>
      <c r="M1028" s="8">
        <v>0</v>
      </c>
      <c r="N1028" t="s">
        <v>365</v>
      </c>
      <c r="O1028">
        <v>5</v>
      </c>
      <c r="P1028" s="4">
        <v>7.3815383533820462</v>
      </c>
      <c r="Q1028" t="s">
        <v>148</v>
      </c>
      <c r="R1028" t="s">
        <v>237</v>
      </c>
      <c r="S1028" t="s">
        <v>323</v>
      </c>
      <c r="T1028" t="s">
        <v>510</v>
      </c>
      <c r="U1028" t="s">
        <v>521</v>
      </c>
      <c r="V1028" t="s">
        <v>511</v>
      </c>
    </row>
    <row r="1029" spans="1:22" x14ac:dyDescent="0.3">
      <c r="A1029">
        <v>10637</v>
      </c>
      <c r="B1029" t="s">
        <v>59</v>
      </c>
      <c r="C1029">
        <v>50</v>
      </c>
      <c r="D1029">
        <v>6</v>
      </c>
      <c r="E1029" s="3">
        <v>44427</v>
      </c>
      <c r="F1029" s="25">
        <f>YEAR(Order[[#This Row],[OrderDate]])</f>
        <v>2021</v>
      </c>
      <c r="G1029" s="14">
        <v>20210826</v>
      </c>
      <c r="H1029" t="s">
        <v>486</v>
      </c>
      <c r="I1029" s="4">
        <v>385.93749969732016</v>
      </c>
      <c r="J1029" s="4">
        <v>16.25</v>
      </c>
      <c r="K1029" s="4">
        <v>15.437499987892807</v>
      </c>
      <c r="L1029">
        <v>25</v>
      </c>
      <c r="M1029" s="8">
        <v>5.000000074505806E-2</v>
      </c>
      <c r="N1029" t="s">
        <v>404</v>
      </c>
      <c r="O1029">
        <v>23</v>
      </c>
      <c r="P1029" s="4">
        <v>6.542170529867021</v>
      </c>
      <c r="Q1029" t="s">
        <v>148</v>
      </c>
      <c r="R1029" t="s">
        <v>237</v>
      </c>
      <c r="S1029" t="s">
        <v>323</v>
      </c>
      <c r="T1029" t="s">
        <v>510</v>
      </c>
      <c r="U1029" t="s">
        <v>521</v>
      </c>
      <c r="V1029" t="s">
        <v>516</v>
      </c>
    </row>
    <row r="1030" spans="1:22" x14ac:dyDescent="0.3">
      <c r="A1030">
        <v>10637</v>
      </c>
      <c r="B1030" t="s">
        <v>59</v>
      </c>
      <c r="C1030">
        <v>56</v>
      </c>
      <c r="D1030">
        <v>6</v>
      </c>
      <c r="E1030" s="3">
        <v>44427</v>
      </c>
      <c r="F1030" s="25">
        <f>YEAR(Order[[#This Row],[OrderDate]])</f>
        <v>2021</v>
      </c>
      <c r="G1030" s="14">
        <v>20210901</v>
      </c>
      <c r="H1030" t="s">
        <v>486</v>
      </c>
      <c r="I1030" s="4">
        <v>2165.9999983012676</v>
      </c>
      <c r="J1030" s="4">
        <v>38</v>
      </c>
      <c r="K1030" s="4">
        <v>36.099999971687794</v>
      </c>
      <c r="L1030">
        <v>60</v>
      </c>
      <c r="M1030" s="8">
        <v>5.000000074505806E-2</v>
      </c>
      <c r="N1030" t="s">
        <v>410</v>
      </c>
      <c r="O1030">
        <v>26</v>
      </c>
      <c r="P1030" s="4">
        <v>12.985049050340091</v>
      </c>
      <c r="Q1030" t="s">
        <v>148</v>
      </c>
      <c r="R1030" t="s">
        <v>237</v>
      </c>
      <c r="S1030" t="s">
        <v>323</v>
      </c>
      <c r="T1030" t="s">
        <v>510</v>
      </c>
      <c r="U1030" t="s">
        <v>521</v>
      </c>
      <c r="V1030" t="s">
        <v>512</v>
      </c>
    </row>
    <row r="1031" spans="1:22" ht="15" customHeight="1" x14ac:dyDescent="0.3">
      <c r="A1031">
        <v>10638</v>
      </c>
      <c r="B1031" t="s">
        <v>45</v>
      </c>
      <c r="C1031">
        <v>45</v>
      </c>
      <c r="D1031">
        <v>3</v>
      </c>
      <c r="E1031" s="3">
        <v>44428</v>
      </c>
      <c r="F1031" s="25">
        <f>YEAR(Order[[#This Row],[OrderDate]])</f>
        <v>2021</v>
      </c>
      <c r="G1031" s="14">
        <v>20210901</v>
      </c>
      <c r="H1031" t="s">
        <v>486</v>
      </c>
      <c r="I1031" s="4">
        <v>190</v>
      </c>
      <c r="J1031" s="4">
        <v>9.5</v>
      </c>
      <c r="K1031" s="4">
        <v>9.5</v>
      </c>
      <c r="L1031">
        <v>20</v>
      </c>
      <c r="M1031" s="8">
        <v>0</v>
      </c>
      <c r="N1031" t="s">
        <v>399</v>
      </c>
      <c r="O1031">
        <v>21</v>
      </c>
      <c r="P1031" s="4">
        <v>4.5986324879657294</v>
      </c>
      <c r="Q1031" t="s">
        <v>134</v>
      </c>
      <c r="R1031" t="s">
        <v>223</v>
      </c>
      <c r="S1031" t="s">
        <v>310</v>
      </c>
      <c r="T1031" t="s">
        <v>510</v>
      </c>
      <c r="U1031" t="s">
        <v>354</v>
      </c>
      <c r="V1031" t="s">
        <v>514</v>
      </c>
    </row>
    <row r="1032" spans="1:22" ht="15" customHeight="1" x14ac:dyDescent="0.3">
      <c r="A1032">
        <v>10638</v>
      </c>
      <c r="B1032" t="s">
        <v>45</v>
      </c>
      <c r="C1032">
        <v>65</v>
      </c>
      <c r="D1032">
        <v>3</v>
      </c>
      <c r="E1032" s="3">
        <v>44428</v>
      </c>
      <c r="F1032" s="25">
        <f>YEAR(Order[[#This Row],[OrderDate]])</f>
        <v>2021</v>
      </c>
      <c r="G1032" s="14">
        <v>20210901</v>
      </c>
      <c r="H1032" t="s">
        <v>486</v>
      </c>
      <c r="I1032" s="4">
        <v>442.05</v>
      </c>
      <c r="J1032" s="4">
        <v>21.05</v>
      </c>
      <c r="K1032" s="4">
        <v>21.05</v>
      </c>
      <c r="L1032">
        <v>21</v>
      </c>
      <c r="M1032" s="8">
        <v>0</v>
      </c>
      <c r="N1032" t="s">
        <v>419</v>
      </c>
      <c r="O1032">
        <v>2</v>
      </c>
      <c r="P1032" s="4">
        <v>12.356901002694999</v>
      </c>
      <c r="Q1032" t="s">
        <v>134</v>
      </c>
      <c r="R1032" t="s">
        <v>223</v>
      </c>
      <c r="S1032" t="s">
        <v>310</v>
      </c>
      <c r="T1032" t="s">
        <v>510</v>
      </c>
      <c r="U1032" t="s">
        <v>354</v>
      </c>
      <c r="V1032" t="s">
        <v>515</v>
      </c>
    </row>
    <row r="1033" spans="1:22" ht="15" customHeight="1" x14ac:dyDescent="0.3">
      <c r="A1033">
        <v>10638</v>
      </c>
      <c r="B1033" t="s">
        <v>45</v>
      </c>
      <c r="C1033">
        <v>72</v>
      </c>
      <c r="D1033">
        <v>3</v>
      </c>
      <c r="E1033" s="3">
        <v>44428</v>
      </c>
      <c r="F1033" s="25">
        <f>YEAR(Order[[#This Row],[OrderDate]])</f>
        <v>2021</v>
      </c>
      <c r="G1033" s="14">
        <v>20210827</v>
      </c>
      <c r="H1033" t="s">
        <v>486</v>
      </c>
      <c r="I1033" s="4">
        <v>2088</v>
      </c>
      <c r="J1033" s="4">
        <v>34.799999999999997</v>
      </c>
      <c r="K1033" s="4">
        <v>34.799999999999997</v>
      </c>
      <c r="L1033">
        <v>60</v>
      </c>
      <c r="M1033" s="8">
        <v>0</v>
      </c>
      <c r="N1033" t="s">
        <v>426</v>
      </c>
      <c r="O1033">
        <v>14</v>
      </c>
      <c r="P1033" s="4">
        <v>14.902797245173618</v>
      </c>
      <c r="Q1033" t="s">
        <v>134</v>
      </c>
      <c r="R1033" t="s">
        <v>223</v>
      </c>
      <c r="S1033" t="s">
        <v>310</v>
      </c>
      <c r="T1033" t="s">
        <v>510</v>
      </c>
      <c r="U1033" t="s">
        <v>354</v>
      </c>
      <c r="V1033" t="s">
        <v>511</v>
      </c>
    </row>
    <row r="1034" spans="1:22" x14ac:dyDescent="0.3">
      <c r="A1034">
        <v>10639</v>
      </c>
      <c r="B1034" t="s">
        <v>67</v>
      </c>
      <c r="C1034">
        <v>18</v>
      </c>
      <c r="D1034">
        <v>7</v>
      </c>
      <c r="E1034" s="3">
        <v>44428</v>
      </c>
      <c r="F1034" s="25">
        <f>YEAR(Order[[#This Row],[OrderDate]])</f>
        <v>2021</v>
      </c>
      <c r="G1034" s="14">
        <v>20210828</v>
      </c>
      <c r="H1034" t="s">
        <v>485</v>
      </c>
      <c r="I1034" s="4">
        <v>500</v>
      </c>
      <c r="J1034" s="4">
        <v>62.5</v>
      </c>
      <c r="K1034" s="4">
        <v>62.5</v>
      </c>
      <c r="L1034">
        <v>8</v>
      </c>
      <c r="M1034" s="8">
        <v>0</v>
      </c>
      <c r="N1034" t="s">
        <v>372</v>
      </c>
      <c r="O1034">
        <v>7</v>
      </c>
      <c r="P1034" s="4">
        <v>20.144415838276313</v>
      </c>
      <c r="Q1034" t="s">
        <v>156</v>
      </c>
      <c r="R1034" t="s">
        <v>245</v>
      </c>
      <c r="S1034" t="s">
        <v>330</v>
      </c>
      <c r="T1034" t="s">
        <v>509</v>
      </c>
      <c r="U1034" t="s">
        <v>534</v>
      </c>
      <c r="V1034" t="s">
        <v>514</v>
      </c>
    </row>
    <row r="1035" spans="1:22" ht="15" customHeight="1" x14ac:dyDescent="0.3">
      <c r="A1035">
        <v>10640</v>
      </c>
      <c r="B1035" t="s">
        <v>83</v>
      </c>
      <c r="C1035">
        <v>69</v>
      </c>
      <c r="D1035">
        <v>4</v>
      </c>
      <c r="E1035" s="3">
        <v>44429</v>
      </c>
      <c r="F1035" s="25">
        <f>YEAR(Order[[#This Row],[OrderDate]])</f>
        <v>2021</v>
      </c>
      <c r="G1035" s="14">
        <v>20210828</v>
      </c>
      <c r="H1035" t="s">
        <v>486</v>
      </c>
      <c r="I1035" s="4">
        <v>540</v>
      </c>
      <c r="J1035" s="4">
        <v>36</v>
      </c>
      <c r="K1035" s="4">
        <v>27</v>
      </c>
      <c r="L1035">
        <v>20</v>
      </c>
      <c r="M1035" s="8">
        <v>0.25</v>
      </c>
      <c r="N1035" t="s">
        <v>423</v>
      </c>
      <c r="O1035">
        <v>15</v>
      </c>
      <c r="P1035" s="4">
        <v>12.894008605174344</v>
      </c>
      <c r="Q1035" t="s">
        <v>172</v>
      </c>
      <c r="R1035" t="s">
        <v>261</v>
      </c>
      <c r="S1035" t="s">
        <v>345</v>
      </c>
      <c r="T1035" t="s">
        <v>509</v>
      </c>
      <c r="U1035" t="s">
        <v>520</v>
      </c>
      <c r="V1035" t="s">
        <v>511</v>
      </c>
    </row>
    <row r="1036" spans="1:22" ht="15" customHeight="1" x14ac:dyDescent="0.3">
      <c r="A1036">
        <v>10640</v>
      </c>
      <c r="B1036" t="s">
        <v>83</v>
      </c>
      <c r="C1036">
        <v>70</v>
      </c>
      <c r="D1036">
        <v>4</v>
      </c>
      <c r="E1036" s="3">
        <v>44429</v>
      </c>
      <c r="F1036" s="25">
        <f>YEAR(Order[[#This Row],[OrderDate]])</f>
        <v>2021</v>
      </c>
      <c r="G1036" s="14">
        <v>20210826</v>
      </c>
      <c r="H1036" t="s">
        <v>486</v>
      </c>
      <c r="I1036" s="4">
        <v>168.75</v>
      </c>
      <c r="J1036" s="4">
        <v>15</v>
      </c>
      <c r="K1036" s="4">
        <v>11.25</v>
      </c>
      <c r="L1036">
        <v>15</v>
      </c>
      <c r="M1036" s="8">
        <v>0.25</v>
      </c>
      <c r="N1036" t="s">
        <v>424</v>
      </c>
      <c r="O1036">
        <v>7</v>
      </c>
      <c r="P1036" s="4">
        <v>4.3219663299234155</v>
      </c>
      <c r="Q1036" t="s">
        <v>172</v>
      </c>
      <c r="R1036" t="s">
        <v>261</v>
      </c>
      <c r="S1036" t="s">
        <v>345</v>
      </c>
      <c r="T1036" t="s">
        <v>509</v>
      </c>
      <c r="U1036" t="s">
        <v>520</v>
      </c>
      <c r="V1036" t="s">
        <v>517</v>
      </c>
    </row>
    <row r="1037" spans="1:22" ht="15" customHeight="1" x14ac:dyDescent="0.3">
      <c r="A1037">
        <v>10641</v>
      </c>
      <c r="B1037" t="s">
        <v>33</v>
      </c>
      <c r="C1037">
        <v>2</v>
      </c>
      <c r="D1037">
        <v>4</v>
      </c>
      <c r="E1037" s="3">
        <v>44430</v>
      </c>
      <c r="F1037" s="25">
        <f>YEAR(Order[[#This Row],[OrderDate]])</f>
        <v>2021</v>
      </c>
      <c r="G1037" s="14">
        <v>20210826</v>
      </c>
      <c r="H1037" t="s">
        <v>484</v>
      </c>
      <c r="I1037" s="4">
        <v>950</v>
      </c>
      <c r="J1037" s="4">
        <v>19</v>
      </c>
      <c r="K1037" s="4">
        <v>19</v>
      </c>
      <c r="L1037">
        <v>50</v>
      </c>
      <c r="M1037" s="8">
        <v>0</v>
      </c>
      <c r="N1037" t="s">
        <v>356</v>
      </c>
      <c r="O1037">
        <v>1</v>
      </c>
      <c r="P1037" s="4">
        <v>9.9064127385757743</v>
      </c>
      <c r="Q1037" t="s">
        <v>122</v>
      </c>
      <c r="R1037" t="s">
        <v>211</v>
      </c>
      <c r="S1037" t="s">
        <v>299</v>
      </c>
      <c r="T1037" t="s">
        <v>510</v>
      </c>
      <c r="U1037" t="s">
        <v>354</v>
      </c>
      <c r="V1037" t="s">
        <v>517</v>
      </c>
    </row>
    <row r="1038" spans="1:22" ht="15" customHeight="1" x14ac:dyDescent="0.3">
      <c r="A1038">
        <v>10641</v>
      </c>
      <c r="B1038" t="s">
        <v>33</v>
      </c>
      <c r="C1038">
        <v>40</v>
      </c>
      <c r="D1038">
        <v>4</v>
      </c>
      <c r="E1038" s="3">
        <v>44430</v>
      </c>
      <c r="F1038" s="25">
        <f>YEAR(Order[[#This Row],[OrderDate]])</f>
        <v>2021</v>
      </c>
      <c r="G1038" s="14">
        <v>20210905</v>
      </c>
      <c r="H1038" t="s">
        <v>484</v>
      </c>
      <c r="I1038" s="4">
        <v>1104</v>
      </c>
      <c r="J1038" s="4">
        <v>18.399999999999999</v>
      </c>
      <c r="K1038" s="4">
        <v>18.399999999999999</v>
      </c>
      <c r="L1038">
        <v>60</v>
      </c>
      <c r="M1038" s="8">
        <v>0</v>
      </c>
      <c r="N1038" t="s">
        <v>394</v>
      </c>
      <c r="O1038">
        <v>19</v>
      </c>
      <c r="P1038" s="4">
        <v>11.939905659925371</v>
      </c>
      <c r="Q1038" t="s">
        <v>122</v>
      </c>
      <c r="R1038" t="s">
        <v>211</v>
      </c>
      <c r="S1038" t="s">
        <v>299</v>
      </c>
      <c r="T1038" t="s">
        <v>510</v>
      </c>
      <c r="U1038" t="s">
        <v>354</v>
      </c>
      <c r="V1038" t="s">
        <v>514</v>
      </c>
    </row>
    <row r="1039" spans="1:22" x14ac:dyDescent="0.3">
      <c r="A1039">
        <v>10642</v>
      </c>
      <c r="B1039" t="s">
        <v>70</v>
      </c>
      <c r="C1039">
        <v>21</v>
      </c>
      <c r="D1039">
        <v>7</v>
      </c>
      <c r="E1039" s="3">
        <v>44430</v>
      </c>
      <c r="F1039" s="25">
        <f>YEAR(Order[[#This Row],[OrderDate]])</f>
        <v>2021</v>
      </c>
      <c r="G1039" s="14">
        <v>20210905</v>
      </c>
      <c r="H1039" t="s">
        <v>485</v>
      </c>
      <c r="I1039" s="4">
        <v>239.99999910593033</v>
      </c>
      <c r="J1039" s="4">
        <v>10</v>
      </c>
      <c r="K1039" s="4">
        <v>7.9999999701976776</v>
      </c>
      <c r="L1039">
        <v>30</v>
      </c>
      <c r="M1039" s="8">
        <v>0.20000000298023221</v>
      </c>
      <c r="N1039" t="s">
        <v>375</v>
      </c>
      <c r="O1039">
        <v>8</v>
      </c>
      <c r="P1039" s="4">
        <v>8.5451596278118238</v>
      </c>
      <c r="Q1039" t="s">
        <v>159</v>
      </c>
      <c r="R1039" t="s">
        <v>248</v>
      </c>
      <c r="S1039" t="s">
        <v>333</v>
      </c>
      <c r="T1039" t="s">
        <v>509</v>
      </c>
      <c r="U1039" t="s">
        <v>532</v>
      </c>
      <c r="V1039" t="s">
        <v>516</v>
      </c>
    </row>
    <row r="1040" spans="1:22" x14ac:dyDescent="0.3">
      <c r="A1040">
        <v>10642</v>
      </c>
      <c r="B1040" t="s">
        <v>70</v>
      </c>
      <c r="C1040">
        <v>61</v>
      </c>
      <c r="D1040">
        <v>7</v>
      </c>
      <c r="E1040" s="3">
        <v>44430</v>
      </c>
      <c r="F1040" s="25">
        <f>YEAR(Order[[#This Row],[OrderDate]])</f>
        <v>2021</v>
      </c>
      <c r="G1040" s="14">
        <v>20210902</v>
      </c>
      <c r="H1040" t="s">
        <v>485</v>
      </c>
      <c r="I1040" s="4">
        <v>455.99999830126762</v>
      </c>
      <c r="J1040" s="4">
        <v>28.5</v>
      </c>
      <c r="K1040" s="4">
        <v>22.799999915063381</v>
      </c>
      <c r="L1040">
        <v>20</v>
      </c>
      <c r="M1040" s="8">
        <v>0.20000000298023221</v>
      </c>
      <c r="N1040" t="s">
        <v>415</v>
      </c>
      <c r="O1040">
        <v>29</v>
      </c>
      <c r="P1040" s="4">
        <v>10.457549197381082</v>
      </c>
      <c r="Q1040" t="s">
        <v>159</v>
      </c>
      <c r="R1040" t="s">
        <v>248</v>
      </c>
      <c r="S1040" t="s">
        <v>333</v>
      </c>
      <c r="T1040" t="s">
        <v>509</v>
      </c>
      <c r="U1040" t="s">
        <v>532</v>
      </c>
      <c r="V1040" t="s">
        <v>515</v>
      </c>
    </row>
    <row r="1041" spans="1:22" x14ac:dyDescent="0.3">
      <c r="A1041">
        <v>10643</v>
      </c>
      <c r="B1041" t="s">
        <v>0</v>
      </c>
      <c r="C1041">
        <v>28</v>
      </c>
      <c r="D1041">
        <v>6</v>
      </c>
      <c r="E1041" s="3">
        <v>44433</v>
      </c>
      <c r="F1041" s="25">
        <f>YEAR(Order[[#This Row],[OrderDate]])</f>
        <v>2021</v>
      </c>
      <c r="G1041" s="14">
        <v>20210902</v>
      </c>
      <c r="H1041" t="s">
        <v>486</v>
      </c>
      <c r="I1041" s="4">
        <v>513</v>
      </c>
      <c r="J1041" s="4">
        <v>45.6</v>
      </c>
      <c r="K1041" s="4">
        <v>34.200000000000003</v>
      </c>
      <c r="L1041">
        <v>15</v>
      </c>
      <c r="M1041" s="8">
        <v>0.25</v>
      </c>
      <c r="N1041" t="s">
        <v>382</v>
      </c>
      <c r="O1041">
        <v>12</v>
      </c>
      <c r="P1041" s="4">
        <v>23.763027335506571</v>
      </c>
      <c r="Q1041" t="s">
        <v>89</v>
      </c>
      <c r="R1041" t="s">
        <v>178</v>
      </c>
      <c r="S1041" t="s">
        <v>267</v>
      </c>
      <c r="T1041" t="s">
        <v>509</v>
      </c>
      <c r="U1041" t="s">
        <v>520</v>
      </c>
      <c r="V1041" t="s">
        <v>513</v>
      </c>
    </row>
    <row r="1042" spans="1:22" x14ac:dyDescent="0.3">
      <c r="A1042">
        <v>10643</v>
      </c>
      <c r="B1042" t="s">
        <v>0</v>
      </c>
      <c r="C1042">
        <v>39</v>
      </c>
      <c r="D1042">
        <v>6</v>
      </c>
      <c r="E1042" s="3">
        <v>44433</v>
      </c>
      <c r="F1042" s="25">
        <f>YEAR(Order[[#This Row],[OrderDate]])</f>
        <v>2021</v>
      </c>
      <c r="G1042" s="14">
        <v>20210902</v>
      </c>
      <c r="H1042" t="s">
        <v>486</v>
      </c>
      <c r="I1042" s="4">
        <v>283.5</v>
      </c>
      <c r="J1042" s="4">
        <v>18</v>
      </c>
      <c r="K1042" s="4">
        <v>13.5</v>
      </c>
      <c r="L1042">
        <v>21</v>
      </c>
      <c r="M1042" s="8">
        <v>0.25</v>
      </c>
      <c r="N1042" t="s">
        <v>393</v>
      </c>
      <c r="O1042">
        <v>18</v>
      </c>
      <c r="P1042" s="4">
        <v>13.522215154598831</v>
      </c>
      <c r="Q1042" t="s">
        <v>89</v>
      </c>
      <c r="R1042" t="s">
        <v>178</v>
      </c>
      <c r="S1042" t="s">
        <v>267</v>
      </c>
      <c r="T1042" t="s">
        <v>509</v>
      </c>
      <c r="U1042" t="s">
        <v>520</v>
      </c>
      <c r="V1042" t="s">
        <v>517</v>
      </c>
    </row>
    <row r="1043" spans="1:22" x14ac:dyDescent="0.3">
      <c r="A1043">
        <v>10643</v>
      </c>
      <c r="B1043" t="s">
        <v>0</v>
      </c>
      <c r="C1043">
        <v>46</v>
      </c>
      <c r="D1043">
        <v>6</v>
      </c>
      <c r="E1043" s="3">
        <v>44433</v>
      </c>
      <c r="F1043" s="25">
        <f>YEAR(Order[[#This Row],[OrderDate]])</f>
        <v>2021</v>
      </c>
      <c r="G1043" s="14">
        <v>20210901</v>
      </c>
      <c r="H1043" t="s">
        <v>486</v>
      </c>
      <c r="I1043" s="4">
        <v>18</v>
      </c>
      <c r="J1043" s="4">
        <v>12</v>
      </c>
      <c r="K1043" s="4">
        <v>9</v>
      </c>
      <c r="L1043">
        <v>2</v>
      </c>
      <c r="M1043" s="8">
        <v>0.25</v>
      </c>
      <c r="N1043" t="s">
        <v>400</v>
      </c>
      <c r="O1043">
        <v>21</v>
      </c>
      <c r="P1043" s="4">
        <v>5.504627786254181</v>
      </c>
      <c r="Q1043" t="s">
        <v>89</v>
      </c>
      <c r="R1043" t="s">
        <v>178</v>
      </c>
      <c r="S1043" t="s">
        <v>267</v>
      </c>
      <c r="T1043" t="s">
        <v>509</v>
      </c>
      <c r="U1043" t="s">
        <v>520</v>
      </c>
      <c r="V1043" t="s">
        <v>514</v>
      </c>
    </row>
    <row r="1044" spans="1:22" ht="15" customHeight="1" x14ac:dyDescent="0.3">
      <c r="A1044">
        <v>10644</v>
      </c>
      <c r="B1044" t="s">
        <v>85</v>
      </c>
      <c r="C1044">
        <v>18</v>
      </c>
      <c r="D1044">
        <v>3</v>
      </c>
      <c r="E1044" s="3">
        <v>44433</v>
      </c>
      <c r="F1044" s="25">
        <f>YEAR(Order[[#This Row],[OrderDate]])</f>
        <v>2021</v>
      </c>
      <c r="G1044" s="14">
        <v>20210901</v>
      </c>
      <c r="H1044" t="s">
        <v>484</v>
      </c>
      <c r="I1044" s="4">
        <v>224.99999962747097</v>
      </c>
      <c r="J1044" s="4">
        <v>62.5</v>
      </c>
      <c r="K1044" s="4">
        <v>56.249999906867743</v>
      </c>
      <c r="L1044">
        <v>4</v>
      </c>
      <c r="M1044" s="8">
        <v>0.10000000149011611</v>
      </c>
      <c r="N1044" t="s">
        <v>372</v>
      </c>
      <c r="O1044">
        <v>7</v>
      </c>
      <c r="P1044" s="4">
        <v>20.144415838276313</v>
      </c>
      <c r="Q1044" t="s">
        <v>174</v>
      </c>
      <c r="R1044" t="s">
        <v>263</v>
      </c>
      <c r="S1044" t="s">
        <v>347</v>
      </c>
      <c r="T1044" t="s">
        <v>510</v>
      </c>
      <c r="U1044" t="s">
        <v>521</v>
      </c>
      <c r="V1044" t="s">
        <v>514</v>
      </c>
    </row>
    <row r="1045" spans="1:22" ht="15" customHeight="1" x14ac:dyDescent="0.3">
      <c r="A1045">
        <v>10644</v>
      </c>
      <c r="B1045" t="s">
        <v>85</v>
      </c>
      <c r="C1045">
        <v>43</v>
      </c>
      <c r="D1045">
        <v>3</v>
      </c>
      <c r="E1045" s="3">
        <v>44433</v>
      </c>
      <c r="F1045" s="25">
        <f>YEAR(Order[[#This Row],[OrderDate]])</f>
        <v>2021</v>
      </c>
      <c r="G1045" s="14">
        <v>20210901</v>
      </c>
      <c r="H1045" t="s">
        <v>484</v>
      </c>
      <c r="I1045" s="4">
        <v>920</v>
      </c>
      <c r="J1045" s="4">
        <v>46</v>
      </c>
      <c r="K1045" s="4">
        <v>46</v>
      </c>
      <c r="L1045">
        <v>20</v>
      </c>
      <c r="M1045" s="8">
        <v>0</v>
      </c>
      <c r="N1045" t="s">
        <v>397</v>
      </c>
      <c r="O1045">
        <v>20</v>
      </c>
      <c r="P1045" s="4">
        <v>33.719701744549674</v>
      </c>
      <c r="Q1045" t="s">
        <v>174</v>
      </c>
      <c r="R1045" t="s">
        <v>263</v>
      </c>
      <c r="S1045" t="s">
        <v>347</v>
      </c>
      <c r="T1045" t="s">
        <v>510</v>
      </c>
      <c r="U1045" t="s">
        <v>521</v>
      </c>
      <c r="V1045" t="s">
        <v>517</v>
      </c>
    </row>
    <row r="1046" spans="1:22" ht="15" customHeight="1" x14ac:dyDescent="0.3">
      <c r="A1046">
        <v>10644</v>
      </c>
      <c r="B1046" t="s">
        <v>85</v>
      </c>
      <c r="C1046">
        <v>46</v>
      </c>
      <c r="D1046">
        <v>3</v>
      </c>
      <c r="E1046" s="3">
        <v>44433</v>
      </c>
      <c r="F1046" s="25">
        <f>YEAR(Order[[#This Row],[OrderDate]])</f>
        <v>2021</v>
      </c>
      <c r="G1046" s="14">
        <v>20210902</v>
      </c>
      <c r="H1046" t="s">
        <v>484</v>
      </c>
      <c r="I1046" s="4">
        <v>226.79999962449074</v>
      </c>
      <c r="J1046" s="4">
        <v>12</v>
      </c>
      <c r="K1046" s="4">
        <v>10.799999982118607</v>
      </c>
      <c r="L1046">
        <v>21</v>
      </c>
      <c r="M1046" s="8">
        <v>0.10000000149011611</v>
      </c>
      <c r="N1046" t="s">
        <v>400</v>
      </c>
      <c r="O1046">
        <v>21</v>
      </c>
      <c r="P1046" s="4">
        <v>5.504627786254181</v>
      </c>
      <c r="Q1046" t="s">
        <v>174</v>
      </c>
      <c r="R1046" t="s">
        <v>263</v>
      </c>
      <c r="S1046" t="s">
        <v>347</v>
      </c>
      <c r="T1046" t="s">
        <v>510</v>
      </c>
      <c r="U1046" t="s">
        <v>521</v>
      </c>
      <c r="V1046" t="s">
        <v>514</v>
      </c>
    </row>
    <row r="1047" spans="1:22" ht="15" customHeight="1" x14ac:dyDescent="0.3">
      <c r="A1047">
        <v>10645</v>
      </c>
      <c r="B1047" t="s">
        <v>32</v>
      </c>
      <c r="C1047">
        <v>18</v>
      </c>
      <c r="D1047">
        <v>4</v>
      </c>
      <c r="E1047" s="3">
        <v>44434</v>
      </c>
      <c r="F1047" s="25">
        <f>YEAR(Order[[#This Row],[OrderDate]])</f>
        <v>2021</v>
      </c>
      <c r="G1047" s="14">
        <v>20210902</v>
      </c>
      <c r="H1047" t="s">
        <v>486</v>
      </c>
      <c r="I1047" s="4">
        <v>1250</v>
      </c>
      <c r="J1047" s="4">
        <v>62.5</v>
      </c>
      <c r="K1047" s="4">
        <v>62.5</v>
      </c>
      <c r="L1047">
        <v>20</v>
      </c>
      <c r="M1047" s="8">
        <v>0</v>
      </c>
      <c r="N1047" t="s">
        <v>372</v>
      </c>
      <c r="O1047">
        <v>7</v>
      </c>
      <c r="P1047" s="4">
        <v>20.144415838276313</v>
      </c>
      <c r="Q1047" t="s">
        <v>121</v>
      </c>
      <c r="R1047" t="s">
        <v>210</v>
      </c>
      <c r="S1047" t="s">
        <v>298</v>
      </c>
      <c r="T1047" t="s">
        <v>510</v>
      </c>
      <c r="U1047" t="s">
        <v>521</v>
      </c>
      <c r="V1047" t="s">
        <v>514</v>
      </c>
    </row>
    <row r="1048" spans="1:22" ht="15" customHeight="1" x14ac:dyDescent="0.3">
      <c r="A1048">
        <v>10645</v>
      </c>
      <c r="B1048" t="s">
        <v>32</v>
      </c>
      <c r="C1048">
        <v>36</v>
      </c>
      <c r="D1048">
        <v>4</v>
      </c>
      <c r="E1048" s="3">
        <v>44434</v>
      </c>
      <c r="F1048" s="25">
        <f>YEAR(Order[[#This Row],[OrderDate]])</f>
        <v>2021</v>
      </c>
      <c r="G1048" s="14">
        <v>20210903</v>
      </c>
      <c r="H1048" t="s">
        <v>486</v>
      </c>
      <c r="I1048" s="4">
        <v>285</v>
      </c>
      <c r="J1048" s="4">
        <v>19</v>
      </c>
      <c r="K1048" s="4">
        <v>19</v>
      </c>
      <c r="L1048">
        <v>15</v>
      </c>
      <c r="M1048" s="8">
        <v>0</v>
      </c>
      <c r="N1048" t="s">
        <v>390</v>
      </c>
      <c r="O1048">
        <v>17</v>
      </c>
      <c r="P1048" s="4">
        <v>14.515505674132482</v>
      </c>
      <c r="Q1048" t="s">
        <v>121</v>
      </c>
      <c r="R1048" t="s">
        <v>210</v>
      </c>
      <c r="S1048" t="s">
        <v>298</v>
      </c>
      <c r="T1048" t="s">
        <v>510</v>
      </c>
      <c r="U1048" t="s">
        <v>521</v>
      </c>
      <c r="V1048" t="s">
        <v>514</v>
      </c>
    </row>
    <row r="1049" spans="1:22" ht="15" customHeight="1" x14ac:dyDescent="0.3">
      <c r="A1049">
        <v>10646</v>
      </c>
      <c r="B1049" t="s">
        <v>35</v>
      </c>
      <c r="C1049">
        <v>1</v>
      </c>
      <c r="D1049">
        <v>9</v>
      </c>
      <c r="E1049" s="3">
        <v>44435</v>
      </c>
      <c r="F1049" s="25">
        <f>YEAR(Order[[#This Row],[OrderDate]])</f>
        <v>2021</v>
      </c>
      <c r="G1049" s="14">
        <v>20210903</v>
      </c>
      <c r="H1049" t="s">
        <v>485</v>
      </c>
      <c r="I1049" s="4">
        <v>202.5</v>
      </c>
      <c r="J1049" s="4">
        <v>18</v>
      </c>
      <c r="K1049" s="4">
        <v>13.5</v>
      </c>
      <c r="L1049">
        <v>15</v>
      </c>
      <c r="M1049" s="8">
        <v>0.25</v>
      </c>
      <c r="N1049" t="s">
        <v>355</v>
      </c>
      <c r="O1049">
        <v>1</v>
      </c>
      <c r="P1049" s="4">
        <v>9.9412796083453241</v>
      </c>
      <c r="Q1049" t="s">
        <v>124</v>
      </c>
      <c r="R1049" t="s">
        <v>213</v>
      </c>
      <c r="T1049" t="s">
        <v>509</v>
      </c>
      <c r="U1049" t="s">
        <v>530</v>
      </c>
      <c r="V1049" t="s">
        <v>517</v>
      </c>
    </row>
    <row r="1050" spans="1:22" ht="15" customHeight="1" x14ac:dyDescent="0.3">
      <c r="A1050">
        <v>10646</v>
      </c>
      <c r="B1050" t="s">
        <v>35</v>
      </c>
      <c r="C1050">
        <v>10</v>
      </c>
      <c r="D1050">
        <v>9</v>
      </c>
      <c r="E1050" s="3">
        <v>44435</v>
      </c>
      <c r="F1050" s="25">
        <f>YEAR(Order[[#This Row],[OrderDate]])</f>
        <v>2021</v>
      </c>
      <c r="G1050" s="14">
        <v>20210903</v>
      </c>
      <c r="H1050" t="s">
        <v>485</v>
      </c>
      <c r="I1050" s="4">
        <v>418.5</v>
      </c>
      <c r="J1050" s="4">
        <v>31</v>
      </c>
      <c r="K1050" s="4">
        <v>23.25</v>
      </c>
      <c r="L1050">
        <v>18</v>
      </c>
      <c r="M1050" s="8">
        <v>0.25</v>
      </c>
      <c r="N1050" t="s">
        <v>364</v>
      </c>
      <c r="O1050">
        <v>4</v>
      </c>
      <c r="P1050" s="4">
        <v>11.047328272500083</v>
      </c>
      <c r="Q1050" t="s">
        <v>124</v>
      </c>
      <c r="R1050" t="s">
        <v>213</v>
      </c>
      <c r="T1050" t="s">
        <v>509</v>
      </c>
      <c r="U1050" t="s">
        <v>530</v>
      </c>
      <c r="V1050" t="s">
        <v>514</v>
      </c>
    </row>
    <row r="1051" spans="1:22" ht="15" customHeight="1" x14ac:dyDescent="0.3">
      <c r="A1051">
        <v>10646</v>
      </c>
      <c r="B1051" t="s">
        <v>35</v>
      </c>
      <c r="C1051">
        <v>71</v>
      </c>
      <c r="D1051">
        <v>9</v>
      </c>
      <c r="E1051" s="3">
        <v>44435</v>
      </c>
      <c r="F1051" s="25">
        <f>YEAR(Order[[#This Row],[OrderDate]])</f>
        <v>2021</v>
      </c>
      <c r="G1051" s="14">
        <v>20210903</v>
      </c>
      <c r="H1051" t="s">
        <v>485</v>
      </c>
      <c r="I1051" s="4">
        <v>483.75</v>
      </c>
      <c r="J1051" s="4">
        <v>21.5</v>
      </c>
      <c r="K1051" s="4">
        <v>16.125</v>
      </c>
      <c r="L1051">
        <v>30</v>
      </c>
      <c r="M1051" s="8">
        <v>0.25</v>
      </c>
      <c r="N1051" t="s">
        <v>425</v>
      </c>
      <c r="O1051">
        <v>15</v>
      </c>
      <c r="P1051" s="4">
        <v>15.813450604529082</v>
      </c>
      <c r="Q1051" t="s">
        <v>124</v>
      </c>
      <c r="R1051" t="s">
        <v>213</v>
      </c>
      <c r="T1051" t="s">
        <v>509</v>
      </c>
      <c r="U1051" t="s">
        <v>530</v>
      </c>
      <c r="V1051" t="s">
        <v>511</v>
      </c>
    </row>
    <row r="1052" spans="1:22" ht="15" customHeight="1" x14ac:dyDescent="0.3">
      <c r="A1052">
        <v>10646</v>
      </c>
      <c r="B1052" t="s">
        <v>35</v>
      </c>
      <c r="C1052">
        <v>77</v>
      </c>
      <c r="D1052">
        <v>9</v>
      </c>
      <c r="E1052" s="3">
        <v>44435</v>
      </c>
      <c r="F1052" s="25">
        <f>YEAR(Order[[#This Row],[OrderDate]])</f>
        <v>2021</v>
      </c>
      <c r="G1052" s="14">
        <v>20210903</v>
      </c>
      <c r="H1052" t="s">
        <v>485</v>
      </c>
      <c r="I1052" s="4">
        <v>341.25</v>
      </c>
      <c r="J1052" s="4">
        <v>13</v>
      </c>
      <c r="K1052" s="4">
        <v>9.75</v>
      </c>
      <c r="L1052">
        <v>35</v>
      </c>
      <c r="M1052" s="8">
        <v>0.25</v>
      </c>
      <c r="N1052" t="s">
        <v>431</v>
      </c>
      <c r="O1052">
        <v>12</v>
      </c>
      <c r="P1052" s="4">
        <v>9.7871799999999993</v>
      </c>
      <c r="Q1052" t="s">
        <v>124</v>
      </c>
      <c r="R1052" t="s">
        <v>213</v>
      </c>
      <c r="T1052" t="s">
        <v>509</v>
      </c>
      <c r="U1052" t="s">
        <v>530</v>
      </c>
      <c r="V1052" t="s">
        <v>515</v>
      </c>
    </row>
    <row r="1053" spans="1:22" ht="15" customHeight="1" x14ac:dyDescent="0.3">
      <c r="A1053">
        <v>10647</v>
      </c>
      <c r="B1053" t="s">
        <v>58</v>
      </c>
      <c r="C1053">
        <v>19</v>
      </c>
      <c r="D1053">
        <v>4</v>
      </c>
      <c r="E1053" s="3">
        <v>44435</v>
      </c>
      <c r="F1053" s="25">
        <f>YEAR(Order[[#This Row],[OrderDate]])</f>
        <v>2021</v>
      </c>
      <c r="G1053" s="14">
        <v>20210903</v>
      </c>
      <c r="H1053" t="s">
        <v>484</v>
      </c>
      <c r="I1053" s="4">
        <v>276</v>
      </c>
      <c r="J1053" s="4">
        <v>9.1999999999999993</v>
      </c>
      <c r="K1053" s="4">
        <v>9.1999999999999993</v>
      </c>
      <c r="L1053">
        <v>30</v>
      </c>
      <c r="M1053" s="8">
        <v>0</v>
      </c>
      <c r="N1053" t="s">
        <v>373</v>
      </c>
      <c r="O1053">
        <v>8</v>
      </c>
      <c r="P1053" s="4">
        <v>7.994614939930428</v>
      </c>
      <c r="Q1053" t="s">
        <v>147</v>
      </c>
      <c r="R1053" t="s">
        <v>236</v>
      </c>
      <c r="S1053" t="s">
        <v>322</v>
      </c>
      <c r="T1053" t="s">
        <v>510</v>
      </c>
      <c r="U1053" t="s">
        <v>521</v>
      </c>
      <c r="V1053" t="s">
        <v>516</v>
      </c>
    </row>
    <row r="1054" spans="1:22" ht="15" customHeight="1" x14ac:dyDescent="0.3">
      <c r="A1054">
        <v>10647</v>
      </c>
      <c r="B1054" t="s">
        <v>58</v>
      </c>
      <c r="C1054">
        <v>39</v>
      </c>
      <c r="D1054">
        <v>4</v>
      </c>
      <c r="E1054" s="3">
        <v>44435</v>
      </c>
      <c r="F1054" s="25">
        <f>YEAR(Order[[#This Row],[OrderDate]])</f>
        <v>2021</v>
      </c>
      <c r="G1054" s="14">
        <v>20210909</v>
      </c>
      <c r="H1054" t="s">
        <v>484</v>
      </c>
      <c r="I1054" s="4">
        <v>360</v>
      </c>
      <c r="J1054" s="4">
        <v>18</v>
      </c>
      <c r="K1054" s="4">
        <v>18</v>
      </c>
      <c r="L1054">
        <v>20</v>
      </c>
      <c r="M1054" s="8">
        <v>0</v>
      </c>
      <c r="N1054" t="s">
        <v>393</v>
      </c>
      <c r="O1054">
        <v>18</v>
      </c>
      <c r="P1054" s="4">
        <v>13.522215154598831</v>
      </c>
      <c r="Q1054" t="s">
        <v>147</v>
      </c>
      <c r="R1054" t="s">
        <v>236</v>
      </c>
      <c r="S1054" t="s">
        <v>322</v>
      </c>
      <c r="T1054" t="s">
        <v>510</v>
      </c>
      <c r="U1054" t="s">
        <v>521</v>
      </c>
      <c r="V1054" t="s">
        <v>517</v>
      </c>
    </row>
    <row r="1055" spans="1:22" ht="15" customHeight="1" x14ac:dyDescent="0.3">
      <c r="A1055">
        <v>10648</v>
      </c>
      <c r="B1055" t="s">
        <v>64</v>
      </c>
      <c r="C1055">
        <v>22</v>
      </c>
      <c r="D1055">
        <v>5</v>
      </c>
      <c r="E1055" s="3">
        <v>44436</v>
      </c>
      <c r="F1055" s="25">
        <f>YEAR(Order[[#This Row],[OrderDate]])</f>
        <v>2021</v>
      </c>
      <c r="G1055" s="14">
        <v>20210909</v>
      </c>
      <c r="H1055" t="s">
        <v>484</v>
      </c>
      <c r="I1055" s="4">
        <v>315</v>
      </c>
      <c r="J1055" s="4">
        <v>21</v>
      </c>
      <c r="K1055" s="4">
        <v>21</v>
      </c>
      <c r="L1055">
        <v>15</v>
      </c>
      <c r="M1055" s="8">
        <v>0</v>
      </c>
      <c r="N1055" t="s">
        <v>376</v>
      </c>
      <c r="O1055">
        <v>9</v>
      </c>
      <c r="P1055" s="4">
        <v>6.5214240951904641</v>
      </c>
      <c r="Q1055" t="s">
        <v>153</v>
      </c>
      <c r="R1055" t="s">
        <v>242</v>
      </c>
      <c r="S1055" t="s">
        <v>327</v>
      </c>
      <c r="T1055" t="s">
        <v>510</v>
      </c>
      <c r="U1055" t="s">
        <v>521</v>
      </c>
      <c r="V1055" t="s">
        <v>512</v>
      </c>
    </row>
    <row r="1056" spans="1:22" ht="15" customHeight="1" x14ac:dyDescent="0.3">
      <c r="A1056">
        <v>10648</v>
      </c>
      <c r="B1056" t="s">
        <v>64</v>
      </c>
      <c r="C1056">
        <v>24</v>
      </c>
      <c r="D1056">
        <v>5</v>
      </c>
      <c r="E1056" s="3">
        <v>44436</v>
      </c>
      <c r="F1056" s="25">
        <f>YEAR(Order[[#This Row],[OrderDate]])</f>
        <v>2021</v>
      </c>
      <c r="G1056" s="14">
        <v>20210829</v>
      </c>
      <c r="H1056" t="s">
        <v>484</v>
      </c>
      <c r="I1056" s="4">
        <v>57.374999597668648</v>
      </c>
      <c r="J1056" s="4">
        <v>4.5</v>
      </c>
      <c r="K1056" s="4">
        <v>3.8249999731779099</v>
      </c>
      <c r="L1056">
        <v>15</v>
      </c>
      <c r="M1056" s="8">
        <v>0.15000000596046451</v>
      </c>
      <c r="N1056" t="s">
        <v>378</v>
      </c>
      <c r="O1056">
        <v>10</v>
      </c>
      <c r="P1056" s="4">
        <v>2.1230577042655105</v>
      </c>
      <c r="Q1056" t="s">
        <v>153</v>
      </c>
      <c r="R1056" t="s">
        <v>242</v>
      </c>
      <c r="S1056" t="s">
        <v>327</v>
      </c>
      <c r="T1056" t="s">
        <v>510</v>
      </c>
      <c r="U1056" t="s">
        <v>521</v>
      </c>
      <c r="V1056" t="s">
        <v>517</v>
      </c>
    </row>
    <row r="1057" spans="1:22" ht="15" customHeight="1" x14ac:dyDescent="0.3">
      <c r="A1057">
        <v>10649</v>
      </c>
      <c r="B1057" t="s">
        <v>48</v>
      </c>
      <c r="C1057">
        <v>28</v>
      </c>
      <c r="D1057">
        <v>5</v>
      </c>
      <c r="E1057" s="3">
        <v>44436</v>
      </c>
      <c r="F1057" s="25">
        <f>YEAR(Order[[#This Row],[OrderDate]])</f>
        <v>2021</v>
      </c>
      <c r="G1057" s="14">
        <v>20210829</v>
      </c>
      <c r="H1057" t="s">
        <v>485</v>
      </c>
      <c r="I1057" s="4">
        <v>912</v>
      </c>
      <c r="J1057" s="4">
        <v>45.6</v>
      </c>
      <c r="K1057" s="4">
        <v>45.6</v>
      </c>
      <c r="L1057">
        <v>20</v>
      </c>
      <c r="M1057" s="8">
        <v>0</v>
      </c>
      <c r="N1057" t="s">
        <v>382</v>
      </c>
      <c r="O1057">
        <v>12</v>
      </c>
      <c r="P1057" s="4">
        <v>23.763027335506571</v>
      </c>
      <c r="Q1057" t="s">
        <v>137</v>
      </c>
      <c r="R1057" t="s">
        <v>226</v>
      </c>
      <c r="S1057" t="s">
        <v>313</v>
      </c>
      <c r="T1057" t="s">
        <v>509</v>
      </c>
      <c r="U1057" t="s">
        <v>522</v>
      </c>
      <c r="V1057" t="s">
        <v>513</v>
      </c>
    </row>
    <row r="1058" spans="1:22" ht="15" customHeight="1" x14ac:dyDescent="0.3">
      <c r="A1058">
        <v>10649</v>
      </c>
      <c r="B1058" t="s">
        <v>48</v>
      </c>
      <c r="C1058">
        <v>72</v>
      </c>
      <c r="D1058">
        <v>5</v>
      </c>
      <c r="E1058" s="3">
        <v>44436</v>
      </c>
      <c r="F1058" s="25">
        <f>YEAR(Order[[#This Row],[OrderDate]])</f>
        <v>2021</v>
      </c>
      <c r="G1058" s="14">
        <v>20210903</v>
      </c>
      <c r="H1058" t="s">
        <v>485</v>
      </c>
      <c r="I1058" s="4">
        <v>522</v>
      </c>
      <c r="J1058" s="4">
        <v>34.799999999999997</v>
      </c>
      <c r="K1058" s="4">
        <v>34.799999999999997</v>
      </c>
      <c r="L1058">
        <v>15</v>
      </c>
      <c r="M1058" s="8">
        <v>0</v>
      </c>
      <c r="N1058" t="s">
        <v>426</v>
      </c>
      <c r="O1058">
        <v>14</v>
      </c>
      <c r="P1058" s="4">
        <v>14.902797245173618</v>
      </c>
      <c r="Q1058" t="s">
        <v>137</v>
      </c>
      <c r="R1058" t="s">
        <v>226</v>
      </c>
      <c r="S1058" t="s">
        <v>313</v>
      </c>
      <c r="T1058" t="s">
        <v>509</v>
      </c>
      <c r="U1058" t="s">
        <v>522</v>
      </c>
      <c r="V1058" t="s">
        <v>511</v>
      </c>
    </row>
    <row r="1059" spans="1:22" ht="15" customHeight="1" x14ac:dyDescent="0.3">
      <c r="A1059">
        <v>10650</v>
      </c>
      <c r="B1059" t="s">
        <v>20</v>
      </c>
      <c r="C1059">
        <v>30</v>
      </c>
      <c r="D1059">
        <v>5</v>
      </c>
      <c r="E1059" s="3">
        <v>44437</v>
      </c>
      <c r="F1059" s="25">
        <f>YEAR(Order[[#This Row],[OrderDate]])</f>
        <v>2021</v>
      </c>
      <c r="G1059" s="14">
        <v>20210903</v>
      </c>
      <c r="H1059" t="s">
        <v>485</v>
      </c>
      <c r="I1059" s="4">
        <v>776.7</v>
      </c>
      <c r="J1059" s="4">
        <v>25.89</v>
      </c>
      <c r="K1059" s="4">
        <v>25.89</v>
      </c>
      <c r="L1059">
        <v>30</v>
      </c>
      <c r="M1059" s="8">
        <v>0</v>
      </c>
      <c r="N1059" t="s">
        <v>384</v>
      </c>
      <c r="O1059">
        <v>13</v>
      </c>
      <c r="P1059" s="4">
        <v>15.141134761320492</v>
      </c>
      <c r="Q1059" t="s">
        <v>109</v>
      </c>
      <c r="R1059" t="s">
        <v>198</v>
      </c>
      <c r="S1059" t="s">
        <v>287</v>
      </c>
      <c r="T1059" t="s">
        <v>510</v>
      </c>
      <c r="U1059" t="s">
        <v>521</v>
      </c>
      <c r="V1059" t="s">
        <v>514</v>
      </c>
    </row>
    <row r="1060" spans="1:22" ht="15" customHeight="1" x14ac:dyDescent="0.3">
      <c r="A1060">
        <v>10650</v>
      </c>
      <c r="B1060" t="s">
        <v>20</v>
      </c>
      <c r="C1060">
        <v>53</v>
      </c>
      <c r="D1060">
        <v>5</v>
      </c>
      <c r="E1060" s="3">
        <v>44437</v>
      </c>
      <c r="F1060" s="25">
        <f>YEAR(Order[[#This Row],[OrderDate]])</f>
        <v>2021</v>
      </c>
      <c r="G1060" s="14">
        <v>20210903</v>
      </c>
      <c r="H1060" t="s">
        <v>485</v>
      </c>
      <c r="I1060" s="4">
        <v>778.99999938905239</v>
      </c>
      <c r="J1060" s="4">
        <v>32.799999999999997</v>
      </c>
      <c r="K1060" s="4">
        <v>31.159999975562094</v>
      </c>
      <c r="L1060">
        <v>25</v>
      </c>
      <c r="M1060" s="8">
        <v>5.000000074505806E-2</v>
      </c>
      <c r="N1060" t="s">
        <v>407</v>
      </c>
      <c r="O1060">
        <v>24</v>
      </c>
      <c r="P1060" s="4">
        <v>11.283141843590998</v>
      </c>
      <c r="Q1060" t="s">
        <v>109</v>
      </c>
      <c r="R1060" t="s">
        <v>198</v>
      </c>
      <c r="S1060" t="s">
        <v>287</v>
      </c>
      <c r="T1060" t="s">
        <v>510</v>
      </c>
      <c r="U1060" t="s">
        <v>521</v>
      </c>
      <c r="V1060" t="s">
        <v>518</v>
      </c>
    </row>
    <row r="1061" spans="1:22" ht="15" customHeight="1" x14ac:dyDescent="0.3">
      <c r="A1061">
        <v>10650</v>
      </c>
      <c r="B1061" t="s">
        <v>20</v>
      </c>
      <c r="C1061">
        <v>54</v>
      </c>
      <c r="D1061">
        <v>5</v>
      </c>
      <c r="E1061" s="3">
        <v>44437</v>
      </c>
      <c r="F1061" s="25">
        <f>YEAR(Order[[#This Row],[OrderDate]])</f>
        <v>2021</v>
      </c>
      <c r="G1061" s="14">
        <v>20210911</v>
      </c>
      <c r="H1061" t="s">
        <v>485</v>
      </c>
      <c r="I1061" s="4">
        <v>223.5</v>
      </c>
      <c r="J1061" s="4">
        <v>7.45</v>
      </c>
      <c r="K1061" s="4">
        <v>7.45</v>
      </c>
      <c r="L1061">
        <v>30</v>
      </c>
      <c r="M1061" s="8">
        <v>0</v>
      </c>
      <c r="N1061" t="s">
        <v>408</v>
      </c>
      <c r="O1061">
        <v>25</v>
      </c>
      <c r="P1061" s="4">
        <v>5.7031720626915998</v>
      </c>
      <c r="Q1061" t="s">
        <v>109</v>
      </c>
      <c r="R1061" t="s">
        <v>198</v>
      </c>
      <c r="S1061" t="s">
        <v>287</v>
      </c>
      <c r="T1061" t="s">
        <v>510</v>
      </c>
      <c r="U1061" t="s">
        <v>521</v>
      </c>
      <c r="V1061" t="s">
        <v>518</v>
      </c>
    </row>
    <row r="1062" spans="1:22" ht="15" customHeight="1" x14ac:dyDescent="0.3">
      <c r="A1062">
        <v>10651</v>
      </c>
      <c r="B1062" t="s">
        <v>83</v>
      </c>
      <c r="C1062">
        <v>19</v>
      </c>
      <c r="D1062">
        <v>8</v>
      </c>
      <c r="E1062" s="3">
        <v>44440</v>
      </c>
      <c r="F1062" s="25">
        <f>YEAR(Order[[#This Row],[OrderDate]])</f>
        <v>2021</v>
      </c>
      <c r="G1062" s="14">
        <v>20210911</v>
      </c>
      <c r="H1062" t="s">
        <v>484</v>
      </c>
      <c r="I1062" s="4">
        <v>82.8</v>
      </c>
      <c r="J1062" s="4">
        <v>9.1999999999999993</v>
      </c>
      <c r="K1062" s="4">
        <v>6.8999999999999995</v>
      </c>
      <c r="L1062">
        <v>12</v>
      </c>
      <c r="M1062" s="8">
        <v>0.25</v>
      </c>
      <c r="N1062" t="s">
        <v>373</v>
      </c>
      <c r="O1062">
        <v>8</v>
      </c>
      <c r="P1062" s="4">
        <v>7.994614939930428</v>
      </c>
      <c r="Q1062" t="s">
        <v>172</v>
      </c>
      <c r="R1062" t="s">
        <v>261</v>
      </c>
      <c r="S1062" t="s">
        <v>345</v>
      </c>
      <c r="T1062" t="s">
        <v>509</v>
      </c>
      <c r="U1062" t="s">
        <v>520</v>
      </c>
      <c r="V1062" t="s">
        <v>516</v>
      </c>
    </row>
    <row r="1063" spans="1:22" ht="15" customHeight="1" x14ac:dyDescent="0.3">
      <c r="A1063">
        <v>10651</v>
      </c>
      <c r="B1063" t="s">
        <v>83</v>
      </c>
      <c r="C1063">
        <v>22</v>
      </c>
      <c r="D1063">
        <v>8</v>
      </c>
      <c r="E1063" s="3">
        <v>44440</v>
      </c>
      <c r="F1063" s="25">
        <f>YEAR(Order[[#This Row],[OrderDate]])</f>
        <v>2021</v>
      </c>
      <c r="G1063" s="14">
        <v>20210908</v>
      </c>
      <c r="H1063" t="s">
        <v>484</v>
      </c>
      <c r="I1063" s="4">
        <v>315</v>
      </c>
      <c r="J1063" s="4">
        <v>21</v>
      </c>
      <c r="K1063" s="4">
        <v>15.75</v>
      </c>
      <c r="L1063">
        <v>20</v>
      </c>
      <c r="M1063" s="8">
        <v>0.25</v>
      </c>
      <c r="N1063" t="s">
        <v>376</v>
      </c>
      <c r="O1063">
        <v>9</v>
      </c>
      <c r="P1063" s="4">
        <v>6.5214240951904641</v>
      </c>
      <c r="Q1063" t="s">
        <v>172</v>
      </c>
      <c r="R1063" t="s">
        <v>261</v>
      </c>
      <c r="S1063" t="s">
        <v>345</v>
      </c>
      <c r="T1063" t="s">
        <v>509</v>
      </c>
      <c r="U1063" t="s">
        <v>520</v>
      </c>
      <c r="V1063" t="s">
        <v>512</v>
      </c>
    </row>
    <row r="1064" spans="1:22" ht="15" customHeight="1" x14ac:dyDescent="0.3">
      <c r="A1064">
        <v>10652</v>
      </c>
      <c r="B1064" t="s">
        <v>29</v>
      </c>
      <c r="C1064">
        <v>30</v>
      </c>
      <c r="D1064">
        <v>4</v>
      </c>
      <c r="E1064" s="3">
        <v>44440</v>
      </c>
      <c r="F1064" s="25">
        <f>YEAR(Order[[#This Row],[OrderDate]])</f>
        <v>2021</v>
      </c>
      <c r="G1064" s="14">
        <v>20210908</v>
      </c>
      <c r="H1064" t="s">
        <v>484</v>
      </c>
      <c r="I1064" s="4">
        <v>38.835000000000001</v>
      </c>
      <c r="J1064" s="4">
        <v>25.89</v>
      </c>
      <c r="K1064" s="4">
        <v>19.4175</v>
      </c>
      <c r="L1064">
        <v>2</v>
      </c>
      <c r="M1064" s="8">
        <v>0.25</v>
      </c>
      <c r="N1064" t="s">
        <v>384</v>
      </c>
      <c r="O1064">
        <v>13</v>
      </c>
      <c r="P1064" s="4">
        <v>15.141134761320492</v>
      </c>
      <c r="Q1064" t="s">
        <v>118</v>
      </c>
      <c r="R1064" t="s">
        <v>207</v>
      </c>
      <c r="S1064" t="s">
        <v>295</v>
      </c>
      <c r="T1064" t="s">
        <v>510</v>
      </c>
      <c r="U1064" t="s">
        <v>521</v>
      </c>
      <c r="V1064" t="s">
        <v>514</v>
      </c>
    </row>
    <row r="1065" spans="1:22" ht="15" customHeight="1" x14ac:dyDescent="0.3">
      <c r="A1065">
        <v>10652</v>
      </c>
      <c r="B1065" t="s">
        <v>29</v>
      </c>
      <c r="C1065">
        <v>42</v>
      </c>
      <c r="D1065">
        <v>4</v>
      </c>
      <c r="E1065" s="3">
        <v>44440</v>
      </c>
      <c r="F1065" s="25">
        <f>YEAR(Order[[#This Row],[OrderDate]])</f>
        <v>2021</v>
      </c>
      <c r="G1065" s="14">
        <v>20210919</v>
      </c>
      <c r="H1065" t="s">
        <v>484</v>
      </c>
      <c r="I1065" s="4">
        <v>280</v>
      </c>
      <c r="J1065" s="4">
        <v>14</v>
      </c>
      <c r="K1065" s="4">
        <v>14</v>
      </c>
      <c r="L1065">
        <v>20</v>
      </c>
      <c r="M1065" s="8">
        <v>0</v>
      </c>
      <c r="N1065" t="s">
        <v>396</v>
      </c>
      <c r="O1065">
        <v>20</v>
      </c>
      <c r="P1065" s="4">
        <v>10.762412487567216</v>
      </c>
      <c r="Q1065" t="s">
        <v>118</v>
      </c>
      <c r="R1065" t="s">
        <v>207</v>
      </c>
      <c r="S1065" t="s">
        <v>295</v>
      </c>
      <c r="T1065" t="s">
        <v>510</v>
      </c>
      <c r="U1065" t="s">
        <v>521</v>
      </c>
      <c r="V1065" t="s">
        <v>512</v>
      </c>
    </row>
    <row r="1066" spans="1:22" ht="15" customHeight="1" x14ac:dyDescent="0.3">
      <c r="A1066">
        <v>10653</v>
      </c>
      <c r="B1066" t="s">
        <v>23</v>
      </c>
      <c r="C1066">
        <v>16</v>
      </c>
      <c r="D1066">
        <v>1</v>
      </c>
      <c r="E1066" s="3">
        <v>44441</v>
      </c>
      <c r="F1066" s="25">
        <f>YEAR(Order[[#This Row],[OrderDate]])</f>
        <v>2021</v>
      </c>
      <c r="G1066" s="14">
        <v>20210919</v>
      </c>
      <c r="H1066" t="s">
        <v>486</v>
      </c>
      <c r="I1066" s="4">
        <v>471.14999921992421</v>
      </c>
      <c r="J1066" s="4">
        <v>17.45</v>
      </c>
      <c r="K1066" s="4">
        <v>15.704999973997474</v>
      </c>
      <c r="L1066">
        <v>30</v>
      </c>
      <c r="M1066" s="8">
        <v>0.10000000149011611</v>
      </c>
      <c r="N1066" t="s">
        <v>370</v>
      </c>
      <c r="O1066">
        <v>7</v>
      </c>
      <c r="P1066" s="4">
        <v>12.75283918323947</v>
      </c>
      <c r="Q1066" t="s">
        <v>112</v>
      </c>
      <c r="R1066" t="s">
        <v>201</v>
      </c>
      <c r="S1066" t="s">
        <v>290</v>
      </c>
      <c r="T1066" t="s">
        <v>509</v>
      </c>
      <c r="U1066" t="s">
        <v>520</v>
      </c>
      <c r="V1066" t="s">
        <v>516</v>
      </c>
    </row>
    <row r="1067" spans="1:22" ht="15" customHeight="1" x14ac:dyDescent="0.3">
      <c r="A1067">
        <v>10653</v>
      </c>
      <c r="B1067" t="s">
        <v>23</v>
      </c>
      <c r="C1067">
        <v>60</v>
      </c>
      <c r="D1067">
        <v>1</v>
      </c>
      <c r="E1067" s="3">
        <v>44441</v>
      </c>
      <c r="F1067" s="25">
        <f>YEAR(Order[[#This Row],[OrderDate]])</f>
        <v>2021</v>
      </c>
      <c r="G1067" s="14">
        <v>20210911</v>
      </c>
      <c r="H1067" t="s">
        <v>486</v>
      </c>
      <c r="I1067" s="4">
        <v>611.99999898672104</v>
      </c>
      <c r="J1067" s="4">
        <v>34</v>
      </c>
      <c r="K1067" s="4">
        <v>30.599999949336052</v>
      </c>
      <c r="L1067">
        <v>20</v>
      </c>
      <c r="M1067" s="8">
        <v>0.10000000149011611</v>
      </c>
      <c r="N1067" t="s">
        <v>414</v>
      </c>
      <c r="O1067">
        <v>28</v>
      </c>
      <c r="P1067" s="4">
        <v>17.186056815854748</v>
      </c>
      <c r="Q1067" t="s">
        <v>112</v>
      </c>
      <c r="R1067" t="s">
        <v>201</v>
      </c>
      <c r="S1067" t="s">
        <v>290</v>
      </c>
      <c r="T1067" t="s">
        <v>509</v>
      </c>
      <c r="U1067" t="s">
        <v>520</v>
      </c>
      <c r="V1067" t="s">
        <v>511</v>
      </c>
    </row>
    <row r="1068" spans="1:22" ht="15" customHeight="1" x14ac:dyDescent="0.3">
      <c r="A1068">
        <v>10654</v>
      </c>
      <c r="B1068" t="s">
        <v>4</v>
      </c>
      <c r="C1068">
        <v>4</v>
      </c>
      <c r="D1068">
        <v>5</v>
      </c>
      <c r="E1068" s="3">
        <v>44441</v>
      </c>
      <c r="F1068" s="25">
        <f>YEAR(Order[[#This Row],[OrderDate]])</f>
        <v>2021</v>
      </c>
      <c r="G1068" s="14">
        <v>20210911</v>
      </c>
      <c r="H1068" t="s">
        <v>486</v>
      </c>
      <c r="I1068" s="4">
        <v>237.59999960660934</v>
      </c>
      <c r="J1068" s="4">
        <v>22</v>
      </c>
      <c r="K1068" s="4">
        <v>19.799999967217445</v>
      </c>
      <c r="L1068">
        <v>12</v>
      </c>
      <c r="M1068" s="8">
        <v>0.10000000149011611</v>
      </c>
      <c r="N1068" t="s">
        <v>358</v>
      </c>
      <c r="O1068">
        <v>2</v>
      </c>
      <c r="P1068" s="4">
        <v>13.396192586104789</v>
      </c>
      <c r="Q1068" t="s">
        <v>93</v>
      </c>
      <c r="R1068" t="s">
        <v>182</v>
      </c>
      <c r="S1068" t="s">
        <v>271</v>
      </c>
      <c r="T1068" t="s">
        <v>509</v>
      </c>
      <c r="U1068" t="s">
        <v>526</v>
      </c>
      <c r="V1068" t="s">
        <v>515</v>
      </c>
    </row>
    <row r="1069" spans="1:22" ht="15" customHeight="1" x14ac:dyDescent="0.3">
      <c r="A1069">
        <v>10654</v>
      </c>
      <c r="B1069" t="s">
        <v>4</v>
      </c>
      <c r="C1069">
        <v>39</v>
      </c>
      <c r="D1069">
        <v>5</v>
      </c>
      <c r="E1069" s="3">
        <v>44441</v>
      </c>
      <c r="F1069" s="25">
        <f>YEAR(Order[[#This Row],[OrderDate]])</f>
        <v>2021</v>
      </c>
      <c r="G1069" s="14">
        <v>20210911</v>
      </c>
      <c r="H1069" t="s">
        <v>486</v>
      </c>
      <c r="I1069" s="4">
        <v>323.9999994635582</v>
      </c>
      <c r="J1069" s="4">
        <v>18</v>
      </c>
      <c r="K1069" s="4">
        <v>16.19999997317791</v>
      </c>
      <c r="L1069">
        <v>20</v>
      </c>
      <c r="M1069" s="8">
        <v>0.10000000149011611</v>
      </c>
      <c r="N1069" t="s">
        <v>393</v>
      </c>
      <c r="O1069">
        <v>18</v>
      </c>
      <c r="P1069" s="4">
        <v>13.522215154598831</v>
      </c>
      <c r="Q1069" t="s">
        <v>93</v>
      </c>
      <c r="R1069" t="s">
        <v>182</v>
      </c>
      <c r="S1069" t="s">
        <v>271</v>
      </c>
      <c r="T1069" t="s">
        <v>509</v>
      </c>
      <c r="U1069" t="s">
        <v>526</v>
      </c>
      <c r="V1069" t="s">
        <v>517</v>
      </c>
    </row>
    <row r="1070" spans="1:22" ht="15" customHeight="1" x14ac:dyDescent="0.3">
      <c r="A1070">
        <v>10654</v>
      </c>
      <c r="B1070" t="s">
        <v>4</v>
      </c>
      <c r="C1070">
        <v>54</v>
      </c>
      <c r="D1070">
        <v>5</v>
      </c>
      <c r="E1070" s="3">
        <v>44441</v>
      </c>
      <c r="F1070" s="25">
        <f>YEAR(Order[[#This Row],[OrderDate]])</f>
        <v>2021</v>
      </c>
      <c r="G1070" s="14">
        <v>20210911</v>
      </c>
      <c r="H1070" t="s">
        <v>486</v>
      </c>
      <c r="I1070" s="4">
        <v>40.229999933391809</v>
      </c>
      <c r="J1070" s="4">
        <v>7.45</v>
      </c>
      <c r="K1070" s="4">
        <v>6.7049999888986349</v>
      </c>
      <c r="L1070">
        <v>6</v>
      </c>
      <c r="M1070" s="8">
        <v>0.10000000149011611</v>
      </c>
      <c r="N1070" t="s">
        <v>408</v>
      </c>
      <c r="O1070">
        <v>25</v>
      </c>
      <c r="P1070" s="4">
        <v>5.7031720626915998</v>
      </c>
      <c r="Q1070" t="s">
        <v>93</v>
      </c>
      <c r="R1070" t="s">
        <v>182</v>
      </c>
      <c r="S1070" t="s">
        <v>271</v>
      </c>
      <c r="T1070" t="s">
        <v>509</v>
      </c>
      <c r="U1070" t="s">
        <v>526</v>
      </c>
      <c r="V1070" t="s">
        <v>518</v>
      </c>
    </row>
    <row r="1071" spans="1:22" ht="15" customHeight="1" x14ac:dyDescent="0.3">
      <c r="A1071">
        <v>10655</v>
      </c>
      <c r="B1071" t="s">
        <v>63</v>
      </c>
      <c r="C1071">
        <v>41</v>
      </c>
      <c r="D1071">
        <v>1</v>
      </c>
      <c r="E1071" s="3">
        <v>44442</v>
      </c>
      <c r="F1071" s="25">
        <f>YEAR(Order[[#This Row],[OrderDate]])</f>
        <v>2021</v>
      </c>
      <c r="G1071" s="14">
        <v>20210910</v>
      </c>
      <c r="H1071" t="s">
        <v>484</v>
      </c>
      <c r="I1071" s="4">
        <v>154.39999942481518</v>
      </c>
      <c r="J1071" s="4">
        <v>9.65</v>
      </c>
      <c r="K1071" s="4">
        <v>7.7199999712407594</v>
      </c>
      <c r="L1071">
        <v>20</v>
      </c>
      <c r="M1071" s="8">
        <v>0.20000000298023221</v>
      </c>
      <c r="N1071" t="s">
        <v>395</v>
      </c>
      <c r="O1071">
        <v>19</v>
      </c>
      <c r="P1071" s="4">
        <v>6.0463867884479576</v>
      </c>
      <c r="Q1071" t="s">
        <v>152</v>
      </c>
      <c r="R1071" t="s">
        <v>241</v>
      </c>
      <c r="S1071" t="s">
        <v>326</v>
      </c>
      <c r="T1071" t="s">
        <v>509</v>
      </c>
      <c r="U1071" t="s">
        <v>528</v>
      </c>
      <c r="V1071" t="s">
        <v>514</v>
      </c>
    </row>
    <row r="1072" spans="1:22" x14ac:dyDescent="0.3">
      <c r="A1072">
        <v>10656</v>
      </c>
      <c r="B1072" t="s">
        <v>30</v>
      </c>
      <c r="C1072">
        <v>14</v>
      </c>
      <c r="D1072">
        <v>6</v>
      </c>
      <c r="E1072" s="3">
        <v>44443</v>
      </c>
      <c r="F1072" s="25">
        <f>YEAR(Order[[#This Row],[OrderDate]])</f>
        <v>2021</v>
      </c>
      <c r="G1072" s="14">
        <v>20210910</v>
      </c>
      <c r="H1072" t="s">
        <v>486</v>
      </c>
      <c r="I1072" s="4">
        <v>62.774999896064401</v>
      </c>
      <c r="J1072" s="4">
        <v>23.25</v>
      </c>
      <c r="K1072" s="4">
        <v>20.9249999653548</v>
      </c>
      <c r="L1072">
        <v>3</v>
      </c>
      <c r="M1072" s="8">
        <v>0.10000000149011611</v>
      </c>
      <c r="N1072" t="s">
        <v>368</v>
      </c>
      <c r="O1072">
        <v>6</v>
      </c>
      <c r="P1072" s="4">
        <v>19.281771520737859</v>
      </c>
      <c r="Q1072" t="s">
        <v>119</v>
      </c>
      <c r="R1072" t="s">
        <v>208</v>
      </c>
      <c r="S1072" t="s">
        <v>296</v>
      </c>
      <c r="T1072" t="s">
        <v>510</v>
      </c>
      <c r="U1072" t="s">
        <v>353</v>
      </c>
      <c r="V1072" t="s">
        <v>513</v>
      </c>
    </row>
    <row r="1073" spans="1:22" x14ac:dyDescent="0.3">
      <c r="A1073">
        <v>10656</v>
      </c>
      <c r="B1073" t="s">
        <v>30</v>
      </c>
      <c r="C1073">
        <v>44</v>
      </c>
      <c r="D1073">
        <v>6</v>
      </c>
      <c r="E1073" s="3">
        <v>44443</v>
      </c>
      <c r="F1073" s="25">
        <f>YEAR(Order[[#This Row],[OrderDate]])</f>
        <v>2021</v>
      </c>
      <c r="G1073" s="14">
        <v>20210910</v>
      </c>
      <c r="H1073" t="s">
        <v>486</v>
      </c>
      <c r="I1073" s="4">
        <v>490.13999918848276</v>
      </c>
      <c r="J1073" s="4">
        <v>19.45</v>
      </c>
      <c r="K1073" s="4">
        <v>17.504999971017241</v>
      </c>
      <c r="L1073">
        <v>28</v>
      </c>
      <c r="M1073" s="8">
        <v>0.10000000149011611</v>
      </c>
      <c r="N1073" t="s">
        <v>398</v>
      </c>
      <c r="O1073">
        <v>20</v>
      </c>
      <c r="P1073" s="4">
        <v>10.842050263532254</v>
      </c>
      <c r="Q1073" t="s">
        <v>119</v>
      </c>
      <c r="R1073" t="s">
        <v>208</v>
      </c>
      <c r="S1073" t="s">
        <v>296</v>
      </c>
      <c r="T1073" t="s">
        <v>510</v>
      </c>
      <c r="U1073" t="s">
        <v>353</v>
      </c>
      <c r="V1073" t="s">
        <v>515</v>
      </c>
    </row>
    <row r="1074" spans="1:22" x14ac:dyDescent="0.3">
      <c r="A1074">
        <v>10656</v>
      </c>
      <c r="B1074" t="s">
        <v>30</v>
      </c>
      <c r="C1074">
        <v>47</v>
      </c>
      <c r="D1074">
        <v>6</v>
      </c>
      <c r="E1074" s="3">
        <v>44443</v>
      </c>
      <c r="F1074" s="25">
        <f>YEAR(Order[[#This Row],[OrderDate]])</f>
        <v>2021</v>
      </c>
      <c r="G1074" s="14">
        <v>20210915</v>
      </c>
      <c r="H1074" t="s">
        <v>486</v>
      </c>
      <c r="I1074" s="4">
        <v>51.299999915063381</v>
      </c>
      <c r="J1074" s="4">
        <v>9.5</v>
      </c>
      <c r="K1074" s="4">
        <v>8.5499999858438969</v>
      </c>
      <c r="L1074">
        <v>6</v>
      </c>
      <c r="M1074" s="8">
        <v>0.10000000149011611</v>
      </c>
      <c r="N1074" t="s">
        <v>401</v>
      </c>
      <c r="O1074">
        <v>22</v>
      </c>
      <c r="P1074" s="4">
        <v>6.92246398648025</v>
      </c>
      <c r="Q1074" t="s">
        <v>119</v>
      </c>
      <c r="R1074" t="s">
        <v>208</v>
      </c>
      <c r="S1074" t="s">
        <v>296</v>
      </c>
      <c r="T1074" t="s">
        <v>510</v>
      </c>
      <c r="U1074" t="s">
        <v>353</v>
      </c>
      <c r="V1074" t="s">
        <v>516</v>
      </c>
    </row>
    <row r="1075" spans="1:22" ht="15" customHeight="1" x14ac:dyDescent="0.3">
      <c r="A1075">
        <v>10657</v>
      </c>
      <c r="B1075" t="s">
        <v>68</v>
      </c>
      <c r="C1075">
        <v>15</v>
      </c>
      <c r="D1075">
        <v>2</v>
      </c>
      <c r="E1075" s="3">
        <v>44443</v>
      </c>
      <c r="F1075" s="25">
        <f>YEAR(Order[[#This Row],[OrderDate]])</f>
        <v>2021</v>
      </c>
      <c r="G1075" s="14">
        <v>20210915</v>
      </c>
      <c r="H1075" t="s">
        <v>484</v>
      </c>
      <c r="I1075" s="4">
        <v>775</v>
      </c>
      <c r="J1075" s="4">
        <v>15.5</v>
      </c>
      <c r="K1075" s="4">
        <v>15.5</v>
      </c>
      <c r="L1075">
        <v>50</v>
      </c>
      <c r="M1075" s="8">
        <v>0</v>
      </c>
      <c r="N1075" t="s">
        <v>369</v>
      </c>
      <c r="O1075">
        <v>6</v>
      </c>
      <c r="P1075" s="4">
        <v>12.475763823869734</v>
      </c>
      <c r="Q1075" t="s">
        <v>157</v>
      </c>
      <c r="R1075" t="s">
        <v>246</v>
      </c>
      <c r="S1075" t="s">
        <v>331</v>
      </c>
      <c r="T1075" t="s">
        <v>510</v>
      </c>
      <c r="U1075" t="s">
        <v>353</v>
      </c>
      <c r="V1075" t="s">
        <v>515</v>
      </c>
    </row>
    <row r="1076" spans="1:22" ht="15" customHeight="1" x14ac:dyDescent="0.3">
      <c r="A1076">
        <v>10657</v>
      </c>
      <c r="B1076" t="s">
        <v>68</v>
      </c>
      <c r="C1076">
        <v>41</v>
      </c>
      <c r="D1076">
        <v>2</v>
      </c>
      <c r="E1076" s="3">
        <v>44443</v>
      </c>
      <c r="F1076" s="25">
        <f>YEAR(Order[[#This Row],[OrderDate]])</f>
        <v>2021</v>
      </c>
      <c r="G1076" s="14">
        <v>20210915</v>
      </c>
      <c r="H1076" t="s">
        <v>484</v>
      </c>
      <c r="I1076" s="4">
        <v>231.60000000000002</v>
      </c>
      <c r="J1076" s="4">
        <v>9.65</v>
      </c>
      <c r="K1076" s="4">
        <v>9.65</v>
      </c>
      <c r="L1076">
        <v>24</v>
      </c>
      <c r="M1076" s="8">
        <v>0</v>
      </c>
      <c r="N1076" t="s">
        <v>395</v>
      </c>
      <c r="O1076">
        <v>19</v>
      </c>
      <c r="P1076" s="4">
        <v>6.0463867884479576</v>
      </c>
      <c r="Q1076" t="s">
        <v>157</v>
      </c>
      <c r="R1076" t="s">
        <v>246</v>
      </c>
      <c r="S1076" t="s">
        <v>331</v>
      </c>
      <c r="T1076" t="s">
        <v>510</v>
      </c>
      <c r="U1076" t="s">
        <v>353</v>
      </c>
      <c r="V1076" t="s">
        <v>514</v>
      </c>
    </row>
    <row r="1077" spans="1:22" ht="15" customHeight="1" x14ac:dyDescent="0.3">
      <c r="A1077">
        <v>10657</v>
      </c>
      <c r="B1077" t="s">
        <v>68</v>
      </c>
      <c r="C1077">
        <v>46</v>
      </c>
      <c r="D1077">
        <v>2</v>
      </c>
      <c r="E1077" s="3">
        <v>44443</v>
      </c>
      <c r="F1077" s="25">
        <f>YEAR(Order[[#This Row],[OrderDate]])</f>
        <v>2021</v>
      </c>
      <c r="G1077" s="14">
        <v>20210915</v>
      </c>
      <c r="H1077" t="s">
        <v>484</v>
      </c>
      <c r="I1077" s="4">
        <v>540</v>
      </c>
      <c r="J1077" s="4">
        <v>12</v>
      </c>
      <c r="K1077" s="4">
        <v>12</v>
      </c>
      <c r="L1077">
        <v>45</v>
      </c>
      <c r="M1077" s="8">
        <v>0</v>
      </c>
      <c r="N1077" t="s">
        <v>400</v>
      </c>
      <c r="O1077">
        <v>21</v>
      </c>
      <c r="P1077" s="4">
        <v>5.504627786254181</v>
      </c>
      <c r="Q1077" t="s">
        <v>157</v>
      </c>
      <c r="R1077" t="s">
        <v>246</v>
      </c>
      <c r="S1077" t="s">
        <v>331</v>
      </c>
      <c r="T1077" t="s">
        <v>510</v>
      </c>
      <c r="U1077" t="s">
        <v>353</v>
      </c>
      <c r="V1077" t="s">
        <v>514</v>
      </c>
    </row>
    <row r="1078" spans="1:22" ht="15" customHeight="1" x14ac:dyDescent="0.3">
      <c r="A1078">
        <v>10657</v>
      </c>
      <c r="B1078" t="s">
        <v>68</v>
      </c>
      <c r="C1078">
        <v>47</v>
      </c>
      <c r="D1078">
        <v>2</v>
      </c>
      <c r="E1078" s="3">
        <v>44443</v>
      </c>
      <c r="F1078" s="25">
        <f>YEAR(Order[[#This Row],[OrderDate]])</f>
        <v>2021</v>
      </c>
      <c r="G1078" s="14">
        <v>20210915</v>
      </c>
      <c r="H1078" t="s">
        <v>484</v>
      </c>
      <c r="I1078" s="4">
        <v>95</v>
      </c>
      <c r="J1078" s="4">
        <v>9.5</v>
      </c>
      <c r="K1078" s="4">
        <v>9.5</v>
      </c>
      <c r="L1078">
        <v>10</v>
      </c>
      <c r="M1078" s="8">
        <v>0</v>
      </c>
      <c r="N1078" t="s">
        <v>401</v>
      </c>
      <c r="O1078">
        <v>22</v>
      </c>
      <c r="P1078" s="4">
        <v>6.92246398648025</v>
      </c>
      <c r="Q1078" t="s">
        <v>157</v>
      </c>
      <c r="R1078" t="s">
        <v>246</v>
      </c>
      <c r="S1078" t="s">
        <v>331</v>
      </c>
      <c r="T1078" t="s">
        <v>510</v>
      </c>
      <c r="U1078" t="s">
        <v>353</v>
      </c>
      <c r="V1078" t="s">
        <v>516</v>
      </c>
    </row>
    <row r="1079" spans="1:22" ht="15" customHeight="1" x14ac:dyDescent="0.3">
      <c r="A1079">
        <v>10657</v>
      </c>
      <c r="B1079" t="s">
        <v>68</v>
      </c>
      <c r="C1079">
        <v>56</v>
      </c>
      <c r="D1079">
        <v>2</v>
      </c>
      <c r="E1079" s="3">
        <v>44443</v>
      </c>
      <c r="F1079" s="25">
        <f>YEAR(Order[[#This Row],[OrderDate]])</f>
        <v>2021</v>
      </c>
      <c r="G1079" s="14">
        <v>20210915</v>
      </c>
      <c r="H1079" t="s">
        <v>484</v>
      </c>
      <c r="I1079" s="4">
        <v>1710</v>
      </c>
      <c r="J1079" s="4">
        <v>38</v>
      </c>
      <c r="K1079" s="4">
        <v>38</v>
      </c>
      <c r="L1079">
        <v>45</v>
      </c>
      <c r="M1079" s="8">
        <v>0</v>
      </c>
      <c r="N1079" t="s">
        <v>410</v>
      </c>
      <c r="O1079">
        <v>26</v>
      </c>
      <c r="P1079" s="4">
        <v>12.985049050340091</v>
      </c>
      <c r="Q1079" t="s">
        <v>157</v>
      </c>
      <c r="R1079" t="s">
        <v>246</v>
      </c>
      <c r="S1079" t="s">
        <v>331</v>
      </c>
      <c r="T1079" t="s">
        <v>510</v>
      </c>
      <c r="U1079" t="s">
        <v>353</v>
      </c>
      <c r="V1079" t="s">
        <v>512</v>
      </c>
    </row>
    <row r="1080" spans="1:22" ht="15" customHeight="1" x14ac:dyDescent="0.3">
      <c r="A1080">
        <v>10657</v>
      </c>
      <c r="B1080" t="s">
        <v>68</v>
      </c>
      <c r="C1080">
        <v>60</v>
      </c>
      <c r="D1080">
        <v>2</v>
      </c>
      <c r="E1080" s="3">
        <v>44443</v>
      </c>
      <c r="F1080" s="25">
        <f>YEAR(Order[[#This Row],[OrderDate]])</f>
        <v>2021</v>
      </c>
      <c r="G1080" s="14">
        <v>20210908</v>
      </c>
      <c r="H1080" t="s">
        <v>484</v>
      </c>
      <c r="I1080" s="4">
        <v>1020</v>
      </c>
      <c r="J1080" s="4">
        <v>34</v>
      </c>
      <c r="K1080" s="4">
        <v>34</v>
      </c>
      <c r="L1080">
        <v>30</v>
      </c>
      <c r="M1080" s="8">
        <v>0</v>
      </c>
      <c r="N1080" t="s">
        <v>414</v>
      </c>
      <c r="O1080">
        <v>28</v>
      </c>
      <c r="P1080" s="4">
        <v>17.186056815854748</v>
      </c>
      <c r="Q1080" t="s">
        <v>157</v>
      </c>
      <c r="R1080" t="s">
        <v>246</v>
      </c>
      <c r="S1080" t="s">
        <v>331</v>
      </c>
      <c r="T1080" t="s">
        <v>510</v>
      </c>
      <c r="U1080" t="s">
        <v>353</v>
      </c>
      <c r="V1080" t="s">
        <v>511</v>
      </c>
    </row>
    <row r="1081" spans="1:22" ht="15" customHeight="1" x14ac:dyDescent="0.3">
      <c r="A1081">
        <v>10658</v>
      </c>
      <c r="B1081" t="s">
        <v>60</v>
      </c>
      <c r="C1081">
        <v>21</v>
      </c>
      <c r="D1081">
        <v>4</v>
      </c>
      <c r="E1081" s="3">
        <v>44444</v>
      </c>
      <c r="F1081" s="25">
        <f>YEAR(Order[[#This Row],[OrderDate]])</f>
        <v>2021</v>
      </c>
      <c r="G1081" s="14">
        <v>20210908</v>
      </c>
      <c r="H1081" t="s">
        <v>486</v>
      </c>
      <c r="I1081" s="4">
        <v>600</v>
      </c>
      <c r="J1081" s="4">
        <v>10</v>
      </c>
      <c r="K1081" s="4">
        <v>10</v>
      </c>
      <c r="L1081">
        <v>60</v>
      </c>
      <c r="M1081" s="8">
        <v>0</v>
      </c>
      <c r="N1081" t="s">
        <v>375</v>
      </c>
      <c r="O1081">
        <v>8</v>
      </c>
      <c r="P1081" s="4">
        <v>8.5451596278118238</v>
      </c>
      <c r="Q1081" t="s">
        <v>149</v>
      </c>
      <c r="R1081" t="s">
        <v>238</v>
      </c>
      <c r="S1081" t="s">
        <v>324</v>
      </c>
      <c r="T1081" t="s">
        <v>509</v>
      </c>
      <c r="U1081" t="s">
        <v>520</v>
      </c>
      <c r="V1081" t="s">
        <v>516</v>
      </c>
    </row>
    <row r="1082" spans="1:22" ht="15" customHeight="1" x14ac:dyDescent="0.3">
      <c r="A1082">
        <v>10658</v>
      </c>
      <c r="B1082" t="s">
        <v>60</v>
      </c>
      <c r="C1082">
        <v>40</v>
      </c>
      <c r="D1082">
        <v>4</v>
      </c>
      <c r="E1082" s="3">
        <v>44444</v>
      </c>
      <c r="F1082" s="25">
        <f>YEAR(Order[[#This Row],[OrderDate]])</f>
        <v>2021</v>
      </c>
      <c r="G1082" s="14">
        <v>20210908</v>
      </c>
      <c r="H1082" t="s">
        <v>486</v>
      </c>
      <c r="I1082" s="4">
        <v>1223.5999990403652</v>
      </c>
      <c r="J1082" s="4">
        <v>18.399999999999999</v>
      </c>
      <c r="K1082" s="4">
        <v>17.479999986290931</v>
      </c>
      <c r="L1082">
        <v>70</v>
      </c>
      <c r="M1082" s="8">
        <v>5.000000074505806E-2</v>
      </c>
      <c r="N1082" t="s">
        <v>394</v>
      </c>
      <c r="O1082">
        <v>19</v>
      </c>
      <c r="P1082" s="4">
        <v>11.939905659925371</v>
      </c>
      <c r="Q1082" t="s">
        <v>149</v>
      </c>
      <c r="R1082" t="s">
        <v>238</v>
      </c>
      <c r="S1082" t="s">
        <v>324</v>
      </c>
      <c r="T1082" t="s">
        <v>509</v>
      </c>
      <c r="U1082" t="s">
        <v>520</v>
      </c>
      <c r="V1082" t="s">
        <v>514</v>
      </c>
    </row>
    <row r="1083" spans="1:22" ht="15" customHeight="1" x14ac:dyDescent="0.3">
      <c r="A1083">
        <v>10658</v>
      </c>
      <c r="B1083" t="s">
        <v>60</v>
      </c>
      <c r="C1083">
        <v>60</v>
      </c>
      <c r="D1083">
        <v>4</v>
      </c>
      <c r="E1083" s="3">
        <v>44444</v>
      </c>
      <c r="F1083" s="25">
        <f>YEAR(Order[[#This Row],[OrderDate]])</f>
        <v>2021</v>
      </c>
      <c r="G1083" s="14">
        <v>20210908</v>
      </c>
      <c r="H1083" t="s">
        <v>486</v>
      </c>
      <c r="I1083" s="4">
        <v>1776.4999986067414</v>
      </c>
      <c r="J1083" s="4">
        <v>34</v>
      </c>
      <c r="K1083" s="4">
        <v>32.299999974668026</v>
      </c>
      <c r="L1083">
        <v>55</v>
      </c>
      <c r="M1083" s="8">
        <v>5.000000074505806E-2</v>
      </c>
      <c r="N1083" t="s">
        <v>414</v>
      </c>
      <c r="O1083">
        <v>28</v>
      </c>
      <c r="P1083" s="4">
        <v>17.186056815854748</v>
      </c>
      <c r="Q1083" t="s">
        <v>149</v>
      </c>
      <c r="R1083" t="s">
        <v>238</v>
      </c>
      <c r="S1083" t="s">
        <v>324</v>
      </c>
      <c r="T1083" t="s">
        <v>509</v>
      </c>
      <c r="U1083" t="s">
        <v>520</v>
      </c>
      <c r="V1083" t="s">
        <v>511</v>
      </c>
    </row>
    <row r="1084" spans="1:22" ht="15" customHeight="1" x14ac:dyDescent="0.3">
      <c r="A1084">
        <v>10658</v>
      </c>
      <c r="B1084" t="s">
        <v>60</v>
      </c>
      <c r="C1084">
        <v>77</v>
      </c>
      <c r="D1084">
        <v>4</v>
      </c>
      <c r="E1084" s="3">
        <v>44444</v>
      </c>
      <c r="F1084" s="25">
        <f>YEAR(Order[[#This Row],[OrderDate]])</f>
        <v>2021</v>
      </c>
      <c r="G1084" s="14">
        <v>20210910</v>
      </c>
      <c r="H1084" t="s">
        <v>486</v>
      </c>
      <c r="I1084" s="4">
        <v>864.49999932199717</v>
      </c>
      <c r="J1084" s="4">
        <v>13</v>
      </c>
      <c r="K1084" s="4">
        <v>12.349999990314245</v>
      </c>
      <c r="L1084">
        <v>70</v>
      </c>
      <c r="M1084" s="8">
        <v>5.000000074505806E-2</v>
      </c>
      <c r="N1084" t="s">
        <v>431</v>
      </c>
      <c r="O1084">
        <v>12</v>
      </c>
      <c r="P1084" s="4">
        <v>9.7871799999999993</v>
      </c>
      <c r="Q1084" t="s">
        <v>149</v>
      </c>
      <c r="R1084" t="s">
        <v>238</v>
      </c>
      <c r="S1084" t="s">
        <v>324</v>
      </c>
      <c r="T1084" t="s">
        <v>509</v>
      </c>
      <c r="U1084" t="s">
        <v>520</v>
      </c>
      <c r="V1084" t="s">
        <v>515</v>
      </c>
    </row>
    <row r="1085" spans="1:22" x14ac:dyDescent="0.3">
      <c r="A1085">
        <v>10659</v>
      </c>
      <c r="B1085" t="s">
        <v>59</v>
      </c>
      <c r="C1085">
        <v>31</v>
      </c>
      <c r="D1085">
        <v>7</v>
      </c>
      <c r="E1085" s="3">
        <v>44444</v>
      </c>
      <c r="F1085" s="25">
        <f>YEAR(Order[[#This Row],[OrderDate]])</f>
        <v>2021</v>
      </c>
      <c r="G1085" s="14">
        <v>20210910</v>
      </c>
      <c r="H1085" t="s">
        <v>484</v>
      </c>
      <c r="I1085" s="4">
        <v>237.49999981373549</v>
      </c>
      <c r="J1085" s="4">
        <v>12.5</v>
      </c>
      <c r="K1085" s="4">
        <v>11.874999990686774</v>
      </c>
      <c r="L1085">
        <v>20</v>
      </c>
      <c r="M1085" s="8">
        <v>5.000000074505806E-2</v>
      </c>
      <c r="N1085" t="s">
        <v>385</v>
      </c>
      <c r="O1085">
        <v>14</v>
      </c>
      <c r="P1085" s="4">
        <v>8.9210025428745876</v>
      </c>
      <c r="Q1085" t="s">
        <v>148</v>
      </c>
      <c r="R1085" t="s">
        <v>237</v>
      </c>
      <c r="S1085" t="s">
        <v>323</v>
      </c>
      <c r="T1085" t="s">
        <v>510</v>
      </c>
      <c r="U1085" t="s">
        <v>521</v>
      </c>
      <c r="V1085" t="s">
        <v>511</v>
      </c>
    </row>
    <row r="1086" spans="1:22" x14ac:dyDescent="0.3">
      <c r="A1086">
        <v>10659</v>
      </c>
      <c r="B1086" t="s">
        <v>59</v>
      </c>
      <c r="C1086">
        <v>40</v>
      </c>
      <c r="D1086">
        <v>7</v>
      </c>
      <c r="E1086" s="3">
        <v>44444</v>
      </c>
      <c r="F1086" s="25">
        <f>YEAR(Order[[#This Row],[OrderDate]])</f>
        <v>2021</v>
      </c>
      <c r="G1086" s="14">
        <v>20210910</v>
      </c>
      <c r="H1086" t="s">
        <v>484</v>
      </c>
      <c r="I1086" s="4">
        <v>419.51999967098232</v>
      </c>
      <c r="J1086" s="4">
        <v>18.399999999999999</v>
      </c>
      <c r="K1086" s="4">
        <v>17.479999986290931</v>
      </c>
      <c r="L1086">
        <v>24</v>
      </c>
      <c r="M1086" s="8">
        <v>5.000000074505806E-2</v>
      </c>
      <c r="N1086" t="s">
        <v>394</v>
      </c>
      <c r="O1086">
        <v>19</v>
      </c>
      <c r="P1086" s="4">
        <v>11.939905659925371</v>
      </c>
      <c r="Q1086" t="s">
        <v>148</v>
      </c>
      <c r="R1086" t="s">
        <v>237</v>
      </c>
      <c r="S1086" t="s">
        <v>323</v>
      </c>
      <c r="T1086" t="s">
        <v>510</v>
      </c>
      <c r="U1086" t="s">
        <v>521</v>
      </c>
      <c r="V1086" t="s">
        <v>514</v>
      </c>
    </row>
    <row r="1087" spans="1:22" x14ac:dyDescent="0.3">
      <c r="A1087">
        <v>10659</v>
      </c>
      <c r="B1087" t="s">
        <v>59</v>
      </c>
      <c r="C1087">
        <v>70</v>
      </c>
      <c r="D1087">
        <v>7</v>
      </c>
      <c r="E1087" s="3">
        <v>44444</v>
      </c>
      <c r="F1087" s="25">
        <f>YEAR(Order[[#This Row],[OrderDate]])</f>
        <v>2021</v>
      </c>
      <c r="G1087" s="14">
        <v>20211015</v>
      </c>
      <c r="H1087" t="s">
        <v>484</v>
      </c>
      <c r="I1087" s="4">
        <v>569.99999955296516</v>
      </c>
      <c r="J1087" s="4">
        <v>15</v>
      </c>
      <c r="K1087" s="4">
        <v>14.249999988824129</v>
      </c>
      <c r="L1087">
        <v>40</v>
      </c>
      <c r="M1087" s="8">
        <v>5.000000074505806E-2</v>
      </c>
      <c r="N1087" t="s">
        <v>424</v>
      </c>
      <c r="O1087">
        <v>7</v>
      </c>
      <c r="P1087" s="4">
        <v>4.3219663299234155</v>
      </c>
      <c r="Q1087" t="s">
        <v>148</v>
      </c>
      <c r="R1087" t="s">
        <v>237</v>
      </c>
      <c r="S1087" t="s">
        <v>323</v>
      </c>
      <c r="T1087" t="s">
        <v>510</v>
      </c>
      <c r="U1087" t="s">
        <v>521</v>
      </c>
      <c r="V1087" t="s">
        <v>517</v>
      </c>
    </row>
    <row r="1088" spans="1:22" ht="15" customHeight="1" x14ac:dyDescent="0.3">
      <c r="A1088">
        <v>10660</v>
      </c>
      <c r="B1088" t="s">
        <v>34</v>
      </c>
      <c r="C1088">
        <v>20</v>
      </c>
      <c r="D1088">
        <v>8</v>
      </c>
      <c r="E1088" s="3">
        <v>44447</v>
      </c>
      <c r="F1088" s="25">
        <f>YEAR(Order[[#This Row],[OrderDate]])</f>
        <v>2021</v>
      </c>
      <c r="G1088" s="14">
        <v>20210915</v>
      </c>
      <c r="H1088" t="s">
        <v>486</v>
      </c>
      <c r="I1088" s="4">
        <v>1701</v>
      </c>
      <c r="J1088" s="4">
        <v>81</v>
      </c>
      <c r="K1088" s="4">
        <v>81</v>
      </c>
      <c r="L1088">
        <v>21</v>
      </c>
      <c r="M1088" s="8">
        <v>0</v>
      </c>
      <c r="N1088" t="s">
        <v>374</v>
      </c>
      <c r="O1088">
        <v>8</v>
      </c>
      <c r="P1088" s="4">
        <v>57.815472307491099</v>
      </c>
      <c r="Q1088" t="s">
        <v>123</v>
      </c>
      <c r="R1088" t="s">
        <v>212</v>
      </c>
      <c r="S1088" t="s">
        <v>300</v>
      </c>
      <c r="T1088" t="s">
        <v>510</v>
      </c>
      <c r="U1088" t="s">
        <v>353</v>
      </c>
      <c r="V1088" t="s">
        <v>516</v>
      </c>
    </row>
    <row r="1089" spans="1:22" x14ac:dyDescent="0.3">
      <c r="A1089">
        <v>10661</v>
      </c>
      <c r="B1089" t="s">
        <v>35</v>
      </c>
      <c r="C1089">
        <v>39</v>
      </c>
      <c r="D1089">
        <v>7</v>
      </c>
      <c r="E1089" s="3">
        <v>44448</v>
      </c>
      <c r="F1089" s="25">
        <f>YEAR(Order[[#This Row],[OrderDate]])</f>
        <v>2021</v>
      </c>
      <c r="G1089" s="14">
        <v>20210915</v>
      </c>
      <c r="H1089" t="s">
        <v>485</v>
      </c>
      <c r="I1089" s="4">
        <v>43.199999839067459</v>
      </c>
      <c r="J1089" s="4">
        <v>18</v>
      </c>
      <c r="K1089" s="4">
        <v>14.39999994635582</v>
      </c>
      <c r="L1089">
        <v>3</v>
      </c>
      <c r="M1089" s="8">
        <v>0.20000000298023221</v>
      </c>
      <c r="N1089" t="s">
        <v>393</v>
      </c>
      <c r="O1089">
        <v>18</v>
      </c>
      <c r="P1089" s="4">
        <v>13.522215154598831</v>
      </c>
      <c r="Q1089" t="s">
        <v>124</v>
      </c>
      <c r="R1089" t="s">
        <v>213</v>
      </c>
      <c r="T1089" t="s">
        <v>509</v>
      </c>
      <c r="U1089" t="s">
        <v>530</v>
      </c>
      <c r="V1089" t="s">
        <v>517</v>
      </c>
    </row>
    <row r="1090" spans="1:22" x14ac:dyDescent="0.3">
      <c r="A1090">
        <v>10661</v>
      </c>
      <c r="B1090" t="s">
        <v>35</v>
      </c>
      <c r="C1090">
        <v>58</v>
      </c>
      <c r="D1090">
        <v>7</v>
      </c>
      <c r="E1090" s="3">
        <v>44448</v>
      </c>
      <c r="F1090" s="25">
        <f>YEAR(Order[[#This Row],[OrderDate]])</f>
        <v>2021</v>
      </c>
      <c r="G1090" s="14">
        <v>20210918</v>
      </c>
      <c r="H1090" t="s">
        <v>485</v>
      </c>
      <c r="I1090" s="4">
        <v>519.39999806508422</v>
      </c>
      <c r="J1090" s="4">
        <v>13.25</v>
      </c>
      <c r="K1090" s="4">
        <v>10.599999960511923</v>
      </c>
      <c r="L1090">
        <v>49</v>
      </c>
      <c r="M1090" s="8">
        <v>0.20000000298023221</v>
      </c>
      <c r="N1090" t="s">
        <v>412</v>
      </c>
      <c r="O1090">
        <v>27</v>
      </c>
      <c r="P1090" s="4">
        <v>5.9992715692376155</v>
      </c>
      <c r="Q1090" t="s">
        <v>124</v>
      </c>
      <c r="R1090" t="s">
        <v>213</v>
      </c>
      <c r="T1090" t="s">
        <v>509</v>
      </c>
      <c r="U1090" t="s">
        <v>530</v>
      </c>
      <c r="V1090" t="s">
        <v>514</v>
      </c>
    </row>
    <row r="1091" spans="1:22" ht="15" customHeight="1" x14ac:dyDescent="0.3">
      <c r="A1091">
        <v>10662</v>
      </c>
      <c r="B1091" t="s">
        <v>46</v>
      </c>
      <c r="C1091">
        <v>68</v>
      </c>
      <c r="D1091">
        <v>3</v>
      </c>
      <c r="E1091" s="3">
        <v>44448</v>
      </c>
      <c r="F1091" s="25">
        <f>YEAR(Order[[#This Row],[OrderDate]])</f>
        <v>2021</v>
      </c>
      <c r="G1091" s="14">
        <v>20211003</v>
      </c>
      <c r="H1091" t="s">
        <v>484</v>
      </c>
      <c r="I1091" s="4">
        <v>125</v>
      </c>
      <c r="J1091" s="4">
        <v>12.5</v>
      </c>
      <c r="K1091" s="4">
        <v>12.5</v>
      </c>
      <c r="L1091">
        <v>10</v>
      </c>
      <c r="M1091" s="8">
        <v>0</v>
      </c>
      <c r="N1091" t="s">
        <v>422</v>
      </c>
      <c r="O1091">
        <v>8</v>
      </c>
      <c r="P1091" s="4">
        <v>9.881917469522989</v>
      </c>
      <c r="Q1091" t="s">
        <v>135</v>
      </c>
      <c r="R1091" t="s">
        <v>224</v>
      </c>
      <c r="S1091" t="s">
        <v>311</v>
      </c>
      <c r="T1091" t="s">
        <v>510</v>
      </c>
      <c r="U1091" t="s">
        <v>353</v>
      </c>
      <c r="V1091" t="s">
        <v>516</v>
      </c>
    </row>
    <row r="1092" spans="1:22" ht="15" customHeight="1" x14ac:dyDescent="0.3">
      <c r="A1092">
        <v>10663</v>
      </c>
      <c r="B1092" t="s">
        <v>8</v>
      </c>
      <c r="C1092">
        <v>40</v>
      </c>
      <c r="D1092">
        <v>2</v>
      </c>
      <c r="E1092" s="3">
        <v>44449</v>
      </c>
      <c r="F1092" s="25">
        <f>YEAR(Order[[#This Row],[OrderDate]])</f>
        <v>2021</v>
      </c>
      <c r="G1092" s="14">
        <v>20211003</v>
      </c>
      <c r="H1092" t="s">
        <v>484</v>
      </c>
      <c r="I1092" s="4">
        <v>524.39999958872795</v>
      </c>
      <c r="J1092" s="4">
        <v>18.399999999999999</v>
      </c>
      <c r="K1092" s="4">
        <v>17.479999986290931</v>
      </c>
      <c r="L1092">
        <v>30</v>
      </c>
      <c r="M1092" s="8">
        <v>5.000000074505806E-2</v>
      </c>
      <c r="N1092" t="s">
        <v>394</v>
      </c>
      <c r="O1092">
        <v>19</v>
      </c>
      <c r="P1092" s="4">
        <v>11.939905659925371</v>
      </c>
      <c r="Q1092" t="s">
        <v>97</v>
      </c>
      <c r="R1092" t="s">
        <v>186</v>
      </c>
      <c r="S1092" t="s">
        <v>275</v>
      </c>
      <c r="T1092" t="s">
        <v>509</v>
      </c>
      <c r="U1092" t="s">
        <v>519</v>
      </c>
      <c r="V1092" t="s">
        <v>514</v>
      </c>
    </row>
    <row r="1093" spans="1:22" ht="15" customHeight="1" x14ac:dyDescent="0.3">
      <c r="A1093">
        <v>10663</v>
      </c>
      <c r="B1093" t="s">
        <v>8</v>
      </c>
      <c r="C1093">
        <v>42</v>
      </c>
      <c r="D1093">
        <v>2</v>
      </c>
      <c r="E1093" s="3">
        <v>44449</v>
      </c>
      <c r="F1093" s="25">
        <f>YEAR(Order[[#This Row],[OrderDate]])</f>
        <v>2021</v>
      </c>
      <c r="G1093" s="14">
        <v>20211003</v>
      </c>
      <c r="H1093" t="s">
        <v>484</v>
      </c>
      <c r="I1093" s="4">
        <v>398.99999968707561</v>
      </c>
      <c r="J1093" s="4">
        <v>14</v>
      </c>
      <c r="K1093" s="4">
        <v>13.299999989569187</v>
      </c>
      <c r="L1093">
        <v>30</v>
      </c>
      <c r="M1093" s="8">
        <v>5.000000074505806E-2</v>
      </c>
      <c r="N1093" t="s">
        <v>396</v>
      </c>
      <c r="O1093">
        <v>20</v>
      </c>
      <c r="P1093" s="4">
        <v>10.762412487567216</v>
      </c>
      <c r="Q1093" t="s">
        <v>97</v>
      </c>
      <c r="R1093" t="s">
        <v>186</v>
      </c>
      <c r="S1093" t="s">
        <v>275</v>
      </c>
      <c r="T1093" t="s">
        <v>509</v>
      </c>
      <c r="U1093" t="s">
        <v>519</v>
      </c>
      <c r="V1093" t="s">
        <v>512</v>
      </c>
    </row>
    <row r="1094" spans="1:22" ht="15" customHeight="1" x14ac:dyDescent="0.3">
      <c r="A1094">
        <v>10663</v>
      </c>
      <c r="B1094" t="s">
        <v>8</v>
      </c>
      <c r="C1094">
        <v>51</v>
      </c>
      <c r="D1094">
        <v>2</v>
      </c>
      <c r="E1094" s="3">
        <v>44449</v>
      </c>
      <c r="F1094" s="25">
        <f>YEAR(Order[[#This Row],[OrderDate]])</f>
        <v>2021</v>
      </c>
      <c r="G1094" s="14">
        <v>20210919</v>
      </c>
      <c r="H1094" t="s">
        <v>484</v>
      </c>
      <c r="I1094" s="4">
        <v>1006.9999992102385</v>
      </c>
      <c r="J1094" s="4">
        <v>53</v>
      </c>
      <c r="K1094" s="4">
        <v>50.349999960511923</v>
      </c>
      <c r="L1094">
        <v>20</v>
      </c>
      <c r="M1094" s="8">
        <v>5.000000074505806E-2</v>
      </c>
      <c r="N1094" t="s">
        <v>405</v>
      </c>
      <c r="O1094">
        <v>24</v>
      </c>
      <c r="P1094" s="4">
        <v>18.835525116961144</v>
      </c>
      <c r="Q1094" t="s">
        <v>97</v>
      </c>
      <c r="R1094" t="s">
        <v>186</v>
      </c>
      <c r="S1094" t="s">
        <v>275</v>
      </c>
      <c r="T1094" t="s">
        <v>509</v>
      </c>
      <c r="U1094" t="s">
        <v>519</v>
      </c>
      <c r="V1094" t="s">
        <v>513</v>
      </c>
    </row>
    <row r="1095" spans="1:22" ht="15" customHeight="1" x14ac:dyDescent="0.3">
      <c r="A1095">
        <v>10664</v>
      </c>
      <c r="B1095" t="s">
        <v>26</v>
      </c>
      <c r="C1095">
        <v>10</v>
      </c>
      <c r="D1095">
        <v>1</v>
      </c>
      <c r="E1095" s="3">
        <v>44449</v>
      </c>
      <c r="F1095" s="25">
        <f>YEAR(Order[[#This Row],[OrderDate]])</f>
        <v>2021</v>
      </c>
      <c r="G1095" s="14">
        <v>20210919</v>
      </c>
      <c r="H1095" t="s">
        <v>485</v>
      </c>
      <c r="I1095" s="4">
        <v>632.39999556541443</v>
      </c>
      <c r="J1095" s="4">
        <v>31</v>
      </c>
      <c r="K1095" s="4">
        <v>26.349999815225601</v>
      </c>
      <c r="L1095">
        <v>24</v>
      </c>
      <c r="M1095" s="8">
        <v>0.15000000596046451</v>
      </c>
      <c r="N1095" t="s">
        <v>364</v>
      </c>
      <c r="O1095">
        <v>4</v>
      </c>
      <c r="P1095" s="4">
        <v>11.047328272500083</v>
      </c>
      <c r="Q1095" t="s">
        <v>115</v>
      </c>
      <c r="R1095" t="s">
        <v>204</v>
      </c>
      <c r="S1095" t="s">
        <v>292</v>
      </c>
      <c r="T1095" t="s">
        <v>509</v>
      </c>
      <c r="U1095" t="s">
        <v>352</v>
      </c>
      <c r="V1095" t="s">
        <v>514</v>
      </c>
    </row>
    <row r="1096" spans="1:22" ht="15" customHeight="1" x14ac:dyDescent="0.3">
      <c r="A1096">
        <v>10664</v>
      </c>
      <c r="B1096" t="s">
        <v>26</v>
      </c>
      <c r="C1096">
        <v>56</v>
      </c>
      <c r="D1096">
        <v>1</v>
      </c>
      <c r="E1096" s="3">
        <v>44449</v>
      </c>
      <c r="F1096" s="25">
        <f>YEAR(Order[[#This Row],[OrderDate]])</f>
        <v>2021</v>
      </c>
      <c r="G1096" s="14">
        <v>20210919</v>
      </c>
      <c r="H1096" t="s">
        <v>485</v>
      </c>
      <c r="I1096" s="4">
        <v>387.5999972820282</v>
      </c>
      <c r="J1096" s="4">
        <v>38</v>
      </c>
      <c r="K1096" s="4">
        <v>32.29999977350235</v>
      </c>
      <c r="L1096">
        <v>12</v>
      </c>
      <c r="M1096" s="8">
        <v>0.15000000596046451</v>
      </c>
      <c r="N1096" t="s">
        <v>410</v>
      </c>
      <c r="O1096">
        <v>26</v>
      </c>
      <c r="P1096" s="4">
        <v>12.985049050340091</v>
      </c>
      <c r="Q1096" t="s">
        <v>115</v>
      </c>
      <c r="R1096" t="s">
        <v>204</v>
      </c>
      <c r="S1096" t="s">
        <v>292</v>
      </c>
      <c r="T1096" t="s">
        <v>509</v>
      </c>
      <c r="U1096" t="s">
        <v>352</v>
      </c>
      <c r="V1096" t="s">
        <v>512</v>
      </c>
    </row>
    <row r="1097" spans="1:22" ht="15" customHeight="1" x14ac:dyDescent="0.3">
      <c r="A1097">
        <v>10664</v>
      </c>
      <c r="B1097" t="s">
        <v>26</v>
      </c>
      <c r="C1097">
        <v>65</v>
      </c>
      <c r="D1097">
        <v>1</v>
      </c>
      <c r="E1097" s="3">
        <v>44449</v>
      </c>
      <c r="F1097" s="25">
        <f>YEAR(Order[[#This Row],[OrderDate]])</f>
        <v>2021</v>
      </c>
      <c r="G1097" s="14">
        <v>20210917</v>
      </c>
      <c r="H1097" t="s">
        <v>485</v>
      </c>
      <c r="I1097" s="4">
        <v>268.38749811798334</v>
      </c>
      <c r="J1097" s="4">
        <v>21.05</v>
      </c>
      <c r="K1097" s="4">
        <v>17.892499874532223</v>
      </c>
      <c r="L1097">
        <v>15</v>
      </c>
      <c r="M1097" s="8">
        <v>0.15000000596046451</v>
      </c>
      <c r="N1097" t="s">
        <v>419</v>
      </c>
      <c r="O1097">
        <v>2</v>
      </c>
      <c r="P1097" s="4">
        <v>12.356901002694999</v>
      </c>
      <c r="Q1097" t="s">
        <v>115</v>
      </c>
      <c r="R1097" t="s">
        <v>204</v>
      </c>
      <c r="S1097" t="s">
        <v>292</v>
      </c>
      <c r="T1097" t="s">
        <v>509</v>
      </c>
      <c r="U1097" t="s">
        <v>352</v>
      </c>
      <c r="V1097" t="s">
        <v>515</v>
      </c>
    </row>
    <row r="1098" spans="1:22" ht="15" customHeight="1" x14ac:dyDescent="0.3">
      <c r="A1098">
        <v>10665</v>
      </c>
      <c r="B1098" t="s">
        <v>46</v>
      </c>
      <c r="C1098">
        <v>51</v>
      </c>
      <c r="D1098">
        <v>1</v>
      </c>
      <c r="E1098" s="3">
        <v>44450</v>
      </c>
      <c r="F1098" s="25">
        <f>YEAR(Order[[#This Row],[OrderDate]])</f>
        <v>2021</v>
      </c>
      <c r="G1098" s="14">
        <v>20210917</v>
      </c>
      <c r="H1098" t="s">
        <v>484</v>
      </c>
      <c r="I1098" s="4">
        <v>1060</v>
      </c>
      <c r="J1098" s="4">
        <v>53</v>
      </c>
      <c r="K1098" s="4">
        <v>53</v>
      </c>
      <c r="L1098">
        <v>20</v>
      </c>
      <c r="M1098" s="8">
        <v>0</v>
      </c>
      <c r="N1098" t="s">
        <v>405</v>
      </c>
      <c r="O1098">
        <v>24</v>
      </c>
      <c r="P1098" s="4">
        <v>18.835525116961144</v>
      </c>
      <c r="Q1098" t="s">
        <v>135</v>
      </c>
      <c r="R1098" t="s">
        <v>224</v>
      </c>
      <c r="S1098" t="s">
        <v>311</v>
      </c>
      <c r="T1098" t="s">
        <v>510</v>
      </c>
      <c r="U1098" t="s">
        <v>353</v>
      </c>
      <c r="V1098" t="s">
        <v>513</v>
      </c>
    </row>
    <row r="1099" spans="1:22" ht="15" customHeight="1" x14ac:dyDescent="0.3">
      <c r="A1099">
        <v>10665</v>
      </c>
      <c r="B1099" t="s">
        <v>46</v>
      </c>
      <c r="C1099">
        <v>59</v>
      </c>
      <c r="D1099">
        <v>1</v>
      </c>
      <c r="E1099" s="3">
        <v>44450</v>
      </c>
      <c r="F1099" s="25">
        <f>YEAR(Order[[#This Row],[OrderDate]])</f>
        <v>2021</v>
      </c>
      <c r="G1099" s="14">
        <v>20210917</v>
      </c>
      <c r="H1099" t="s">
        <v>484</v>
      </c>
      <c r="I1099" s="4">
        <v>55</v>
      </c>
      <c r="J1099" s="4">
        <v>55</v>
      </c>
      <c r="K1099" s="4">
        <v>55</v>
      </c>
      <c r="L1099">
        <v>1</v>
      </c>
      <c r="M1099" s="8">
        <v>0</v>
      </c>
      <c r="N1099" t="s">
        <v>413</v>
      </c>
      <c r="O1099">
        <v>28</v>
      </c>
      <c r="P1099" s="4">
        <v>29.299646906924384</v>
      </c>
      <c r="Q1099" t="s">
        <v>135</v>
      </c>
      <c r="R1099" t="s">
        <v>224</v>
      </c>
      <c r="S1099" t="s">
        <v>311</v>
      </c>
      <c r="T1099" t="s">
        <v>510</v>
      </c>
      <c r="U1099" t="s">
        <v>353</v>
      </c>
      <c r="V1099" t="s">
        <v>511</v>
      </c>
    </row>
    <row r="1100" spans="1:22" ht="15" customHeight="1" x14ac:dyDescent="0.3">
      <c r="A1100">
        <v>10665</v>
      </c>
      <c r="B1100" t="s">
        <v>46</v>
      </c>
      <c r="C1100">
        <v>76</v>
      </c>
      <c r="D1100">
        <v>1</v>
      </c>
      <c r="E1100" s="3">
        <v>44450</v>
      </c>
      <c r="F1100" s="25">
        <f>YEAR(Order[[#This Row],[OrderDate]])</f>
        <v>2021</v>
      </c>
      <c r="G1100" s="14">
        <v>20210922</v>
      </c>
      <c r="H1100" t="s">
        <v>484</v>
      </c>
      <c r="I1100" s="4">
        <v>180</v>
      </c>
      <c r="J1100" s="4">
        <v>18</v>
      </c>
      <c r="K1100" s="4">
        <v>18</v>
      </c>
      <c r="L1100">
        <v>10</v>
      </c>
      <c r="M1100" s="8">
        <v>0</v>
      </c>
      <c r="N1100" t="s">
        <v>430</v>
      </c>
      <c r="O1100">
        <v>23</v>
      </c>
      <c r="P1100" s="4">
        <v>11.35067307451974</v>
      </c>
      <c r="Q1100" t="s">
        <v>135</v>
      </c>
      <c r="R1100" t="s">
        <v>224</v>
      </c>
      <c r="S1100" t="s">
        <v>311</v>
      </c>
      <c r="T1100" t="s">
        <v>510</v>
      </c>
      <c r="U1100" t="s">
        <v>353</v>
      </c>
      <c r="V1100" t="s">
        <v>517</v>
      </c>
    </row>
    <row r="1101" spans="1:22" x14ac:dyDescent="0.3">
      <c r="A1101">
        <v>10666</v>
      </c>
      <c r="B1101" t="s">
        <v>65</v>
      </c>
      <c r="C1101">
        <v>29</v>
      </c>
      <c r="D1101">
        <v>7</v>
      </c>
      <c r="E1101" s="3">
        <v>44451</v>
      </c>
      <c r="F1101" s="25">
        <f>YEAR(Order[[#This Row],[OrderDate]])</f>
        <v>2021</v>
      </c>
      <c r="G1101" s="14">
        <v>20210922</v>
      </c>
      <c r="H1101" t="s">
        <v>484</v>
      </c>
      <c r="I1101" s="4">
        <v>4456.4400000000005</v>
      </c>
      <c r="J1101" s="4">
        <v>123.79</v>
      </c>
      <c r="K1101" s="4">
        <v>123.79</v>
      </c>
      <c r="L1101">
        <v>36</v>
      </c>
      <c r="M1101" s="8">
        <v>0</v>
      </c>
      <c r="N1101" t="s">
        <v>383</v>
      </c>
      <c r="O1101">
        <v>12</v>
      </c>
      <c r="P1101" s="4">
        <v>78.453085124436214</v>
      </c>
      <c r="Q1101" t="s">
        <v>154</v>
      </c>
      <c r="R1101" t="s">
        <v>243</v>
      </c>
      <c r="S1101" t="s">
        <v>328</v>
      </c>
      <c r="T1101" t="s">
        <v>509</v>
      </c>
      <c r="U1101" t="s">
        <v>523</v>
      </c>
      <c r="V1101" t="s">
        <v>518</v>
      </c>
    </row>
    <row r="1102" spans="1:22" x14ac:dyDescent="0.3">
      <c r="A1102">
        <v>10666</v>
      </c>
      <c r="B1102" t="s">
        <v>65</v>
      </c>
      <c r="C1102">
        <v>65</v>
      </c>
      <c r="D1102">
        <v>7</v>
      </c>
      <c r="E1102" s="3">
        <v>44451</v>
      </c>
      <c r="F1102" s="25">
        <f>YEAR(Order[[#This Row],[OrderDate]])</f>
        <v>2021</v>
      </c>
      <c r="G1102" s="14">
        <v>20210919</v>
      </c>
      <c r="H1102" t="s">
        <v>484</v>
      </c>
      <c r="I1102" s="4">
        <v>210.5</v>
      </c>
      <c r="J1102" s="4">
        <v>21.05</v>
      </c>
      <c r="K1102" s="4">
        <v>21.05</v>
      </c>
      <c r="L1102">
        <v>10</v>
      </c>
      <c r="M1102" s="8">
        <v>0</v>
      </c>
      <c r="N1102" t="s">
        <v>419</v>
      </c>
      <c r="O1102">
        <v>2</v>
      </c>
      <c r="P1102" s="4">
        <v>12.356901002694999</v>
      </c>
      <c r="Q1102" t="s">
        <v>154</v>
      </c>
      <c r="R1102" t="s">
        <v>243</v>
      </c>
      <c r="S1102" t="s">
        <v>328</v>
      </c>
      <c r="T1102" t="s">
        <v>509</v>
      </c>
      <c r="U1102" t="s">
        <v>523</v>
      </c>
      <c r="V1102" t="s">
        <v>515</v>
      </c>
    </row>
    <row r="1103" spans="1:22" x14ac:dyDescent="0.3">
      <c r="A1103">
        <v>10667</v>
      </c>
      <c r="B1103" t="s">
        <v>19</v>
      </c>
      <c r="C1103">
        <v>69</v>
      </c>
      <c r="D1103">
        <v>7</v>
      </c>
      <c r="E1103" s="3">
        <v>44451</v>
      </c>
      <c r="F1103" s="25">
        <f>YEAR(Order[[#This Row],[OrderDate]])</f>
        <v>2021</v>
      </c>
      <c r="G1103" s="14">
        <v>20210919</v>
      </c>
      <c r="H1103" t="s">
        <v>486</v>
      </c>
      <c r="I1103" s="4">
        <v>1295.9999951720238</v>
      </c>
      <c r="J1103" s="4">
        <v>36</v>
      </c>
      <c r="K1103" s="4">
        <v>28.799999892711639</v>
      </c>
      <c r="L1103">
        <v>45</v>
      </c>
      <c r="M1103" s="8">
        <v>0.20000000298023221</v>
      </c>
      <c r="N1103" t="s">
        <v>423</v>
      </c>
      <c r="O1103">
        <v>15</v>
      </c>
      <c r="P1103" s="4">
        <v>12.894008605174344</v>
      </c>
      <c r="Q1103" t="s">
        <v>108</v>
      </c>
      <c r="R1103" t="s">
        <v>197</v>
      </c>
      <c r="S1103" t="s">
        <v>286</v>
      </c>
      <c r="T1103" t="s">
        <v>509</v>
      </c>
      <c r="U1103" t="s">
        <v>524</v>
      </c>
      <c r="V1103" t="s">
        <v>511</v>
      </c>
    </row>
    <row r="1104" spans="1:22" x14ac:dyDescent="0.3">
      <c r="A1104">
        <v>10667</v>
      </c>
      <c r="B1104" t="s">
        <v>19</v>
      </c>
      <c r="C1104">
        <v>71</v>
      </c>
      <c r="D1104">
        <v>7</v>
      </c>
      <c r="E1104" s="3">
        <v>44451</v>
      </c>
      <c r="F1104" s="25">
        <f>YEAR(Order[[#This Row],[OrderDate]])</f>
        <v>2021</v>
      </c>
      <c r="G1104" s="14">
        <v>20210923</v>
      </c>
      <c r="H1104" t="s">
        <v>486</v>
      </c>
      <c r="I1104" s="4">
        <v>240.7999991029501</v>
      </c>
      <c r="J1104" s="4">
        <v>21.5</v>
      </c>
      <c r="K1104" s="4">
        <v>17.199999935925007</v>
      </c>
      <c r="L1104">
        <v>14</v>
      </c>
      <c r="M1104" s="8">
        <v>0.20000000298023221</v>
      </c>
      <c r="N1104" t="s">
        <v>425</v>
      </c>
      <c r="O1104">
        <v>15</v>
      </c>
      <c r="P1104" s="4">
        <v>15.813450604529082</v>
      </c>
      <c r="Q1104" t="s">
        <v>108</v>
      </c>
      <c r="R1104" t="s">
        <v>197</v>
      </c>
      <c r="S1104" t="s">
        <v>286</v>
      </c>
      <c r="T1104" t="s">
        <v>509</v>
      </c>
      <c r="U1104" t="s">
        <v>524</v>
      </c>
      <c r="V1104" t="s">
        <v>511</v>
      </c>
    </row>
    <row r="1105" spans="1:22" ht="15" customHeight="1" x14ac:dyDescent="0.3">
      <c r="A1105">
        <v>10668</v>
      </c>
      <c r="B1105" t="s">
        <v>83</v>
      </c>
      <c r="C1105">
        <v>31</v>
      </c>
      <c r="D1105">
        <v>1</v>
      </c>
      <c r="E1105" s="3">
        <v>44454</v>
      </c>
      <c r="F1105" s="25">
        <f>YEAR(Order[[#This Row],[OrderDate]])</f>
        <v>2021</v>
      </c>
      <c r="G1105" s="14">
        <v>20210923</v>
      </c>
      <c r="H1105" t="s">
        <v>484</v>
      </c>
      <c r="I1105" s="4">
        <v>89.999999850988388</v>
      </c>
      <c r="J1105" s="4">
        <v>12.5</v>
      </c>
      <c r="K1105" s="4">
        <v>11.249999981373549</v>
      </c>
      <c r="L1105">
        <v>8</v>
      </c>
      <c r="M1105" s="8">
        <v>0.10000000149011611</v>
      </c>
      <c r="N1105" t="s">
        <v>385</v>
      </c>
      <c r="O1105">
        <v>14</v>
      </c>
      <c r="P1105" s="4">
        <v>8.9210025428745876</v>
      </c>
      <c r="Q1105" t="s">
        <v>172</v>
      </c>
      <c r="R1105" t="s">
        <v>261</v>
      </c>
      <c r="S1105" t="s">
        <v>345</v>
      </c>
      <c r="T1105" t="s">
        <v>509</v>
      </c>
      <c r="U1105" t="s">
        <v>520</v>
      </c>
      <c r="V1105" t="s">
        <v>511</v>
      </c>
    </row>
    <row r="1106" spans="1:22" ht="15" customHeight="1" x14ac:dyDescent="0.3">
      <c r="A1106">
        <v>10668</v>
      </c>
      <c r="B1106" t="s">
        <v>83</v>
      </c>
      <c r="C1106">
        <v>55</v>
      </c>
      <c r="D1106">
        <v>1</v>
      </c>
      <c r="E1106" s="3">
        <v>44454</v>
      </c>
      <c r="F1106" s="25">
        <f>YEAR(Order[[#This Row],[OrderDate]])</f>
        <v>2021</v>
      </c>
      <c r="G1106" s="14">
        <v>20210923</v>
      </c>
      <c r="H1106" t="s">
        <v>484</v>
      </c>
      <c r="I1106" s="4">
        <v>86.399999856948853</v>
      </c>
      <c r="J1106" s="4">
        <v>24</v>
      </c>
      <c r="K1106" s="4">
        <v>21.599999964237213</v>
      </c>
      <c r="L1106">
        <v>4</v>
      </c>
      <c r="M1106" s="8">
        <v>0.10000000149011611</v>
      </c>
      <c r="N1106" t="s">
        <v>409</v>
      </c>
      <c r="O1106">
        <v>25</v>
      </c>
      <c r="P1106" s="4">
        <v>18.144678468561601</v>
      </c>
      <c r="Q1106" t="s">
        <v>172</v>
      </c>
      <c r="R1106" t="s">
        <v>261</v>
      </c>
      <c r="S1106" t="s">
        <v>345</v>
      </c>
      <c r="T1106" t="s">
        <v>509</v>
      </c>
      <c r="U1106" t="s">
        <v>520</v>
      </c>
      <c r="V1106" t="s">
        <v>518</v>
      </c>
    </row>
    <row r="1107" spans="1:22" ht="15" customHeight="1" x14ac:dyDescent="0.3">
      <c r="A1107">
        <v>10668</v>
      </c>
      <c r="B1107" t="s">
        <v>83</v>
      </c>
      <c r="C1107">
        <v>64</v>
      </c>
      <c r="D1107">
        <v>1</v>
      </c>
      <c r="E1107" s="3">
        <v>44454</v>
      </c>
      <c r="F1107" s="25">
        <f>YEAR(Order[[#This Row],[OrderDate]])</f>
        <v>2021</v>
      </c>
      <c r="G1107" s="14">
        <v>20210922</v>
      </c>
      <c r="H1107" t="s">
        <v>484</v>
      </c>
      <c r="I1107" s="4">
        <v>448.87499925680459</v>
      </c>
      <c r="J1107" s="4">
        <v>33.25</v>
      </c>
      <c r="K1107" s="4">
        <v>29.924999950453639</v>
      </c>
      <c r="L1107">
        <v>15</v>
      </c>
      <c r="M1107" s="8">
        <v>0.10000000149011611</v>
      </c>
      <c r="N1107" t="s">
        <v>418</v>
      </c>
      <c r="O1107">
        <v>12</v>
      </c>
      <c r="P1107" s="4">
        <v>21.348702933885775</v>
      </c>
      <c r="Q1107" t="s">
        <v>172</v>
      </c>
      <c r="R1107" t="s">
        <v>261</v>
      </c>
      <c r="S1107" t="s">
        <v>345</v>
      </c>
      <c r="T1107" t="s">
        <v>509</v>
      </c>
      <c r="U1107" t="s">
        <v>520</v>
      </c>
      <c r="V1107" t="s">
        <v>512</v>
      </c>
    </row>
    <row r="1108" spans="1:22" ht="15" customHeight="1" x14ac:dyDescent="0.3">
      <c r="A1108">
        <v>10669</v>
      </c>
      <c r="B1108" t="s">
        <v>70</v>
      </c>
      <c r="C1108">
        <v>36</v>
      </c>
      <c r="D1108">
        <v>2</v>
      </c>
      <c r="E1108" s="3">
        <v>44454</v>
      </c>
      <c r="F1108" s="25">
        <f>YEAR(Order[[#This Row],[OrderDate]])</f>
        <v>2021</v>
      </c>
      <c r="G1108" s="14">
        <v>20210918</v>
      </c>
      <c r="H1108" t="s">
        <v>486</v>
      </c>
      <c r="I1108" s="4">
        <v>570</v>
      </c>
      <c r="J1108" s="4">
        <v>19</v>
      </c>
      <c r="K1108" s="4">
        <v>19</v>
      </c>
      <c r="L1108">
        <v>30</v>
      </c>
      <c r="M1108" s="8">
        <v>0</v>
      </c>
      <c r="N1108" t="s">
        <v>390</v>
      </c>
      <c r="O1108">
        <v>17</v>
      </c>
      <c r="P1108" s="4">
        <v>14.515505674132482</v>
      </c>
      <c r="Q1108" t="s">
        <v>159</v>
      </c>
      <c r="R1108" t="s">
        <v>248</v>
      </c>
      <c r="S1108" t="s">
        <v>333</v>
      </c>
      <c r="T1108" t="s">
        <v>509</v>
      </c>
      <c r="U1108" t="s">
        <v>532</v>
      </c>
      <c r="V1108" t="s">
        <v>514</v>
      </c>
    </row>
    <row r="1109" spans="1:22" ht="15" customHeight="1" x14ac:dyDescent="0.3">
      <c r="A1109">
        <v>10670</v>
      </c>
      <c r="B1109" t="s">
        <v>23</v>
      </c>
      <c r="C1109">
        <v>23</v>
      </c>
      <c r="D1109">
        <v>4</v>
      </c>
      <c r="E1109" s="3">
        <v>44455</v>
      </c>
      <c r="F1109" s="25">
        <f>YEAR(Order[[#This Row],[OrderDate]])</f>
        <v>2021</v>
      </c>
      <c r="G1109" s="14">
        <v>20210918</v>
      </c>
      <c r="H1109" t="s">
        <v>486</v>
      </c>
      <c r="I1109" s="4">
        <v>288</v>
      </c>
      <c r="J1109" s="4">
        <v>9</v>
      </c>
      <c r="K1109" s="4">
        <v>9</v>
      </c>
      <c r="L1109">
        <v>32</v>
      </c>
      <c r="M1109" s="8">
        <v>0</v>
      </c>
      <c r="N1109" t="s">
        <v>377</v>
      </c>
      <c r="O1109">
        <v>9</v>
      </c>
      <c r="P1109" s="4">
        <v>5.2140991742329925</v>
      </c>
      <c r="Q1109" t="s">
        <v>112</v>
      </c>
      <c r="R1109" t="s">
        <v>201</v>
      </c>
      <c r="S1109" t="s">
        <v>290</v>
      </c>
      <c r="T1109" t="s">
        <v>509</v>
      </c>
      <c r="U1109" t="s">
        <v>520</v>
      </c>
      <c r="V1109" t="s">
        <v>512</v>
      </c>
    </row>
    <row r="1110" spans="1:22" ht="15" customHeight="1" x14ac:dyDescent="0.3">
      <c r="A1110">
        <v>10670</v>
      </c>
      <c r="B1110" t="s">
        <v>23</v>
      </c>
      <c r="C1110">
        <v>46</v>
      </c>
      <c r="D1110">
        <v>4</v>
      </c>
      <c r="E1110" s="3">
        <v>44455</v>
      </c>
      <c r="F1110" s="25">
        <f>YEAR(Order[[#This Row],[OrderDate]])</f>
        <v>2021</v>
      </c>
      <c r="G1110" s="14">
        <v>20210918</v>
      </c>
      <c r="H1110" t="s">
        <v>486</v>
      </c>
      <c r="I1110" s="4">
        <v>720</v>
      </c>
      <c r="J1110" s="4">
        <v>12</v>
      </c>
      <c r="K1110" s="4">
        <v>12</v>
      </c>
      <c r="L1110">
        <v>60</v>
      </c>
      <c r="M1110" s="8">
        <v>0</v>
      </c>
      <c r="N1110" t="s">
        <v>400</v>
      </c>
      <c r="O1110">
        <v>21</v>
      </c>
      <c r="P1110" s="4">
        <v>5.504627786254181</v>
      </c>
      <c r="Q1110" t="s">
        <v>112</v>
      </c>
      <c r="R1110" t="s">
        <v>201</v>
      </c>
      <c r="S1110" t="s">
        <v>290</v>
      </c>
      <c r="T1110" t="s">
        <v>509</v>
      </c>
      <c r="U1110" t="s">
        <v>520</v>
      </c>
      <c r="V1110" t="s">
        <v>514</v>
      </c>
    </row>
    <row r="1111" spans="1:22" ht="15" customHeight="1" x14ac:dyDescent="0.3">
      <c r="A1111">
        <v>10670</v>
      </c>
      <c r="B1111" t="s">
        <v>23</v>
      </c>
      <c r="C1111">
        <v>67</v>
      </c>
      <c r="D1111">
        <v>4</v>
      </c>
      <c r="E1111" s="3">
        <v>44455</v>
      </c>
      <c r="F1111" s="25">
        <f>YEAR(Order[[#This Row],[OrderDate]])</f>
        <v>2021</v>
      </c>
      <c r="G1111" s="14">
        <v>20210918</v>
      </c>
      <c r="H1111" t="s">
        <v>486</v>
      </c>
      <c r="I1111" s="4">
        <v>350</v>
      </c>
      <c r="J1111" s="4">
        <v>14</v>
      </c>
      <c r="K1111" s="4">
        <v>14</v>
      </c>
      <c r="L1111">
        <v>25</v>
      </c>
      <c r="M1111" s="8">
        <v>0</v>
      </c>
      <c r="N1111" t="s">
        <v>421</v>
      </c>
      <c r="O1111">
        <v>16</v>
      </c>
      <c r="P1111" s="4">
        <v>8.0791143090423496</v>
      </c>
      <c r="Q1111" t="s">
        <v>112</v>
      </c>
      <c r="R1111" t="s">
        <v>201</v>
      </c>
      <c r="S1111" t="s">
        <v>290</v>
      </c>
      <c r="T1111" t="s">
        <v>509</v>
      </c>
      <c r="U1111" t="s">
        <v>520</v>
      </c>
      <c r="V1111" t="s">
        <v>517</v>
      </c>
    </row>
    <row r="1112" spans="1:22" ht="15" customHeight="1" x14ac:dyDescent="0.3">
      <c r="A1112">
        <v>10670</v>
      </c>
      <c r="B1112" t="s">
        <v>23</v>
      </c>
      <c r="C1112">
        <v>73</v>
      </c>
      <c r="D1112">
        <v>4</v>
      </c>
      <c r="E1112" s="3">
        <v>44455</v>
      </c>
      <c r="F1112" s="25">
        <f>YEAR(Order[[#This Row],[OrderDate]])</f>
        <v>2021</v>
      </c>
      <c r="G1112" s="14">
        <v>20210918</v>
      </c>
      <c r="H1112" t="s">
        <v>486</v>
      </c>
      <c r="I1112" s="4">
        <v>750</v>
      </c>
      <c r="J1112" s="4">
        <v>15</v>
      </c>
      <c r="K1112" s="4">
        <v>15</v>
      </c>
      <c r="L1112">
        <v>50</v>
      </c>
      <c r="M1112" s="8">
        <v>0</v>
      </c>
      <c r="N1112" t="s">
        <v>427</v>
      </c>
      <c r="O1112">
        <v>17</v>
      </c>
      <c r="P1112" s="4">
        <v>4.6045134272414314</v>
      </c>
      <c r="Q1112" t="s">
        <v>112</v>
      </c>
      <c r="R1112" t="s">
        <v>201</v>
      </c>
      <c r="S1112" t="s">
        <v>290</v>
      </c>
      <c r="T1112" t="s">
        <v>509</v>
      </c>
      <c r="U1112" t="s">
        <v>520</v>
      </c>
      <c r="V1112" t="s">
        <v>514</v>
      </c>
    </row>
    <row r="1113" spans="1:22" ht="15" customHeight="1" x14ac:dyDescent="0.3">
      <c r="A1113">
        <v>10670</v>
      </c>
      <c r="B1113" t="s">
        <v>23</v>
      </c>
      <c r="C1113">
        <v>75</v>
      </c>
      <c r="D1113">
        <v>4</v>
      </c>
      <c r="E1113" s="3">
        <v>44455</v>
      </c>
      <c r="F1113" s="25">
        <f>YEAR(Order[[#This Row],[OrderDate]])</f>
        <v>2021</v>
      </c>
      <c r="G1113" s="14">
        <v>20210924</v>
      </c>
      <c r="H1113" t="s">
        <v>486</v>
      </c>
      <c r="I1113" s="4">
        <v>193.75</v>
      </c>
      <c r="J1113" s="4">
        <v>7.75</v>
      </c>
      <c r="K1113" s="4">
        <v>7.75</v>
      </c>
      <c r="L1113">
        <v>25</v>
      </c>
      <c r="M1113" s="8">
        <v>0</v>
      </c>
      <c r="N1113" t="s">
        <v>429</v>
      </c>
      <c r="O1113">
        <v>12</v>
      </c>
      <c r="P1113" s="4">
        <v>3.8495729671919596</v>
      </c>
      <c r="Q1113" t="s">
        <v>112</v>
      </c>
      <c r="R1113" t="s">
        <v>201</v>
      </c>
      <c r="S1113" t="s">
        <v>290</v>
      </c>
      <c r="T1113" t="s">
        <v>509</v>
      </c>
      <c r="U1113" t="s">
        <v>520</v>
      </c>
      <c r="V1113" t="s">
        <v>517</v>
      </c>
    </row>
    <row r="1114" spans="1:22" ht="15" customHeight="1" x14ac:dyDescent="0.3">
      <c r="A1114">
        <v>10671</v>
      </c>
      <c r="B1114" t="s">
        <v>24</v>
      </c>
      <c r="C1114">
        <v>16</v>
      </c>
      <c r="D1114">
        <v>1</v>
      </c>
      <c r="E1114" s="3">
        <v>44456</v>
      </c>
      <c r="F1114" s="25">
        <f>YEAR(Order[[#This Row],[OrderDate]])</f>
        <v>2021</v>
      </c>
      <c r="G1114" s="14">
        <v>20210924</v>
      </c>
      <c r="H1114" t="s">
        <v>486</v>
      </c>
      <c r="I1114" s="4">
        <v>174.5</v>
      </c>
      <c r="J1114" s="4">
        <v>17.45</v>
      </c>
      <c r="K1114" s="4">
        <v>17.45</v>
      </c>
      <c r="L1114">
        <v>10</v>
      </c>
      <c r="M1114" s="8">
        <v>0</v>
      </c>
      <c r="N1114" t="s">
        <v>370</v>
      </c>
      <c r="O1114">
        <v>7</v>
      </c>
      <c r="P1114" s="4">
        <v>12.75283918323947</v>
      </c>
      <c r="Q1114" t="s">
        <v>113</v>
      </c>
      <c r="R1114" t="s">
        <v>202</v>
      </c>
      <c r="S1114" t="s">
        <v>284</v>
      </c>
      <c r="T1114" t="s">
        <v>509</v>
      </c>
      <c r="U1114" t="s">
        <v>519</v>
      </c>
      <c r="V1114" t="s">
        <v>516</v>
      </c>
    </row>
    <row r="1115" spans="1:22" ht="15" customHeight="1" x14ac:dyDescent="0.3">
      <c r="A1115">
        <v>10671</v>
      </c>
      <c r="B1115" t="s">
        <v>24</v>
      </c>
      <c r="C1115">
        <v>62</v>
      </c>
      <c r="D1115">
        <v>1</v>
      </c>
      <c r="E1115" s="3">
        <v>44456</v>
      </c>
      <c r="F1115" s="25">
        <f>YEAR(Order[[#This Row],[OrderDate]])</f>
        <v>2021</v>
      </c>
      <c r="G1115" s="14">
        <v>20210924</v>
      </c>
      <c r="H1115" t="s">
        <v>486</v>
      </c>
      <c r="I1115" s="4">
        <v>493</v>
      </c>
      <c r="J1115" s="4">
        <v>49.3</v>
      </c>
      <c r="K1115" s="4">
        <v>49.3</v>
      </c>
      <c r="L1115">
        <v>10</v>
      </c>
      <c r="M1115" s="8">
        <v>0</v>
      </c>
      <c r="N1115" t="s">
        <v>416</v>
      </c>
      <c r="O1115">
        <v>29</v>
      </c>
      <c r="P1115" s="4">
        <v>34.868075459270003</v>
      </c>
      <c r="Q1115" t="s">
        <v>113</v>
      </c>
      <c r="R1115" t="s">
        <v>202</v>
      </c>
      <c r="S1115" t="s">
        <v>284</v>
      </c>
      <c r="T1115" t="s">
        <v>509</v>
      </c>
      <c r="U1115" t="s">
        <v>519</v>
      </c>
      <c r="V1115" t="s">
        <v>516</v>
      </c>
    </row>
    <row r="1116" spans="1:22" ht="15" customHeight="1" x14ac:dyDescent="0.3">
      <c r="A1116">
        <v>10671</v>
      </c>
      <c r="B1116" t="s">
        <v>24</v>
      </c>
      <c r="C1116">
        <v>65</v>
      </c>
      <c r="D1116">
        <v>1</v>
      </c>
      <c r="E1116" s="3">
        <v>44456</v>
      </c>
      <c r="F1116" s="25">
        <f>YEAR(Order[[#This Row],[OrderDate]])</f>
        <v>2021</v>
      </c>
      <c r="G1116" s="14">
        <v>20210926</v>
      </c>
      <c r="H1116" t="s">
        <v>486</v>
      </c>
      <c r="I1116" s="4">
        <v>252.60000000000002</v>
      </c>
      <c r="J1116" s="4">
        <v>21.05</v>
      </c>
      <c r="K1116" s="4">
        <v>21.05</v>
      </c>
      <c r="L1116">
        <v>12</v>
      </c>
      <c r="M1116" s="8">
        <v>0</v>
      </c>
      <c r="N1116" t="s">
        <v>419</v>
      </c>
      <c r="O1116">
        <v>2</v>
      </c>
      <c r="P1116" s="4">
        <v>12.356901002694999</v>
      </c>
      <c r="Q1116" t="s">
        <v>113</v>
      </c>
      <c r="R1116" t="s">
        <v>202</v>
      </c>
      <c r="S1116" t="s">
        <v>284</v>
      </c>
      <c r="T1116" t="s">
        <v>509</v>
      </c>
      <c r="U1116" t="s">
        <v>519</v>
      </c>
      <c r="V1116" t="s">
        <v>515</v>
      </c>
    </row>
    <row r="1117" spans="1:22" ht="15" customHeight="1" x14ac:dyDescent="0.3">
      <c r="A1117">
        <v>10672</v>
      </c>
      <c r="B1117" t="s">
        <v>4</v>
      </c>
      <c r="C1117">
        <v>38</v>
      </c>
      <c r="D1117">
        <v>9</v>
      </c>
      <c r="E1117" s="3">
        <v>44456</v>
      </c>
      <c r="F1117" s="25">
        <f>YEAR(Order[[#This Row],[OrderDate]])</f>
        <v>2021</v>
      </c>
      <c r="G1117" s="14">
        <v>20210926</v>
      </c>
      <c r="H1117" t="s">
        <v>484</v>
      </c>
      <c r="I1117" s="4">
        <v>3557.249994110316</v>
      </c>
      <c r="J1117" s="4">
        <v>263.5</v>
      </c>
      <c r="K1117" s="4">
        <v>237.1499996073544</v>
      </c>
      <c r="L1117">
        <v>15</v>
      </c>
      <c r="M1117" s="8">
        <v>0.10000000149011611</v>
      </c>
      <c r="N1117" t="s">
        <v>392</v>
      </c>
      <c r="O1117">
        <v>18</v>
      </c>
      <c r="P1117" s="4">
        <v>194.17724636053271</v>
      </c>
      <c r="Q1117" t="s">
        <v>93</v>
      </c>
      <c r="R1117" t="s">
        <v>182</v>
      </c>
      <c r="S1117" t="s">
        <v>271</v>
      </c>
      <c r="T1117" t="s">
        <v>509</v>
      </c>
      <c r="U1117" t="s">
        <v>526</v>
      </c>
      <c r="V1117" t="s">
        <v>517</v>
      </c>
    </row>
    <row r="1118" spans="1:22" ht="15" customHeight="1" x14ac:dyDescent="0.3">
      <c r="A1118">
        <v>10672</v>
      </c>
      <c r="B1118" t="s">
        <v>4</v>
      </c>
      <c r="C1118">
        <v>71</v>
      </c>
      <c r="D1118">
        <v>9</v>
      </c>
      <c r="E1118" s="3">
        <v>44456</v>
      </c>
      <c r="F1118" s="25">
        <f>YEAR(Order[[#This Row],[OrderDate]])</f>
        <v>2021</v>
      </c>
      <c r="G1118" s="14">
        <v>20210919</v>
      </c>
      <c r="H1118" t="s">
        <v>484</v>
      </c>
      <c r="I1118" s="4">
        <v>258</v>
      </c>
      <c r="J1118" s="4">
        <v>21.5</v>
      </c>
      <c r="K1118" s="4">
        <v>21.5</v>
      </c>
      <c r="L1118">
        <v>12</v>
      </c>
      <c r="M1118" s="8">
        <v>0</v>
      </c>
      <c r="N1118" t="s">
        <v>425</v>
      </c>
      <c r="O1118">
        <v>15</v>
      </c>
      <c r="P1118" s="4">
        <v>15.813450604529082</v>
      </c>
      <c r="Q1118" t="s">
        <v>93</v>
      </c>
      <c r="R1118" t="s">
        <v>182</v>
      </c>
      <c r="S1118" t="s">
        <v>271</v>
      </c>
      <c r="T1118" t="s">
        <v>509</v>
      </c>
      <c r="U1118" t="s">
        <v>526</v>
      </c>
      <c r="V1118" t="s">
        <v>511</v>
      </c>
    </row>
    <row r="1119" spans="1:22" ht="15" customHeight="1" x14ac:dyDescent="0.3">
      <c r="A1119">
        <v>10673</v>
      </c>
      <c r="B1119" t="s">
        <v>87</v>
      </c>
      <c r="C1119">
        <v>16</v>
      </c>
      <c r="D1119">
        <v>2</v>
      </c>
      <c r="E1119" s="3">
        <v>44457</v>
      </c>
      <c r="F1119" s="25">
        <f>YEAR(Order[[#This Row],[OrderDate]])</f>
        <v>2021</v>
      </c>
      <c r="G1119" s="14">
        <v>20210919</v>
      </c>
      <c r="H1119" t="s">
        <v>486</v>
      </c>
      <c r="I1119" s="4">
        <v>52.349999999999994</v>
      </c>
      <c r="J1119" s="4">
        <v>17.45</v>
      </c>
      <c r="K1119" s="4">
        <v>17.45</v>
      </c>
      <c r="L1119">
        <v>3</v>
      </c>
      <c r="M1119" s="8">
        <v>0</v>
      </c>
      <c r="N1119" t="s">
        <v>370</v>
      </c>
      <c r="O1119">
        <v>7</v>
      </c>
      <c r="P1119" s="4">
        <v>12.75283918323947</v>
      </c>
      <c r="Q1119" t="s">
        <v>176</v>
      </c>
      <c r="R1119" t="s">
        <v>265</v>
      </c>
      <c r="S1119" t="s">
        <v>349</v>
      </c>
      <c r="T1119" t="s">
        <v>509</v>
      </c>
      <c r="U1119" t="s">
        <v>527</v>
      </c>
      <c r="V1119" t="s">
        <v>516</v>
      </c>
    </row>
    <row r="1120" spans="1:22" ht="15" customHeight="1" x14ac:dyDescent="0.3">
      <c r="A1120">
        <v>10673</v>
      </c>
      <c r="B1120" t="s">
        <v>87</v>
      </c>
      <c r="C1120">
        <v>42</v>
      </c>
      <c r="D1120">
        <v>2</v>
      </c>
      <c r="E1120" s="3">
        <v>44457</v>
      </c>
      <c r="F1120" s="25">
        <f>YEAR(Order[[#This Row],[OrderDate]])</f>
        <v>2021</v>
      </c>
      <c r="G1120" s="14">
        <v>20210919</v>
      </c>
      <c r="H1120" t="s">
        <v>486</v>
      </c>
      <c r="I1120" s="4">
        <v>84</v>
      </c>
      <c r="J1120" s="4">
        <v>14</v>
      </c>
      <c r="K1120" s="4">
        <v>14</v>
      </c>
      <c r="L1120">
        <v>6</v>
      </c>
      <c r="M1120" s="8">
        <v>0</v>
      </c>
      <c r="N1120" t="s">
        <v>396</v>
      </c>
      <c r="O1120">
        <v>20</v>
      </c>
      <c r="P1120" s="4">
        <v>10.762412487567216</v>
      </c>
      <c r="Q1120" t="s">
        <v>176</v>
      </c>
      <c r="R1120" t="s">
        <v>265</v>
      </c>
      <c r="S1120" t="s">
        <v>349</v>
      </c>
      <c r="T1120" t="s">
        <v>509</v>
      </c>
      <c r="U1120" t="s">
        <v>527</v>
      </c>
      <c r="V1120" t="s">
        <v>512</v>
      </c>
    </row>
    <row r="1121" spans="1:22" ht="15" customHeight="1" x14ac:dyDescent="0.3">
      <c r="A1121">
        <v>10673</v>
      </c>
      <c r="B1121" t="s">
        <v>87</v>
      </c>
      <c r="C1121">
        <v>43</v>
      </c>
      <c r="D1121">
        <v>2</v>
      </c>
      <c r="E1121" s="3">
        <v>44457</v>
      </c>
      <c r="F1121" s="25">
        <f>YEAR(Order[[#This Row],[OrderDate]])</f>
        <v>2021</v>
      </c>
      <c r="G1121" s="14">
        <v>20210930</v>
      </c>
      <c r="H1121" t="s">
        <v>486</v>
      </c>
      <c r="I1121" s="4">
        <v>276</v>
      </c>
      <c r="J1121" s="4">
        <v>46</v>
      </c>
      <c r="K1121" s="4">
        <v>46</v>
      </c>
      <c r="L1121">
        <v>6</v>
      </c>
      <c r="M1121" s="8">
        <v>0</v>
      </c>
      <c r="N1121" t="s">
        <v>397</v>
      </c>
      <c r="O1121">
        <v>20</v>
      </c>
      <c r="P1121" s="4">
        <v>33.719701744549674</v>
      </c>
      <c r="Q1121" t="s">
        <v>176</v>
      </c>
      <c r="R1121" t="s">
        <v>265</v>
      </c>
      <c r="S1121" t="s">
        <v>349</v>
      </c>
      <c r="T1121" t="s">
        <v>509</v>
      </c>
      <c r="U1121" t="s">
        <v>527</v>
      </c>
      <c r="V1121" t="s">
        <v>517</v>
      </c>
    </row>
    <row r="1122" spans="1:22" ht="15" customHeight="1" x14ac:dyDescent="0.3">
      <c r="A1122">
        <v>10674</v>
      </c>
      <c r="B1122" t="s">
        <v>36</v>
      </c>
      <c r="C1122">
        <v>23</v>
      </c>
      <c r="D1122">
        <v>4</v>
      </c>
      <c r="E1122" s="3">
        <v>44457</v>
      </c>
      <c r="F1122" s="25">
        <f>YEAR(Order[[#This Row],[OrderDate]])</f>
        <v>2021</v>
      </c>
      <c r="G1122" s="14">
        <v>20210923</v>
      </c>
      <c r="H1122" t="s">
        <v>484</v>
      </c>
      <c r="I1122" s="4">
        <v>45</v>
      </c>
      <c r="J1122" s="4">
        <v>9</v>
      </c>
      <c r="K1122" s="4">
        <v>9</v>
      </c>
      <c r="L1122">
        <v>5</v>
      </c>
      <c r="M1122" s="8">
        <v>0</v>
      </c>
      <c r="N1122" t="s">
        <v>377</v>
      </c>
      <c r="O1122">
        <v>9</v>
      </c>
      <c r="P1122" s="4">
        <v>5.2140991742329925</v>
      </c>
      <c r="Q1122" t="s">
        <v>125</v>
      </c>
      <c r="R1122" t="s">
        <v>214</v>
      </c>
      <c r="S1122" t="s">
        <v>301</v>
      </c>
      <c r="T1122" t="s">
        <v>509</v>
      </c>
      <c r="U1122" t="s">
        <v>351</v>
      </c>
      <c r="V1122" t="s">
        <v>512</v>
      </c>
    </row>
    <row r="1123" spans="1:22" ht="15" customHeight="1" x14ac:dyDescent="0.3">
      <c r="A1123">
        <v>10675</v>
      </c>
      <c r="B1123" t="s">
        <v>23</v>
      </c>
      <c r="C1123">
        <v>14</v>
      </c>
      <c r="D1123">
        <v>5</v>
      </c>
      <c r="E1123" s="3">
        <v>44458</v>
      </c>
      <c r="F1123" s="25">
        <f>YEAR(Order[[#This Row],[OrderDate]])</f>
        <v>2021</v>
      </c>
      <c r="G1123" s="14">
        <v>20210923</v>
      </c>
      <c r="H1123" t="s">
        <v>484</v>
      </c>
      <c r="I1123" s="4">
        <v>697.5</v>
      </c>
      <c r="J1123" s="4">
        <v>23.25</v>
      </c>
      <c r="K1123" s="4">
        <v>23.25</v>
      </c>
      <c r="L1123">
        <v>30</v>
      </c>
      <c r="M1123" s="8">
        <v>0</v>
      </c>
      <c r="N1123" t="s">
        <v>368</v>
      </c>
      <c r="O1123">
        <v>6</v>
      </c>
      <c r="P1123" s="4">
        <v>19.281771520737859</v>
      </c>
      <c r="Q1123" t="s">
        <v>112</v>
      </c>
      <c r="R1123" t="s">
        <v>201</v>
      </c>
      <c r="S1123" t="s">
        <v>290</v>
      </c>
      <c r="T1123" t="s">
        <v>509</v>
      </c>
      <c r="U1123" t="s">
        <v>520</v>
      </c>
      <c r="V1123" t="s">
        <v>513</v>
      </c>
    </row>
    <row r="1124" spans="1:22" ht="15" customHeight="1" x14ac:dyDescent="0.3">
      <c r="A1124">
        <v>10675</v>
      </c>
      <c r="B1124" t="s">
        <v>23</v>
      </c>
      <c r="C1124">
        <v>53</v>
      </c>
      <c r="D1124">
        <v>5</v>
      </c>
      <c r="E1124" s="3">
        <v>44458</v>
      </c>
      <c r="F1124" s="25">
        <f>YEAR(Order[[#This Row],[OrderDate]])</f>
        <v>2021</v>
      </c>
      <c r="G1124" s="14">
        <v>20210923</v>
      </c>
      <c r="H1124" t="s">
        <v>484</v>
      </c>
      <c r="I1124" s="4">
        <v>328</v>
      </c>
      <c r="J1124" s="4">
        <v>32.799999999999997</v>
      </c>
      <c r="K1124" s="4">
        <v>32.799999999999997</v>
      </c>
      <c r="L1124">
        <v>10</v>
      </c>
      <c r="M1124" s="8">
        <v>0</v>
      </c>
      <c r="N1124" t="s">
        <v>407</v>
      </c>
      <c r="O1124">
        <v>24</v>
      </c>
      <c r="P1124" s="4">
        <v>11.283141843590998</v>
      </c>
      <c r="Q1124" t="s">
        <v>112</v>
      </c>
      <c r="R1124" t="s">
        <v>201</v>
      </c>
      <c r="S1124" t="s">
        <v>290</v>
      </c>
      <c r="T1124" t="s">
        <v>509</v>
      </c>
      <c r="U1124" t="s">
        <v>520</v>
      </c>
      <c r="V1124" t="s">
        <v>518</v>
      </c>
    </row>
    <row r="1125" spans="1:22" ht="15" customHeight="1" x14ac:dyDescent="0.3">
      <c r="A1125">
        <v>10675</v>
      </c>
      <c r="B1125" t="s">
        <v>23</v>
      </c>
      <c r="C1125">
        <v>58</v>
      </c>
      <c r="D1125">
        <v>5</v>
      </c>
      <c r="E1125" s="3">
        <v>44458</v>
      </c>
      <c r="F1125" s="25">
        <f>YEAR(Order[[#This Row],[OrderDate]])</f>
        <v>2021</v>
      </c>
      <c r="G1125" s="14">
        <v>20210929</v>
      </c>
      <c r="H1125" t="s">
        <v>484</v>
      </c>
      <c r="I1125" s="4">
        <v>397.5</v>
      </c>
      <c r="J1125" s="4">
        <v>13.25</v>
      </c>
      <c r="K1125" s="4">
        <v>13.25</v>
      </c>
      <c r="L1125">
        <v>30</v>
      </c>
      <c r="M1125" s="8">
        <v>0</v>
      </c>
      <c r="N1125" t="s">
        <v>412</v>
      </c>
      <c r="O1125">
        <v>27</v>
      </c>
      <c r="P1125" s="4">
        <v>5.9992715692376155</v>
      </c>
      <c r="Q1125" t="s">
        <v>112</v>
      </c>
      <c r="R1125" t="s">
        <v>201</v>
      </c>
      <c r="S1125" t="s">
        <v>290</v>
      </c>
      <c r="T1125" t="s">
        <v>509</v>
      </c>
      <c r="U1125" t="s">
        <v>520</v>
      </c>
      <c r="V1125" t="s">
        <v>514</v>
      </c>
    </row>
    <row r="1126" spans="1:22" ht="15" customHeight="1" x14ac:dyDescent="0.3">
      <c r="A1126">
        <v>10676</v>
      </c>
      <c r="B1126" t="s">
        <v>77</v>
      </c>
      <c r="C1126">
        <v>10</v>
      </c>
      <c r="D1126">
        <v>2</v>
      </c>
      <c r="E1126" s="3">
        <v>44461</v>
      </c>
      <c r="F1126" s="25">
        <f>YEAR(Order[[#This Row],[OrderDate]])</f>
        <v>2021</v>
      </c>
      <c r="G1126" s="14">
        <v>20210929</v>
      </c>
      <c r="H1126" t="s">
        <v>484</v>
      </c>
      <c r="I1126" s="4">
        <v>62</v>
      </c>
      <c r="J1126" s="4">
        <v>31</v>
      </c>
      <c r="K1126" s="4">
        <v>31</v>
      </c>
      <c r="L1126">
        <v>2</v>
      </c>
      <c r="M1126" s="8">
        <v>0</v>
      </c>
      <c r="N1126" t="s">
        <v>364</v>
      </c>
      <c r="O1126">
        <v>4</v>
      </c>
      <c r="P1126" s="4">
        <v>11.047328272500083</v>
      </c>
      <c r="Q1126" t="s">
        <v>166</v>
      </c>
      <c r="R1126" t="s">
        <v>255</v>
      </c>
      <c r="S1126" t="s">
        <v>319</v>
      </c>
      <c r="T1126" t="s">
        <v>510</v>
      </c>
      <c r="U1126" t="s">
        <v>525</v>
      </c>
      <c r="V1126" t="s">
        <v>514</v>
      </c>
    </row>
    <row r="1127" spans="1:22" ht="15" customHeight="1" x14ac:dyDescent="0.3">
      <c r="A1127">
        <v>10676</v>
      </c>
      <c r="B1127" t="s">
        <v>77</v>
      </c>
      <c r="C1127">
        <v>19</v>
      </c>
      <c r="D1127">
        <v>2</v>
      </c>
      <c r="E1127" s="3">
        <v>44461</v>
      </c>
      <c r="F1127" s="25">
        <f>YEAR(Order[[#This Row],[OrderDate]])</f>
        <v>2021</v>
      </c>
      <c r="G1127" s="14">
        <v>20210929</v>
      </c>
      <c r="H1127" t="s">
        <v>484</v>
      </c>
      <c r="I1127" s="4">
        <v>64.399999999999991</v>
      </c>
      <c r="J1127" s="4">
        <v>9.1999999999999993</v>
      </c>
      <c r="K1127" s="4">
        <v>9.1999999999999993</v>
      </c>
      <c r="L1127">
        <v>7</v>
      </c>
      <c r="M1127" s="8">
        <v>0</v>
      </c>
      <c r="N1127" t="s">
        <v>373</v>
      </c>
      <c r="O1127">
        <v>8</v>
      </c>
      <c r="P1127" s="4">
        <v>7.994614939930428</v>
      </c>
      <c r="Q1127" t="s">
        <v>166</v>
      </c>
      <c r="R1127" t="s">
        <v>255</v>
      </c>
      <c r="S1127" t="s">
        <v>319</v>
      </c>
      <c r="T1127" t="s">
        <v>510</v>
      </c>
      <c r="U1127" t="s">
        <v>525</v>
      </c>
      <c r="V1127" t="s">
        <v>516</v>
      </c>
    </row>
    <row r="1128" spans="1:22" ht="15" customHeight="1" x14ac:dyDescent="0.3">
      <c r="A1128">
        <v>10676</v>
      </c>
      <c r="B1128" t="s">
        <v>77</v>
      </c>
      <c r="C1128">
        <v>44</v>
      </c>
      <c r="D1128">
        <v>2</v>
      </c>
      <c r="E1128" s="3">
        <v>44461</v>
      </c>
      <c r="F1128" s="25">
        <f>YEAR(Order[[#This Row],[OrderDate]])</f>
        <v>2021</v>
      </c>
      <c r="G1128" s="14">
        <v>20210926</v>
      </c>
      <c r="H1128" t="s">
        <v>484</v>
      </c>
      <c r="I1128" s="4">
        <v>408.45</v>
      </c>
      <c r="J1128" s="4">
        <v>19.45</v>
      </c>
      <c r="K1128" s="4">
        <v>19.45</v>
      </c>
      <c r="L1128">
        <v>21</v>
      </c>
      <c r="M1128" s="8">
        <v>0</v>
      </c>
      <c r="N1128" t="s">
        <v>398</v>
      </c>
      <c r="O1128">
        <v>20</v>
      </c>
      <c r="P1128" s="4">
        <v>10.842050263532254</v>
      </c>
      <c r="Q1128" t="s">
        <v>166</v>
      </c>
      <c r="R1128" t="s">
        <v>255</v>
      </c>
      <c r="S1128" t="s">
        <v>319</v>
      </c>
      <c r="T1128" t="s">
        <v>510</v>
      </c>
      <c r="U1128" t="s">
        <v>525</v>
      </c>
      <c r="V1128" t="s">
        <v>515</v>
      </c>
    </row>
    <row r="1129" spans="1:22" ht="15" customHeight="1" x14ac:dyDescent="0.3">
      <c r="A1129">
        <v>10677</v>
      </c>
      <c r="B1129" t="s">
        <v>2</v>
      </c>
      <c r="C1129">
        <v>26</v>
      </c>
      <c r="D1129">
        <v>1</v>
      </c>
      <c r="E1129" s="3">
        <v>44461</v>
      </c>
      <c r="F1129" s="25">
        <f>YEAR(Order[[#This Row],[OrderDate]])</f>
        <v>2021</v>
      </c>
      <c r="G1129" s="14">
        <v>20210926</v>
      </c>
      <c r="H1129" t="s">
        <v>485</v>
      </c>
      <c r="I1129" s="4">
        <v>796.36499441564081</v>
      </c>
      <c r="J1129" s="4">
        <v>31.23</v>
      </c>
      <c r="K1129" s="4">
        <v>26.545499813854693</v>
      </c>
      <c r="L1129">
        <v>30</v>
      </c>
      <c r="M1129" s="8">
        <v>0.15000000596046451</v>
      </c>
      <c r="N1129" t="s">
        <v>380</v>
      </c>
      <c r="O1129">
        <v>11</v>
      </c>
      <c r="P1129" s="4">
        <v>12.929370209027901</v>
      </c>
      <c r="Q1129" t="s">
        <v>91</v>
      </c>
      <c r="R1129" t="s">
        <v>180</v>
      </c>
      <c r="S1129" t="s">
        <v>269</v>
      </c>
      <c r="T1129" t="s">
        <v>510</v>
      </c>
      <c r="U1129" t="s">
        <v>525</v>
      </c>
      <c r="V1129" t="s">
        <v>516</v>
      </c>
    </row>
    <row r="1130" spans="1:22" ht="15" customHeight="1" x14ac:dyDescent="0.3">
      <c r="A1130">
        <v>10677</v>
      </c>
      <c r="B1130" t="s">
        <v>2</v>
      </c>
      <c r="C1130">
        <v>33</v>
      </c>
      <c r="D1130">
        <v>1</v>
      </c>
      <c r="E1130" s="3">
        <v>44461</v>
      </c>
      <c r="F1130" s="25">
        <f>YEAR(Order[[#This Row],[OrderDate]])</f>
        <v>2021</v>
      </c>
      <c r="G1130" s="14">
        <v>20211016</v>
      </c>
      <c r="H1130" t="s">
        <v>485</v>
      </c>
      <c r="I1130" s="4">
        <v>16.99999988079071</v>
      </c>
      <c r="J1130" s="4">
        <v>2.5</v>
      </c>
      <c r="K1130" s="4">
        <v>2.1249999850988388</v>
      </c>
      <c r="L1130">
        <v>8</v>
      </c>
      <c r="M1130" s="8">
        <v>0.15000000596046451</v>
      </c>
      <c r="N1130" t="s">
        <v>387</v>
      </c>
      <c r="O1130">
        <v>15</v>
      </c>
      <c r="P1130" s="4">
        <v>1.3985746153494198</v>
      </c>
      <c r="Q1130" t="s">
        <v>91</v>
      </c>
      <c r="R1130" t="s">
        <v>180</v>
      </c>
      <c r="S1130" t="s">
        <v>269</v>
      </c>
      <c r="T1130" t="s">
        <v>510</v>
      </c>
      <c r="U1130" t="s">
        <v>525</v>
      </c>
      <c r="V1130" t="s">
        <v>511</v>
      </c>
    </row>
    <row r="1131" spans="1:22" x14ac:dyDescent="0.3">
      <c r="A1131">
        <v>10678</v>
      </c>
      <c r="B1131" t="s">
        <v>68</v>
      </c>
      <c r="C1131">
        <v>12</v>
      </c>
      <c r="D1131">
        <v>7</v>
      </c>
      <c r="E1131" s="3">
        <v>44462</v>
      </c>
      <c r="F1131" s="25">
        <f>YEAR(Order[[#This Row],[OrderDate]])</f>
        <v>2021</v>
      </c>
      <c r="G1131" s="14">
        <v>20211016</v>
      </c>
      <c r="H1131" t="s">
        <v>485</v>
      </c>
      <c r="I1131" s="4">
        <v>3800</v>
      </c>
      <c r="J1131" s="4">
        <v>38</v>
      </c>
      <c r="K1131" s="4">
        <v>38</v>
      </c>
      <c r="L1131">
        <v>100</v>
      </c>
      <c r="M1131" s="8">
        <v>0</v>
      </c>
      <c r="N1131" t="s">
        <v>366</v>
      </c>
      <c r="O1131">
        <v>5</v>
      </c>
      <c r="P1131" s="4">
        <v>30.407974809079235</v>
      </c>
      <c r="Q1131" t="s">
        <v>157</v>
      </c>
      <c r="R1131" t="s">
        <v>246</v>
      </c>
      <c r="S1131" t="s">
        <v>331</v>
      </c>
      <c r="T1131" t="s">
        <v>510</v>
      </c>
      <c r="U1131" t="s">
        <v>353</v>
      </c>
      <c r="V1131" t="s">
        <v>511</v>
      </c>
    </row>
    <row r="1132" spans="1:22" x14ac:dyDescent="0.3">
      <c r="A1132">
        <v>10678</v>
      </c>
      <c r="B1132" t="s">
        <v>68</v>
      </c>
      <c r="C1132">
        <v>33</v>
      </c>
      <c r="D1132">
        <v>7</v>
      </c>
      <c r="E1132" s="3">
        <v>44462</v>
      </c>
      <c r="F1132" s="25">
        <f>YEAR(Order[[#This Row],[OrderDate]])</f>
        <v>2021</v>
      </c>
      <c r="G1132" s="14">
        <v>20211016</v>
      </c>
      <c r="H1132" t="s">
        <v>485</v>
      </c>
      <c r="I1132" s="4">
        <v>75</v>
      </c>
      <c r="J1132" s="4">
        <v>2.5</v>
      </c>
      <c r="K1132" s="4">
        <v>2.5</v>
      </c>
      <c r="L1132">
        <v>30</v>
      </c>
      <c r="M1132" s="8">
        <v>0</v>
      </c>
      <c r="N1132" t="s">
        <v>387</v>
      </c>
      <c r="O1132">
        <v>15</v>
      </c>
      <c r="P1132" s="4">
        <v>1.3985746153494198</v>
      </c>
      <c r="Q1132" t="s">
        <v>157</v>
      </c>
      <c r="R1132" t="s">
        <v>246</v>
      </c>
      <c r="S1132" t="s">
        <v>331</v>
      </c>
      <c r="T1132" t="s">
        <v>510</v>
      </c>
      <c r="U1132" t="s">
        <v>353</v>
      </c>
      <c r="V1132" t="s">
        <v>511</v>
      </c>
    </row>
    <row r="1133" spans="1:22" x14ac:dyDescent="0.3">
      <c r="A1133">
        <v>10678</v>
      </c>
      <c r="B1133" t="s">
        <v>68</v>
      </c>
      <c r="C1133">
        <v>41</v>
      </c>
      <c r="D1133">
        <v>7</v>
      </c>
      <c r="E1133" s="3">
        <v>44462</v>
      </c>
      <c r="F1133" s="25">
        <f>YEAR(Order[[#This Row],[OrderDate]])</f>
        <v>2021</v>
      </c>
      <c r="G1133" s="14">
        <v>20211016</v>
      </c>
      <c r="H1133" t="s">
        <v>485</v>
      </c>
      <c r="I1133" s="4">
        <v>1158</v>
      </c>
      <c r="J1133" s="4">
        <v>9.65</v>
      </c>
      <c r="K1133" s="4">
        <v>9.65</v>
      </c>
      <c r="L1133">
        <v>120</v>
      </c>
      <c r="M1133" s="8">
        <v>0</v>
      </c>
      <c r="N1133" t="s">
        <v>395</v>
      </c>
      <c r="O1133">
        <v>19</v>
      </c>
      <c r="P1133" s="4">
        <v>6.0463867884479576</v>
      </c>
      <c r="Q1133" t="s">
        <v>157</v>
      </c>
      <c r="R1133" t="s">
        <v>246</v>
      </c>
      <c r="S1133" t="s">
        <v>331</v>
      </c>
      <c r="T1133" t="s">
        <v>510</v>
      </c>
      <c r="U1133" t="s">
        <v>353</v>
      </c>
      <c r="V1133" t="s">
        <v>514</v>
      </c>
    </row>
    <row r="1134" spans="1:22" x14ac:dyDescent="0.3">
      <c r="A1134">
        <v>10678</v>
      </c>
      <c r="B1134" t="s">
        <v>68</v>
      </c>
      <c r="C1134">
        <v>54</v>
      </c>
      <c r="D1134">
        <v>7</v>
      </c>
      <c r="E1134" s="3">
        <v>44462</v>
      </c>
      <c r="F1134" s="25">
        <f>YEAR(Order[[#This Row],[OrderDate]])</f>
        <v>2021</v>
      </c>
      <c r="G1134" s="14">
        <v>20210930</v>
      </c>
      <c r="H1134" t="s">
        <v>485</v>
      </c>
      <c r="I1134" s="4">
        <v>223.5</v>
      </c>
      <c r="J1134" s="4">
        <v>7.45</v>
      </c>
      <c r="K1134" s="4">
        <v>7.45</v>
      </c>
      <c r="L1134">
        <v>30</v>
      </c>
      <c r="M1134" s="8">
        <v>0</v>
      </c>
      <c r="N1134" t="s">
        <v>408</v>
      </c>
      <c r="O1134">
        <v>25</v>
      </c>
      <c r="P1134" s="4">
        <v>5.7031720626915998</v>
      </c>
      <c r="Q1134" t="s">
        <v>157</v>
      </c>
      <c r="R1134" t="s">
        <v>246</v>
      </c>
      <c r="S1134" t="s">
        <v>331</v>
      </c>
      <c r="T1134" t="s">
        <v>510</v>
      </c>
      <c r="U1134" t="s">
        <v>353</v>
      </c>
      <c r="V1134" t="s">
        <v>518</v>
      </c>
    </row>
    <row r="1135" spans="1:22" ht="15" customHeight="1" x14ac:dyDescent="0.3">
      <c r="A1135">
        <v>10679</v>
      </c>
      <c r="B1135" t="s">
        <v>6</v>
      </c>
      <c r="C1135">
        <v>59</v>
      </c>
      <c r="D1135">
        <v>8</v>
      </c>
      <c r="E1135" s="3">
        <v>44462</v>
      </c>
      <c r="F1135" s="25">
        <f>YEAR(Order[[#This Row],[OrderDate]])</f>
        <v>2021</v>
      </c>
      <c r="G1135" s="14">
        <v>20210926</v>
      </c>
      <c r="H1135" t="s">
        <v>485</v>
      </c>
      <c r="I1135" s="4">
        <v>660</v>
      </c>
      <c r="J1135" s="4">
        <v>55</v>
      </c>
      <c r="K1135" s="4">
        <v>55</v>
      </c>
      <c r="L1135">
        <v>12</v>
      </c>
      <c r="M1135" s="8">
        <v>0</v>
      </c>
      <c r="N1135" t="s">
        <v>413</v>
      </c>
      <c r="O1135">
        <v>28</v>
      </c>
      <c r="P1135" s="4">
        <v>29.299646906924384</v>
      </c>
      <c r="Q1135" t="s">
        <v>95</v>
      </c>
      <c r="R1135" t="s">
        <v>184</v>
      </c>
      <c r="S1135" t="s">
        <v>273</v>
      </c>
      <c r="T1135" t="s">
        <v>509</v>
      </c>
      <c r="U1135" t="s">
        <v>519</v>
      </c>
      <c r="V1135" t="s">
        <v>511</v>
      </c>
    </row>
    <row r="1136" spans="1:22" ht="15" customHeight="1" x14ac:dyDescent="0.3">
      <c r="A1136">
        <v>10680</v>
      </c>
      <c r="B1136" t="s">
        <v>53</v>
      </c>
      <c r="C1136">
        <v>16</v>
      </c>
      <c r="D1136">
        <v>1</v>
      </c>
      <c r="E1136" s="3">
        <v>44463</v>
      </c>
      <c r="F1136" s="25">
        <f>YEAR(Order[[#This Row],[OrderDate]])</f>
        <v>2021</v>
      </c>
      <c r="G1136" s="14">
        <v>20210926</v>
      </c>
      <c r="H1136" t="s">
        <v>486</v>
      </c>
      <c r="I1136" s="4">
        <v>654.37499999999989</v>
      </c>
      <c r="J1136" s="4">
        <v>17.45</v>
      </c>
      <c r="K1136" s="4">
        <v>13.087499999999999</v>
      </c>
      <c r="L1136">
        <v>50</v>
      </c>
      <c r="M1136" s="8">
        <v>0.25</v>
      </c>
      <c r="N1136" t="s">
        <v>370</v>
      </c>
      <c r="O1136">
        <v>7</v>
      </c>
      <c r="P1136" s="4">
        <v>12.75283918323947</v>
      </c>
      <c r="Q1136" t="s">
        <v>142</v>
      </c>
      <c r="R1136" t="s">
        <v>231</v>
      </c>
      <c r="S1136" t="s">
        <v>317</v>
      </c>
      <c r="T1136" t="s">
        <v>510</v>
      </c>
      <c r="U1136" t="s">
        <v>353</v>
      </c>
      <c r="V1136" t="s">
        <v>516</v>
      </c>
    </row>
    <row r="1137" spans="1:22" ht="15" customHeight="1" x14ac:dyDescent="0.3">
      <c r="A1137">
        <v>10680</v>
      </c>
      <c r="B1137" t="s">
        <v>53</v>
      </c>
      <c r="C1137">
        <v>31</v>
      </c>
      <c r="D1137">
        <v>1</v>
      </c>
      <c r="E1137" s="3">
        <v>44463</v>
      </c>
      <c r="F1137" s="25">
        <f>YEAR(Order[[#This Row],[OrderDate]])</f>
        <v>2021</v>
      </c>
      <c r="G1137" s="14">
        <v>20210926</v>
      </c>
      <c r="H1137" t="s">
        <v>486</v>
      </c>
      <c r="I1137" s="4">
        <v>187.5</v>
      </c>
      <c r="J1137" s="4">
        <v>12.5</v>
      </c>
      <c r="K1137" s="4">
        <v>9.375</v>
      </c>
      <c r="L1137">
        <v>20</v>
      </c>
      <c r="M1137" s="8">
        <v>0.25</v>
      </c>
      <c r="N1137" t="s">
        <v>385</v>
      </c>
      <c r="O1137">
        <v>14</v>
      </c>
      <c r="P1137" s="4">
        <v>8.9210025428745876</v>
      </c>
      <c r="Q1137" t="s">
        <v>142</v>
      </c>
      <c r="R1137" t="s">
        <v>231</v>
      </c>
      <c r="S1137" t="s">
        <v>317</v>
      </c>
      <c r="T1137" t="s">
        <v>510</v>
      </c>
      <c r="U1137" t="s">
        <v>353</v>
      </c>
      <c r="V1137" t="s">
        <v>511</v>
      </c>
    </row>
    <row r="1138" spans="1:22" ht="15" customHeight="1" x14ac:dyDescent="0.3">
      <c r="A1138">
        <v>10680</v>
      </c>
      <c r="B1138" t="s">
        <v>53</v>
      </c>
      <c r="C1138">
        <v>42</v>
      </c>
      <c r="D1138">
        <v>1</v>
      </c>
      <c r="E1138" s="3">
        <v>44463</v>
      </c>
      <c r="F1138" s="25">
        <f>YEAR(Order[[#This Row],[OrderDate]])</f>
        <v>2021</v>
      </c>
      <c r="G1138" s="14">
        <v>20210930</v>
      </c>
      <c r="H1138" t="s">
        <v>486</v>
      </c>
      <c r="I1138" s="4">
        <v>420</v>
      </c>
      <c r="J1138" s="4">
        <v>14</v>
      </c>
      <c r="K1138" s="4">
        <v>10.5</v>
      </c>
      <c r="L1138">
        <v>40</v>
      </c>
      <c r="M1138" s="8">
        <v>0.25</v>
      </c>
      <c r="N1138" t="s">
        <v>396</v>
      </c>
      <c r="O1138">
        <v>20</v>
      </c>
      <c r="P1138" s="4">
        <v>10.762412487567216</v>
      </c>
      <c r="Q1138" t="s">
        <v>142</v>
      </c>
      <c r="R1138" t="s">
        <v>231</v>
      </c>
      <c r="S1138" t="s">
        <v>317</v>
      </c>
      <c r="T1138" t="s">
        <v>510</v>
      </c>
      <c r="U1138" t="s">
        <v>353</v>
      </c>
      <c r="V1138" t="s">
        <v>512</v>
      </c>
    </row>
    <row r="1139" spans="1:22" ht="15" customHeight="1" x14ac:dyDescent="0.3">
      <c r="A1139">
        <v>10681</v>
      </c>
      <c r="B1139" t="s">
        <v>30</v>
      </c>
      <c r="C1139">
        <v>19</v>
      </c>
      <c r="D1139">
        <v>3</v>
      </c>
      <c r="E1139" s="3">
        <v>44464</v>
      </c>
      <c r="F1139" s="25">
        <f>YEAR(Order[[#This Row],[OrderDate]])</f>
        <v>2021</v>
      </c>
      <c r="G1139" s="14">
        <v>20210930</v>
      </c>
      <c r="H1139" t="s">
        <v>485</v>
      </c>
      <c r="I1139" s="4">
        <v>248.39999958872795</v>
      </c>
      <c r="J1139" s="4">
        <v>9.1999999999999993</v>
      </c>
      <c r="K1139" s="4">
        <v>8.2799999862909317</v>
      </c>
      <c r="L1139">
        <v>30</v>
      </c>
      <c r="M1139" s="8">
        <v>0.10000000149011611</v>
      </c>
      <c r="N1139" t="s">
        <v>373</v>
      </c>
      <c r="O1139">
        <v>8</v>
      </c>
      <c r="P1139" s="4">
        <v>7.994614939930428</v>
      </c>
      <c r="Q1139" t="s">
        <v>119</v>
      </c>
      <c r="R1139" t="s">
        <v>208</v>
      </c>
      <c r="S1139" t="s">
        <v>296</v>
      </c>
      <c r="T1139" t="s">
        <v>510</v>
      </c>
      <c r="U1139" t="s">
        <v>353</v>
      </c>
      <c r="V1139" t="s">
        <v>516</v>
      </c>
    </row>
    <row r="1140" spans="1:22" ht="15" customHeight="1" x14ac:dyDescent="0.3">
      <c r="A1140">
        <v>10681</v>
      </c>
      <c r="B1140" t="s">
        <v>30</v>
      </c>
      <c r="C1140">
        <v>21</v>
      </c>
      <c r="D1140">
        <v>3</v>
      </c>
      <c r="E1140" s="3">
        <v>44464</v>
      </c>
      <c r="F1140" s="25">
        <f>YEAR(Order[[#This Row],[OrderDate]])</f>
        <v>2021</v>
      </c>
      <c r="G1140" s="14">
        <v>20210930</v>
      </c>
      <c r="H1140" t="s">
        <v>485</v>
      </c>
      <c r="I1140" s="4">
        <v>107.99999982118607</v>
      </c>
      <c r="J1140" s="4">
        <v>10</v>
      </c>
      <c r="K1140" s="4">
        <v>8.9999999850988388</v>
      </c>
      <c r="L1140">
        <v>12</v>
      </c>
      <c r="M1140" s="8">
        <v>0.10000000149011611</v>
      </c>
      <c r="N1140" t="s">
        <v>375</v>
      </c>
      <c r="O1140">
        <v>8</v>
      </c>
      <c r="P1140" s="4">
        <v>8.5451596278118238</v>
      </c>
      <c r="Q1140" t="s">
        <v>119</v>
      </c>
      <c r="R1140" t="s">
        <v>208</v>
      </c>
      <c r="S1140" t="s">
        <v>296</v>
      </c>
      <c r="T1140" t="s">
        <v>510</v>
      </c>
      <c r="U1140" t="s">
        <v>353</v>
      </c>
      <c r="V1140" t="s">
        <v>516</v>
      </c>
    </row>
    <row r="1141" spans="1:22" ht="15" customHeight="1" x14ac:dyDescent="0.3">
      <c r="A1141">
        <v>10681</v>
      </c>
      <c r="B1141" t="s">
        <v>30</v>
      </c>
      <c r="C1141">
        <v>64</v>
      </c>
      <c r="D1141">
        <v>3</v>
      </c>
      <c r="E1141" s="3">
        <v>44464</v>
      </c>
      <c r="F1141" s="25">
        <f>YEAR(Order[[#This Row],[OrderDate]])</f>
        <v>2021</v>
      </c>
      <c r="G1141" s="14">
        <v>20211001</v>
      </c>
      <c r="H1141" t="s">
        <v>485</v>
      </c>
      <c r="I1141" s="4">
        <v>931</v>
      </c>
      <c r="J1141" s="4">
        <v>33.25</v>
      </c>
      <c r="K1141" s="4">
        <v>33.25</v>
      </c>
      <c r="L1141">
        <v>28</v>
      </c>
      <c r="M1141" s="8">
        <v>0</v>
      </c>
      <c r="N1141" t="s">
        <v>418</v>
      </c>
      <c r="O1141">
        <v>12</v>
      </c>
      <c r="P1141" s="4">
        <v>21.348702933885775</v>
      </c>
      <c r="Q1141" t="s">
        <v>119</v>
      </c>
      <c r="R1141" t="s">
        <v>208</v>
      </c>
      <c r="S1141" t="s">
        <v>296</v>
      </c>
      <c r="T1141" t="s">
        <v>510</v>
      </c>
      <c r="U1141" t="s">
        <v>353</v>
      </c>
      <c r="V1141" t="s">
        <v>512</v>
      </c>
    </row>
    <row r="1142" spans="1:22" ht="15" customHeight="1" x14ac:dyDescent="0.3">
      <c r="A1142">
        <v>10682</v>
      </c>
      <c r="B1142" t="s">
        <v>2</v>
      </c>
      <c r="C1142">
        <v>33</v>
      </c>
      <c r="D1142">
        <v>3</v>
      </c>
      <c r="E1142" s="3">
        <v>44464</v>
      </c>
      <c r="F1142" s="25">
        <f>YEAR(Order[[#This Row],[OrderDate]])</f>
        <v>2021</v>
      </c>
      <c r="G1142" s="14">
        <v>20211001</v>
      </c>
      <c r="H1142" t="s">
        <v>484</v>
      </c>
      <c r="I1142" s="4">
        <v>75</v>
      </c>
      <c r="J1142" s="4">
        <v>2.5</v>
      </c>
      <c r="K1142" s="4">
        <v>2.5</v>
      </c>
      <c r="L1142">
        <v>30</v>
      </c>
      <c r="M1142" s="8">
        <v>0</v>
      </c>
      <c r="N1142" t="s">
        <v>387</v>
      </c>
      <c r="O1142">
        <v>15</v>
      </c>
      <c r="P1142" s="4">
        <v>1.3985746153494198</v>
      </c>
      <c r="Q1142" t="s">
        <v>91</v>
      </c>
      <c r="R1142" t="s">
        <v>180</v>
      </c>
      <c r="S1142" t="s">
        <v>269</v>
      </c>
      <c r="T1142" t="s">
        <v>510</v>
      </c>
      <c r="U1142" t="s">
        <v>525</v>
      </c>
      <c r="V1142" t="s">
        <v>511</v>
      </c>
    </row>
    <row r="1143" spans="1:22" ht="15" customHeight="1" x14ac:dyDescent="0.3">
      <c r="A1143">
        <v>10682</v>
      </c>
      <c r="B1143" t="s">
        <v>2</v>
      </c>
      <c r="C1143">
        <v>66</v>
      </c>
      <c r="D1143">
        <v>3</v>
      </c>
      <c r="E1143" s="3">
        <v>44464</v>
      </c>
      <c r="F1143" s="25">
        <f>YEAR(Order[[#This Row],[OrderDate]])</f>
        <v>2021</v>
      </c>
      <c r="G1143" s="14">
        <v>20211001</v>
      </c>
      <c r="H1143" t="s">
        <v>484</v>
      </c>
      <c r="I1143" s="4">
        <v>68</v>
      </c>
      <c r="J1143" s="4">
        <v>17</v>
      </c>
      <c r="K1143" s="4">
        <v>17</v>
      </c>
      <c r="L1143">
        <v>4</v>
      </c>
      <c r="M1143" s="8">
        <v>0</v>
      </c>
      <c r="N1143" t="s">
        <v>420</v>
      </c>
      <c r="O1143">
        <v>2</v>
      </c>
      <c r="P1143" s="4">
        <v>4.7723602845439919</v>
      </c>
      <c r="Q1143" t="s">
        <v>91</v>
      </c>
      <c r="R1143" t="s">
        <v>180</v>
      </c>
      <c r="S1143" t="s">
        <v>269</v>
      </c>
      <c r="T1143" t="s">
        <v>510</v>
      </c>
      <c r="U1143" t="s">
        <v>525</v>
      </c>
      <c r="V1143" t="s">
        <v>515</v>
      </c>
    </row>
    <row r="1144" spans="1:22" ht="15" customHeight="1" x14ac:dyDescent="0.3">
      <c r="A1144">
        <v>10682</v>
      </c>
      <c r="B1144" t="s">
        <v>2</v>
      </c>
      <c r="C1144">
        <v>75</v>
      </c>
      <c r="D1144">
        <v>3</v>
      </c>
      <c r="E1144" s="3">
        <v>44464</v>
      </c>
      <c r="F1144" s="25">
        <f>YEAR(Order[[#This Row],[OrderDate]])</f>
        <v>2021</v>
      </c>
      <c r="G1144" s="14">
        <v>20211001</v>
      </c>
      <c r="H1144" t="s">
        <v>484</v>
      </c>
      <c r="I1144" s="4">
        <v>232.5</v>
      </c>
      <c r="J1144" s="4">
        <v>7.75</v>
      </c>
      <c r="K1144" s="4">
        <v>7.75</v>
      </c>
      <c r="L1144">
        <v>30</v>
      </c>
      <c r="M1144" s="8">
        <v>0</v>
      </c>
      <c r="N1144" t="s">
        <v>429</v>
      </c>
      <c r="O1144">
        <v>12</v>
      </c>
      <c r="P1144" s="4">
        <v>3.8495729671919596</v>
      </c>
      <c r="Q1144" t="s">
        <v>91</v>
      </c>
      <c r="R1144" t="s">
        <v>180</v>
      </c>
      <c r="S1144" t="s">
        <v>269</v>
      </c>
      <c r="T1144" t="s">
        <v>510</v>
      </c>
      <c r="U1144" t="s">
        <v>525</v>
      </c>
      <c r="V1144" t="s">
        <v>517</v>
      </c>
    </row>
    <row r="1145" spans="1:22" ht="15" customHeight="1" x14ac:dyDescent="0.3">
      <c r="A1145">
        <v>10683</v>
      </c>
      <c r="B1145" t="s">
        <v>17</v>
      </c>
      <c r="C1145">
        <v>52</v>
      </c>
      <c r="D1145">
        <v>2</v>
      </c>
      <c r="E1145" s="3">
        <v>44465</v>
      </c>
      <c r="F1145" s="25">
        <f>YEAR(Order[[#This Row],[OrderDate]])</f>
        <v>2021</v>
      </c>
      <c r="G1145" s="14">
        <v>20210930</v>
      </c>
      <c r="H1145" t="s">
        <v>486</v>
      </c>
      <c r="I1145" s="4">
        <v>63</v>
      </c>
      <c r="J1145" s="4">
        <v>7</v>
      </c>
      <c r="K1145" s="4">
        <v>7</v>
      </c>
      <c r="L1145">
        <v>9</v>
      </c>
      <c r="M1145" s="8">
        <v>0</v>
      </c>
      <c r="N1145" t="s">
        <v>406</v>
      </c>
      <c r="O1145">
        <v>24</v>
      </c>
      <c r="P1145" s="4">
        <v>2.7531089859539</v>
      </c>
      <c r="Q1145" t="s">
        <v>106</v>
      </c>
      <c r="R1145" t="s">
        <v>195</v>
      </c>
      <c r="S1145" t="s">
        <v>284</v>
      </c>
      <c r="T1145" t="s">
        <v>509</v>
      </c>
      <c r="U1145" t="s">
        <v>519</v>
      </c>
      <c r="V1145" t="s">
        <v>512</v>
      </c>
    </row>
    <row r="1146" spans="1:22" ht="15" customHeight="1" x14ac:dyDescent="0.3">
      <c r="A1146">
        <v>10684</v>
      </c>
      <c r="B1146" t="s">
        <v>54</v>
      </c>
      <c r="C1146">
        <v>40</v>
      </c>
      <c r="D1146">
        <v>3</v>
      </c>
      <c r="E1146" s="3">
        <v>44465</v>
      </c>
      <c r="F1146" s="25">
        <f>YEAR(Order[[#This Row],[OrderDate]])</f>
        <v>2021</v>
      </c>
      <c r="G1146" s="14">
        <v>20210930</v>
      </c>
      <c r="H1146" t="s">
        <v>486</v>
      </c>
      <c r="I1146" s="4">
        <v>368</v>
      </c>
      <c r="J1146" s="4">
        <v>18.399999999999999</v>
      </c>
      <c r="K1146" s="4">
        <v>18.399999999999999</v>
      </c>
      <c r="L1146">
        <v>20</v>
      </c>
      <c r="M1146" s="8">
        <v>0</v>
      </c>
      <c r="N1146" t="s">
        <v>394</v>
      </c>
      <c r="O1146">
        <v>19</v>
      </c>
      <c r="P1146" s="4">
        <v>11.939905659925371</v>
      </c>
      <c r="Q1146" t="s">
        <v>143</v>
      </c>
      <c r="R1146" t="s">
        <v>232</v>
      </c>
      <c r="S1146" t="s">
        <v>318</v>
      </c>
      <c r="T1146" t="s">
        <v>509</v>
      </c>
      <c r="U1146" t="s">
        <v>520</v>
      </c>
      <c r="V1146" t="s">
        <v>514</v>
      </c>
    </row>
    <row r="1147" spans="1:22" ht="15" customHeight="1" x14ac:dyDescent="0.3">
      <c r="A1147">
        <v>10684</v>
      </c>
      <c r="B1147" t="s">
        <v>54</v>
      </c>
      <c r="C1147">
        <v>47</v>
      </c>
      <c r="D1147">
        <v>3</v>
      </c>
      <c r="E1147" s="3">
        <v>44465</v>
      </c>
      <c r="F1147" s="25">
        <f>YEAR(Order[[#This Row],[OrderDate]])</f>
        <v>2021</v>
      </c>
      <c r="G1147" s="14">
        <v>20210930</v>
      </c>
      <c r="H1147" t="s">
        <v>486</v>
      </c>
      <c r="I1147" s="4">
        <v>380</v>
      </c>
      <c r="J1147" s="4">
        <v>9.5</v>
      </c>
      <c r="K1147" s="4">
        <v>9.5</v>
      </c>
      <c r="L1147">
        <v>40</v>
      </c>
      <c r="M1147" s="8">
        <v>0</v>
      </c>
      <c r="N1147" t="s">
        <v>401</v>
      </c>
      <c r="O1147">
        <v>22</v>
      </c>
      <c r="P1147" s="4">
        <v>6.92246398648025</v>
      </c>
      <c r="Q1147" t="s">
        <v>143</v>
      </c>
      <c r="R1147" t="s">
        <v>232</v>
      </c>
      <c r="S1147" t="s">
        <v>318</v>
      </c>
      <c r="T1147" t="s">
        <v>509</v>
      </c>
      <c r="U1147" t="s">
        <v>520</v>
      </c>
      <c r="V1147" t="s">
        <v>516</v>
      </c>
    </row>
    <row r="1148" spans="1:22" ht="15" customHeight="1" x14ac:dyDescent="0.3">
      <c r="A1148">
        <v>10684</v>
      </c>
      <c r="B1148" t="s">
        <v>54</v>
      </c>
      <c r="C1148">
        <v>60</v>
      </c>
      <c r="D1148">
        <v>3</v>
      </c>
      <c r="E1148" s="3">
        <v>44465</v>
      </c>
      <c r="F1148" s="25">
        <f>YEAR(Order[[#This Row],[OrderDate]])</f>
        <v>2021</v>
      </c>
      <c r="G1148" s="14">
        <v>20211003</v>
      </c>
      <c r="H1148" t="s">
        <v>486</v>
      </c>
      <c r="I1148" s="4">
        <v>1020</v>
      </c>
      <c r="J1148" s="4">
        <v>34</v>
      </c>
      <c r="K1148" s="4">
        <v>34</v>
      </c>
      <c r="L1148">
        <v>30</v>
      </c>
      <c r="M1148" s="8">
        <v>0</v>
      </c>
      <c r="N1148" t="s">
        <v>414</v>
      </c>
      <c r="O1148">
        <v>28</v>
      </c>
      <c r="P1148" s="4">
        <v>17.186056815854748</v>
      </c>
      <c r="Q1148" t="s">
        <v>143</v>
      </c>
      <c r="R1148" t="s">
        <v>232</v>
      </c>
      <c r="S1148" t="s">
        <v>318</v>
      </c>
      <c r="T1148" t="s">
        <v>509</v>
      </c>
      <c r="U1148" t="s">
        <v>520</v>
      </c>
      <c r="V1148" t="s">
        <v>511</v>
      </c>
    </row>
    <row r="1149" spans="1:22" ht="15" customHeight="1" x14ac:dyDescent="0.3">
      <c r="A1149">
        <v>10685</v>
      </c>
      <c r="B1149" t="s">
        <v>29</v>
      </c>
      <c r="C1149">
        <v>10</v>
      </c>
      <c r="D1149">
        <v>4</v>
      </c>
      <c r="E1149" s="3">
        <v>44468</v>
      </c>
      <c r="F1149" s="25">
        <f>YEAR(Order[[#This Row],[OrderDate]])</f>
        <v>2021</v>
      </c>
      <c r="G1149" s="14">
        <v>20211003</v>
      </c>
      <c r="H1149" t="s">
        <v>484</v>
      </c>
      <c r="I1149" s="4">
        <v>620</v>
      </c>
      <c r="J1149" s="4">
        <v>31</v>
      </c>
      <c r="K1149" s="4">
        <v>31</v>
      </c>
      <c r="L1149">
        <v>20</v>
      </c>
      <c r="M1149" s="8">
        <v>0</v>
      </c>
      <c r="N1149" t="s">
        <v>364</v>
      </c>
      <c r="O1149">
        <v>4</v>
      </c>
      <c r="P1149" s="4">
        <v>11.047328272500083</v>
      </c>
      <c r="Q1149" t="s">
        <v>118</v>
      </c>
      <c r="R1149" t="s">
        <v>207</v>
      </c>
      <c r="S1149" t="s">
        <v>295</v>
      </c>
      <c r="T1149" t="s">
        <v>510</v>
      </c>
      <c r="U1149" t="s">
        <v>521</v>
      </c>
      <c r="V1149" t="s">
        <v>514</v>
      </c>
    </row>
    <row r="1150" spans="1:22" ht="15" customHeight="1" x14ac:dyDescent="0.3">
      <c r="A1150">
        <v>10685</v>
      </c>
      <c r="B1150" t="s">
        <v>29</v>
      </c>
      <c r="C1150">
        <v>41</v>
      </c>
      <c r="D1150">
        <v>4</v>
      </c>
      <c r="E1150" s="3">
        <v>44468</v>
      </c>
      <c r="F1150" s="25">
        <f>YEAR(Order[[#This Row],[OrderDate]])</f>
        <v>2021</v>
      </c>
      <c r="G1150" s="14">
        <v>20211003</v>
      </c>
      <c r="H1150" t="s">
        <v>484</v>
      </c>
      <c r="I1150" s="4">
        <v>38.6</v>
      </c>
      <c r="J1150" s="4">
        <v>9.65</v>
      </c>
      <c r="K1150" s="4">
        <v>9.65</v>
      </c>
      <c r="L1150">
        <v>4</v>
      </c>
      <c r="M1150" s="8">
        <v>0</v>
      </c>
      <c r="N1150" t="s">
        <v>395</v>
      </c>
      <c r="O1150">
        <v>19</v>
      </c>
      <c r="P1150" s="4">
        <v>6.0463867884479576</v>
      </c>
      <c r="Q1150" t="s">
        <v>118</v>
      </c>
      <c r="R1150" t="s">
        <v>207</v>
      </c>
      <c r="S1150" t="s">
        <v>295</v>
      </c>
      <c r="T1150" t="s">
        <v>510</v>
      </c>
      <c r="U1150" t="s">
        <v>521</v>
      </c>
      <c r="V1150" t="s">
        <v>514</v>
      </c>
    </row>
    <row r="1151" spans="1:22" ht="15" customHeight="1" x14ac:dyDescent="0.3">
      <c r="A1151">
        <v>10685</v>
      </c>
      <c r="B1151" t="s">
        <v>29</v>
      </c>
      <c r="C1151">
        <v>47</v>
      </c>
      <c r="D1151">
        <v>4</v>
      </c>
      <c r="E1151" s="3">
        <v>44468</v>
      </c>
      <c r="F1151" s="25">
        <f>YEAR(Order[[#This Row],[OrderDate]])</f>
        <v>2021</v>
      </c>
      <c r="G1151" s="14">
        <v>20211008</v>
      </c>
      <c r="H1151" t="s">
        <v>484</v>
      </c>
      <c r="I1151" s="4">
        <v>142.5</v>
      </c>
      <c r="J1151" s="4">
        <v>9.5</v>
      </c>
      <c r="K1151" s="4">
        <v>9.5</v>
      </c>
      <c r="L1151">
        <v>15</v>
      </c>
      <c r="M1151" s="8">
        <v>0</v>
      </c>
      <c r="N1151" t="s">
        <v>401</v>
      </c>
      <c r="O1151">
        <v>22</v>
      </c>
      <c r="P1151" s="4">
        <v>6.92246398648025</v>
      </c>
      <c r="Q1151" t="s">
        <v>118</v>
      </c>
      <c r="R1151" t="s">
        <v>207</v>
      </c>
      <c r="S1151" t="s">
        <v>295</v>
      </c>
      <c r="T1151" t="s">
        <v>510</v>
      </c>
      <c r="U1151" t="s">
        <v>521</v>
      </c>
      <c r="V1151" t="s">
        <v>516</v>
      </c>
    </row>
    <row r="1152" spans="1:22" ht="15" customHeight="1" x14ac:dyDescent="0.3">
      <c r="A1152">
        <v>10686</v>
      </c>
      <c r="B1152" t="s">
        <v>56</v>
      </c>
      <c r="C1152">
        <v>17</v>
      </c>
      <c r="D1152">
        <v>2</v>
      </c>
      <c r="E1152" s="3">
        <v>44469</v>
      </c>
      <c r="F1152" s="25">
        <f>YEAR(Order[[#This Row],[OrderDate]])</f>
        <v>2021</v>
      </c>
      <c r="G1152" s="14">
        <v>20211008</v>
      </c>
      <c r="H1152" t="s">
        <v>486</v>
      </c>
      <c r="I1152" s="4">
        <v>935.99999651312828</v>
      </c>
      <c r="J1152" s="4">
        <v>39</v>
      </c>
      <c r="K1152" s="4">
        <v>31.199999883770943</v>
      </c>
      <c r="L1152">
        <v>30</v>
      </c>
      <c r="M1152" s="8">
        <v>0.20000000298023221</v>
      </c>
      <c r="N1152" t="s">
        <v>371</v>
      </c>
      <c r="O1152">
        <v>7</v>
      </c>
      <c r="P1152" s="4">
        <v>24.774912809223483</v>
      </c>
      <c r="Q1152" t="s">
        <v>145</v>
      </c>
      <c r="R1152" t="s">
        <v>234</v>
      </c>
      <c r="S1152" t="s">
        <v>320</v>
      </c>
      <c r="T1152" t="s">
        <v>509</v>
      </c>
      <c r="U1152" t="s">
        <v>524</v>
      </c>
      <c r="V1152" t="s">
        <v>518</v>
      </c>
    </row>
    <row r="1153" spans="1:22" ht="15" customHeight="1" x14ac:dyDescent="0.3">
      <c r="A1153">
        <v>10686</v>
      </c>
      <c r="B1153" t="s">
        <v>56</v>
      </c>
      <c r="C1153">
        <v>26</v>
      </c>
      <c r="D1153">
        <v>2</v>
      </c>
      <c r="E1153" s="3">
        <v>44469</v>
      </c>
      <c r="F1153" s="25">
        <f>YEAR(Order[[#This Row],[OrderDate]])</f>
        <v>2021</v>
      </c>
      <c r="G1153" s="14">
        <v>20211030</v>
      </c>
      <c r="H1153" t="s">
        <v>486</v>
      </c>
      <c r="I1153" s="4">
        <v>468.45</v>
      </c>
      <c r="J1153" s="4">
        <v>31.23</v>
      </c>
      <c r="K1153" s="4">
        <v>31.23</v>
      </c>
      <c r="L1153">
        <v>15</v>
      </c>
      <c r="M1153" s="8">
        <v>0</v>
      </c>
      <c r="N1153" t="s">
        <v>380</v>
      </c>
      <c r="O1153">
        <v>11</v>
      </c>
      <c r="P1153" s="4">
        <v>12.929370209027901</v>
      </c>
      <c r="Q1153" t="s">
        <v>145</v>
      </c>
      <c r="R1153" t="s">
        <v>234</v>
      </c>
      <c r="S1153" t="s">
        <v>320</v>
      </c>
      <c r="T1153" t="s">
        <v>509</v>
      </c>
      <c r="U1153" t="s">
        <v>524</v>
      </c>
      <c r="V1153" t="s">
        <v>516</v>
      </c>
    </row>
    <row r="1154" spans="1:22" ht="15" customHeight="1" x14ac:dyDescent="0.3">
      <c r="A1154">
        <v>10687</v>
      </c>
      <c r="B1154" t="s">
        <v>35</v>
      </c>
      <c r="C1154">
        <v>9</v>
      </c>
      <c r="D1154">
        <v>9</v>
      </c>
      <c r="E1154" s="3">
        <v>44469</v>
      </c>
      <c r="F1154" s="25">
        <f>YEAR(Order[[#This Row],[OrderDate]])</f>
        <v>2021</v>
      </c>
      <c r="G1154" s="14">
        <v>20211030</v>
      </c>
      <c r="H1154" t="s">
        <v>484</v>
      </c>
      <c r="I1154" s="4">
        <v>3637.5</v>
      </c>
      <c r="J1154" s="4">
        <v>97</v>
      </c>
      <c r="K1154" s="4">
        <v>72.75</v>
      </c>
      <c r="L1154">
        <v>50</v>
      </c>
      <c r="M1154" s="8">
        <v>0.25</v>
      </c>
      <c r="N1154" t="s">
        <v>363</v>
      </c>
      <c r="O1154">
        <v>4</v>
      </c>
      <c r="P1154" s="4">
        <v>50.619422065150324</v>
      </c>
      <c r="Q1154" t="s">
        <v>124</v>
      </c>
      <c r="R1154" t="s">
        <v>213</v>
      </c>
      <c r="T1154" t="s">
        <v>509</v>
      </c>
      <c r="U1154" t="s">
        <v>530</v>
      </c>
      <c r="V1154" t="s">
        <v>518</v>
      </c>
    </row>
    <row r="1155" spans="1:22" ht="15" customHeight="1" x14ac:dyDescent="0.3">
      <c r="A1155">
        <v>10687</v>
      </c>
      <c r="B1155" t="s">
        <v>35</v>
      </c>
      <c r="C1155">
        <v>29</v>
      </c>
      <c r="D1155">
        <v>9</v>
      </c>
      <c r="E1155" s="3">
        <v>44469</v>
      </c>
      <c r="F1155" s="25">
        <f>YEAR(Order[[#This Row],[OrderDate]])</f>
        <v>2021</v>
      </c>
      <c r="G1155" s="14">
        <v>20211030</v>
      </c>
      <c r="H1155" t="s">
        <v>484</v>
      </c>
      <c r="I1155" s="4">
        <v>1237.9000000000001</v>
      </c>
      <c r="J1155" s="4">
        <v>123.79</v>
      </c>
      <c r="K1155" s="4">
        <v>123.79</v>
      </c>
      <c r="L1155">
        <v>10</v>
      </c>
      <c r="M1155" s="8">
        <v>0</v>
      </c>
      <c r="N1155" t="s">
        <v>383</v>
      </c>
      <c r="O1155">
        <v>12</v>
      </c>
      <c r="P1155" s="4">
        <v>78.453085124436214</v>
      </c>
      <c r="Q1155" t="s">
        <v>124</v>
      </c>
      <c r="R1155" t="s">
        <v>213</v>
      </c>
      <c r="T1155" t="s">
        <v>509</v>
      </c>
      <c r="U1155" t="s">
        <v>530</v>
      </c>
      <c r="V1155" t="s">
        <v>518</v>
      </c>
    </row>
    <row r="1156" spans="1:22" ht="15" customHeight="1" x14ac:dyDescent="0.3">
      <c r="A1156">
        <v>10687</v>
      </c>
      <c r="B1156" t="s">
        <v>35</v>
      </c>
      <c r="C1156">
        <v>36</v>
      </c>
      <c r="D1156">
        <v>9</v>
      </c>
      <c r="E1156" s="3">
        <v>44469</v>
      </c>
      <c r="F1156" s="25">
        <f>YEAR(Order[[#This Row],[OrderDate]])</f>
        <v>2021</v>
      </c>
      <c r="G1156" s="14">
        <v>20211007</v>
      </c>
      <c r="H1156" t="s">
        <v>484</v>
      </c>
      <c r="I1156" s="4">
        <v>85.5</v>
      </c>
      <c r="J1156" s="4">
        <v>19</v>
      </c>
      <c r="K1156" s="4">
        <v>14.25</v>
      </c>
      <c r="L1156">
        <v>6</v>
      </c>
      <c r="M1156" s="8">
        <v>0.25</v>
      </c>
      <c r="N1156" t="s">
        <v>390</v>
      </c>
      <c r="O1156">
        <v>17</v>
      </c>
      <c r="P1156" s="4">
        <v>14.515505674132482</v>
      </c>
      <c r="Q1156" t="s">
        <v>124</v>
      </c>
      <c r="R1156" t="s">
        <v>213</v>
      </c>
      <c r="T1156" t="s">
        <v>509</v>
      </c>
      <c r="U1156" t="s">
        <v>530</v>
      </c>
      <c r="V1156" t="s">
        <v>514</v>
      </c>
    </row>
    <row r="1157" spans="1:22" ht="15" customHeight="1" x14ac:dyDescent="0.3">
      <c r="A1157">
        <v>10688</v>
      </c>
      <c r="B1157" t="s">
        <v>80</v>
      </c>
      <c r="C1157">
        <v>10</v>
      </c>
      <c r="D1157">
        <v>4</v>
      </c>
      <c r="E1157" s="3">
        <v>44470</v>
      </c>
      <c r="F1157" s="25">
        <f>YEAR(Order[[#This Row],[OrderDate]])</f>
        <v>2021</v>
      </c>
      <c r="G1157" s="14">
        <v>20211007</v>
      </c>
      <c r="H1157" t="s">
        <v>484</v>
      </c>
      <c r="I1157" s="4">
        <v>502.19999916851521</v>
      </c>
      <c r="J1157" s="4">
        <v>31</v>
      </c>
      <c r="K1157" s="4">
        <v>27.8999999538064</v>
      </c>
      <c r="L1157">
        <v>18</v>
      </c>
      <c r="M1157" s="8">
        <v>0.10000000149011611</v>
      </c>
      <c r="N1157" t="s">
        <v>364</v>
      </c>
      <c r="O1157">
        <v>4</v>
      </c>
      <c r="P1157" s="4">
        <v>11.047328272500083</v>
      </c>
      <c r="Q1157" t="s">
        <v>169</v>
      </c>
      <c r="R1157" t="s">
        <v>258</v>
      </c>
      <c r="S1157" t="s">
        <v>342</v>
      </c>
      <c r="T1157" t="s">
        <v>509</v>
      </c>
      <c r="U1157" t="s">
        <v>532</v>
      </c>
      <c r="V1157" t="s">
        <v>514</v>
      </c>
    </row>
    <row r="1158" spans="1:22" ht="15" customHeight="1" x14ac:dyDescent="0.3">
      <c r="A1158">
        <v>10688</v>
      </c>
      <c r="B1158" t="s">
        <v>80</v>
      </c>
      <c r="C1158">
        <v>28</v>
      </c>
      <c r="D1158">
        <v>4</v>
      </c>
      <c r="E1158" s="3">
        <v>44470</v>
      </c>
      <c r="F1158" s="25">
        <f>YEAR(Order[[#This Row],[OrderDate]])</f>
        <v>2021</v>
      </c>
      <c r="G1158" s="14">
        <v>20211007</v>
      </c>
      <c r="H1158" t="s">
        <v>484</v>
      </c>
      <c r="I1158" s="4">
        <v>2462.3999959230423</v>
      </c>
      <c r="J1158" s="4">
        <v>45.6</v>
      </c>
      <c r="K1158" s="4">
        <v>41.039999932050705</v>
      </c>
      <c r="L1158">
        <v>60</v>
      </c>
      <c r="M1158" s="8">
        <v>0.10000000149011611</v>
      </c>
      <c r="N1158" t="s">
        <v>382</v>
      </c>
      <c r="O1158">
        <v>12</v>
      </c>
      <c r="P1158" s="4">
        <v>23.763027335506571</v>
      </c>
      <c r="Q1158" t="s">
        <v>169</v>
      </c>
      <c r="R1158" t="s">
        <v>258</v>
      </c>
      <c r="S1158" t="s">
        <v>342</v>
      </c>
      <c r="T1158" t="s">
        <v>509</v>
      </c>
      <c r="U1158" t="s">
        <v>532</v>
      </c>
      <c r="V1158" t="s">
        <v>513</v>
      </c>
    </row>
    <row r="1159" spans="1:22" ht="15" customHeight="1" x14ac:dyDescent="0.3">
      <c r="A1159">
        <v>10688</v>
      </c>
      <c r="B1159" t="s">
        <v>80</v>
      </c>
      <c r="C1159">
        <v>34</v>
      </c>
      <c r="D1159">
        <v>4</v>
      </c>
      <c r="E1159" s="3">
        <v>44470</v>
      </c>
      <c r="F1159" s="25">
        <f>YEAR(Order[[#This Row],[OrderDate]])</f>
        <v>2021</v>
      </c>
      <c r="G1159" s="14">
        <v>20211007</v>
      </c>
      <c r="H1159" t="s">
        <v>484</v>
      </c>
      <c r="I1159" s="4">
        <v>196</v>
      </c>
      <c r="J1159" s="4">
        <v>14</v>
      </c>
      <c r="K1159" s="4">
        <v>14</v>
      </c>
      <c r="L1159">
        <v>14</v>
      </c>
      <c r="M1159" s="8">
        <v>0</v>
      </c>
      <c r="N1159" t="s">
        <v>388</v>
      </c>
      <c r="O1159">
        <v>16</v>
      </c>
      <c r="P1159" s="4">
        <v>9.0738672986425506</v>
      </c>
      <c r="Q1159" t="s">
        <v>169</v>
      </c>
      <c r="R1159" t="s">
        <v>258</v>
      </c>
      <c r="S1159" t="s">
        <v>342</v>
      </c>
      <c r="T1159" t="s">
        <v>509</v>
      </c>
      <c r="U1159" t="s">
        <v>532</v>
      </c>
      <c r="V1159" t="s">
        <v>517</v>
      </c>
    </row>
    <row r="1160" spans="1:22" ht="15" customHeight="1" x14ac:dyDescent="0.3">
      <c r="A1160">
        <v>10689</v>
      </c>
      <c r="B1160" t="s">
        <v>4</v>
      </c>
      <c r="C1160">
        <v>1</v>
      </c>
      <c r="D1160">
        <v>1</v>
      </c>
      <c r="E1160" s="3">
        <v>44470</v>
      </c>
      <c r="F1160" s="25">
        <f>YEAR(Order[[#This Row],[OrderDate]])</f>
        <v>2021</v>
      </c>
      <c r="G1160" s="14">
        <v>20211003</v>
      </c>
      <c r="H1160" t="s">
        <v>484</v>
      </c>
      <c r="I1160" s="4">
        <v>472.5</v>
      </c>
      <c r="J1160" s="4">
        <v>18</v>
      </c>
      <c r="K1160" s="4">
        <v>13.5</v>
      </c>
      <c r="L1160">
        <v>35</v>
      </c>
      <c r="M1160" s="8">
        <v>0.25</v>
      </c>
      <c r="N1160" t="s">
        <v>355</v>
      </c>
      <c r="O1160">
        <v>1</v>
      </c>
      <c r="P1160" s="4">
        <v>9.9412796083453241</v>
      </c>
      <c r="Q1160" t="s">
        <v>93</v>
      </c>
      <c r="R1160" t="s">
        <v>182</v>
      </c>
      <c r="S1160" t="s">
        <v>271</v>
      </c>
      <c r="T1160" t="s">
        <v>509</v>
      </c>
      <c r="U1160" t="s">
        <v>526</v>
      </c>
      <c r="V1160" t="s">
        <v>517</v>
      </c>
    </row>
    <row r="1161" spans="1:22" ht="15" customHeight="1" x14ac:dyDescent="0.3">
      <c r="A1161">
        <v>10690</v>
      </c>
      <c r="B1161" t="s">
        <v>32</v>
      </c>
      <c r="C1161">
        <v>56</v>
      </c>
      <c r="D1161">
        <v>1</v>
      </c>
      <c r="E1161" s="3">
        <v>44471</v>
      </c>
      <c r="F1161" s="25">
        <f>YEAR(Order[[#This Row],[OrderDate]])</f>
        <v>2021</v>
      </c>
      <c r="G1161" s="14">
        <v>20211003</v>
      </c>
      <c r="H1161" t="s">
        <v>486</v>
      </c>
      <c r="I1161" s="4">
        <v>570</v>
      </c>
      <c r="J1161" s="4">
        <v>38</v>
      </c>
      <c r="K1161" s="4">
        <v>28.5</v>
      </c>
      <c r="L1161">
        <v>20</v>
      </c>
      <c r="M1161" s="8">
        <v>0.25</v>
      </c>
      <c r="N1161" t="s">
        <v>410</v>
      </c>
      <c r="O1161">
        <v>26</v>
      </c>
      <c r="P1161" s="4">
        <v>12.985049050340091</v>
      </c>
      <c r="Q1161" t="s">
        <v>121</v>
      </c>
      <c r="R1161" t="s">
        <v>210</v>
      </c>
      <c r="S1161" t="s">
        <v>298</v>
      </c>
      <c r="T1161" t="s">
        <v>510</v>
      </c>
      <c r="U1161" t="s">
        <v>521</v>
      </c>
      <c r="V1161" t="s">
        <v>512</v>
      </c>
    </row>
    <row r="1162" spans="1:22" ht="15" customHeight="1" x14ac:dyDescent="0.3">
      <c r="A1162">
        <v>10690</v>
      </c>
      <c r="B1162" t="s">
        <v>32</v>
      </c>
      <c r="C1162">
        <v>77</v>
      </c>
      <c r="D1162">
        <v>1</v>
      </c>
      <c r="E1162" s="3">
        <v>44471</v>
      </c>
      <c r="F1162" s="25">
        <f>YEAR(Order[[#This Row],[OrderDate]])</f>
        <v>2021</v>
      </c>
      <c r="G1162" s="14">
        <v>20211022</v>
      </c>
      <c r="H1162" t="s">
        <v>486</v>
      </c>
      <c r="I1162" s="4">
        <v>292.5</v>
      </c>
      <c r="J1162" s="4">
        <v>13</v>
      </c>
      <c r="K1162" s="4">
        <v>9.75</v>
      </c>
      <c r="L1162">
        <v>30</v>
      </c>
      <c r="M1162" s="8">
        <v>0.25</v>
      </c>
      <c r="N1162" t="s">
        <v>431</v>
      </c>
      <c r="O1162">
        <v>12</v>
      </c>
      <c r="P1162" s="4">
        <v>9.7871799999999993</v>
      </c>
      <c r="Q1162" t="s">
        <v>121</v>
      </c>
      <c r="R1162" t="s">
        <v>210</v>
      </c>
      <c r="S1162" t="s">
        <v>298</v>
      </c>
      <c r="T1162" t="s">
        <v>510</v>
      </c>
      <c r="U1162" t="s">
        <v>521</v>
      </c>
      <c r="V1162" t="s">
        <v>515</v>
      </c>
    </row>
    <row r="1163" spans="1:22" ht="15" customHeight="1" x14ac:dyDescent="0.3">
      <c r="A1163">
        <v>10691</v>
      </c>
      <c r="B1163" t="s">
        <v>60</v>
      </c>
      <c r="C1163">
        <v>1</v>
      </c>
      <c r="D1163">
        <v>2</v>
      </c>
      <c r="E1163" s="3">
        <v>44472</v>
      </c>
      <c r="F1163" s="25">
        <f>YEAR(Order[[#This Row],[OrderDate]])</f>
        <v>2021</v>
      </c>
      <c r="G1163" s="14">
        <v>20211022</v>
      </c>
      <c r="H1163" t="s">
        <v>484</v>
      </c>
      <c r="I1163" s="4">
        <v>540</v>
      </c>
      <c r="J1163" s="4">
        <v>18</v>
      </c>
      <c r="K1163" s="4">
        <v>18</v>
      </c>
      <c r="L1163">
        <v>30</v>
      </c>
      <c r="M1163" s="8">
        <v>0</v>
      </c>
      <c r="N1163" t="s">
        <v>355</v>
      </c>
      <c r="O1163">
        <v>1</v>
      </c>
      <c r="P1163" s="4">
        <v>9.9412796083453241</v>
      </c>
      <c r="Q1163" t="s">
        <v>149</v>
      </c>
      <c r="R1163" t="s">
        <v>238</v>
      </c>
      <c r="S1163" t="s">
        <v>324</v>
      </c>
      <c r="T1163" t="s">
        <v>509</v>
      </c>
      <c r="U1163" t="s">
        <v>520</v>
      </c>
      <c r="V1163" t="s">
        <v>517</v>
      </c>
    </row>
    <row r="1164" spans="1:22" ht="15" customHeight="1" x14ac:dyDescent="0.3">
      <c r="A1164">
        <v>10691</v>
      </c>
      <c r="B1164" t="s">
        <v>60</v>
      </c>
      <c r="C1164">
        <v>29</v>
      </c>
      <c r="D1164">
        <v>2</v>
      </c>
      <c r="E1164" s="3">
        <v>44472</v>
      </c>
      <c r="F1164" s="25">
        <f>YEAR(Order[[#This Row],[OrderDate]])</f>
        <v>2021</v>
      </c>
      <c r="G1164" s="14">
        <v>20211022</v>
      </c>
      <c r="H1164" t="s">
        <v>484</v>
      </c>
      <c r="I1164" s="4">
        <v>4951.6000000000004</v>
      </c>
      <c r="J1164" s="4">
        <v>123.79</v>
      </c>
      <c r="K1164" s="4">
        <v>123.79</v>
      </c>
      <c r="L1164">
        <v>40</v>
      </c>
      <c r="M1164" s="8">
        <v>0</v>
      </c>
      <c r="N1164" t="s">
        <v>383</v>
      </c>
      <c r="O1164">
        <v>12</v>
      </c>
      <c r="P1164" s="4">
        <v>78.453085124436214</v>
      </c>
      <c r="Q1164" t="s">
        <v>149</v>
      </c>
      <c r="R1164" t="s">
        <v>238</v>
      </c>
      <c r="S1164" t="s">
        <v>324</v>
      </c>
      <c r="T1164" t="s">
        <v>509</v>
      </c>
      <c r="U1164" t="s">
        <v>520</v>
      </c>
      <c r="V1164" t="s">
        <v>518</v>
      </c>
    </row>
    <row r="1165" spans="1:22" ht="15" customHeight="1" x14ac:dyDescent="0.3">
      <c r="A1165">
        <v>10691</v>
      </c>
      <c r="B1165" t="s">
        <v>60</v>
      </c>
      <c r="C1165">
        <v>43</v>
      </c>
      <c r="D1165">
        <v>2</v>
      </c>
      <c r="E1165" s="3">
        <v>44472</v>
      </c>
      <c r="F1165" s="25">
        <f>YEAR(Order[[#This Row],[OrderDate]])</f>
        <v>2021</v>
      </c>
      <c r="G1165" s="14">
        <v>20211022</v>
      </c>
      <c r="H1165" t="s">
        <v>484</v>
      </c>
      <c r="I1165" s="4">
        <v>1840</v>
      </c>
      <c r="J1165" s="4">
        <v>46</v>
      </c>
      <c r="K1165" s="4">
        <v>46</v>
      </c>
      <c r="L1165">
        <v>40</v>
      </c>
      <c r="M1165" s="8">
        <v>0</v>
      </c>
      <c r="N1165" t="s">
        <v>397</v>
      </c>
      <c r="O1165">
        <v>20</v>
      </c>
      <c r="P1165" s="4">
        <v>33.719701744549674</v>
      </c>
      <c r="Q1165" t="s">
        <v>149</v>
      </c>
      <c r="R1165" t="s">
        <v>238</v>
      </c>
      <c r="S1165" t="s">
        <v>324</v>
      </c>
      <c r="T1165" t="s">
        <v>509</v>
      </c>
      <c r="U1165" t="s">
        <v>520</v>
      </c>
      <c r="V1165" t="s">
        <v>517</v>
      </c>
    </row>
    <row r="1166" spans="1:22" ht="15" customHeight="1" x14ac:dyDescent="0.3">
      <c r="A1166">
        <v>10691</v>
      </c>
      <c r="B1166" t="s">
        <v>60</v>
      </c>
      <c r="C1166">
        <v>44</v>
      </c>
      <c r="D1166">
        <v>2</v>
      </c>
      <c r="E1166" s="3">
        <v>44472</v>
      </c>
      <c r="F1166" s="25">
        <f>YEAR(Order[[#This Row],[OrderDate]])</f>
        <v>2021</v>
      </c>
      <c r="G1166" s="14">
        <v>20211022</v>
      </c>
      <c r="H1166" t="s">
        <v>484</v>
      </c>
      <c r="I1166" s="4">
        <v>466.79999999999995</v>
      </c>
      <c r="J1166" s="4">
        <v>19.45</v>
      </c>
      <c r="K1166" s="4">
        <v>19.45</v>
      </c>
      <c r="L1166">
        <v>24</v>
      </c>
      <c r="M1166" s="8">
        <v>0</v>
      </c>
      <c r="N1166" t="s">
        <v>398</v>
      </c>
      <c r="O1166">
        <v>20</v>
      </c>
      <c r="P1166" s="4">
        <v>10.842050263532254</v>
      </c>
      <c r="Q1166" t="s">
        <v>149</v>
      </c>
      <c r="R1166" t="s">
        <v>238</v>
      </c>
      <c r="S1166" t="s">
        <v>324</v>
      </c>
      <c r="T1166" t="s">
        <v>509</v>
      </c>
      <c r="U1166" t="s">
        <v>520</v>
      </c>
      <c r="V1166" t="s">
        <v>515</v>
      </c>
    </row>
    <row r="1167" spans="1:22" ht="15" customHeight="1" x14ac:dyDescent="0.3">
      <c r="A1167">
        <v>10691</v>
      </c>
      <c r="B1167" t="s">
        <v>60</v>
      </c>
      <c r="C1167">
        <v>62</v>
      </c>
      <c r="D1167">
        <v>2</v>
      </c>
      <c r="E1167" s="3">
        <v>44472</v>
      </c>
      <c r="F1167" s="25">
        <f>YEAR(Order[[#This Row],[OrderDate]])</f>
        <v>2021</v>
      </c>
      <c r="G1167" s="14">
        <v>20211013</v>
      </c>
      <c r="H1167" t="s">
        <v>484</v>
      </c>
      <c r="I1167" s="4">
        <v>2366.3999999999996</v>
      </c>
      <c r="J1167" s="4">
        <v>49.3</v>
      </c>
      <c r="K1167" s="4">
        <v>49.3</v>
      </c>
      <c r="L1167">
        <v>48</v>
      </c>
      <c r="M1167" s="8">
        <v>0</v>
      </c>
      <c r="N1167" t="s">
        <v>416</v>
      </c>
      <c r="O1167">
        <v>29</v>
      </c>
      <c r="P1167" s="4">
        <v>34.868075459270003</v>
      </c>
      <c r="Q1167" t="s">
        <v>149</v>
      </c>
      <c r="R1167" t="s">
        <v>238</v>
      </c>
      <c r="S1167" t="s">
        <v>324</v>
      </c>
      <c r="T1167" t="s">
        <v>509</v>
      </c>
      <c r="U1167" t="s">
        <v>520</v>
      </c>
      <c r="V1167" t="s">
        <v>516</v>
      </c>
    </row>
    <row r="1168" spans="1:22" ht="15" customHeight="1" x14ac:dyDescent="0.3">
      <c r="A1168">
        <v>10692</v>
      </c>
      <c r="B1168" t="s">
        <v>0</v>
      </c>
      <c r="C1168">
        <v>63</v>
      </c>
      <c r="D1168">
        <v>4</v>
      </c>
      <c r="E1168" s="3">
        <v>44472</v>
      </c>
      <c r="F1168" s="25">
        <f>YEAR(Order[[#This Row],[OrderDate]])</f>
        <v>2021</v>
      </c>
      <c r="G1168" s="14">
        <v>20211010</v>
      </c>
      <c r="H1168" t="s">
        <v>484</v>
      </c>
      <c r="I1168" s="4">
        <v>878</v>
      </c>
      <c r="J1168" s="4">
        <v>43.9</v>
      </c>
      <c r="K1168" s="4">
        <v>43.9</v>
      </c>
      <c r="L1168">
        <v>20</v>
      </c>
      <c r="M1168" s="8">
        <v>0</v>
      </c>
      <c r="N1168" t="s">
        <v>417</v>
      </c>
      <c r="O1168">
        <v>7</v>
      </c>
      <c r="P1168" s="4">
        <v>26.405205149492534</v>
      </c>
      <c r="Q1168" t="s">
        <v>89</v>
      </c>
      <c r="R1168" t="s">
        <v>178</v>
      </c>
      <c r="S1168" t="s">
        <v>267</v>
      </c>
      <c r="T1168" t="s">
        <v>509</v>
      </c>
      <c r="U1168" t="s">
        <v>520</v>
      </c>
      <c r="V1168" t="s">
        <v>515</v>
      </c>
    </row>
    <row r="1169" spans="1:22" ht="15" customHeight="1" x14ac:dyDescent="0.3">
      <c r="A1169">
        <v>10693</v>
      </c>
      <c r="B1169" t="s">
        <v>86</v>
      </c>
      <c r="C1169">
        <v>9</v>
      </c>
      <c r="D1169">
        <v>3</v>
      </c>
      <c r="E1169" s="3">
        <v>44475</v>
      </c>
      <c r="F1169" s="25">
        <f>YEAR(Order[[#This Row],[OrderDate]])</f>
        <v>2021</v>
      </c>
      <c r="G1169" s="14">
        <v>20211010</v>
      </c>
      <c r="H1169" t="s">
        <v>485</v>
      </c>
      <c r="I1169" s="4">
        <v>582</v>
      </c>
      <c r="J1169" s="4">
        <v>97</v>
      </c>
      <c r="K1169" s="4">
        <v>97</v>
      </c>
      <c r="L1169">
        <v>6</v>
      </c>
      <c r="M1169" s="8">
        <v>0</v>
      </c>
      <c r="N1169" t="s">
        <v>363</v>
      </c>
      <c r="O1169">
        <v>4</v>
      </c>
      <c r="P1169" s="4">
        <v>50.619422065150324</v>
      </c>
      <c r="Q1169" t="s">
        <v>175</v>
      </c>
      <c r="R1169" t="s">
        <v>264</v>
      </c>
      <c r="S1169" t="s">
        <v>348</v>
      </c>
      <c r="T1169" t="s">
        <v>510</v>
      </c>
      <c r="U1169" t="s">
        <v>353</v>
      </c>
      <c r="V1169" t="s">
        <v>518</v>
      </c>
    </row>
    <row r="1170" spans="1:22" ht="15" customHeight="1" x14ac:dyDescent="0.3">
      <c r="A1170">
        <v>10693</v>
      </c>
      <c r="B1170" t="s">
        <v>86</v>
      </c>
      <c r="C1170">
        <v>54</v>
      </c>
      <c r="D1170">
        <v>3</v>
      </c>
      <c r="E1170" s="3">
        <v>44475</v>
      </c>
      <c r="F1170" s="25">
        <f>YEAR(Order[[#This Row],[OrderDate]])</f>
        <v>2021</v>
      </c>
      <c r="G1170" s="14">
        <v>20211010</v>
      </c>
      <c r="H1170" t="s">
        <v>485</v>
      </c>
      <c r="I1170" s="4">
        <v>379.94999733567238</v>
      </c>
      <c r="J1170" s="4">
        <v>7.45</v>
      </c>
      <c r="K1170" s="4">
        <v>6.3324999555945398</v>
      </c>
      <c r="L1170">
        <v>60</v>
      </c>
      <c r="M1170" s="8">
        <v>0.15000000596046451</v>
      </c>
      <c r="N1170" t="s">
        <v>408</v>
      </c>
      <c r="O1170">
        <v>25</v>
      </c>
      <c r="P1170" s="4">
        <v>5.7031720626915998</v>
      </c>
      <c r="Q1170" t="s">
        <v>175</v>
      </c>
      <c r="R1170" t="s">
        <v>264</v>
      </c>
      <c r="S1170" t="s">
        <v>348</v>
      </c>
      <c r="T1170" t="s">
        <v>510</v>
      </c>
      <c r="U1170" t="s">
        <v>353</v>
      </c>
      <c r="V1170" t="s">
        <v>518</v>
      </c>
    </row>
    <row r="1171" spans="1:22" ht="15" customHeight="1" x14ac:dyDescent="0.3">
      <c r="A1171">
        <v>10693</v>
      </c>
      <c r="B1171" t="s">
        <v>86</v>
      </c>
      <c r="C1171">
        <v>69</v>
      </c>
      <c r="D1171">
        <v>3</v>
      </c>
      <c r="E1171" s="3">
        <v>44475</v>
      </c>
      <c r="F1171" s="25">
        <f>YEAR(Order[[#This Row],[OrderDate]])</f>
        <v>2021</v>
      </c>
      <c r="G1171" s="14">
        <v>20211010</v>
      </c>
      <c r="H1171" t="s">
        <v>485</v>
      </c>
      <c r="I1171" s="4">
        <v>917.99999356269836</v>
      </c>
      <c r="J1171" s="4">
        <v>36</v>
      </c>
      <c r="K1171" s="4">
        <v>30.599999785423279</v>
      </c>
      <c r="L1171">
        <v>30</v>
      </c>
      <c r="M1171" s="8">
        <v>0.15000000596046451</v>
      </c>
      <c r="N1171" t="s">
        <v>423</v>
      </c>
      <c r="O1171">
        <v>15</v>
      </c>
      <c r="P1171" s="4">
        <v>12.894008605174344</v>
      </c>
      <c r="Q1171" t="s">
        <v>175</v>
      </c>
      <c r="R1171" t="s">
        <v>264</v>
      </c>
      <c r="S1171" t="s">
        <v>348</v>
      </c>
      <c r="T1171" t="s">
        <v>510</v>
      </c>
      <c r="U1171" t="s">
        <v>353</v>
      </c>
      <c r="V1171" t="s">
        <v>511</v>
      </c>
    </row>
    <row r="1172" spans="1:22" ht="15" customHeight="1" x14ac:dyDescent="0.3">
      <c r="A1172">
        <v>10693</v>
      </c>
      <c r="B1172" t="s">
        <v>86</v>
      </c>
      <c r="C1172">
        <v>73</v>
      </c>
      <c r="D1172">
        <v>3</v>
      </c>
      <c r="E1172" s="3">
        <v>44475</v>
      </c>
      <c r="F1172" s="25">
        <f>YEAR(Order[[#This Row],[OrderDate]])</f>
        <v>2021</v>
      </c>
      <c r="G1172" s="14">
        <v>20211009</v>
      </c>
      <c r="H1172" t="s">
        <v>485</v>
      </c>
      <c r="I1172" s="4">
        <v>191.24999865889549</v>
      </c>
      <c r="J1172" s="4">
        <v>15</v>
      </c>
      <c r="K1172" s="4">
        <v>12.749999910593033</v>
      </c>
      <c r="L1172">
        <v>15</v>
      </c>
      <c r="M1172" s="8">
        <v>0.15000000596046451</v>
      </c>
      <c r="N1172" t="s">
        <v>427</v>
      </c>
      <c r="O1172">
        <v>17</v>
      </c>
      <c r="P1172" s="4">
        <v>4.6045134272414314</v>
      </c>
      <c r="Q1172" t="s">
        <v>175</v>
      </c>
      <c r="R1172" t="s">
        <v>264</v>
      </c>
      <c r="S1172" t="s">
        <v>348</v>
      </c>
      <c r="T1172" t="s">
        <v>510</v>
      </c>
      <c r="U1172" t="s">
        <v>353</v>
      </c>
      <c r="V1172" t="s">
        <v>514</v>
      </c>
    </row>
    <row r="1173" spans="1:22" ht="15" customHeight="1" x14ac:dyDescent="0.3">
      <c r="A1173">
        <v>10694</v>
      </c>
      <c r="B1173" t="s">
        <v>60</v>
      </c>
      <c r="C1173">
        <v>7</v>
      </c>
      <c r="D1173">
        <v>8</v>
      </c>
      <c r="E1173" s="3">
        <v>44475</v>
      </c>
      <c r="F1173" s="25">
        <f>YEAR(Order[[#This Row],[OrderDate]])</f>
        <v>2021</v>
      </c>
      <c r="G1173" s="14">
        <v>20211009</v>
      </c>
      <c r="H1173" t="s">
        <v>485</v>
      </c>
      <c r="I1173" s="4">
        <v>2700</v>
      </c>
      <c r="J1173" s="4">
        <v>30</v>
      </c>
      <c r="K1173" s="4">
        <v>30</v>
      </c>
      <c r="L1173">
        <v>90</v>
      </c>
      <c r="M1173" s="8">
        <v>0</v>
      </c>
      <c r="N1173" t="s">
        <v>361</v>
      </c>
      <c r="O1173">
        <v>3</v>
      </c>
      <c r="P1173" s="4">
        <v>16.995648153812226</v>
      </c>
      <c r="Q1173" t="s">
        <v>149</v>
      </c>
      <c r="R1173" t="s">
        <v>238</v>
      </c>
      <c r="S1173" t="s">
        <v>324</v>
      </c>
      <c r="T1173" t="s">
        <v>509</v>
      </c>
      <c r="U1173" t="s">
        <v>520</v>
      </c>
      <c r="V1173" t="s">
        <v>513</v>
      </c>
    </row>
    <row r="1174" spans="1:22" ht="15" customHeight="1" x14ac:dyDescent="0.3">
      <c r="A1174">
        <v>10694</v>
      </c>
      <c r="B1174" t="s">
        <v>60</v>
      </c>
      <c r="C1174">
        <v>59</v>
      </c>
      <c r="D1174">
        <v>8</v>
      </c>
      <c r="E1174" s="3">
        <v>44475</v>
      </c>
      <c r="F1174" s="25">
        <f>YEAR(Order[[#This Row],[OrderDate]])</f>
        <v>2021</v>
      </c>
      <c r="G1174" s="14">
        <v>20211009</v>
      </c>
      <c r="H1174" t="s">
        <v>485</v>
      </c>
      <c r="I1174" s="4">
        <v>1375</v>
      </c>
      <c r="J1174" s="4">
        <v>55</v>
      </c>
      <c r="K1174" s="4">
        <v>55</v>
      </c>
      <c r="L1174">
        <v>25</v>
      </c>
      <c r="M1174" s="8">
        <v>0</v>
      </c>
      <c r="N1174" t="s">
        <v>413</v>
      </c>
      <c r="O1174">
        <v>28</v>
      </c>
      <c r="P1174" s="4">
        <v>29.299646906924384</v>
      </c>
      <c r="Q1174" t="s">
        <v>149</v>
      </c>
      <c r="R1174" t="s">
        <v>238</v>
      </c>
      <c r="S1174" t="s">
        <v>324</v>
      </c>
      <c r="T1174" t="s">
        <v>509</v>
      </c>
      <c r="U1174" t="s">
        <v>520</v>
      </c>
      <c r="V1174" t="s">
        <v>511</v>
      </c>
    </row>
    <row r="1175" spans="1:22" ht="15" customHeight="1" x14ac:dyDescent="0.3">
      <c r="A1175">
        <v>10694</v>
      </c>
      <c r="B1175" t="s">
        <v>60</v>
      </c>
      <c r="C1175">
        <v>70</v>
      </c>
      <c r="D1175">
        <v>8</v>
      </c>
      <c r="E1175" s="3">
        <v>44475</v>
      </c>
      <c r="F1175" s="25">
        <f>YEAR(Order[[#This Row],[OrderDate]])</f>
        <v>2021</v>
      </c>
      <c r="G1175" s="14">
        <v>20211014</v>
      </c>
      <c r="H1175" t="s">
        <v>485</v>
      </c>
      <c r="I1175" s="4">
        <v>750</v>
      </c>
      <c r="J1175" s="4">
        <v>15</v>
      </c>
      <c r="K1175" s="4">
        <v>15</v>
      </c>
      <c r="L1175">
        <v>50</v>
      </c>
      <c r="M1175" s="8">
        <v>0</v>
      </c>
      <c r="N1175" t="s">
        <v>424</v>
      </c>
      <c r="O1175">
        <v>7</v>
      </c>
      <c r="P1175" s="4">
        <v>4.3219663299234155</v>
      </c>
      <c r="Q1175" t="s">
        <v>149</v>
      </c>
      <c r="R1175" t="s">
        <v>238</v>
      </c>
      <c r="S1175" t="s">
        <v>324</v>
      </c>
      <c r="T1175" t="s">
        <v>509</v>
      </c>
      <c r="U1175" t="s">
        <v>520</v>
      </c>
      <c r="V1175" t="s">
        <v>517</v>
      </c>
    </row>
    <row r="1176" spans="1:22" x14ac:dyDescent="0.3">
      <c r="A1176">
        <v>10695</v>
      </c>
      <c r="B1176" t="s">
        <v>87</v>
      </c>
      <c r="C1176">
        <v>8</v>
      </c>
      <c r="D1176">
        <v>7</v>
      </c>
      <c r="E1176" s="3">
        <v>44476</v>
      </c>
      <c r="F1176" s="25">
        <f>YEAR(Order[[#This Row],[OrderDate]])</f>
        <v>2021</v>
      </c>
      <c r="G1176" s="14">
        <v>20211014</v>
      </c>
      <c r="H1176" t="s">
        <v>486</v>
      </c>
      <c r="I1176" s="4">
        <v>400</v>
      </c>
      <c r="J1176" s="4">
        <v>40</v>
      </c>
      <c r="K1176" s="4">
        <v>40</v>
      </c>
      <c r="L1176">
        <v>10</v>
      </c>
      <c r="M1176" s="8">
        <v>0</v>
      </c>
      <c r="N1176" t="s">
        <v>362</v>
      </c>
      <c r="O1176">
        <v>3</v>
      </c>
      <c r="P1176" s="4">
        <v>29.042861179974402</v>
      </c>
      <c r="Q1176" t="s">
        <v>176</v>
      </c>
      <c r="R1176" t="s">
        <v>265</v>
      </c>
      <c r="S1176" t="s">
        <v>349</v>
      </c>
      <c r="T1176" t="s">
        <v>509</v>
      </c>
      <c r="U1176" t="s">
        <v>527</v>
      </c>
      <c r="V1176" t="s">
        <v>515</v>
      </c>
    </row>
    <row r="1177" spans="1:22" x14ac:dyDescent="0.3">
      <c r="A1177">
        <v>10695</v>
      </c>
      <c r="B1177" t="s">
        <v>87</v>
      </c>
      <c r="C1177">
        <v>12</v>
      </c>
      <c r="D1177">
        <v>7</v>
      </c>
      <c r="E1177" s="3">
        <v>44476</v>
      </c>
      <c r="F1177" s="25">
        <f>YEAR(Order[[#This Row],[OrderDate]])</f>
        <v>2021</v>
      </c>
      <c r="G1177" s="14">
        <v>20211014</v>
      </c>
      <c r="H1177" t="s">
        <v>486</v>
      </c>
      <c r="I1177" s="4">
        <v>152</v>
      </c>
      <c r="J1177" s="4">
        <v>38</v>
      </c>
      <c r="K1177" s="4">
        <v>38</v>
      </c>
      <c r="L1177">
        <v>4</v>
      </c>
      <c r="M1177" s="8">
        <v>0</v>
      </c>
      <c r="N1177" t="s">
        <v>366</v>
      </c>
      <c r="O1177">
        <v>5</v>
      </c>
      <c r="P1177" s="4">
        <v>30.407974809079235</v>
      </c>
      <c r="Q1177" t="s">
        <v>176</v>
      </c>
      <c r="R1177" t="s">
        <v>265</v>
      </c>
      <c r="S1177" t="s">
        <v>349</v>
      </c>
      <c r="T1177" t="s">
        <v>509</v>
      </c>
      <c r="U1177" t="s">
        <v>527</v>
      </c>
      <c r="V1177" t="s">
        <v>511</v>
      </c>
    </row>
    <row r="1178" spans="1:22" x14ac:dyDescent="0.3">
      <c r="A1178">
        <v>10695</v>
      </c>
      <c r="B1178" t="s">
        <v>87</v>
      </c>
      <c r="C1178">
        <v>24</v>
      </c>
      <c r="D1178">
        <v>7</v>
      </c>
      <c r="E1178" s="3">
        <v>44476</v>
      </c>
      <c r="F1178" s="25">
        <f>YEAR(Order[[#This Row],[OrderDate]])</f>
        <v>2021</v>
      </c>
      <c r="G1178" s="14">
        <v>20211014</v>
      </c>
      <c r="H1178" t="s">
        <v>486</v>
      </c>
      <c r="I1178" s="4">
        <v>90</v>
      </c>
      <c r="J1178" s="4">
        <v>4.5</v>
      </c>
      <c r="K1178" s="4">
        <v>4.5</v>
      </c>
      <c r="L1178">
        <v>20</v>
      </c>
      <c r="M1178" s="8">
        <v>0</v>
      </c>
      <c r="N1178" t="s">
        <v>378</v>
      </c>
      <c r="O1178">
        <v>10</v>
      </c>
      <c r="P1178" s="4">
        <v>2.1230577042655105</v>
      </c>
      <c r="Q1178" t="s">
        <v>176</v>
      </c>
      <c r="R1178" t="s">
        <v>265</v>
      </c>
      <c r="S1178" t="s">
        <v>349</v>
      </c>
      <c r="T1178" t="s">
        <v>509</v>
      </c>
      <c r="U1178" t="s">
        <v>527</v>
      </c>
      <c r="V1178" t="s">
        <v>517</v>
      </c>
    </row>
    <row r="1179" spans="1:22" ht="15" customHeight="1" x14ac:dyDescent="0.3">
      <c r="A1179">
        <v>10696</v>
      </c>
      <c r="B1179" t="s">
        <v>86</v>
      </c>
      <c r="C1179">
        <v>17</v>
      </c>
      <c r="D1179">
        <v>8</v>
      </c>
      <c r="E1179" s="3">
        <v>44477</v>
      </c>
      <c r="F1179" s="25">
        <f>YEAR(Order[[#This Row],[OrderDate]])</f>
        <v>2021</v>
      </c>
      <c r="G1179" s="14">
        <v>20211014</v>
      </c>
      <c r="H1179" t="s">
        <v>485</v>
      </c>
      <c r="I1179" s="4">
        <v>780</v>
      </c>
      <c r="J1179" s="4">
        <v>39</v>
      </c>
      <c r="K1179" s="4">
        <v>39</v>
      </c>
      <c r="L1179">
        <v>20</v>
      </c>
      <c r="M1179" s="8">
        <v>0</v>
      </c>
      <c r="N1179" t="s">
        <v>371</v>
      </c>
      <c r="O1179">
        <v>7</v>
      </c>
      <c r="P1179" s="4">
        <v>24.774912809223483</v>
      </c>
      <c r="Q1179" t="s">
        <v>175</v>
      </c>
      <c r="R1179" t="s">
        <v>264</v>
      </c>
      <c r="S1179" t="s">
        <v>348</v>
      </c>
      <c r="T1179" t="s">
        <v>510</v>
      </c>
      <c r="U1179" t="s">
        <v>353</v>
      </c>
      <c r="V1179" t="s">
        <v>518</v>
      </c>
    </row>
    <row r="1180" spans="1:22" ht="15" customHeight="1" x14ac:dyDescent="0.3">
      <c r="A1180">
        <v>10696</v>
      </c>
      <c r="B1180" t="s">
        <v>86</v>
      </c>
      <c r="C1180">
        <v>46</v>
      </c>
      <c r="D1180">
        <v>8</v>
      </c>
      <c r="E1180" s="3">
        <v>44477</v>
      </c>
      <c r="F1180" s="25">
        <f>YEAR(Order[[#This Row],[OrderDate]])</f>
        <v>2021</v>
      </c>
      <c r="G1180" s="14">
        <v>20211014</v>
      </c>
      <c r="H1180" t="s">
        <v>485</v>
      </c>
      <c r="I1180" s="4">
        <v>216</v>
      </c>
      <c r="J1180" s="4">
        <v>12</v>
      </c>
      <c r="K1180" s="4">
        <v>12</v>
      </c>
      <c r="L1180">
        <v>18</v>
      </c>
      <c r="M1180" s="8">
        <v>0</v>
      </c>
      <c r="N1180" t="s">
        <v>400</v>
      </c>
      <c r="O1180">
        <v>21</v>
      </c>
      <c r="P1180" s="4">
        <v>5.504627786254181</v>
      </c>
      <c r="Q1180" t="s">
        <v>175</v>
      </c>
      <c r="R1180" t="s">
        <v>264</v>
      </c>
      <c r="S1180" t="s">
        <v>348</v>
      </c>
      <c r="T1180" t="s">
        <v>510</v>
      </c>
      <c r="U1180" t="s">
        <v>353</v>
      </c>
      <c r="V1180" t="s">
        <v>514</v>
      </c>
    </row>
    <row r="1181" spans="1:22" ht="15" customHeight="1" x14ac:dyDescent="0.3">
      <c r="A1181">
        <v>10697</v>
      </c>
      <c r="B1181" t="s">
        <v>45</v>
      </c>
      <c r="C1181">
        <v>19</v>
      </c>
      <c r="D1181">
        <v>3</v>
      </c>
      <c r="E1181" s="3">
        <v>44477</v>
      </c>
      <c r="F1181" s="25">
        <f>YEAR(Order[[#This Row],[OrderDate]])</f>
        <v>2021</v>
      </c>
      <c r="G1181" s="14">
        <v>20211014</v>
      </c>
      <c r="H1181" t="s">
        <v>486</v>
      </c>
      <c r="I1181" s="4">
        <v>48.3</v>
      </c>
      <c r="J1181" s="4">
        <v>9.1999999999999993</v>
      </c>
      <c r="K1181" s="4">
        <v>6.8999999999999995</v>
      </c>
      <c r="L1181">
        <v>7</v>
      </c>
      <c r="M1181" s="8">
        <v>0.25</v>
      </c>
      <c r="N1181" t="s">
        <v>373</v>
      </c>
      <c r="O1181">
        <v>8</v>
      </c>
      <c r="P1181" s="4">
        <v>7.994614939930428</v>
      </c>
      <c r="Q1181" t="s">
        <v>134</v>
      </c>
      <c r="R1181" t="s">
        <v>223</v>
      </c>
      <c r="S1181" t="s">
        <v>310</v>
      </c>
      <c r="T1181" t="s">
        <v>510</v>
      </c>
      <c r="U1181" t="s">
        <v>354</v>
      </c>
      <c r="V1181" t="s">
        <v>516</v>
      </c>
    </row>
    <row r="1182" spans="1:22" ht="15" customHeight="1" x14ac:dyDescent="0.3">
      <c r="A1182">
        <v>10697</v>
      </c>
      <c r="B1182" t="s">
        <v>45</v>
      </c>
      <c r="C1182">
        <v>35</v>
      </c>
      <c r="D1182">
        <v>3</v>
      </c>
      <c r="E1182" s="3">
        <v>44477</v>
      </c>
      <c r="F1182" s="25">
        <f>YEAR(Order[[#This Row],[OrderDate]])</f>
        <v>2021</v>
      </c>
      <c r="G1182" s="14">
        <v>20211014</v>
      </c>
      <c r="H1182" t="s">
        <v>486</v>
      </c>
      <c r="I1182" s="4">
        <v>121.5</v>
      </c>
      <c r="J1182" s="4">
        <v>18</v>
      </c>
      <c r="K1182" s="4">
        <v>13.5</v>
      </c>
      <c r="L1182">
        <v>9</v>
      </c>
      <c r="M1182" s="8">
        <v>0.25</v>
      </c>
      <c r="N1182" t="s">
        <v>389</v>
      </c>
      <c r="O1182">
        <v>16</v>
      </c>
      <c r="P1182" s="4">
        <v>11.144616765926688</v>
      </c>
      <c r="Q1182" t="s">
        <v>134</v>
      </c>
      <c r="R1182" t="s">
        <v>223</v>
      </c>
      <c r="S1182" t="s">
        <v>310</v>
      </c>
      <c r="T1182" t="s">
        <v>510</v>
      </c>
      <c r="U1182" t="s">
        <v>354</v>
      </c>
      <c r="V1182" t="s">
        <v>517</v>
      </c>
    </row>
    <row r="1183" spans="1:22" ht="15" customHeight="1" x14ac:dyDescent="0.3">
      <c r="A1183">
        <v>10697</v>
      </c>
      <c r="B1183" t="s">
        <v>45</v>
      </c>
      <c r="C1183">
        <v>58</v>
      </c>
      <c r="D1183">
        <v>3</v>
      </c>
      <c r="E1183" s="3">
        <v>44477</v>
      </c>
      <c r="F1183" s="25">
        <f>YEAR(Order[[#This Row],[OrderDate]])</f>
        <v>2021</v>
      </c>
      <c r="G1183" s="14">
        <v>20211014</v>
      </c>
      <c r="H1183" t="s">
        <v>486</v>
      </c>
      <c r="I1183" s="4">
        <v>298.125</v>
      </c>
      <c r="J1183" s="4">
        <v>13.25</v>
      </c>
      <c r="K1183" s="4">
        <v>9.9375</v>
      </c>
      <c r="L1183">
        <v>30</v>
      </c>
      <c r="M1183" s="8">
        <v>0.25</v>
      </c>
      <c r="N1183" t="s">
        <v>412</v>
      </c>
      <c r="O1183">
        <v>27</v>
      </c>
      <c r="P1183" s="4">
        <v>5.9992715692376155</v>
      </c>
      <c r="Q1183" t="s">
        <v>134</v>
      </c>
      <c r="R1183" t="s">
        <v>223</v>
      </c>
      <c r="S1183" t="s">
        <v>310</v>
      </c>
      <c r="T1183" t="s">
        <v>510</v>
      </c>
      <c r="U1183" t="s">
        <v>354</v>
      </c>
      <c r="V1183" t="s">
        <v>514</v>
      </c>
    </row>
    <row r="1184" spans="1:22" ht="15" customHeight="1" x14ac:dyDescent="0.3">
      <c r="A1184">
        <v>10697</v>
      </c>
      <c r="B1184" t="s">
        <v>45</v>
      </c>
      <c r="C1184">
        <v>70</v>
      </c>
      <c r="D1184">
        <v>3</v>
      </c>
      <c r="E1184" s="3">
        <v>44477</v>
      </c>
      <c r="F1184" s="25">
        <f>YEAR(Order[[#This Row],[OrderDate]])</f>
        <v>2021</v>
      </c>
      <c r="G1184" s="14">
        <v>20211017</v>
      </c>
      <c r="H1184" t="s">
        <v>486</v>
      </c>
      <c r="I1184" s="4">
        <v>337.5</v>
      </c>
      <c r="J1184" s="4">
        <v>15</v>
      </c>
      <c r="K1184" s="4">
        <v>11.25</v>
      </c>
      <c r="L1184">
        <v>30</v>
      </c>
      <c r="M1184" s="8">
        <v>0.25</v>
      </c>
      <c r="N1184" t="s">
        <v>424</v>
      </c>
      <c r="O1184">
        <v>7</v>
      </c>
      <c r="P1184" s="4">
        <v>4.3219663299234155</v>
      </c>
      <c r="Q1184" t="s">
        <v>134</v>
      </c>
      <c r="R1184" t="s">
        <v>223</v>
      </c>
      <c r="S1184" t="s">
        <v>310</v>
      </c>
      <c r="T1184" t="s">
        <v>510</v>
      </c>
      <c r="U1184" t="s">
        <v>354</v>
      </c>
      <c r="V1184" t="s">
        <v>517</v>
      </c>
    </row>
    <row r="1185" spans="1:22" ht="15" customHeight="1" x14ac:dyDescent="0.3">
      <c r="A1185">
        <v>10698</v>
      </c>
      <c r="B1185" t="s">
        <v>19</v>
      </c>
      <c r="C1185">
        <v>11</v>
      </c>
      <c r="D1185">
        <v>4</v>
      </c>
      <c r="E1185" s="3">
        <v>44478</v>
      </c>
      <c r="F1185" s="25">
        <f>YEAR(Order[[#This Row],[OrderDate]])</f>
        <v>2021</v>
      </c>
      <c r="G1185" s="14">
        <v>20211017</v>
      </c>
      <c r="H1185" t="s">
        <v>486</v>
      </c>
      <c r="I1185" s="4">
        <v>315</v>
      </c>
      <c r="J1185" s="4">
        <v>21</v>
      </c>
      <c r="K1185" s="4">
        <v>21</v>
      </c>
      <c r="L1185">
        <v>15</v>
      </c>
      <c r="M1185" s="8">
        <v>0</v>
      </c>
      <c r="N1185" t="s">
        <v>365</v>
      </c>
      <c r="O1185">
        <v>5</v>
      </c>
      <c r="P1185" s="4">
        <v>7.3815383533820462</v>
      </c>
      <c r="Q1185" t="s">
        <v>108</v>
      </c>
      <c r="R1185" t="s">
        <v>197</v>
      </c>
      <c r="S1185" t="s">
        <v>286</v>
      </c>
      <c r="T1185" t="s">
        <v>509</v>
      </c>
      <c r="U1185" t="s">
        <v>524</v>
      </c>
      <c r="V1185" t="s">
        <v>511</v>
      </c>
    </row>
    <row r="1186" spans="1:22" ht="15" customHeight="1" x14ac:dyDescent="0.3">
      <c r="A1186">
        <v>10698</v>
      </c>
      <c r="B1186" t="s">
        <v>19</v>
      </c>
      <c r="C1186">
        <v>17</v>
      </c>
      <c r="D1186">
        <v>4</v>
      </c>
      <c r="E1186" s="3">
        <v>44478</v>
      </c>
      <c r="F1186" s="25">
        <f>YEAR(Order[[#This Row],[OrderDate]])</f>
        <v>2021</v>
      </c>
      <c r="G1186" s="14">
        <v>20211017</v>
      </c>
      <c r="H1186" t="s">
        <v>486</v>
      </c>
      <c r="I1186" s="4">
        <v>296.39999976754189</v>
      </c>
      <c r="J1186" s="4">
        <v>39</v>
      </c>
      <c r="K1186" s="4">
        <v>37.049999970942736</v>
      </c>
      <c r="L1186">
        <v>8</v>
      </c>
      <c r="M1186" s="8">
        <v>5.000000074505806E-2</v>
      </c>
      <c r="N1186" t="s">
        <v>371</v>
      </c>
      <c r="O1186">
        <v>7</v>
      </c>
      <c r="P1186" s="4">
        <v>24.774912809223483</v>
      </c>
      <c r="Q1186" t="s">
        <v>108</v>
      </c>
      <c r="R1186" t="s">
        <v>197</v>
      </c>
      <c r="S1186" t="s">
        <v>286</v>
      </c>
      <c r="T1186" t="s">
        <v>509</v>
      </c>
      <c r="U1186" t="s">
        <v>524</v>
      </c>
      <c r="V1186" t="s">
        <v>518</v>
      </c>
    </row>
    <row r="1187" spans="1:22" ht="15" customHeight="1" x14ac:dyDescent="0.3">
      <c r="A1187">
        <v>10698</v>
      </c>
      <c r="B1187" t="s">
        <v>19</v>
      </c>
      <c r="C1187">
        <v>29</v>
      </c>
      <c r="D1187">
        <v>4</v>
      </c>
      <c r="E1187" s="3">
        <v>44478</v>
      </c>
      <c r="F1187" s="25">
        <f>YEAR(Order[[#This Row],[OrderDate]])</f>
        <v>2021</v>
      </c>
      <c r="G1187" s="14">
        <v>20211017</v>
      </c>
      <c r="H1187" t="s">
        <v>486</v>
      </c>
      <c r="I1187" s="4">
        <v>1411.205998893231</v>
      </c>
      <c r="J1187" s="4">
        <v>123.79</v>
      </c>
      <c r="K1187" s="4">
        <v>117.60049990776926</v>
      </c>
      <c r="L1187">
        <v>12</v>
      </c>
      <c r="M1187" s="8">
        <v>5.000000074505806E-2</v>
      </c>
      <c r="N1187" t="s">
        <v>383</v>
      </c>
      <c r="O1187">
        <v>12</v>
      </c>
      <c r="P1187" s="4">
        <v>78.453085124436214</v>
      </c>
      <c r="Q1187" t="s">
        <v>108</v>
      </c>
      <c r="R1187" t="s">
        <v>197</v>
      </c>
      <c r="S1187" t="s">
        <v>286</v>
      </c>
      <c r="T1187" t="s">
        <v>509</v>
      </c>
      <c r="U1187" t="s">
        <v>524</v>
      </c>
      <c r="V1187" t="s">
        <v>518</v>
      </c>
    </row>
    <row r="1188" spans="1:22" ht="15" customHeight="1" x14ac:dyDescent="0.3">
      <c r="A1188">
        <v>10698</v>
      </c>
      <c r="B1188" t="s">
        <v>19</v>
      </c>
      <c r="C1188">
        <v>65</v>
      </c>
      <c r="D1188">
        <v>4</v>
      </c>
      <c r="E1188" s="3">
        <v>44478</v>
      </c>
      <c r="F1188" s="25">
        <f>YEAR(Order[[#This Row],[OrderDate]])</f>
        <v>2021</v>
      </c>
      <c r="G1188" s="14">
        <v>20211017</v>
      </c>
      <c r="H1188" t="s">
        <v>486</v>
      </c>
      <c r="I1188" s="4">
        <v>1299.8374989805745</v>
      </c>
      <c r="J1188" s="4">
        <v>21.05</v>
      </c>
      <c r="K1188" s="4">
        <v>19.99749998431653</v>
      </c>
      <c r="L1188">
        <v>65</v>
      </c>
      <c r="M1188" s="8">
        <v>5.000000074505806E-2</v>
      </c>
      <c r="N1188" t="s">
        <v>419</v>
      </c>
      <c r="O1188">
        <v>2</v>
      </c>
      <c r="P1188" s="4">
        <v>12.356901002694999</v>
      </c>
      <c r="Q1188" t="s">
        <v>108</v>
      </c>
      <c r="R1188" t="s">
        <v>197</v>
      </c>
      <c r="S1188" t="s">
        <v>286</v>
      </c>
      <c r="T1188" t="s">
        <v>509</v>
      </c>
      <c r="U1188" t="s">
        <v>524</v>
      </c>
      <c r="V1188" t="s">
        <v>515</v>
      </c>
    </row>
    <row r="1189" spans="1:22" ht="15" customHeight="1" x14ac:dyDescent="0.3">
      <c r="A1189">
        <v>10698</v>
      </c>
      <c r="B1189" t="s">
        <v>19</v>
      </c>
      <c r="C1189">
        <v>70</v>
      </c>
      <c r="D1189">
        <v>4</v>
      </c>
      <c r="E1189" s="3">
        <v>44478</v>
      </c>
      <c r="F1189" s="25">
        <f>YEAR(Order[[#This Row],[OrderDate]])</f>
        <v>2021</v>
      </c>
      <c r="G1189" s="14">
        <v>20211013</v>
      </c>
      <c r="H1189" t="s">
        <v>486</v>
      </c>
      <c r="I1189" s="4">
        <v>113.99999991059303</v>
      </c>
      <c r="J1189" s="4">
        <v>15</v>
      </c>
      <c r="K1189" s="4">
        <v>14.249999988824129</v>
      </c>
      <c r="L1189">
        <v>8</v>
      </c>
      <c r="M1189" s="8">
        <v>5.000000074505806E-2</v>
      </c>
      <c r="N1189" t="s">
        <v>424</v>
      </c>
      <c r="O1189">
        <v>7</v>
      </c>
      <c r="P1189" s="4">
        <v>4.3219663299234155</v>
      </c>
      <c r="Q1189" t="s">
        <v>108</v>
      </c>
      <c r="R1189" t="s">
        <v>197</v>
      </c>
      <c r="S1189" t="s">
        <v>286</v>
      </c>
      <c r="T1189" t="s">
        <v>509</v>
      </c>
      <c r="U1189" t="s">
        <v>524</v>
      </c>
      <c r="V1189" t="s">
        <v>517</v>
      </c>
    </row>
    <row r="1190" spans="1:22" ht="15" customHeight="1" x14ac:dyDescent="0.3">
      <c r="A1190">
        <v>10699</v>
      </c>
      <c r="B1190" t="s">
        <v>50</v>
      </c>
      <c r="C1190">
        <v>47</v>
      </c>
      <c r="D1190">
        <v>3</v>
      </c>
      <c r="E1190" s="3">
        <v>44478</v>
      </c>
      <c r="F1190" s="25">
        <f>YEAR(Order[[#This Row],[OrderDate]])</f>
        <v>2021</v>
      </c>
      <c r="G1190" s="14">
        <v>20211016</v>
      </c>
      <c r="H1190" t="s">
        <v>485</v>
      </c>
      <c r="I1190" s="4">
        <v>114</v>
      </c>
      <c r="J1190" s="4">
        <v>9.5</v>
      </c>
      <c r="K1190" s="4">
        <v>9.5</v>
      </c>
      <c r="L1190">
        <v>12</v>
      </c>
      <c r="M1190" s="8">
        <v>0</v>
      </c>
      <c r="N1190" t="s">
        <v>401</v>
      </c>
      <c r="O1190">
        <v>22</v>
      </c>
      <c r="P1190" s="4">
        <v>6.92246398648025</v>
      </c>
      <c r="Q1190" t="s">
        <v>139</v>
      </c>
      <c r="R1190" t="s">
        <v>228</v>
      </c>
      <c r="S1190" t="s">
        <v>315</v>
      </c>
      <c r="T1190" t="s">
        <v>509</v>
      </c>
      <c r="U1190" t="s">
        <v>520</v>
      </c>
      <c r="V1190" t="s">
        <v>516</v>
      </c>
    </row>
    <row r="1191" spans="1:22" ht="15" customHeight="1" x14ac:dyDescent="0.3">
      <c r="A1191">
        <v>10700</v>
      </c>
      <c r="B1191" t="s">
        <v>68</v>
      </c>
      <c r="C1191">
        <v>1</v>
      </c>
      <c r="D1191">
        <v>3</v>
      </c>
      <c r="E1191" s="3">
        <v>44479</v>
      </c>
      <c r="F1191" s="25">
        <f>YEAR(Order[[#This Row],[OrderDate]])</f>
        <v>2021</v>
      </c>
      <c r="G1191" s="14">
        <v>20211016</v>
      </c>
      <c r="H1191" t="s">
        <v>486</v>
      </c>
      <c r="I1191" s="4">
        <v>71.999999731779099</v>
      </c>
      <c r="J1191" s="4">
        <v>18</v>
      </c>
      <c r="K1191" s="4">
        <v>14.39999994635582</v>
      </c>
      <c r="L1191">
        <v>5</v>
      </c>
      <c r="M1191" s="8">
        <v>0.20000000298023221</v>
      </c>
      <c r="N1191" t="s">
        <v>355</v>
      </c>
      <c r="O1191">
        <v>1</v>
      </c>
      <c r="P1191" s="4">
        <v>9.9412796083453241</v>
      </c>
      <c r="Q1191" t="s">
        <v>157</v>
      </c>
      <c r="R1191" t="s">
        <v>246</v>
      </c>
      <c r="S1191" t="s">
        <v>331</v>
      </c>
      <c r="T1191" t="s">
        <v>510</v>
      </c>
      <c r="U1191" t="s">
        <v>353</v>
      </c>
      <c r="V1191" t="s">
        <v>517</v>
      </c>
    </row>
    <row r="1192" spans="1:22" ht="15" customHeight="1" x14ac:dyDescent="0.3">
      <c r="A1192">
        <v>10700</v>
      </c>
      <c r="B1192" t="s">
        <v>68</v>
      </c>
      <c r="C1192">
        <v>34</v>
      </c>
      <c r="D1192">
        <v>3</v>
      </c>
      <c r="E1192" s="3">
        <v>44479</v>
      </c>
      <c r="F1192" s="25">
        <f>YEAR(Order[[#This Row],[OrderDate]])</f>
        <v>2021</v>
      </c>
      <c r="G1192" s="14">
        <v>20211016</v>
      </c>
      <c r="H1192" t="s">
        <v>486</v>
      </c>
      <c r="I1192" s="4">
        <v>134.39999949932098</v>
      </c>
      <c r="J1192" s="4">
        <v>14</v>
      </c>
      <c r="K1192" s="4">
        <v>11.199999958276749</v>
      </c>
      <c r="L1192">
        <v>12</v>
      </c>
      <c r="M1192" s="8">
        <v>0.20000000298023221</v>
      </c>
      <c r="N1192" t="s">
        <v>388</v>
      </c>
      <c r="O1192">
        <v>16</v>
      </c>
      <c r="P1192" s="4">
        <v>9.0738672986425506</v>
      </c>
      <c r="Q1192" t="s">
        <v>157</v>
      </c>
      <c r="R1192" t="s">
        <v>246</v>
      </c>
      <c r="S1192" t="s">
        <v>331</v>
      </c>
      <c r="T1192" t="s">
        <v>510</v>
      </c>
      <c r="U1192" t="s">
        <v>353</v>
      </c>
      <c r="V1192" t="s">
        <v>517</v>
      </c>
    </row>
    <row r="1193" spans="1:22" ht="15" customHeight="1" x14ac:dyDescent="0.3">
      <c r="A1193">
        <v>10700</v>
      </c>
      <c r="B1193" t="s">
        <v>68</v>
      </c>
      <c r="C1193">
        <v>68</v>
      </c>
      <c r="D1193">
        <v>3</v>
      </c>
      <c r="E1193" s="3">
        <v>44479</v>
      </c>
      <c r="F1193" s="25">
        <f>YEAR(Order[[#This Row],[OrderDate]])</f>
        <v>2021</v>
      </c>
      <c r="G1193" s="14">
        <v>20211016</v>
      </c>
      <c r="H1193" t="s">
        <v>486</v>
      </c>
      <c r="I1193" s="4">
        <v>399.99999850988388</v>
      </c>
      <c r="J1193" s="4">
        <v>12.5</v>
      </c>
      <c r="K1193" s="4">
        <v>9.999999962747097</v>
      </c>
      <c r="L1193">
        <v>40</v>
      </c>
      <c r="M1193" s="8">
        <v>0.20000000298023221</v>
      </c>
      <c r="N1193" t="s">
        <v>422</v>
      </c>
      <c r="O1193">
        <v>8</v>
      </c>
      <c r="P1193" s="4">
        <v>9.881917469522989</v>
      </c>
      <c r="Q1193" t="s">
        <v>157</v>
      </c>
      <c r="R1193" t="s">
        <v>246</v>
      </c>
      <c r="S1193" t="s">
        <v>331</v>
      </c>
      <c r="T1193" t="s">
        <v>510</v>
      </c>
      <c r="U1193" t="s">
        <v>353</v>
      </c>
      <c r="V1193" t="s">
        <v>516</v>
      </c>
    </row>
    <row r="1194" spans="1:22" ht="15" customHeight="1" x14ac:dyDescent="0.3">
      <c r="A1194">
        <v>10700</v>
      </c>
      <c r="B1194" t="s">
        <v>68</v>
      </c>
      <c r="C1194">
        <v>71</v>
      </c>
      <c r="D1194">
        <v>3</v>
      </c>
      <c r="E1194" s="3">
        <v>44479</v>
      </c>
      <c r="F1194" s="25">
        <f>YEAR(Order[[#This Row],[OrderDate]])</f>
        <v>2021</v>
      </c>
      <c r="G1194" s="14">
        <v>20211015</v>
      </c>
      <c r="H1194" t="s">
        <v>486</v>
      </c>
      <c r="I1194" s="4">
        <v>1031.9999961555004</v>
      </c>
      <c r="J1194" s="4">
        <v>21.5</v>
      </c>
      <c r="K1194" s="4">
        <v>17.199999935925007</v>
      </c>
      <c r="L1194">
        <v>60</v>
      </c>
      <c r="M1194" s="8">
        <v>0.20000000298023221</v>
      </c>
      <c r="N1194" t="s">
        <v>425</v>
      </c>
      <c r="O1194">
        <v>15</v>
      </c>
      <c r="P1194" s="4">
        <v>15.813450604529082</v>
      </c>
      <c r="Q1194" t="s">
        <v>157</v>
      </c>
      <c r="R1194" t="s">
        <v>246</v>
      </c>
      <c r="S1194" t="s">
        <v>331</v>
      </c>
      <c r="T1194" t="s">
        <v>510</v>
      </c>
      <c r="U1194" t="s">
        <v>353</v>
      </c>
      <c r="V1194" t="s">
        <v>511</v>
      </c>
    </row>
    <row r="1195" spans="1:22" x14ac:dyDescent="0.3">
      <c r="A1195">
        <v>10701</v>
      </c>
      <c r="B1195" t="s">
        <v>35</v>
      </c>
      <c r="C1195">
        <v>59</v>
      </c>
      <c r="D1195">
        <v>6</v>
      </c>
      <c r="E1195" s="3">
        <v>44482</v>
      </c>
      <c r="F1195" s="25">
        <f>YEAR(Order[[#This Row],[OrderDate]])</f>
        <v>2021</v>
      </c>
      <c r="G1195" s="14">
        <v>20211015</v>
      </c>
      <c r="H1195" t="s">
        <v>485</v>
      </c>
      <c r="I1195" s="4">
        <v>1963.4999862313271</v>
      </c>
      <c r="J1195" s="4">
        <v>55</v>
      </c>
      <c r="K1195" s="4">
        <v>46.749999672174454</v>
      </c>
      <c r="L1195">
        <v>42</v>
      </c>
      <c r="M1195" s="8">
        <v>0.15000000596046451</v>
      </c>
      <c r="N1195" t="s">
        <v>413</v>
      </c>
      <c r="O1195">
        <v>28</v>
      </c>
      <c r="P1195" s="4">
        <v>29.299646906924384</v>
      </c>
      <c r="Q1195" t="s">
        <v>124</v>
      </c>
      <c r="R1195" t="s">
        <v>213</v>
      </c>
      <c r="T1195" t="s">
        <v>509</v>
      </c>
      <c r="U1195" t="s">
        <v>530</v>
      </c>
      <c r="V1195" t="s">
        <v>511</v>
      </c>
    </row>
    <row r="1196" spans="1:22" x14ac:dyDescent="0.3">
      <c r="A1196">
        <v>10701</v>
      </c>
      <c r="B1196" t="s">
        <v>35</v>
      </c>
      <c r="C1196">
        <v>71</v>
      </c>
      <c r="D1196">
        <v>6</v>
      </c>
      <c r="E1196" s="3">
        <v>44482</v>
      </c>
      <c r="F1196" s="25">
        <f>YEAR(Order[[#This Row],[OrderDate]])</f>
        <v>2021</v>
      </c>
      <c r="G1196" s="14">
        <v>20211015</v>
      </c>
      <c r="H1196" t="s">
        <v>485</v>
      </c>
      <c r="I1196" s="4">
        <v>365.49999743700027</v>
      </c>
      <c r="J1196" s="4">
        <v>21.5</v>
      </c>
      <c r="K1196" s="4">
        <v>18.274999871850014</v>
      </c>
      <c r="L1196">
        <v>20</v>
      </c>
      <c r="M1196" s="8">
        <v>0.15000000596046451</v>
      </c>
      <c r="N1196" t="s">
        <v>425</v>
      </c>
      <c r="O1196">
        <v>15</v>
      </c>
      <c r="P1196" s="4">
        <v>15.813450604529082</v>
      </c>
      <c r="Q1196" t="s">
        <v>124</v>
      </c>
      <c r="R1196" t="s">
        <v>213</v>
      </c>
      <c r="T1196" t="s">
        <v>509</v>
      </c>
      <c r="U1196" t="s">
        <v>530</v>
      </c>
      <c r="V1196" t="s">
        <v>511</v>
      </c>
    </row>
    <row r="1197" spans="1:22" x14ac:dyDescent="0.3">
      <c r="A1197">
        <v>10701</v>
      </c>
      <c r="B1197" t="s">
        <v>35</v>
      </c>
      <c r="C1197">
        <v>76</v>
      </c>
      <c r="D1197">
        <v>6</v>
      </c>
      <c r="E1197" s="3">
        <v>44482</v>
      </c>
      <c r="F1197" s="25">
        <f>YEAR(Order[[#This Row],[OrderDate]])</f>
        <v>2021</v>
      </c>
      <c r="G1197" s="14">
        <v>20211021</v>
      </c>
      <c r="H1197" t="s">
        <v>485</v>
      </c>
      <c r="I1197" s="4">
        <v>535.49999624490738</v>
      </c>
      <c r="J1197" s="4">
        <v>18</v>
      </c>
      <c r="K1197" s="4">
        <v>15.299999892711639</v>
      </c>
      <c r="L1197">
        <v>35</v>
      </c>
      <c r="M1197" s="8">
        <v>0.15000000596046451</v>
      </c>
      <c r="N1197" t="s">
        <v>430</v>
      </c>
      <c r="O1197">
        <v>23</v>
      </c>
      <c r="P1197" s="4">
        <v>11.35067307451974</v>
      </c>
      <c r="Q1197" t="s">
        <v>124</v>
      </c>
      <c r="R1197" t="s">
        <v>213</v>
      </c>
      <c r="T1197" t="s">
        <v>509</v>
      </c>
      <c r="U1197" t="s">
        <v>530</v>
      </c>
      <c r="V1197" t="s">
        <v>517</v>
      </c>
    </row>
    <row r="1198" spans="1:22" ht="15" customHeight="1" x14ac:dyDescent="0.3">
      <c r="A1198">
        <v>10702</v>
      </c>
      <c r="B1198" t="s">
        <v>0</v>
      </c>
      <c r="C1198">
        <v>3</v>
      </c>
      <c r="D1198">
        <v>4</v>
      </c>
      <c r="E1198" s="3">
        <v>44482</v>
      </c>
      <c r="F1198" s="25">
        <f>YEAR(Order[[#This Row],[OrderDate]])</f>
        <v>2021</v>
      </c>
      <c r="G1198" s="14">
        <v>20211021</v>
      </c>
      <c r="H1198" t="s">
        <v>486</v>
      </c>
      <c r="I1198" s="4">
        <v>60</v>
      </c>
      <c r="J1198" s="4">
        <v>10</v>
      </c>
      <c r="K1198" s="4">
        <v>10</v>
      </c>
      <c r="L1198">
        <v>6</v>
      </c>
      <c r="M1198" s="8">
        <v>0</v>
      </c>
      <c r="N1198" t="s">
        <v>357</v>
      </c>
      <c r="O1198">
        <v>1</v>
      </c>
      <c r="P1198" s="4">
        <v>8.7131018239662712</v>
      </c>
      <c r="Q1198" t="s">
        <v>89</v>
      </c>
      <c r="R1198" t="s">
        <v>178</v>
      </c>
      <c r="S1198" t="s">
        <v>267</v>
      </c>
      <c r="T1198" t="s">
        <v>509</v>
      </c>
      <c r="U1198" t="s">
        <v>520</v>
      </c>
      <c r="V1198" t="s">
        <v>515</v>
      </c>
    </row>
    <row r="1199" spans="1:22" ht="15" customHeight="1" x14ac:dyDescent="0.3">
      <c r="A1199">
        <v>10702</v>
      </c>
      <c r="B1199" t="s">
        <v>0</v>
      </c>
      <c r="C1199">
        <v>76</v>
      </c>
      <c r="D1199">
        <v>4</v>
      </c>
      <c r="E1199" s="3">
        <v>44482</v>
      </c>
      <c r="F1199" s="25">
        <f>YEAR(Order[[#This Row],[OrderDate]])</f>
        <v>2021</v>
      </c>
      <c r="G1199" s="14">
        <v>20211020</v>
      </c>
      <c r="H1199" t="s">
        <v>486</v>
      </c>
      <c r="I1199" s="4">
        <v>270</v>
      </c>
      <c r="J1199" s="4">
        <v>18</v>
      </c>
      <c r="K1199" s="4">
        <v>18</v>
      </c>
      <c r="L1199">
        <v>15</v>
      </c>
      <c r="M1199" s="8">
        <v>0</v>
      </c>
      <c r="N1199" t="s">
        <v>430</v>
      </c>
      <c r="O1199">
        <v>23</v>
      </c>
      <c r="P1199" s="4">
        <v>11.35067307451974</v>
      </c>
      <c r="Q1199" t="s">
        <v>89</v>
      </c>
      <c r="R1199" t="s">
        <v>178</v>
      </c>
      <c r="S1199" t="s">
        <v>267</v>
      </c>
      <c r="T1199" t="s">
        <v>509</v>
      </c>
      <c r="U1199" t="s">
        <v>520</v>
      </c>
      <c r="V1199" t="s">
        <v>517</v>
      </c>
    </row>
    <row r="1200" spans="1:22" x14ac:dyDescent="0.3">
      <c r="A1200">
        <v>10703</v>
      </c>
      <c r="B1200" t="s">
        <v>22</v>
      </c>
      <c r="C1200">
        <v>2</v>
      </c>
      <c r="D1200">
        <v>6</v>
      </c>
      <c r="E1200" s="3">
        <v>44483</v>
      </c>
      <c r="F1200" s="25">
        <f>YEAR(Order[[#This Row],[OrderDate]])</f>
        <v>2021</v>
      </c>
      <c r="G1200" s="14">
        <v>20211020</v>
      </c>
      <c r="H1200" t="s">
        <v>484</v>
      </c>
      <c r="I1200" s="4">
        <v>95</v>
      </c>
      <c r="J1200" s="4">
        <v>19</v>
      </c>
      <c r="K1200" s="4">
        <v>19</v>
      </c>
      <c r="L1200">
        <v>5</v>
      </c>
      <c r="M1200" s="8">
        <v>0</v>
      </c>
      <c r="N1200" t="s">
        <v>356</v>
      </c>
      <c r="O1200">
        <v>1</v>
      </c>
      <c r="P1200" s="4">
        <v>9.9064127385757743</v>
      </c>
      <c r="Q1200" t="s">
        <v>111</v>
      </c>
      <c r="R1200" t="s">
        <v>200</v>
      </c>
      <c r="S1200" t="s">
        <v>289</v>
      </c>
      <c r="T1200" t="s">
        <v>509</v>
      </c>
      <c r="U1200" t="s">
        <v>526</v>
      </c>
      <c r="V1200" t="s">
        <v>517</v>
      </c>
    </row>
    <row r="1201" spans="1:22" x14ac:dyDescent="0.3">
      <c r="A1201">
        <v>10703</v>
      </c>
      <c r="B1201" t="s">
        <v>22</v>
      </c>
      <c r="C1201">
        <v>59</v>
      </c>
      <c r="D1201">
        <v>6</v>
      </c>
      <c r="E1201" s="3">
        <v>44483</v>
      </c>
      <c r="F1201" s="25">
        <f>YEAR(Order[[#This Row],[OrderDate]])</f>
        <v>2021</v>
      </c>
      <c r="G1201" s="14">
        <v>20211020</v>
      </c>
      <c r="H1201" t="s">
        <v>484</v>
      </c>
      <c r="I1201" s="4">
        <v>1925</v>
      </c>
      <c r="J1201" s="4">
        <v>55</v>
      </c>
      <c r="K1201" s="4">
        <v>55</v>
      </c>
      <c r="L1201">
        <v>35</v>
      </c>
      <c r="M1201" s="8">
        <v>0</v>
      </c>
      <c r="N1201" t="s">
        <v>413</v>
      </c>
      <c r="O1201">
        <v>28</v>
      </c>
      <c r="P1201" s="4">
        <v>29.299646906924384</v>
      </c>
      <c r="Q1201" t="s">
        <v>111</v>
      </c>
      <c r="R1201" t="s">
        <v>200</v>
      </c>
      <c r="S1201" t="s">
        <v>289</v>
      </c>
      <c r="T1201" t="s">
        <v>509</v>
      </c>
      <c r="U1201" t="s">
        <v>526</v>
      </c>
      <c r="V1201" t="s">
        <v>511</v>
      </c>
    </row>
    <row r="1202" spans="1:22" x14ac:dyDescent="0.3">
      <c r="A1202">
        <v>10703</v>
      </c>
      <c r="B1202" t="s">
        <v>22</v>
      </c>
      <c r="C1202">
        <v>73</v>
      </c>
      <c r="D1202">
        <v>6</v>
      </c>
      <c r="E1202" s="3">
        <v>44483</v>
      </c>
      <c r="F1202" s="25">
        <f>YEAR(Order[[#This Row],[OrderDate]])</f>
        <v>2021</v>
      </c>
      <c r="G1202" s="14">
        <v>20211107</v>
      </c>
      <c r="H1202" t="s">
        <v>484</v>
      </c>
      <c r="I1202" s="4">
        <v>525</v>
      </c>
      <c r="J1202" s="4">
        <v>15</v>
      </c>
      <c r="K1202" s="4">
        <v>15</v>
      </c>
      <c r="L1202">
        <v>35</v>
      </c>
      <c r="M1202" s="8">
        <v>0</v>
      </c>
      <c r="N1202" t="s">
        <v>427</v>
      </c>
      <c r="O1202">
        <v>17</v>
      </c>
      <c r="P1202" s="4">
        <v>4.6045134272414314</v>
      </c>
      <c r="Q1202" t="s">
        <v>111</v>
      </c>
      <c r="R1202" t="s">
        <v>200</v>
      </c>
      <c r="S1202" t="s">
        <v>289</v>
      </c>
      <c r="T1202" t="s">
        <v>509</v>
      </c>
      <c r="U1202" t="s">
        <v>526</v>
      </c>
      <c r="V1202" t="s">
        <v>514</v>
      </c>
    </row>
    <row r="1203" spans="1:22" x14ac:dyDescent="0.3">
      <c r="A1203">
        <v>10704</v>
      </c>
      <c r="B1203" t="s">
        <v>59</v>
      </c>
      <c r="C1203">
        <v>4</v>
      </c>
      <c r="D1203">
        <v>6</v>
      </c>
      <c r="E1203" s="3">
        <v>44483</v>
      </c>
      <c r="F1203" s="25">
        <f>YEAR(Order[[#This Row],[OrderDate]])</f>
        <v>2021</v>
      </c>
      <c r="G1203" s="14">
        <v>20211107</v>
      </c>
      <c r="H1203" t="s">
        <v>486</v>
      </c>
      <c r="I1203" s="4">
        <v>132</v>
      </c>
      <c r="J1203" s="4">
        <v>22</v>
      </c>
      <c r="K1203" s="4">
        <v>22</v>
      </c>
      <c r="L1203">
        <v>6</v>
      </c>
      <c r="M1203" s="8">
        <v>0</v>
      </c>
      <c r="N1203" t="s">
        <v>358</v>
      </c>
      <c r="O1203">
        <v>2</v>
      </c>
      <c r="P1203" s="4">
        <v>13.396192586104789</v>
      </c>
      <c r="Q1203" t="s">
        <v>148</v>
      </c>
      <c r="R1203" t="s">
        <v>237</v>
      </c>
      <c r="S1203" t="s">
        <v>323</v>
      </c>
      <c r="T1203" t="s">
        <v>510</v>
      </c>
      <c r="U1203" t="s">
        <v>521</v>
      </c>
      <c r="V1203" t="s">
        <v>515</v>
      </c>
    </row>
    <row r="1204" spans="1:22" x14ac:dyDescent="0.3">
      <c r="A1204">
        <v>10704</v>
      </c>
      <c r="B1204" t="s">
        <v>59</v>
      </c>
      <c r="C1204">
        <v>24</v>
      </c>
      <c r="D1204">
        <v>6</v>
      </c>
      <c r="E1204" s="3">
        <v>44483</v>
      </c>
      <c r="F1204" s="25">
        <f>YEAR(Order[[#This Row],[OrderDate]])</f>
        <v>2021</v>
      </c>
      <c r="G1204" s="14">
        <v>20211107</v>
      </c>
      <c r="H1204" t="s">
        <v>486</v>
      </c>
      <c r="I1204" s="4">
        <v>157.5</v>
      </c>
      <c r="J1204" s="4">
        <v>4.5</v>
      </c>
      <c r="K1204" s="4">
        <v>4.5</v>
      </c>
      <c r="L1204">
        <v>35</v>
      </c>
      <c r="M1204" s="8">
        <v>0</v>
      </c>
      <c r="N1204" t="s">
        <v>378</v>
      </c>
      <c r="O1204">
        <v>10</v>
      </c>
      <c r="P1204" s="4">
        <v>2.1230577042655105</v>
      </c>
      <c r="Q1204" t="s">
        <v>148</v>
      </c>
      <c r="R1204" t="s">
        <v>237</v>
      </c>
      <c r="S1204" t="s">
        <v>323</v>
      </c>
      <c r="T1204" t="s">
        <v>510</v>
      </c>
      <c r="U1204" t="s">
        <v>521</v>
      </c>
      <c r="V1204" t="s">
        <v>517</v>
      </c>
    </row>
    <row r="1205" spans="1:22" x14ac:dyDescent="0.3">
      <c r="A1205">
        <v>10704</v>
      </c>
      <c r="B1205" t="s">
        <v>59</v>
      </c>
      <c r="C1205">
        <v>48</v>
      </c>
      <c r="D1205">
        <v>6</v>
      </c>
      <c r="E1205" s="3">
        <v>44483</v>
      </c>
      <c r="F1205" s="25">
        <f>YEAR(Order[[#This Row],[OrderDate]])</f>
        <v>2021</v>
      </c>
      <c r="G1205" s="14">
        <v>20211118</v>
      </c>
      <c r="H1205" t="s">
        <v>486</v>
      </c>
      <c r="I1205" s="4">
        <v>306</v>
      </c>
      <c r="J1205" s="4">
        <v>12.75</v>
      </c>
      <c r="K1205" s="4">
        <v>12.75</v>
      </c>
      <c r="L1205">
        <v>24</v>
      </c>
      <c r="M1205" s="8">
        <v>0</v>
      </c>
      <c r="N1205" t="s">
        <v>402</v>
      </c>
      <c r="O1205">
        <v>22</v>
      </c>
      <c r="P1205" s="4">
        <v>8.7212588249999996</v>
      </c>
      <c r="Q1205" t="s">
        <v>148</v>
      </c>
      <c r="R1205" t="s">
        <v>237</v>
      </c>
      <c r="S1205" t="s">
        <v>323</v>
      </c>
      <c r="T1205" t="s">
        <v>510</v>
      </c>
      <c r="U1205" t="s">
        <v>521</v>
      </c>
      <c r="V1205" t="s">
        <v>516</v>
      </c>
    </row>
    <row r="1206" spans="1:22" ht="15" customHeight="1" x14ac:dyDescent="0.3">
      <c r="A1206">
        <v>10705</v>
      </c>
      <c r="B1206" t="s">
        <v>33</v>
      </c>
      <c r="C1206">
        <v>31</v>
      </c>
      <c r="D1206">
        <v>9</v>
      </c>
      <c r="E1206" s="3">
        <v>44484</v>
      </c>
      <c r="F1206" s="25">
        <f>YEAR(Order[[#This Row],[OrderDate]])</f>
        <v>2021</v>
      </c>
      <c r="G1206" s="14">
        <v>20211118</v>
      </c>
      <c r="H1206" t="s">
        <v>484</v>
      </c>
      <c r="I1206" s="4">
        <v>250</v>
      </c>
      <c r="J1206" s="4">
        <v>12.5</v>
      </c>
      <c r="K1206" s="4">
        <v>12.5</v>
      </c>
      <c r="L1206">
        <v>20</v>
      </c>
      <c r="M1206" s="8">
        <v>0</v>
      </c>
      <c r="N1206" t="s">
        <v>385</v>
      </c>
      <c r="O1206">
        <v>14</v>
      </c>
      <c r="P1206" s="4">
        <v>8.9210025428745876</v>
      </c>
      <c r="Q1206" t="s">
        <v>122</v>
      </c>
      <c r="R1206" t="s">
        <v>211</v>
      </c>
      <c r="S1206" t="s">
        <v>299</v>
      </c>
      <c r="T1206" t="s">
        <v>510</v>
      </c>
      <c r="U1206" t="s">
        <v>354</v>
      </c>
      <c r="V1206" t="s">
        <v>511</v>
      </c>
    </row>
    <row r="1207" spans="1:22" ht="15" customHeight="1" x14ac:dyDescent="0.3">
      <c r="A1207">
        <v>10705</v>
      </c>
      <c r="B1207" t="s">
        <v>33</v>
      </c>
      <c r="C1207">
        <v>32</v>
      </c>
      <c r="D1207">
        <v>9</v>
      </c>
      <c r="E1207" s="3">
        <v>44484</v>
      </c>
      <c r="F1207" s="25">
        <f>YEAR(Order[[#This Row],[OrderDate]])</f>
        <v>2021</v>
      </c>
      <c r="G1207" s="14">
        <v>20211021</v>
      </c>
      <c r="H1207" t="s">
        <v>484</v>
      </c>
      <c r="I1207" s="4">
        <v>128</v>
      </c>
      <c r="J1207" s="4">
        <v>32</v>
      </c>
      <c r="K1207" s="4">
        <v>32</v>
      </c>
      <c r="L1207">
        <v>4</v>
      </c>
      <c r="M1207" s="8">
        <v>0</v>
      </c>
      <c r="N1207" t="s">
        <v>386</v>
      </c>
      <c r="O1207">
        <v>14</v>
      </c>
      <c r="P1207" s="4">
        <v>15.737004602670464</v>
      </c>
      <c r="Q1207" t="s">
        <v>122</v>
      </c>
      <c r="R1207" t="s">
        <v>211</v>
      </c>
      <c r="S1207" t="s">
        <v>299</v>
      </c>
      <c r="T1207" t="s">
        <v>510</v>
      </c>
      <c r="U1207" t="s">
        <v>354</v>
      </c>
      <c r="V1207" t="s">
        <v>511</v>
      </c>
    </row>
    <row r="1208" spans="1:22" ht="15" customHeight="1" x14ac:dyDescent="0.3">
      <c r="A1208">
        <v>10706</v>
      </c>
      <c r="B1208" t="s">
        <v>53</v>
      </c>
      <c r="C1208">
        <v>16</v>
      </c>
      <c r="D1208">
        <v>8</v>
      </c>
      <c r="E1208" s="3">
        <v>44485</v>
      </c>
      <c r="F1208" s="25">
        <f>YEAR(Order[[#This Row],[OrderDate]])</f>
        <v>2021</v>
      </c>
      <c r="G1208" s="14">
        <v>20211021</v>
      </c>
      <c r="H1208" t="s">
        <v>485</v>
      </c>
      <c r="I1208" s="4">
        <v>349</v>
      </c>
      <c r="J1208" s="4">
        <v>17.45</v>
      </c>
      <c r="K1208" s="4">
        <v>17.45</v>
      </c>
      <c r="L1208">
        <v>20</v>
      </c>
      <c r="M1208" s="8">
        <v>0</v>
      </c>
      <c r="N1208" t="s">
        <v>370</v>
      </c>
      <c r="O1208">
        <v>7</v>
      </c>
      <c r="P1208" s="4">
        <v>12.75283918323947</v>
      </c>
      <c r="Q1208" t="s">
        <v>142</v>
      </c>
      <c r="R1208" t="s">
        <v>231</v>
      </c>
      <c r="S1208" t="s">
        <v>317</v>
      </c>
      <c r="T1208" t="s">
        <v>510</v>
      </c>
      <c r="U1208" t="s">
        <v>353</v>
      </c>
      <c r="V1208" t="s">
        <v>516</v>
      </c>
    </row>
    <row r="1209" spans="1:22" ht="15" customHeight="1" x14ac:dyDescent="0.3">
      <c r="A1209">
        <v>10706</v>
      </c>
      <c r="B1209" t="s">
        <v>53</v>
      </c>
      <c r="C1209">
        <v>43</v>
      </c>
      <c r="D1209">
        <v>8</v>
      </c>
      <c r="E1209" s="3">
        <v>44485</v>
      </c>
      <c r="F1209" s="25">
        <f>YEAR(Order[[#This Row],[OrderDate]])</f>
        <v>2021</v>
      </c>
      <c r="G1209" s="14">
        <v>20211021</v>
      </c>
      <c r="H1209" t="s">
        <v>485</v>
      </c>
      <c r="I1209" s="4">
        <v>1104</v>
      </c>
      <c r="J1209" s="4">
        <v>46</v>
      </c>
      <c r="K1209" s="4">
        <v>46</v>
      </c>
      <c r="L1209">
        <v>24</v>
      </c>
      <c r="M1209" s="8">
        <v>0</v>
      </c>
      <c r="N1209" t="s">
        <v>397</v>
      </c>
      <c r="O1209">
        <v>20</v>
      </c>
      <c r="P1209" s="4">
        <v>33.719701744549674</v>
      </c>
      <c r="Q1209" t="s">
        <v>142</v>
      </c>
      <c r="R1209" t="s">
        <v>231</v>
      </c>
      <c r="S1209" t="s">
        <v>317</v>
      </c>
      <c r="T1209" t="s">
        <v>510</v>
      </c>
      <c r="U1209" t="s">
        <v>353</v>
      </c>
      <c r="V1209" t="s">
        <v>517</v>
      </c>
    </row>
    <row r="1210" spans="1:22" ht="15" customHeight="1" x14ac:dyDescent="0.3">
      <c r="A1210">
        <v>10706</v>
      </c>
      <c r="B1210" t="s">
        <v>53</v>
      </c>
      <c r="C1210">
        <v>59</v>
      </c>
      <c r="D1210">
        <v>8</v>
      </c>
      <c r="E1210" s="3">
        <v>44485</v>
      </c>
      <c r="F1210" s="25">
        <f>YEAR(Order[[#This Row],[OrderDate]])</f>
        <v>2021</v>
      </c>
      <c r="G1210" s="14">
        <v>20211023</v>
      </c>
      <c r="H1210" t="s">
        <v>485</v>
      </c>
      <c r="I1210" s="4">
        <v>440</v>
      </c>
      <c r="J1210" s="4">
        <v>55</v>
      </c>
      <c r="K1210" s="4">
        <v>55</v>
      </c>
      <c r="L1210">
        <v>8</v>
      </c>
      <c r="M1210" s="8">
        <v>0</v>
      </c>
      <c r="N1210" t="s">
        <v>413</v>
      </c>
      <c r="O1210">
        <v>28</v>
      </c>
      <c r="P1210" s="4">
        <v>29.299646906924384</v>
      </c>
      <c r="Q1210" t="s">
        <v>142</v>
      </c>
      <c r="R1210" t="s">
        <v>231</v>
      </c>
      <c r="S1210" t="s">
        <v>317</v>
      </c>
      <c r="T1210" t="s">
        <v>510</v>
      </c>
      <c r="U1210" t="s">
        <v>353</v>
      </c>
      <c r="V1210" t="s">
        <v>511</v>
      </c>
    </row>
    <row r="1211" spans="1:22" ht="15" customHeight="1" x14ac:dyDescent="0.3">
      <c r="A1211">
        <v>10707</v>
      </c>
      <c r="B1211" t="s">
        <v>3</v>
      </c>
      <c r="C1211">
        <v>55</v>
      </c>
      <c r="D1211">
        <v>4</v>
      </c>
      <c r="E1211" s="3">
        <v>44485</v>
      </c>
      <c r="F1211" s="25">
        <f>YEAR(Order[[#This Row],[OrderDate]])</f>
        <v>2021</v>
      </c>
      <c r="G1211" s="14">
        <v>20211023</v>
      </c>
      <c r="H1211" t="s">
        <v>485</v>
      </c>
      <c r="I1211" s="4">
        <v>504</v>
      </c>
      <c r="J1211" s="4">
        <v>24</v>
      </c>
      <c r="K1211" s="4">
        <v>24</v>
      </c>
      <c r="L1211">
        <v>21</v>
      </c>
      <c r="M1211" s="8">
        <v>0</v>
      </c>
      <c r="N1211" t="s">
        <v>409</v>
      </c>
      <c r="O1211">
        <v>25</v>
      </c>
      <c r="P1211" s="4">
        <v>18.144678468561601</v>
      </c>
      <c r="Q1211" t="s">
        <v>92</v>
      </c>
      <c r="R1211" t="s">
        <v>181</v>
      </c>
      <c r="S1211" t="s">
        <v>270</v>
      </c>
      <c r="T1211" t="s">
        <v>509</v>
      </c>
      <c r="U1211" t="s">
        <v>351</v>
      </c>
      <c r="V1211" t="s">
        <v>518</v>
      </c>
    </row>
    <row r="1212" spans="1:22" ht="15" customHeight="1" x14ac:dyDescent="0.3">
      <c r="A1212">
        <v>10707</v>
      </c>
      <c r="B1212" t="s">
        <v>3</v>
      </c>
      <c r="C1212">
        <v>57</v>
      </c>
      <c r="D1212">
        <v>4</v>
      </c>
      <c r="E1212" s="3">
        <v>44485</v>
      </c>
      <c r="F1212" s="25">
        <f>YEAR(Order[[#This Row],[OrderDate]])</f>
        <v>2021</v>
      </c>
      <c r="G1212" s="14">
        <v>20211023</v>
      </c>
      <c r="H1212" t="s">
        <v>485</v>
      </c>
      <c r="I1212" s="4">
        <v>780</v>
      </c>
      <c r="J1212" s="4">
        <v>19.5</v>
      </c>
      <c r="K1212" s="4">
        <v>19.5</v>
      </c>
      <c r="L1212">
        <v>40</v>
      </c>
      <c r="M1212" s="8">
        <v>0</v>
      </c>
      <c r="N1212" t="s">
        <v>411</v>
      </c>
      <c r="O1212">
        <v>26</v>
      </c>
      <c r="P1212" s="4">
        <v>13.98469118449494</v>
      </c>
      <c r="Q1212" t="s">
        <v>92</v>
      </c>
      <c r="R1212" t="s">
        <v>181</v>
      </c>
      <c r="S1212" t="s">
        <v>270</v>
      </c>
      <c r="T1212" t="s">
        <v>509</v>
      </c>
      <c r="U1212" t="s">
        <v>351</v>
      </c>
      <c r="V1212" t="s">
        <v>512</v>
      </c>
    </row>
    <row r="1213" spans="1:22" ht="15" customHeight="1" x14ac:dyDescent="0.3">
      <c r="A1213">
        <v>10707</v>
      </c>
      <c r="B1213" t="s">
        <v>3</v>
      </c>
      <c r="C1213">
        <v>70</v>
      </c>
      <c r="D1213">
        <v>4</v>
      </c>
      <c r="E1213" s="3">
        <v>44485</v>
      </c>
      <c r="F1213" s="25">
        <f>YEAR(Order[[#This Row],[OrderDate]])</f>
        <v>2021</v>
      </c>
      <c r="G1213" s="14">
        <v>20211105</v>
      </c>
      <c r="H1213" t="s">
        <v>485</v>
      </c>
      <c r="I1213" s="4">
        <v>356.99999749660492</v>
      </c>
      <c r="J1213" s="4">
        <v>15</v>
      </c>
      <c r="K1213" s="4">
        <v>12.749999910593033</v>
      </c>
      <c r="L1213">
        <v>28</v>
      </c>
      <c r="M1213" s="8">
        <v>0.15000000596046451</v>
      </c>
      <c r="N1213" t="s">
        <v>424</v>
      </c>
      <c r="O1213">
        <v>7</v>
      </c>
      <c r="P1213" s="4">
        <v>4.3219663299234155</v>
      </c>
      <c r="Q1213" t="s">
        <v>92</v>
      </c>
      <c r="R1213" t="s">
        <v>181</v>
      </c>
      <c r="S1213" t="s">
        <v>270</v>
      </c>
      <c r="T1213" t="s">
        <v>509</v>
      </c>
      <c r="U1213" t="s">
        <v>351</v>
      </c>
      <c r="V1213" t="s">
        <v>517</v>
      </c>
    </row>
    <row r="1214" spans="1:22" x14ac:dyDescent="0.3">
      <c r="A1214">
        <v>10708</v>
      </c>
      <c r="B1214" t="s">
        <v>74</v>
      </c>
      <c r="C1214">
        <v>5</v>
      </c>
      <c r="D1214">
        <v>6</v>
      </c>
      <c r="E1214" s="3">
        <v>44486</v>
      </c>
      <c r="F1214" s="25">
        <f>YEAR(Order[[#This Row],[OrderDate]])</f>
        <v>2021</v>
      </c>
      <c r="G1214" s="14">
        <v>20211105</v>
      </c>
      <c r="H1214" t="s">
        <v>484</v>
      </c>
      <c r="I1214" s="4">
        <v>85.4</v>
      </c>
      <c r="J1214" s="4">
        <v>21.35</v>
      </c>
      <c r="K1214" s="4">
        <v>21.35</v>
      </c>
      <c r="L1214">
        <v>4</v>
      </c>
      <c r="M1214" s="8">
        <v>0</v>
      </c>
      <c r="N1214" t="s">
        <v>359</v>
      </c>
      <c r="O1214">
        <v>2</v>
      </c>
      <c r="P1214" s="4">
        <v>13.896353834121228</v>
      </c>
      <c r="Q1214" t="s">
        <v>163</v>
      </c>
      <c r="R1214" t="s">
        <v>252</v>
      </c>
      <c r="S1214" t="s">
        <v>337</v>
      </c>
      <c r="T1214" t="s">
        <v>510</v>
      </c>
      <c r="U1214" t="s">
        <v>353</v>
      </c>
      <c r="V1214" t="s">
        <v>515</v>
      </c>
    </row>
    <row r="1215" spans="1:22" x14ac:dyDescent="0.3">
      <c r="A1215">
        <v>10708</v>
      </c>
      <c r="B1215" t="s">
        <v>74</v>
      </c>
      <c r="C1215">
        <v>36</v>
      </c>
      <c r="D1215">
        <v>6</v>
      </c>
      <c r="E1215" s="3">
        <v>44486</v>
      </c>
      <c r="F1215" s="25">
        <f>YEAR(Order[[#This Row],[OrderDate]])</f>
        <v>2021</v>
      </c>
      <c r="G1215" s="14">
        <v>20211120</v>
      </c>
      <c r="H1215" t="s">
        <v>484</v>
      </c>
      <c r="I1215" s="4">
        <v>95</v>
      </c>
      <c r="J1215" s="4">
        <v>19</v>
      </c>
      <c r="K1215" s="4">
        <v>19</v>
      </c>
      <c r="L1215">
        <v>5</v>
      </c>
      <c r="M1215" s="8">
        <v>0</v>
      </c>
      <c r="N1215" t="s">
        <v>390</v>
      </c>
      <c r="O1215">
        <v>17</v>
      </c>
      <c r="P1215" s="4">
        <v>14.515505674132482</v>
      </c>
      <c r="Q1215" t="s">
        <v>163</v>
      </c>
      <c r="R1215" t="s">
        <v>252</v>
      </c>
      <c r="S1215" t="s">
        <v>337</v>
      </c>
      <c r="T1215" t="s">
        <v>510</v>
      </c>
      <c r="U1215" t="s">
        <v>353</v>
      </c>
      <c r="V1215" t="s">
        <v>514</v>
      </c>
    </row>
    <row r="1216" spans="1:22" ht="15" customHeight="1" x14ac:dyDescent="0.3">
      <c r="A1216">
        <v>10709</v>
      </c>
      <c r="B1216" t="s">
        <v>29</v>
      </c>
      <c r="C1216">
        <v>8</v>
      </c>
      <c r="D1216">
        <v>1</v>
      </c>
      <c r="E1216" s="3">
        <v>44486</v>
      </c>
      <c r="F1216" s="25">
        <f>YEAR(Order[[#This Row],[OrderDate]])</f>
        <v>2021</v>
      </c>
      <c r="G1216" s="14">
        <v>20211120</v>
      </c>
      <c r="H1216" t="s">
        <v>485</v>
      </c>
      <c r="I1216" s="4">
        <v>1600</v>
      </c>
      <c r="J1216" s="4">
        <v>40</v>
      </c>
      <c r="K1216" s="4">
        <v>40</v>
      </c>
      <c r="L1216">
        <v>40</v>
      </c>
      <c r="M1216" s="8">
        <v>0</v>
      </c>
      <c r="N1216" t="s">
        <v>362</v>
      </c>
      <c r="O1216">
        <v>3</v>
      </c>
      <c r="P1216" s="4">
        <v>29.042861179974402</v>
      </c>
      <c r="Q1216" t="s">
        <v>118</v>
      </c>
      <c r="R1216" t="s">
        <v>207</v>
      </c>
      <c r="S1216" t="s">
        <v>295</v>
      </c>
      <c r="T1216" t="s">
        <v>510</v>
      </c>
      <c r="U1216" t="s">
        <v>521</v>
      </c>
      <c r="V1216" t="s">
        <v>515</v>
      </c>
    </row>
    <row r="1217" spans="1:22" ht="15" customHeight="1" x14ac:dyDescent="0.3">
      <c r="A1217">
        <v>10709</v>
      </c>
      <c r="B1217" t="s">
        <v>29</v>
      </c>
      <c r="C1217">
        <v>51</v>
      </c>
      <c r="D1217">
        <v>1</v>
      </c>
      <c r="E1217" s="3">
        <v>44486</v>
      </c>
      <c r="F1217" s="25">
        <f>YEAR(Order[[#This Row],[OrderDate]])</f>
        <v>2021</v>
      </c>
      <c r="G1217" s="14">
        <v>20211120</v>
      </c>
      <c r="H1217" t="s">
        <v>485</v>
      </c>
      <c r="I1217" s="4">
        <v>1484</v>
      </c>
      <c r="J1217" s="4">
        <v>53</v>
      </c>
      <c r="K1217" s="4">
        <v>53</v>
      </c>
      <c r="L1217">
        <v>28</v>
      </c>
      <c r="M1217" s="8">
        <v>0</v>
      </c>
      <c r="N1217" t="s">
        <v>405</v>
      </c>
      <c r="O1217">
        <v>24</v>
      </c>
      <c r="P1217" s="4">
        <v>18.835525116961144</v>
      </c>
      <c r="Q1217" t="s">
        <v>118</v>
      </c>
      <c r="R1217" t="s">
        <v>207</v>
      </c>
      <c r="S1217" t="s">
        <v>295</v>
      </c>
      <c r="T1217" t="s">
        <v>510</v>
      </c>
      <c r="U1217" t="s">
        <v>521</v>
      </c>
      <c r="V1217" t="s">
        <v>513</v>
      </c>
    </row>
    <row r="1218" spans="1:22" ht="15" customHeight="1" x14ac:dyDescent="0.3">
      <c r="A1218">
        <v>10709</v>
      </c>
      <c r="B1218" t="s">
        <v>29</v>
      </c>
      <c r="C1218">
        <v>60</v>
      </c>
      <c r="D1218">
        <v>1</v>
      </c>
      <c r="E1218" s="3">
        <v>44486</v>
      </c>
      <c r="F1218" s="25">
        <f>YEAR(Order[[#This Row],[OrderDate]])</f>
        <v>2021</v>
      </c>
      <c r="G1218" s="14">
        <v>20211023</v>
      </c>
      <c r="H1218" t="s">
        <v>485</v>
      </c>
      <c r="I1218" s="4">
        <v>340</v>
      </c>
      <c r="J1218" s="4">
        <v>34</v>
      </c>
      <c r="K1218" s="4">
        <v>34</v>
      </c>
      <c r="L1218">
        <v>10</v>
      </c>
      <c r="M1218" s="8">
        <v>0</v>
      </c>
      <c r="N1218" t="s">
        <v>414</v>
      </c>
      <c r="O1218">
        <v>28</v>
      </c>
      <c r="P1218" s="4">
        <v>17.186056815854748</v>
      </c>
      <c r="Q1218" t="s">
        <v>118</v>
      </c>
      <c r="R1218" t="s">
        <v>207</v>
      </c>
      <c r="S1218" t="s">
        <v>295</v>
      </c>
      <c r="T1218" t="s">
        <v>510</v>
      </c>
      <c r="U1218" t="s">
        <v>521</v>
      </c>
      <c r="V1218" t="s">
        <v>511</v>
      </c>
    </row>
    <row r="1219" spans="1:22" ht="15" customHeight="1" x14ac:dyDescent="0.3">
      <c r="A1219">
        <v>10710</v>
      </c>
      <c r="B1219" t="s">
        <v>25</v>
      </c>
      <c r="C1219">
        <v>19</v>
      </c>
      <c r="D1219">
        <v>1</v>
      </c>
      <c r="E1219" s="3">
        <v>44489</v>
      </c>
      <c r="F1219" s="25">
        <f>YEAR(Order[[#This Row],[OrderDate]])</f>
        <v>2021</v>
      </c>
      <c r="G1219" s="14">
        <v>20211023</v>
      </c>
      <c r="H1219" t="s">
        <v>486</v>
      </c>
      <c r="I1219" s="4">
        <v>46</v>
      </c>
      <c r="J1219" s="4">
        <v>9.1999999999999993</v>
      </c>
      <c r="K1219" s="4">
        <v>9.1999999999999993</v>
      </c>
      <c r="L1219">
        <v>5</v>
      </c>
      <c r="M1219" s="8">
        <v>0</v>
      </c>
      <c r="N1219" t="s">
        <v>373</v>
      </c>
      <c r="O1219">
        <v>8</v>
      </c>
      <c r="P1219" s="4">
        <v>7.994614939930428</v>
      </c>
      <c r="Q1219" t="s">
        <v>114</v>
      </c>
      <c r="R1219" t="s">
        <v>203</v>
      </c>
      <c r="S1219" t="s">
        <v>291</v>
      </c>
      <c r="T1219" t="s">
        <v>509</v>
      </c>
      <c r="U1219" t="s">
        <v>528</v>
      </c>
      <c r="V1219" t="s">
        <v>516</v>
      </c>
    </row>
    <row r="1220" spans="1:22" ht="15" customHeight="1" x14ac:dyDescent="0.3">
      <c r="A1220">
        <v>10710</v>
      </c>
      <c r="B1220" t="s">
        <v>25</v>
      </c>
      <c r="C1220">
        <v>47</v>
      </c>
      <c r="D1220">
        <v>1</v>
      </c>
      <c r="E1220" s="3">
        <v>44489</v>
      </c>
      <c r="F1220" s="25">
        <f>YEAR(Order[[#This Row],[OrderDate]])</f>
        <v>2021</v>
      </c>
      <c r="G1220" s="14">
        <v>20211029</v>
      </c>
      <c r="H1220" t="s">
        <v>486</v>
      </c>
      <c r="I1220" s="4">
        <v>47.5</v>
      </c>
      <c r="J1220" s="4">
        <v>9.5</v>
      </c>
      <c r="K1220" s="4">
        <v>9.5</v>
      </c>
      <c r="L1220">
        <v>5</v>
      </c>
      <c r="M1220" s="8">
        <v>0</v>
      </c>
      <c r="N1220" t="s">
        <v>401</v>
      </c>
      <c r="O1220">
        <v>22</v>
      </c>
      <c r="P1220" s="4">
        <v>6.92246398648025</v>
      </c>
      <c r="Q1220" t="s">
        <v>114</v>
      </c>
      <c r="R1220" t="s">
        <v>203</v>
      </c>
      <c r="S1220" t="s">
        <v>291</v>
      </c>
      <c r="T1220" t="s">
        <v>509</v>
      </c>
      <c r="U1220" t="s">
        <v>528</v>
      </c>
      <c r="V1220" t="s">
        <v>516</v>
      </c>
    </row>
    <row r="1221" spans="1:22" ht="15" customHeight="1" x14ac:dyDescent="0.3">
      <c r="A1221">
        <v>10711</v>
      </c>
      <c r="B1221" t="s">
        <v>68</v>
      </c>
      <c r="C1221">
        <v>19</v>
      </c>
      <c r="D1221">
        <v>5</v>
      </c>
      <c r="E1221" s="3">
        <v>44490</v>
      </c>
      <c r="F1221" s="25">
        <f>YEAR(Order[[#This Row],[OrderDate]])</f>
        <v>2021</v>
      </c>
      <c r="G1221" s="14">
        <v>20211029</v>
      </c>
      <c r="H1221" t="s">
        <v>484</v>
      </c>
      <c r="I1221" s="4">
        <v>110.39999999999999</v>
      </c>
      <c r="J1221" s="4">
        <v>9.1999999999999993</v>
      </c>
      <c r="K1221" s="4">
        <v>9.1999999999999993</v>
      </c>
      <c r="L1221">
        <v>12</v>
      </c>
      <c r="M1221" s="8">
        <v>0</v>
      </c>
      <c r="N1221" t="s">
        <v>373</v>
      </c>
      <c r="O1221">
        <v>8</v>
      </c>
      <c r="P1221" s="4">
        <v>7.994614939930428</v>
      </c>
      <c r="Q1221" t="s">
        <v>157</v>
      </c>
      <c r="R1221" t="s">
        <v>246</v>
      </c>
      <c r="S1221" t="s">
        <v>331</v>
      </c>
      <c r="T1221" t="s">
        <v>510</v>
      </c>
      <c r="U1221" t="s">
        <v>353</v>
      </c>
      <c r="V1221" t="s">
        <v>516</v>
      </c>
    </row>
    <row r="1222" spans="1:22" ht="15" customHeight="1" x14ac:dyDescent="0.3">
      <c r="A1222">
        <v>10711</v>
      </c>
      <c r="B1222" t="s">
        <v>68</v>
      </c>
      <c r="C1222">
        <v>41</v>
      </c>
      <c r="D1222">
        <v>5</v>
      </c>
      <c r="E1222" s="3">
        <v>44490</v>
      </c>
      <c r="F1222" s="25">
        <f>YEAR(Order[[#This Row],[OrderDate]])</f>
        <v>2021</v>
      </c>
      <c r="G1222" s="14">
        <v>20211029</v>
      </c>
      <c r="H1222" t="s">
        <v>484</v>
      </c>
      <c r="I1222" s="4">
        <v>405.3</v>
      </c>
      <c r="J1222" s="4">
        <v>9.65</v>
      </c>
      <c r="K1222" s="4">
        <v>9.65</v>
      </c>
      <c r="L1222">
        <v>42</v>
      </c>
      <c r="M1222" s="8">
        <v>0</v>
      </c>
      <c r="N1222" t="s">
        <v>395</v>
      </c>
      <c r="O1222">
        <v>19</v>
      </c>
      <c r="P1222" s="4">
        <v>6.0463867884479576</v>
      </c>
      <c r="Q1222" t="s">
        <v>157</v>
      </c>
      <c r="R1222" t="s">
        <v>246</v>
      </c>
      <c r="S1222" t="s">
        <v>331</v>
      </c>
      <c r="T1222" t="s">
        <v>510</v>
      </c>
      <c r="U1222" t="s">
        <v>353</v>
      </c>
      <c r="V1222" t="s">
        <v>514</v>
      </c>
    </row>
    <row r="1223" spans="1:22" ht="15" customHeight="1" x14ac:dyDescent="0.3">
      <c r="A1223">
        <v>10711</v>
      </c>
      <c r="B1223" t="s">
        <v>68</v>
      </c>
      <c r="C1223">
        <v>53</v>
      </c>
      <c r="D1223">
        <v>5</v>
      </c>
      <c r="E1223" s="3">
        <v>44490</v>
      </c>
      <c r="F1223" s="25">
        <f>YEAR(Order[[#This Row],[OrderDate]])</f>
        <v>2021</v>
      </c>
      <c r="G1223" s="14">
        <v>20211031</v>
      </c>
      <c r="H1223" t="s">
        <v>484</v>
      </c>
      <c r="I1223" s="4">
        <v>3935.9999999999995</v>
      </c>
      <c r="J1223" s="4">
        <v>32.799999999999997</v>
      </c>
      <c r="K1223" s="4">
        <v>32.799999999999997</v>
      </c>
      <c r="L1223">
        <v>120</v>
      </c>
      <c r="M1223" s="8">
        <v>0</v>
      </c>
      <c r="N1223" t="s">
        <v>407</v>
      </c>
      <c r="O1223">
        <v>24</v>
      </c>
      <c r="P1223" s="4">
        <v>11.283141843590998</v>
      </c>
      <c r="Q1223" t="s">
        <v>157</v>
      </c>
      <c r="R1223" t="s">
        <v>246</v>
      </c>
      <c r="S1223" t="s">
        <v>331</v>
      </c>
      <c r="T1223" t="s">
        <v>510</v>
      </c>
      <c r="U1223" t="s">
        <v>353</v>
      </c>
      <c r="V1223" t="s">
        <v>518</v>
      </c>
    </row>
    <row r="1224" spans="1:22" ht="15" customHeight="1" x14ac:dyDescent="0.3">
      <c r="A1224">
        <v>10712</v>
      </c>
      <c r="B1224" t="s">
        <v>35</v>
      </c>
      <c r="C1224">
        <v>53</v>
      </c>
      <c r="D1224">
        <v>3</v>
      </c>
      <c r="E1224" s="3">
        <v>44490</v>
      </c>
      <c r="F1224" s="25">
        <f>YEAR(Order[[#This Row],[OrderDate]])</f>
        <v>2021</v>
      </c>
      <c r="G1224" s="14">
        <v>20211031</v>
      </c>
      <c r="H1224" t="s">
        <v>486</v>
      </c>
      <c r="I1224" s="4">
        <v>93.479999926686276</v>
      </c>
      <c r="J1224" s="4">
        <v>32.799999999999997</v>
      </c>
      <c r="K1224" s="4">
        <v>31.159999975562094</v>
      </c>
      <c r="L1224">
        <v>3</v>
      </c>
      <c r="M1224" s="8">
        <v>5.000000074505806E-2</v>
      </c>
      <c r="N1224" t="s">
        <v>407</v>
      </c>
      <c r="O1224">
        <v>24</v>
      </c>
      <c r="P1224" s="4">
        <v>11.283141843590998</v>
      </c>
      <c r="Q1224" t="s">
        <v>124</v>
      </c>
      <c r="R1224" t="s">
        <v>213</v>
      </c>
      <c r="T1224" t="s">
        <v>509</v>
      </c>
      <c r="U1224" t="s">
        <v>530</v>
      </c>
      <c r="V1224" t="s">
        <v>518</v>
      </c>
    </row>
    <row r="1225" spans="1:22" ht="15" customHeight="1" x14ac:dyDescent="0.3">
      <c r="A1225">
        <v>10712</v>
      </c>
      <c r="B1225" t="s">
        <v>35</v>
      </c>
      <c r="C1225">
        <v>56</v>
      </c>
      <c r="D1225">
        <v>3</v>
      </c>
      <c r="E1225" s="3">
        <v>44490</v>
      </c>
      <c r="F1225" s="25">
        <f>YEAR(Order[[#This Row],[OrderDate]])</f>
        <v>2021</v>
      </c>
      <c r="G1225" s="14">
        <v>20211024</v>
      </c>
      <c r="H1225" t="s">
        <v>486</v>
      </c>
      <c r="I1225" s="4">
        <v>1140</v>
      </c>
      <c r="J1225" s="4">
        <v>38</v>
      </c>
      <c r="K1225" s="4">
        <v>38</v>
      </c>
      <c r="L1225">
        <v>30</v>
      </c>
      <c r="M1225" s="8">
        <v>0</v>
      </c>
      <c r="N1225" t="s">
        <v>410</v>
      </c>
      <c r="O1225">
        <v>26</v>
      </c>
      <c r="P1225" s="4">
        <v>12.985049050340091</v>
      </c>
      <c r="Q1225" t="s">
        <v>124</v>
      </c>
      <c r="R1225" t="s">
        <v>213</v>
      </c>
      <c r="T1225" t="s">
        <v>509</v>
      </c>
      <c r="U1225" t="s">
        <v>530</v>
      </c>
      <c r="V1225" t="s">
        <v>512</v>
      </c>
    </row>
    <row r="1226" spans="1:22" ht="15" customHeight="1" x14ac:dyDescent="0.3">
      <c r="A1226">
        <v>10713</v>
      </c>
      <c r="B1226" t="s">
        <v>68</v>
      </c>
      <c r="C1226">
        <v>10</v>
      </c>
      <c r="D1226">
        <v>1</v>
      </c>
      <c r="E1226" s="3">
        <v>44491</v>
      </c>
      <c r="F1226" s="25">
        <f>YEAR(Order[[#This Row],[OrderDate]])</f>
        <v>2021</v>
      </c>
      <c r="G1226" s="14">
        <v>20211024</v>
      </c>
      <c r="H1226" t="s">
        <v>486</v>
      </c>
      <c r="I1226" s="4">
        <v>558</v>
      </c>
      <c r="J1226" s="4">
        <v>31</v>
      </c>
      <c r="K1226" s="4">
        <v>31</v>
      </c>
      <c r="L1226">
        <v>18</v>
      </c>
      <c r="M1226" s="8">
        <v>0</v>
      </c>
      <c r="N1226" t="s">
        <v>364</v>
      </c>
      <c r="O1226">
        <v>4</v>
      </c>
      <c r="P1226" s="4">
        <v>11.047328272500083</v>
      </c>
      <c r="Q1226" t="s">
        <v>157</v>
      </c>
      <c r="R1226" t="s">
        <v>246</v>
      </c>
      <c r="S1226" t="s">
        <v>331</v>
      </c>
      <c r="T1226" t="s">
        <v>510</v>
      </c>
      <c r="U1226" t="s">
        <v>353</v>
      </c>
      <c r="V1226" t="s">
        <v>514</v>
      </c>
    </row>
    <row r="1227" spans="1:22" ht="15" customHeight="1" x14ac:dyDescent="0.3">
      <c r="A1227">
        <v>10713</v>
      </c>
      <c r="B1227" t="s">
        <v>68</v>
      </c>
      <c r="C1227">
        <v>26</v>
      </c>
      <c r="D1227">
        <v>1</v>
      </c>
      <c r="E1227" s="3">
        <v>44491</v>
      </c>
      <c r="F1227" s="25">
        <f>YEAR(Order[[#This Row],[OrderDate]])</f>
        <v>2021</v>
      </c>
      <c r="G1227" s="14">
        <v>20211024</v>
      </c>
      <c r="H1227" t="s">
        <v>486</v>
      </c>
      <c r="I1227" s="4">
        <v>936.9</v>
      </c>
      <c r="J1227" s="4">
        <v>31.23</v>
      </c>
      <c r="K1227" s="4">
        <v>31.23</v>
      </c>
      <c r="L1227">
        <v>30</v>
      </c>
      <c r="M1227" s="8">
        <v>0</v>
      </c>
      <c r="N1227" t="s">
        <v>380</v>
      </c>
      <c r="O1227">
        <v>11</v>
      </c>
      <c r="P1227" s="4">
        <v>12.929370209027901</v>
      </c>
      <c r="Q1227" t="s">
        <v>157</v>
      </c>
      <c r="R1227" t="s">
        <v>246</v>
      </c>
      <c r="S1227" t="s">
        <v>331</v>
      </c>
      <c r="T1227" t="s">
        <v>510</v>
      </c>
      <c r="U1227" t="s">
        <v>353</v>
      </c>
      <c r="V1227" t="s">
        <v>516</v>
      </c>
    </row>
    <row r="1228" spans="1:22" ht="15" customHeight="1" x14ac:dyDescent="0.3">
      <c r="A1228">
        <v>10713</v>
      </c>
      <c r="B1228" t="s">
        <v>68</v>
      </c>
      <c r="C1228">
        <v>45</v>
      </c>
      <c r="D1228">
        <v>1</v>
      </c>
      <c r="E1228" s="3">
        <v>44491</v>
      </c>
      <c r="F1228" s="25">
        <f>YEAR(Order[[#This Row],[OrderDate]])</f>
        <v>2021</v>
      </c>
      <c r="G1228" s="14">
        <v>20211024</v>
      </c>
      <c r="H1228" t="s">
        <v>486</v>
      </c>
      <c r="I1228" s="4">
        <v>1045</v>
      </c>
      <c r="J1228" s="4">
        <v>9.5</v>
      </c>
      <c r="K1228" s="4">
        <v>9.5</v>
      </c>
      <c r="L1228">
        <v>110</v>
      </c>
      <c r="M1228" s="8">
        <v>0</v>
      </c>
      <c r="N1228" t="s">
        <v>399</v>
      </c>
      <c r="O1228">
        <v>21</v>
      </c>
      <c r="P1228" s="4">
        <v>4.5986324879657294</v>
      </c>
      <c r="Q1228" t="s">
        <v>157</v>
      </c>
      <c r="R1228" t="s">
        <v>246</v>
      </c>
      <c r="S1228" t="s">
        <v>331</v>
      </c>
      <c r="T1228" t="s">
        <v>510</v>
      </c>
      <c r="U1228" t="s">
        <v>353</v>
      </c>
      <c r="V1228" t="s">
        <v>514</v>
      </c>
    </row>
    <row r="1229" spans="1:22" ht="15" customHeight="1" x14ac:dyDescent="0.3">
      <c r="A1229">
        <v>10713</v>
      </c>
      <c r="B1229" t="s">
        <v>68</v>
      </c>
      <c r="C1229">
        <v>46</v>
      </c>
      <c r="D1229">
        <v>1</v>
      </c>
      <c r="E1229" s="3">
        <v>44491</v>
      </c>
      <c r="F1229" s="25">
        <f>YEAR(Order[[#This Row],[OrderDate]])</f>
        <v>2021</v>
      </c>
      <c r="G1229" s="14">
        <v>20211027</v>
      </c>
      <c r="H1229" t="s">
        <v>486</v>
      </c>
      <c r="I1229" s="4">
        <v>288</v>
      </c>
      <c r="J1229" s="4">
        <v>12</v>
      </c>
      <c r="K1229" s="4">
        <v>12</v>
      </c>
      <c r="L1229">
        <v>24</v>
      </c>
      <c r="M1229" s="8">
        <v>0</v>
      </c>
      <c r="N1229" t="s">
        <v>400</v>
      </c>
      <c r="O1229">
        <v>21</v>
      </c>
      <c r="P1229" s="4">
        <v>5.504627786254181</v>
      </c>
      <c r="Q1229" t="s">
        <v>157</v>
      </c>
      <c r="R1229" t="s">
        <v>246</v>
      </c>
      <c r="S1229" t="s">
        <v>331</v>
      </c>
      <c r="T1229" t="s">
        <v>510</v>
      </c>
      <c r="U1229" t="s">
        <v>353</v>
      </c>
      <c r="V1229" t="s">
        <v>514</v>
      </c>
    </row>
    <row r="1230" spans="1:22" ht="15" customHeight="1" x14ac:dyDescent="0.3">
      <c r="A1230">
        <v>10714</v>
      </c>
      <c r="B1230" t="s">
        <v>68</v>
      </c>
      <c r="C1230">
        <v>2</v>
      </c>
      <c r="D1230">
        <v>5</v>
      </c>
      <c r="E1230" s="3">
        <v>44491</v>
      </c>
      <c r="F1230" s="25">
        <f>YEAR(Order[[#This Row],[OrderDate]])</f>
        <v>2021</v>
      </c>
      <c r="G1230" s="14">
        <v>20211027</v>
      </c>
      <c r="H1230" t="s">
        <v>485</v>
      </c>
      <c r="I1230" s="4">
        <v>427.5</v>
      </c>
      <c r="J1230" s="4">
        <v>19</v>
      </c>
      <c r="K1230" s="4">
        <v>14.25</v>
      </c>
      <c r="L1230">
        <v>30</v>
      </c>
      <c r="M1230" s="8">
        <v>0.25</v>
      </c>
      <c r="N1230" t="s">
        <v>356</v>
      </c>
      <c r="O1230">
        <v>1</v>
      </c>
      <c r="P1230" s="4">
        <v>9.9064127385757743</v>
      </c>
      <c r="Q1230" t="s">
        <v>157</v>
      </c>
      <c r="R1230" t="s">
        <v>246</v>
      </c>
      <c r="S1230" t="s">
        <v>331</v>
      </c>
      <c r="T1230" t="s">
        <v>510</v>
      </c>
      <c r="U1230" t="s">
        <v>353</v>
      </c>
      <c r="V1230" t="s">
        <v>517</v>
      </c>
    </row>
    <row r="1231" spans="1:22" ht="15" customHeight="1" x14ac:dyDescent="0.3">
      <c r="A1231">
        <v>10714</v>
      </c>
      <c r="B1231" t="s">
        <v>68</v>
      </c>
      <c r="C1231">
        <v>17</v>
      </c>
      <c r="D1231">
        <v>5</v>
      </c>
      <c r="E1231" s="3">
        <v>44491</v>
      </c>
      <c r="F1231" s="25">
        <f>YEAR(Order[[#This Row],[OrderDate]])</f>
        <v>2021</v>
      </c>
      <c r="G1231" s="14">
        <v>20211027</v>
      </c>
      <c r="H1231" t="s">
        <v>485</v>
      </c>
      <c r="I1231" s="4">
        <v>789.75</v>
      </c>
      <c r="J1231" s="4">
        <v>39</v>
      </c>
      <c r="K1231" s="4">
        <v>29.25</v>
      </c>
      <c r="L1231">
        <v>27</v>
      </c>
      <c r="M1231" s="8">
        <v>0.25</v>
      </c>
      <c r="N1231" t="s">
        <v>371</v>
      </c>
      <c r="O1231">
        <v>7</v>
      </c>
      <c r="P1231" s="4">
        <v>24.774912809223483</v>
      </c>
      <c r="Q1231" t="s">
        <v>157</v>
      </c>
      <c r="R1231" t="s">
        <v>246</v>
      </c>
      <c r="S1231" t="s">
        <v>331</v>
      </c>
      <c r="T1231" t="s">
        <v>510</v>
      </c>
      <c r="U1231" t="s">
        <v>353</v>
      </c>
      <c r="V1231" t="s">
        <v>518</v>
      </c>
    </row>
    <row r="1232" spans="1:22" ht="15" customHeight="1" x14ac:dyDescent="0.3">
      <c r="A1232">
        <v>10714</v>
      </c>
      <c r="B1232" t="s">
        <v>68</v>
      </c>
      <c r="C1232">
        <v>47</v>
      </c>
      <c r="D1232">
        <v>5</v>
      </c>
      <c r="E1232" s="3">
        <v>44491</v>
      </c>
      <c r="F1232" s="25">
        <f>YEAR(Order[[#This Row],[OrderDate]])</f>
        <v>2021</v>
      </c>
      <c r="G1232" s="14">
        <v>20211027</v>
      </c>
      <c r="H1232" t="s">
        <v>485</v>
      </c>
      <c r="I1232" s="4">
        <v>356.25</v>
      </c>
      <c r="J1232" s="4">
        <v>9.5</v>
      </c>
      <c r="K1232" s="4">
        <v>7.125</v>
      </c>
      <c r="L1232">
        <v>50</v>
      </c>
      <c r="M1232" s="8">
        <v>0.25</v>
      </c>
      <c r="N1232" t="s">
        <v>401</v>
      </c>
      <c r="O1232">
        <v>22</v>
      </c>
      <c r="P1232" s="4">
        <v>6.92246398648025</v>
      </c>
      <c r="Q1232" t="s">
        <v>157</v>
      </c>
      <c r="R1232" t="s">
        <v>246</v>
      </c>
      <c r="S1232" t="s">
        <v>331</v>
      </c>
      <c r="T1232" t="s">
        <v>510</v>
      </c>
      <c r="U1232" t="s">
        <v>353</v>
      </c>
      <c r="V1232" t="s">
        <v>516</v>
      </c>
    </row>
    <row r="1233" spans="1:22" ht="15" customHeight="1" x14ac:dyDescent="0.3">
      <c r="A1233">
        <v>10714</v>
      </c>
      <c r="B1233" t="s">
        <v>68</v>
      </c>
      <c r="C1233">
        <v>56</v>
      </c>
      <c r="D1233">
        <v>5</v>
      </c>
      <c r="E1233" s="3">
        <v>44491</v>
      </c>
      <c r="F1233" s="25">
        <f>YEAR(Order[[#This Row],[OrderDate]])</f>
        <v>2021</v>
      </c>
      <c r="G1233" s="14">
        <v>20211027</v>
      </c>
      <c r="H1233" t="s">
        <v>485</v>
      </c>
      <c r="I1233" s="4">
        <v>513</v>
      </c>
      <c r="J1233" s="4">
        <v>38</v>
      </c>
      <c r="K1233" s="4">
        <v>28.5</v>
      </c>
      <c r="L1233">
        <v>18</v>
      </c>
      <c r="M1233" s="8">
        <v>0.25</v>
      </c>
      <c r="N1233" t="s">
        <v>410</v>
      </c>
      <c r="O1233">
        <v>26</v>
      </c>
      <c r="P1233" s="4">
        <v>12.985049050340091</v>
      </c>
      <c r="Q1233" t="s">
        <v>157</v>
      </c>
      <c r="R1233" t="s">
        <v>246</v>
      </c>
      <c r="S1233" t="s">
        <v>331</v>
      </c>
      <c r="T1233" t="s">
        <v>510</v>
      </c>
      <c r="U1233" t="s">
        <v>353</v>
      </c>
      <c r="V1233" t="s">
        <v>512</v>
      </c>
    </row>
    <row r="1234" spans="1:22" ht="15" customHeight="1" x14ac:dyDescent="0.3">
      <c r="A1234">
        <v>10714</v>
      </c>
      <c r="B1234" t="s">
        <v>68</v>
      </c>
      <c r="C1234">
        <v>58</v>
      </c>
      <c r="D1234">
        <v>5</v>
      </c>
      <c r="E1234" s="3">
        <v>44491</v>
      </c>
      <c r="F1234" s="25">
        <f>YEAR(Order[[#This Row],[OrderDate]])</f>
        <v>2021</v>
      </c>
      <c r="G1234" s="14">
        <v>20211029</v>
      </c>
      <c r="H1234" t="s">
        <v>485</v>
      </c>
      <c r="I1234" s="4">
        <v>119.25</v>
      </c>
      <c r="J1234" s="4">
        <v>13.25</v>
      </c>
      <c r="K1234" s="4">
        <v>9.9375</v>
      </c>
      <c r="L1234">
        <v>12</v>
      </c>
      <c r="M1234" s="8">
        <v>0.25</v>
      </c>
      <c r="N1234" t="s">
        <v>412</v>
      </c>
      <c r="O1234">
        <v>27</v>
      </c>
      <c r="P1234" s="4">
        <v>5.9992715692376155</v>
      </c>
      <c r="Q1234" t="s">
        <v>157</v>
      </c>
      <c r="R1234" t="s">
        <v>246</v>
      </c>
      <c r="S1234" t="s">
        <v>331</v>
      </c>
      <c r="T1234" t="s">
        <v>510</v>
      </c>
      <c r="U1234" t="s">
        <v>353</v>
      </c>
      <c r="V1234" t="s">
        <v>514</v>
      </c>
    </row>
    <row r="1235" spans="1:22" ht="15" customHeight="1" x14ac:dyDescent="0.3">
      <c r="A1235">
        <v>10715</v>
      </c>
      <c r="B1235" t="s">
        <v>8</v>
      </c>
      <c r="C1235">
        <v>10</v>
      </c>
      <c r="D1235">
        <v>3</v>
      </c>
      <c r="E1235" s="3">
        <v>44492</v>
      </c>
      <c r="F1235" s="25">
        <f>YEAR(Order[[#This Row],[OrderDate]])</f>
        <v>2021</v>
      </c>
      <c r="G1235" s="14">
        <v>20211029</v>
      </c>
      <c r="H1235" t="s">
        <v>486</v>
      </c>
      <c r="I1235" s="4">
        <v>651</v>
      </c>
      <c r="J1235" s="4">
        <v>31</v>
      </c>
      <c r="K1235" s="4">
        <v>31</v>
      </c>
      <c r="L1235">
        <v>21</v>
      </c>
      <c r="M1235" s="8">
        <v>0</v>
      </c>
      <c r="N1235" t="s">
        <v>364</v>
      </c>
      <c r="O1235">
        <v>4</v>
      </c>
      <c r="P1235" s="4">
        <v>11.047328272500083</v>
      </c>
      <c r="Q1235" t="s">
        <v>97</v>
      </c>
      <c r="R1235" t="s">
        <v>186</v>
      </c>
      <c r="S1235" t="s">
        <v>275</v>
      </c>
      <c r="T1235" t="s">
        <v>509</v>
      </c>
      <c r="U1235" t="s">
        <v>519</v>
      </c>
      <c r="V1235" t="s">
        <v>514</v>
      </c>
    </row>
    <row r="1236" spans="1:22" ht="15" customHeight="1" x14ac:dyDescent="0.3">
      <c r="A1236">
        <v>10715</v>
      </c>
      <c r="B1236" t="s">
        <v>8</v>
      </c>
      <c r="C1236">
        <v>71</v>
      </c>
      <c r="D1236">
        <v>3</v>
      </c>
      <c r="E1236" s="3">
        <v>44492</v>
      </c>
      <c r="F1236" s="25">
        <f>YEAR(Order[[#This Row],[OrderDate]])</f>
        <v>2021</v>
      </c>
      <c r="G1236" s="14">
        <v>20211027</v>
      </c>
      <c r="H1236" t="s">
        <v>486</v>
      </c>
      <c r="I1236" s="4">
        <v>645</v>
      </c>
      <c r="J1236" s="4">
        <v>21.5</v>
      </c>
      <c r="K1236" s="4">
        <v>21.5</v>
      </c>
      <c r="L1236">
        <v>30</v>
      </c>
      <c r="M1236" s="8">
        <v>0</v>
      </c>
      <c r="N1236" t="s">
        <v>425</v>
      </c>
      <c r="O1236">
        <v>15</v>
      </c>
      <c r="P1236" s="4">
        <v>15.813450604529082</v>
      </c>
      <c r="Q1236" t="s">
        <v>97</v>
      </c>
      <c r="R1236" t="s">
        <v>186</v>
      </c>
      <c r="S1236" t="s">
        <v>275</v>
      </c>
      <c r="T1236" t="s">
        <v>509</v>
      </c>
      <c r="U1236" t="s">
        <v>519</v>
      </c>
      <c r="V1236" t="s">
        <v>511</v>
      </c>
    </row>
    <row r="1237" spans="1:22" ht="15" customHeight="1" x14ac:dyDescent="0.3">
      <c r="A1237">
        <v>10716</v>
      </c>
      <c r="B1237" t="s">
        <v>61</v>
      </c>
      <c r="C1237">
        <v>21</v>
      </c>
      <c r="D1237">
        <v>4</v>
      </c>
      <c r="E1237" s="3">
        <v>44493</v>
      </c>
      <c r="F1237" s="25">
        <f>YEAR(Order[[#This Row],[OrderDate]])</f>
        <v>2021</v>
      </c>
      <c r="G1237" s="14">
        <v>20211027</v>
      </c>
      <c r="H1237" t="s">
        <v>484</v>
      </c>
      <c r="I1237" s="4">
        <v>50</v>
      </c>
      <c r="J1237" s="4">
        <v>10</v>
      </c>
      <c r="K1237" s="4">
        <v>10</v>
      </c>
      <c r="L1237">
        <v>5</v>
      </c>
      <c r="M1237" s="8">
        <v>0</v>
      </c>
      <c r="N1237" t="s">
        <v>375</v>
      </c>
      <c r="O1237">
        <v>8</v>
      </c>
      <c r="P1237" s="4">
        <v>8.5451596278118238</v>
      </c>
      <c r="Q1237" t="s">
        <v>150</v>
      </c>
      <c r="R1237" t="s">
        <v>239</v>
      </c>
      <c r="S1237" t="s">
        <v>278</v>
      </c>
      <c r="T1237" t="s">
        <v>510</v>
      </c>
      <c r="U1237">
        <v>0</v>
      </c>
      <c r="V1237" t="s">
        <v>516</v>
      </c>
    </row>
    <row r="1238" spans="1:22" ht="15" customHeight="1" x14ac:dyDescent="0.3">
      <c r="A1238">
        <v>10716</v>
      </c>
      <c r="B1238" t="s">
        <v>61</v>
      </c>
      <c r="C1238">
        <v>51</v>
      </c>
      <c r="D1238">
        <v>4</v>
      </c>
      <c r="E1238" s="3">
        <v>44493</v>
      </c>
      <c r="F1238" s="25">
        <f>YEAR(Order[[#This Row],[OrderDate]])</f>
        <v>2021</v>
      </c>
      <c r="G1238" s="14">
        <v>20211027</v>
      </c>
      <c r="H1238" t="s">
        <v>484</v>
      </c>
      <c r="I1238" s="4">
        <v>371</v>
      </c>
      <c r="J1238" s="4">
        <v>53</v>
      </c>
      <c r="K1238" s="4">
        <v>53</v>
      </c>
      <c r="L1238">
        <v>7</v>
      </c>
      <c r="M1238" s="8">
        <v>0</v>
      </c>
      <c r="N1238" t="s">
        <v>405</v>
      </c>
      <c r="O1238">
        <v>24</v>
      </c>
      <c r="P1238" s="4">
        <v>18.835525116961144</v>
      </c>
      <c r="Q1238" t="s">
        <v>150</v>
      </c>
      <c r="R1238" t="s">
        <v>239</v>
      </c>
      <c r="S1238" t="s">
        <v>278</v>
      </c>
      <c r="T1238" t="s">
        <v>510</v>
      </c>
      <c r="U1238">
        <v>0</v>
      </c>
      <c r="V1238" t="s">
        <v>513</v>
      </c>
    </row>
    <row r="1239" spans="1:22" ht="15" customHeight="1" x14ac:dyDescent="0.3">
      <c r="A1239">
        <v>10716</v>
      </c>
      <c r="B1239" t="s">
        <v>61</v>
      </c>
      <c r="C1239">
        <v>61</v>
      </c>
      <c r="D1239">
        <v>4</v>
      </c>
      <c r="E1239" s="3">
        <v>44493</v>
      </c>
      <c r="F1239" s="25">
        <f>YEAR(Order[[#This Row],[OrderDate]])</f>
        <v>2021</v>
      </c>
      <c r="G1239" s="14">
        <v>20211029</v>
      </c>
      <c r="H1239" t="s">
        <v>484</v>
      </c>
      <c r="I1239" s="4">
        <v>285</v>
      </c>
      <c r="J1239" s="4">
        <v>28.5</v>
      </c>
      <c r="K1239" s="4">
        <v>28.5</v>
      </c>
      <c r="L1239">
        <v>10</v>
      </c>
      <c r="M1239" s="8">
        <v>0</v>
      </c>
      <c r="N1239" t="s">
        <v>415</v>
      </c>
      <c r="O1239">
        <v>29</v>
      </c>
      <c r="P1239" s="4">
        <v>10.457549197381082</v>
      </c>
      <c r="Q1239" t="s">
        <v>150</v>
      </c>
      <c r="R1239" t="s">
        <v>239</v>
      </c>
      <c r="S1239" t="s">
        <v>278</v>
      </c>
      <c r="T1239" t="s">
        <v>510</v>
      </c>
      <c r="U1239">
        <v>0</v>
      </c>
      <c r="V1239" t="s">
        <v>515</v>
      </c>
    </row>
    <row r="1240" spans="1:22" ht="15" customHeight="1" x14ac:dyDescent="0.3">
      <c r="A1240">
        <v>10717</v>
      </c>
      <c r="B1240" t="s">
        <v>23</v>
      </c>
      <c r="C1240">
        <v>21</v>
      </c>
      <c r="D1240">
        <v>1</v>
      </c>
      <c r="E1240" s="3">
        <v>44493</v>
      </c>
      <c r="F1240" s="25">
        <f>YEAR(Order[[#This Row],[OrderDate]])</f>
        <v>2021</v>
      </c>
      <c r="G1240" s="14">
        <v>20211029</v>
      </c>
      <c r="H1240" t="s">
        <v>484</v>
      </c>
      <c r="I1240" s="4">
        <v>303.99999976158142</v>
      </c>
      <c r="J1240" s="4">
        <v>10</v>
      </c>
      <c r="K1240" s="4">
        <v>9.4999999925494194</v>
      </c>
      <c r="L1240">
        <v>32</v>
      </c>
      <c r="M1240" s="8">
        <v>5.000000074505806E-2</v>
      </c>
      <c r="N1240" t="s">
        <v>375</v>
      </c>
      <c r="O1240">
        <v>8</v>
      </c>
      <c r="P1240" s="4">
        <v>8.5451596278118238</v>
      </c>
      <c r="Q1240" t="s">
        <v>112</v>
      </c>
      <c r="R1240" t="s">
        <v>201</v>
      </c>
      <c r="S1240" t="s">
        <v>290</v>
      </c>
      <c r="T1240" t="s">
        <v>509</v>
      </c>
      <c r="U1240" t="s">
        <v>520</v>
      </c>
      <c r="V1240" t="s">
        <v>516</v>
      </c>
    </row>
    <row r="1241" spans="1:22" ht="15" customHeight="1" x14ac:dyDescent="0.3">
      <c r="A1241">
        <v>10717</v>
      </c>
      <c r="B1241" t="s">
        <v>23</v>
      </c>
      <c r="C1241">
        <v>54</v>
      </c>
      <c r="D1241">
        <v>1</v>
      </c>
      <c r="E1241" s="3">
        <v>44493</v>
      </c>
      <c r="F1241" s="25">
        <f>YEAR(Order[[#This Row],[OrderDate]])</f>
        <v>2021</v>
      </c>
      <c r="G1241" s="14">
        <v>20211029</v>
      </c>
      <c r="H1241" t="s">
        <v>484</v>
      </c>
      <c r="I1241" s="4">
        <v>111.75</v>
      </c>
      <c r="J1241" s="4">
        <v>7.45</v>
      </c>
      <c r="K1241" s="4">
        <v>7.45</v>
      </c>
      <c r="L1241">
        <v>15</v>
      </c>
      <c r="M1241" s="8">
        <v>0</v>
      </c>
      <c r="N1241" t="s">
        <v>408</v>
      </c>
      <c r="O1241">
        <v>25</v>
      </c>
      <c r="P1241" s="4">
        <v>5.7031720626915998</v>
      </c>
      <c r="Q1241" t="s">
        <v>112</v>
      </c>
      <c r="R1241" t="s">
        <v>201</v>
      </c>
      <c r="S1241" t="s">
        <v>290</v>
      </c>
      <c r="T1241" t="s">
        <v>509</v>
      </c>
      <c r="U1241" t="s">
        <v>520</v>
      </c>
      <c r="V1241" t="s">
        <v>518</v>
      </c>
    </row>
    <row r="1242" spans="1:22" ht="15" customHeight="1" x14ac:dyDescent="0.3">
      <c r="A1242">
        <v>10717</v>
      </c>
      <c r="B1242" t="s">
        <v>23</v>
      </c>
      <c r="C1242">
        <v>69</v>
      </c>
      <c r="D1242">
        <v>1</v>
      </c>
      <c r="E1242" s="3">
        <v>44493</v>
      </c>
      <c r="F1242" s="25">
        <f>YEAR(Order[[#This Row],[OrderDate]])</f>
        <v>2021</v>
      </c>
      <c r="G1242" s="14">
        <v>20211029</v>
      </c>
      <c r="H1242" t="s">
        <v>484</v>
      </c>
      <c r="I1242" s="4">
        <v>854.99999932944775</v>
      </c>
      <c r="J1242" s="4">
        <v>36</v>
      </c>
      <c r="K1242" s="4">
        <v>34.19999997317791</v>
      </c>
      <c r="L1242">
        <v>25</v>
      </c>
      <c r="M1242" s="8">
        <v>5.000000074505806E-2</v>
      </c>
      <c r="N1242" t="s">
        <v>423</v>
      </c>
      <c r="O1242">
        <v>15</v>
      </c>
      <c r="P1242" s="4">
        <v>12.894008605174344</v>
      </c>
      <c r="Q1242" t="s">
        <v>112</v>
      </c>
      <c r="R1242" t="s">
        <v>201</v>
      </c>
      <c r="S1242" t="s">
        <v>290</v>
      </c>
      <c r="T1242" t="s">
        <v>509</v>
      </c>
      <c r="U1242" t="s">
        <v>520</v>
      </c>
      <c r="V1242" t="s">
        <v>511</v>
      </c>
    </row>
    <row r="1243" spans="1:22" ht="15" customHeight="1" x14ac:dyDescent="0.3">
      <c r="A1243">
        <v>10718</v>
      </c>
      <c r="B1243" t="s">
        <v>37</v>
      </c>
      <c r="C1243">
        <v>12</v>
      </c>
      <c r="D1243">
        <v>1</v>
      </c>
      <c r="E1243" s="3">
        <v>44496</v>
      </c>
      <c r="F1243" s="25">
        <f>YEAR(Order[[#This Row],[OrderDate]])</f>
        <v>2021</v>
      </c>
      <c r="G1243" s="14">
        <v>20211029</v>
      </c>
      <c r="H1243" t="s">
        <v>485</v>
      </c>
      <c r="I1243" s="4">
        <v>1368</v>
      </c>
      <c r="J1243" s="4">
        <v>38</v>
      </c>
      <c r="K1243" s="4">
        <v>38</v>
      </c>
      <c r="L1243">
        <v>36</v>
      </c>
      <c r="M1243" s="8">
        <v>0</v>
      </c>
      <c r="N1243" t="s">
        <v>366</v>
      </c>
      <c r="O1243">
        <v>5</v>
      </c>
      <c r="P1243" s="4">
        <v>30.407974809079235</v>
      </c>
      <c r="Q1243" t="s">
        <v>126</v>
      </c>
      <c r="R1243" t="s">
        <v>215</v>
      </c>
      <c r="S1243" t="s">
        <v>302</v>
      </c>
      <c r="T1243" t="s">
        <v>509</v>
      </c>
      <c r="U1243" t="s">
        <v>520</v>
      </c>
      <c r="V1243" t="s">
        <v>511</v>
      </c>
    </row>
    <row r="1244" spans="1:22" ht="15" customHeight="1" x14ac:dyDescent="0.3">
      <c r="A1244">
        <v>10718</v>
      </c>
      <c r="B1244" t="s">
        <v>37</v>
      </c>
      <c r="C1244">
        <v>16</v>
      </c>
      <c r="D1244">
        <v>1</v>
      </c>
      <c r="E1244" s="3">
        <v>44496</v>
      </c>
      <c r="F1244" s="25">
        <f>YEAR(Order[[#This Row],[OrderDate]])</f>
        <v>2021</v>
      </c>
      <c r="G1244" s="14">
        <v>20211029</v>
      </c>
      <c r="H1244" t="s">
        <v>485</v>
      </c>
      <c r="I1244" s="4">
        <v>349</v>
      </c>
      <c r="J1244" s="4">
        <v>17.45</v>
      </c>
      <c r="K1244" s="4">
        <v>17.45</v>
      </c>
      <c r="L1244">
        <v>20</v>
      </c>
      <c r="M1244" s="8">
        <v>0</v>
      </c>
      <c r="N1244" t="s">
        <v>370</v>
      </c>
      <c r="O1244">
        <v>7</v>
      </c>
      <c r="P1244" s="4">
        <v>12.75283918323947</v>
      </c>
      <c r="Q1244" t="s">
        <v>126</v>
      </c>
      <c r="R1244" t="s">
        <v>215</v>
      </c>
      <c r="S1244" t="s">
        <v>302</v>
      </c>
      <c r="T1244" t="s">
        <v>509</v>
      </c>
      <c r="U1244" t="s">
        <v>520</v>
      </c>
      <c r="V1244" t="s">
        <v>516</v>
      </c>
    </row>
    <row r="1245" spans="1:22" ht="15" customHeight="1" x14ac:dyDescent="0.3">
      <c r="A1245">
        <v>10718</v>
      </c>
      <c r="B1245" t="s">
        <v>37</v>
      </c>
      <c r="C1245">
        <v>36</v>
      </c>
      <c r="D1245">
        <v>1</v>
      </c>
      <c r="E1245" s="3">
        <v>44496</v>
      </c>
      <c r="F1245" s="25">
        <f>YEAR(Order[[#This Row],[OrderDate]])</f>
        <v>2021</v>
      </c>
      <c r="G1245" s="14">
        <v>20211029</v>
      </c>
      <c r="H1245" t="s">
        <v>485</v>
      </c>
      <c r="I1245" s="4">
        <v>760</v>
      </c>
      <c r="J1245" s="4">
        <v>19</v>
      </c>
      <c r="K1245" s="4">
        <v>19</v>
      </c>
      <c r="L1245">
        <v>40</v>
      </c>
      <c r="M1245" s="8">
        <v>0</v>
      </c>
      <c r="N1245" t="s">
        <v>390</v>
      </c>
      <c r="O1245">
        <v>17</v>
      </c>
      <c r="P1245" s="4">
        <v>14.515505674132482</v>
      </c>
      <c r="Q1245" t="s">
        <v>126</v>
      </c>
      <c r="R1245" t="s">
        <v>215</v>
      </c>
      <c r="S1245" t="s">
        <v>302</v>
      </c>
      <c r="T1245" t="s">
        <v>509</v>
      </c>
      <c r="U1245" t="s">
        <v>520</v>
      </c>
      <c r="V1245" t="s">
        <v>514</v>
      </c>
    </row>
    <row r="1246" spans="1:22" ht="15" customHeight="1" x14ac:dyDescent="0.3">
      <c r="A1246">
        <v>10718</v>
      </c>
      <c r="B1246" t="s">
        <v>37</v>
      </c>
      <c r="C1246">
        <v>62</v>
      </c>
      <c r="D1246">
        <v>1</v>
      </c>
      <c r="E1246" s="3">
        <v>44496</v>
      </c>
      <c r="F1246" s="25">
        <f>YEAR(Order[[#This Row],[OrderDate]])</f>
        <v>2021</v>
      </c>
      <c r="G1246" s="14">
        <v>20211105</v>
      </c>
      <c r="H1246" t="s">
        <v>485</v>
      </c>
      <c r="I1246" s="4">
        <v>986</v>
      </c>
      <c r="J1246" s="4">
        <v>49.3</v>
      </c>
      <c r="K1246" s="4">
        <v>49.3</v>
      </c>
      <c r="L1246">
        <v>20</v>
      </c>
      <c r="M1246" s="8">
        <v>0</v>
      </c>
      <c r="N1246" t="s">
        <v>416</v>
      </c>
      <c r="O1246">
        <v>29</v>
      </c>
      <c r="P1246" s="4">
        <v>34.868075459270003</v>
      </c>
      <c r="Q1246" t="s">
        <v>126</v>
      </c>
      <c r="R1246" t="s">
        <v>215</v>
      </c>
      <c r="S1246" t="s">
        <v>302</v>
      </c>
      <c r="T1246" t="s">
        <v>509</v>
      </c>
      <c r="U1246" t="s">
        <v>520</v>
      </c>
      <c r="V1246" t="s">
        <v>516</v>
      </c>
    </row>
    <row r="1247" spans="1:22" ht="15" customHeight="1" x14ac:dyDescent="0.3">
      <c r="A1247">
        <v>10719</v>
      </c>
      <c r="B1247" t="s">
        <v>43</v>
      </c>
      <c r="C1247">
        <v>18</v>
      </c>
      <c r="D1247">
        <v>8</v>
      </c>
      <c r="E1247" s="3">
        <v>44496</v>
      </c>
      <c r="F1247" s="25">
        <f>YEAR(Order[[#This Row],[OrderDate]])</f>
        <v>2021</v>
      </c>
      <c r="G1247" s="14">
        <v>20211105</v>
      </c>
      <c r="H1247" t="s">
        <v>484</v>
      </c>
      <c r="I1247" s="4">
        <v>562.5</v>
      </c>
      <c r="J1247" s="4">
        <v>62.5</v>
      </c>
      <c r="K1247" s="4">
        <v>46.875</v>
      </c>
      <c r="L1247">
        <v>12</v>
      </c>
      <c r="M1247" s="8">
        <v>0.25</v>
      </c>
      <c r="N1247" t="s">
        <v>372</v>
      </c>
      <c r="O1247">
        <v>7</v>
      </c>
      <c r="P1247" s="4">
        <v>20.144415838276313</v>
      </c>
      <c r="Q1247" t="s">
        <v>132</v>
      </c>
      <c r="R1247" t="s">
        <v>221</v>
      </c>
      <c r="S1247" t="s">
        <v>308</v>
      </c>
      <c r="T1247" t="s">
        <v>510</v>
      </c>
      <c r="U1247" t="s">
        <v>353</v>
      </c>
      <c r="V1247" t="s">
        <v>514</v>
      </c>
    </row>
    <row r="1248" spans="1:22" ht="15" customHeight="1" x14ac:dyDescent="0.3">
      <c r="A1248">
        <v>10719</v>
      </c>
      <c r="B1248" t="s">
        <v>43</v>
      </c>
      <c r="C1248">
        <v>30</v>
      </c>
      <c r="D1248">
        <v>8</v>
      </c>
      <c r="E1248" s="3">
        <v>44496</v>
      </c>
      <c r="F1248" s="25">
        <f>YEAR(Order[[#This Row],[OrderDate]])</f>
        <v>2021</v>
      </c>
      <c r="G1248" s="14">
        <v>20211105</v>
      </c>
      <c r="H1248" t="s">
        <v>484</v>
      </c>
      <c r="I1248" s="4">
        <v>58.252499999999998</v>
      </c>
      <c r="J1248" s="4">
        <v>25.89</v>
      </c>
      <c r="K1248" s="4">
        <v>19.4175</v>
      </c>
      <c r="L1248">
        <v>3</v>
      </c>
      <c r="M1248" s="8">
        <v>0.25</v>
      </c>
      <c r="N1248" t="s">
        <v>384</v>
      </c>
      <c r="O1248">
        <v>13</v>
      </c>
      <c r="P1248" s="4">
        <v>15.141134761320492</v>
      </c>
      <c r="Q1248" t="s">
        <v>132</v>
      </c>
      <c r="R1248" t="s">
        <v>221</v>
      </c>
      <c r="S1248" t="s">
        <v>308</v>
      </c>
      <c r="T1248" t="s">
        <v>510</v>
      </c>
      <c r="U1248" t="s">
        <v>353</v>
      </c>
      <c r="V1248" t="s">
        <v>514</v>
      </c>
    </row>
    <row r="1249" spans="1:22" ht="15" customHeight="1" x14ac:dyDescent="0.3">
      <c r="A1249">
        <v>10719</v>
      </c>
      <c r="B1249" t="s">
        <v>43</v>
      </c>
      <c r="C1249">
        <v>54</v>
      </c>
      <c r="D1249">
        <v>8</v>
      </c>
      <c r="E1249" s="3">
        <v>44496</v>
      </c>
      <c r="F1249" s="25">
        <f>YEAR(Order[[#This Row],[OrderDate]])</f>
        <v>2021</v>
      </c>
      <c r="G1249" s="14">
        <v>20211105</v>
      </c>
      <c r="H1249" t="s">
        <v>484</v>
      </c>
      <c r="I1249" s="4">
        <v>223.5</v>
      </c>
      <c r="J1249" s="4">
        <v>7.45</v>
      </c>
      <c r="K1249" s="4">
        <v>5.5875000000000004</v>
      </c>
      <c r="L1249">
        <v>40</v>
      </c>
      <c r="M1249" s="8">
        <v>0.25</v>
      </c>
      <c r="N1249" t="s">
        <v>408</v>
      </c>
      <c r="O1249">
        <v>25</v>
      </c>
      <c r="P1249" s="4">
        <v>5.7031720626915998</v>
      </c>
      <c r="Q1249" t="s">
        <v>132</v>
      </c>
      <c r="R1249" t="s">
        <v>221</v>
      </c>
      <c r="S1249" t="s">
        <v>308</v>
      </c>
      <c r="T1249" t="s">
        <v>510</v>
      </c>
      <c r="U1249" t="s">
        <v>353</v>
      </c>
      <c r="V1249" t="s">
        <v>518</v>
      </c>
    </row>
    <row r="1250" spans="1:22" ht="15" customHeight="1" x14ac:dyDescent="0.3">
      <c r="A1250">
        <v>10720</v>
      </c>
      <c r="B1250" t="s">
        <v>58</v>
      </c>
      <c r="C1250">
        <v>35</v>
      </c>
      <c r="D1250">
        <v>8</v>
      </c>
      <c r="E1250" s="3">
        <v>44497</v>
      </c>
      <c r="F1250" s="25">
        <f>YEAR(Order[[#This Row],[OrderDate]])</f>
        <v>2021</v>
      </c>
      <c r="G1250" s="14">
        <v>20211105</v>
      </c>
      <c r="H1250" t="s">
        <v>484</v>
      </c>
      <c r="I1250" s="4">
        <v>378</v>
      </c>
      <c r="J1250" s="4">
        <v>18</v>
      </c>
      <c r="K1250" s="4">
        <v>18</v>
      </c>
      <c r="L1250">
        <v>21</v>
      </c>
      <c r="M1250" s="8">
        <v>0</v>
      </c>
      <c r="N1250" t="s">
        <v>389</v>
      </c>
      <c r="O1250">
        <v>16</v>
      </c>
      <c r="P1250" s="4">
        <v>11.144616765926688</v>
      </c>
      <c r="Q1250" t="s">
        <v>147</v>
      </c>
      <c r="R1250" t="s">
        <v>236</v>
      </c>
      <c r="S1250" t="s">
        <v>322</v>
      </c>
      <c r="T1250" t="s">
        <v>510</v>
      </c>
      <c r="U1250" t="s">
        <v>521</v>
      </c>
      <c r="V1250" t="s">
        <v>517</v>
      </c>
    </row>
    <row r="1251" spans="1:22" ht="15" customHeight="1" x14ac:dyDescent="0.3">
      <c r="A1251">
        <v>10720</v>
      </c>
      <c r="B1251" t="s">
        <v>58</v>
      </c>
      <c r="C1251">
        <v>71</v>
      </c>
      <c r="D1251">
        <v>8</v>
      </c>
      <c r="E1251" s="3">
        <v>44497</v>
      </c>
      <c r="F1251" s="25">
        <f>YEAR(Order[[#This Row],[OrderDate]])</f>
        <v>2021</v>
      </c>
      <c r="G1251" s="14">
        <v>20211031</v>
      </c>
      <c r="H1251" t="s">
        <v>484</v>
      </c>
      <c r="I1251" s="4">
        <v>172</v>
      </c>
      <c r="J1251" s="4">
        <v>21.5</v>
      </c>
      <c r="K1251" s="4">
        <v>21.5</v>
      </c>
      <c r="L1251">
        <v>8</v>
      </c>
      <c r="M1251" s="8">
        <v>0</v>
      </c>
      <c r="N1251" t="s">
        <v>425</v>
      </c>
      <c r="O1251">
        <v>15</v>
      </c>
      <c r="P1251" s="4">
        <v>15.813450604529082</v>
      </c>
      <c r="Q1251" t="s">
        <v>147</v>
      </c>
      <c r="R1251" t="s">
        <v>236</v>
      </c>
      <c r="S1251" t="s">
        <v>322</v>
      </c>
      <c r="T1251" t="s">
        <v>510</v>
      </c>
      <c r="U1251" t="s">
        <v>521</v>
      </c>
      <c r="V1251" t="s">
        <v>511</v>
      </c>
    </row>
    <row r="1252" spans="1:22" ht="15" customHeight="1" x14ac:dyDescent="0.3">
      <c r="A1252">
        <v>10721</v>
      </c>
      <c r="B1252" t="s">
        <v>60</v>
      </c>
      <c r="C1252">
        <v>44</v>
      </c>
      <c r="D1252">
        <v>5</v>
      </c>
      <c r="E1252" s="3">
        <v>44498</v>
      </c>
      <c r="F1252" s="25">
        <f>YEAR(Order[[#This Row],[OrderDate]])</f>
        <v>2021</v>
      </c>
      <c r="G1252" s="14">
        <v>20211104</v>
      </c>
      <c r="H1252" t="s">
        <v>485</v>
      </c>
      <c r="I1252" s="4">
        <v>923.87499927543092</v>
      </c>
      <c r="J1252" s="4">
        <v>19.45</v>
      </c>
      <c r="K1252" s="4">
        <v>18.477499985508619</v>
      </c>
      <c r="L1252">
        <v>50</v>
      </c>
      <c r="M1252" s="8">
        <v>5.000000074505806E-2</v>
      </c>
      <c r="N1252" t="s">
        <v>398</v>
      </c>
      <c r="O1252">
        <v>20</v>
      </c>
      <c r="P1252" s="4">
        <v>10.842050263532254</v>
      </c>
      <c r="Q1252" t="s">
        <v>149</v>
      </c>
      <c r="R1252" t="s">
        <v>238</v>
      </c>
      <c r="S1252" t="s">
        <v>324</v>
      </c>
      <c r="T1252" t="s">
        <v>509</v>
      </c>
      <c r="U1252" t="s">
        <v>520</v>
      </c>
      <c r="V1252" t="s">
        <v>515</v>
      </c>
    </row>
    <row r="1253" spans="1:22" ht="15" customHeight="1" x14ac:dyDescent="0.3">
      <c r="A1253">
        <v>10722</v>
      </c>
      <c r="B1253" t="s">
        <v>68</v>
      </c>
      <c r="C1253">
        <v>2</v>
      </c>
      <c r="D1253">
        <v>8</v>
      </c>
      <c r="E1253" s="3">
        <v>44498</v>
      </c>
      <c r="F1253" s="25">
        <f>YEAR(Order[[#This Row],[OrderDate]])</f>
        <v>2021</v>
      </c>
      <c r="G1253" s="14">
        <v>20211104</v>
      </c>
      <c r="H1253" t="s">
        <v>486</v>
      </c>
      <c r="I1253" s="4">
        <v>57</v>
      </c>
      <c r="J1253" s="4">
        <v>19</v>
      </c>
      <c r="K1253" s="4">
        <v>19</v>
      </c>
      <c r="L1253">
        <v>3</v>
      </c>
      <c r="M1253" s="8">
        <v>0</v>
      </c>
      <c r="N1253" t="s">
        <v>356</v>
      </c>
      <c r="O1253">
        <v>1</v>
      </c>
      <c r="P1253" s="4">
        <v>9.9064127385757743</v>
      </c>
      <c r="Q1253" t="s">
        <v>157</v>
      </c>
      <c r="R1253" t="s">
        <v>246</v>
      </c>
      <c r="S1253" t="s">
        <v>331</v>
      </c>
      <c r="T1253" t="s">
        <v>510</v>
      </c>
      <c r="U1253" t="s">
        <v>353</v>
      </c>
      <c r="V1253" t="s">
        <v>517</v>
      </c>
    </row>
    <row r="1254" spans="1:22" ht="15" customHeight="1" x14ac:dyDescent="0.3">
      <c r="A1254">
        <v>10722</v>
      </c>
      <c r="B1254" t="s">
        <v>68</v>
      </c>
      <c r="C1254">
        <v>31</v>
      </c>
      <c r="D1254">
        <v>8</v>
      </c>
      <c r="E1254" s="3">
        <v>44498</v>
      </c>
      <c r="F1254" s="25">
        <f>YEAR(Order[[#This Row],[OrderDate]])</f>
        <v>2021</v>
      </c>
      <c r="G1254" s="14">
        <v>20211104</v>
      </c>
      <c r="H1254" t="s">
        <v>486</v>
      </c>
      <c r="I1254" s="4">
        <v>625</v>
      </c>
      <c r="J1254" s="4">
        <v>12.5</v>
      </c>
      <c r="K1254" s="4">
        <v>12.5</v>
      </c>
      <c r="L1254">
        <v>50</v>
      </c>
      <c r="M1254" s="8">
        <v>0</v>
      </c>
      <c r="N1254" t="s">
        <v>385</v>
      </c>
      <c r="O1254">
        <v>14</v>
      </c>
      <c r="P1254" s="4">
        <v>8.9210025428745876</v>
      </c>
      <c r="Q1254" t="s">
        <v>157</v>
      </c>
      <c r="R1254" t="s">
        <v>246</v>
      </c>
      <c r="S1254" t="s">
        <v>331</v>
      </c>
      <c r="T1254" t="s">
        <v>510</v>
      </c>
      <c r="U1254" t="s">
        <v>353</v>
      </c>
      <c r="V1254" t="s">
        <v>511</v>
      </c>
    </row>
    <row r="1255" spans="1:22" ht="15" customHeight="1" x14ac:dyDescent="0.3">
      <c r="A1255">
        <v>10722</v>
      </c>
      <c r="B1255" t="s">
        <v>68</v>
      </c>
      <c r="C1255">
        <v>68</v>
      </c>
      <c r="D1255">
        <v>8</v>
      </c>
      <c r="E1255" s="3">
        <v>44498</v>
      </c>
      <c r="F1255" s="25">
        <f>YEAR(Order[[#This Row],[OrderDate]])</f>
        <v>2021</v>
      </c>
      <c r="G1255" s="14">
        <v>20211104</v>
      </c>
      <c r="H1255" t="s">
        <v>486</v>
      </c>
      <c r="I1255" s="4">
        <v>562.5</v>
      </c>
      <c r="J1255" s="4">
        <v>12.5</v>
      </c>
      <c r="K1255" s="4">
        <v>12.5</v>
      </c>
      <c r="L1255">
        <v>45</v>
      </c>
      <c r="M1255" s="8">
        <v>0</v>
      </c>
      <c r="N1255" t="s">
        <v>422</v>
      </c>
      <c r="O1255">
        <v>8</v>
      </c>
      <c r="P1255" s="4">
        <v>9.881917469522989</v>
      </c>
      <c r="Q1255" t="s">
        <v>157</v>
      </c>
      <c r="R1255" t="s">
        <v>246</v>
      </c>
      <c r="S1255" t="s">
        <v>331</v>
      </c>
      <c r="T1255" t="s">
        <v>510</v>
      </c>
      <c r="U1255" t="s">
        <v>353</v>
      </c>
      <c r="V1255" t="s">
        <v>516</v>
      </c>
    </row>
    <row r="1256" spans="1:22" ht="15" customHeight="1" x14ac:dyDescent="0.3">
      <c r="A1256">
        <v>10722</v>
      </c>
      <c r="B1256" t="s">
        <v>68</v>
      </c>
      <c r="C1256">
        <v>75</v>
      </c>
      <c r="D1256">
        <v>8</v>
      </c>
      <c r="E1256" s="3">
        <v>44498</v>
      </c>
      <c r="F1256" s="25">
        <f>YEAR(Order[[#This Row],[OrderDate]])</f>
        <v>2021</v>
      </c>
      <c r="G1256" s="14">
        <v>20211125</v>
      </c>
      <c r="H1256" t="s">
        <v>486</v>
      </c>
      <c r="I1256" s="4">
        <v>325.5</v>
      </c>
      <c r="J1256" s="4">
        <v>7.75</v>
      </c>
      <c r="K1256" s="4">
        <v>7.75</v>
      </c>
      <c r="L1256">
        <v>42</v>
      </c>
      <c r="M1256" s="8">
        <v>0</v>
      </c>
      <c r="N1256" t="s">
        <v>429</v>
      </c>
      <c r="O1256">
        <v>12</v>
      </c>
      <c r="P1256" s="4">
        <v>3.8495729671919596</v>
      </c>
      <c r="Q1256" t="s">
        <v>157</v>
      </c>
      <c r="R1256" t="s">
        <v>246</v>
      </c>
      <c r="S1256" t="s">
        <v>331</v>
      </c>
      <c r="T1256" t="s">
        <v>510</v>
      </c>
      <c r="U1256" t="s">
        <v>353</v>
      </c>
      <c r="V1256" t="s">
        <v>517</v>
      </c>
    </row>
    <row r="1257" spans="1:22" ht="15" customHeight="1" x14ac:dyDescent="0.3">
      <c r="A1257">
        <v>10723</v>
      </c>
      <c r="B1257" t="s">
        <v>86</v>
      </c>
      <c r="C1257">
        <v>26</v>
      </c>
      <c r="D1257">
        <v>3</v>
      </c>
      <c r="E1257" s="3">
        <v>44499</v>
      </c>
      <c r="F1257" s="25">
        <f>YEAR(Order[[#This Row],[OrderDate]])</f>
        <v>2021</v>
      </c>
      <c r="G1257" s="14">
        <v>20211105</v>
      </c>
      <c r="H1257" t="s">
        <v>486</v>
      </c>
      <c r="I1257" s="4">
        <v>468.45</v>
      </c>
      <c r="J1257" s="4">
        <v>31.23</v>
      </c>
      <c r="K1257" s="4">
        <v>31.23</v>
      </c>
      <c r="L1257">
        <v>15</v>
      </c>
      <c r="M1257" s="8">
        <v>0</v>
      </c>
      <c r="N1257" t="s">
        <v>380</v>
      </c>
      <c r="O1257">
        <v>11</v>
      </c>
      <c r="P1257" s="4">
        <v>12.929370209027901</v>
      </c>
      <c r="Q1257" t="s">
        <v>175</v>
      </c>
      <c r="R1257" t="s">
        <v>264</v>
      </c>
      <c r="S1257" t="s">
        <v>348</v>
      </c>
      <c r="T1257" t="s">
        <v>510</v>
      </c>
      <c r="U1257" t="s">
        <v>353</v>
      </c>
      <c r="V1257" t="s">
        <v>516</v>
      </c>
    </row>
    <row r="1258" spans="1:22" ht="15" customHeight="1" x14ac:dyDescent="0.3">
      <c r="A1258">
        <v>10724</v>
      </c>
      <c r="B1258" t="s">
        <v>49</v>
      </c>
      <c r="C1258">
        <v>10</v>
      </c>
      <c r="D1258">
        <v>8</v>
      </c>
      <c r="E1258" s="3">
        <v>44499</v>
      </c>
      <c r="F1258" s="25">
        <f>YEAR(Order[[#This Row],[OrderDate]])</f>
        <v>2021</v>
      </c>
      <c r="G1258" s="14">
        <v>20211105</v>
      </c>
      <c r="H1258" t="s">
        <v>484</v>
      </c>
      <c r="I1258" s="4">
        <v>496</v>
      </c>
      <c r="J1258" s="4">
        <v>31</v>
      </c>
      <c r="K1258" s="4">
        <v>31</v>
      </c>
      <c r="L1258">
        <v>16</v>
      </c>
      <c r="M1258" s="8">
        <v>0</v>
      </c>
      <c r="N1258" t="s">
        <v>364</v>
      </c>
      <c r="O1258">
        <v>4</v>
      </c>
      <c r="P1258" s="4">
        <v>11.047328272500083</v>
      </c>
      <c r="Q1258" t="s">
        <v>138</v>
      </c>
      <c r="R1258" t="s">
        <v>227</v>
      </c>
      <c r="S1258" t="s">
        <v>314</v>
      </c>
      <c r="T1258" t="s">
        <v>510</v>
      </c>
      <c r="U1258" t="s">
        <v>531</v>
      </c>
      <c r="V1258" t="s">
        <v>514</v>
      </c>
    </row>
    <row r="1259" spans="1:22" ht="15" customHeight="1" x14ac:dyDescent="0.3">
      <c r="A1259">
        <v>10724</v>
      </c>
      <c r="B1259" t="s">
        <v>49</v>
      </c>
      <c r="C1259">
        <v>61</v>
      </c>
      <c r="D1259">
        <v>8</v>
      </c>
      <c r="E1259" s="3">
        <v>44499</v>
      </c>
      <c r="F1259" s="25">
        <f>YEAR(Order[[#This Row],[OrderDate]])</f>
        <v>2021</v>
      </c>
      <c r="G1259" s="14">
        <v>20211105</v>
      </c>
      <c r="H1259" t="s">
        <v>484</v>
      </c>
      <c r="I1259" s="4">
        <v>142.5</v>
      </c>
      <c r="J1259" s="4">
        <v>28.5</v>
      </c>
      <c r="K1259" s="4">
        <v>28.5</v>
      </c>
      <c r="L1259">
        <v>5</v>
      </c>
      <c r="M1259" s="8">
        <v>0</v>
      </c>
      <c r="N1259" t="s">
        <v>415</v>
      </c>
      <c r="O1259">
        <v>29</v>
      </c>
      <c r="P1259" s="4">
        <v>10.457549197381082</v>
      </c>
      <c r="Q1259" t="s">
        <v>138</v>
      </c>
      <c r="R1259" t="s">
        <v>227</v>
      </c>
      <c r="S1259" t="s">
        <v>314</v>
      </c>
      <c r="T1259" t="s">
        <v>510</v>
      </c>
      <c r="U1259" t="s">
        <v>531</v>
      </c>
      <c r="V1259" t="s">
        <v>515</v>
      </c>
    </row>
    <row r="1260" spans="1:22" ht="15" customHeight="1" x14ac:dyDescent="0.3">
      <c r="A1260">
        <v>10725</v>
      </c>
      <c r="B1260" t="s">
        <v>20</v>
      </c>
      <c r="C1260">
        <v>41</v>
      </c>
      <c r="D1260">
        <v>4</v>
      </c>
      <c r="E1260" s="3">
        <v>44500</v>
      </c>
      <c r="F1260" s="25">
        <f>YEAR(Order[[#This Row],[OrderDate]])</f>
        <v>2021</v>
      </c>
      <c r="G1260" s="14">
        <v>20211105</v>
      </c>
      <c r="H1260" t="s">
        <v>485</v>
      </c>
      <c r="I1260" s="4">
        <v>115.80000000000001</v>
      </c>
      <c r="J1260" s="4">
        <v>9.65</v>
      </c>
      <c r="K1260" s="4">
        <v>9.65</v>
      </c>
      <c r="L1260">
        <v>12</v>
      </c>
      <c r="M1260" s="8">
        <v>0</v>
      </c>
      <c r="N1260" t="s">
        <v>395</v>
      </c>
      <c r="O1260">
        <v>19</v>
      </c>
      <c r="P1260" s="4">
        <v>6.0463867884479576</v>
      </c>
      <c r="Q1260" t="s">
        <v>109</v>
      </c>
      <c r="R1260" t="s">
        <v>198</v>
      </c>
      <c r="S1260" t="s">
        <v>287</v>
      </c>
      <c r="T1260" t="s">
        <v>510</v>
      </c>
      <c r="U1260" t="s">
        <v>521</v>
      </c>
      <c r="V1260" t="s">
        <v>514</v>
      </c>
    </row>
    <row r="1261" spans="1:22" ht="15" customHeight="1" x14ac:dyDescent="0.3">
      <c r="A1261">
        <v>10725</v>
      </c>
      <c r="B1261" t="s">
        <v>20</v>
      </c>
      <c r="C1261">
        <v>52</v>
      </c>
      <c r="D1261">
        <v>4</v>
      </c>
      <c r="E1261" s="3">
        <v>44500</v>
      </c>
      <c r="F1261" s="25">
        <f>YEAR(Order[[#This Row],[OrderDate]])</f>
        <v>2021</v>
      </c>
      <c r="G1261" s="14">
        <v>20211105</v>
      </c>
      <c r="H1261" t="s">
        <v>485</v>
      </c>
      <c r="I1261" s="4">
        <v>28</v>
      </c>
      <c r="J1261" s="4">
        <v>7</v>
      </c>
      <c r="K1261" s="4">
        <v>7</v>
      </c>
      <c r="L1261">
        <v>4</v>
      </c>
      <c r="M1261" s="8">
        <v>0</v>
      </c>
      <c r="N1261" t="s">
        <v>406</v>
      </c>
      <c r="O1261">
        <v>24</v>
      </c>
      <c r="P1261" s="4">
        <v>2.7531089859539</v>
      </c>
      <c r="Q1261" t="s">
        <v>109</v>
      </c>
      <c r="R1261" t="s">
        <v>198</v>
      </c>
      <c r="S1261" t="s">
        <v>287</v>
      </c>
      <c r="T1261" t="s">
        <v>510</v>
      </c>
      <c r="U1261" t="s">
        <v>521</v>
      </c>
      <c r="V1261" t="s">
        <v>512</v>
      </c>
    </row>
    <row r="1262" spans="1:22" ht="15" customHeight="1" x14ac:dyDescent="0.3">
      <c r="A1262">
        <v>10725</v>
      </c>
      <c r="B1262" t="s">
        <v>20</v>
      </c>
      <c r="C1262">
        <v>55</v>
      </c>
      <c r="D1262">
        <v>4</v>
      </c>
      <c r="E1262" s="3">
        <v>44500</v>
      </c>
      <c r="F1262" s="25">
        <f>YEAR(Order[[#This Row],[OrderDate]])</f>
        <v>2021</v>
      </c>
      <c r="G1262" s="14">
        <v>20211205</v>
      </c>
      <c r="H1262" t="s">
        <v>485</v>
      </c>
      <c r="I1262" s="4">
        <v>144</v>
      </c>
      <c r="J1262" s="4">
        <v>24</v>
      </c>
      <c r="K1262" s="4">
        <v>24</v>
      </c>
      <c r="L1262">
        <v>6</v>
      </c>
      <c r="M1262" s="8">
        <v>0</v>
      </c>
      <c r="N1262" t="s">
        <v>409</v>
      </c>
      <c r="O1262">
        <v>25</v>
      </c>
      <c r="P1262" s="4">
        <v>18.144678468561601</v>
      </c>
      <c r="Q1262" t="s">
        <v>109</v>
      </c>
      <c r="R1262" t="s">
        <v>198</v>
      </c>
      <c r="S1262" t="s">
        <v>287</v>
      </c>
      <c r="T1262" t="s">
        <v>510</v>
      </c>
      <c r="U1262" t="s">
        <v>521</v>
      </c>
      <c r="V1262" t="s">
        <v>518</v>
      </c>
    </row>
    <row r="1263" spans="1:22" ht="15" customHeight="1" x14ac:dyDescent="0.3">
      <c r="A1263">
        <v>10726</v>
      </c>
      <c r="B1263" t="s">
        <v>18</v>
      </c>
      <c r="C1263">
        <v>4</v>
      </c>
      <c r="D1263">
        <v>4</v>
      </c>
      <c r="E1263" s="3">
        <v>44503</v>
      </c>
      <c r="F1263" s="25">
        <f>YEAR(Order[[#This Row],[OrderDate]])</f>
        <v>2021</v>
      </c>
      <c r="G1263" s="14">
        <v>20211205</v>
      </c>
      <c r="H1263" t="s">
        <v>486</v>
      </c>
      <c r="I1263" s="4">
        <v>550</v>
      </c>
      <c r="J1263" s="4">
        <v>22</v>
      </c>
      <c r="K1263" s="4">
        <v>22</v>
      </c>
      <c r="L1263">
        <v>25</v>
      </c>
      <c r="M1263" s="8">
        <v>0</v>
      </c>
      <c r="N1263" t="s">
        <v>358</v>
      </c>
      <c r="O1263">
        <v>2</v>
      </c>
      <c r="P1263" s="4">
        <v>13.396192586104789</v>
      </c>
      <c r="Q1263" t="s">
        <v>107</v>
      </c>
      <c r="R1263" t="s">
        <v>196</v>
      </c>
      <c r="S1263" t="s">
        <v>285</v>
      </c>
      <c r="T1263" t="s">
        <v>509</v>
      </c>
      <c r="U1263" t="s">
        <v>351</v>
      </c>
      <c r="V1263" t="s">
        <v>515</v>
      </c>
    </row>
    <row r="1264" spans="1:22" ht="15" customHeight="1" x14ac:dyDescent="0.3">
      <c r="A1264">
        <v>10726</v>
      </c>
      <c r="B1264" t="s">
        <v>18</v>
      </c>
      <c r="C1264">
        <v>11</v>
      </c>
      <c r="D1264">
        <v>4</v>
      </c>
      <c r="E1264" s="3">
        <v>44503</v>
      </c>
      <c r="F1264" s="25">
        <f>YEAR(Order[[#This Row],[OrderDate]])</f>
        <v>2021</v>
      </c>
      <c r="G1264" s="14">
        <v>20211205</v>
      </c>
      <c r="H1264" t="s">
        <v>486</v>
      </c>
      <c r="I1264" s="4">
        <v>105</v>
      </c>
      <c r="J1264" s="4">
        <v>21</v>
      </c>
      <c r="K1264" s="4">
        <v>21</v>
      </c>
      <c r="L1264">
        <v>5</v>
      </c>
      <c r="M1264" s="8">
        <v>0</v>
      </c>
      <c r="N1264" t="s">
        <v>365</v>
      </c>
      <c r="O1264">
        <v>5</v>
      </c>
      <c r="P1264" s="4">
        <v>7.3815383533820462</v>
      </c>
      <c r="Q1264" t="s">
        <v>107</v>
      </c>
      <c r="R1264" t="s">
        <v>196</v>
      </c>
      <c r="S1264" t="s">
        <v>285</v>
      </c>
      <c r="T1264" t="s">
        <v>509</v>
      </c>
      <c r="U1264" t="s">
        <v>351</v>
      </c>
      <c r="V1264" t="s">
        <v>511</v>
      </c>
    </row>
    <row r="1265" spans="1:22" ht="15" customHeight="1" x14ac:dyDescent="0.3">
      <c r="A1265">
        <v>10727</v>
      </c>
      <c r="B1265" t="s">
        <v>63</v>
      </c>
      <c r="C1265">
        <v>17</v>
      </c>
      <c r="D1265">
        <v>2</v>
      </c>
      <c r="E1265" s="3">
        <v>44503</v>
      </c>
      <c r="F1265" s="25">
        <f>YEAR(Order[[#This Row],[OrderDate]])</f>
        <v>2021</v>
      </c>
      <c r="G1265" s="14">
        <v>20211205</v>
      </c>
      <c r="H1265" t="s">
        <v>486</v>
      </c>
      <c r="I1265" s="4">
        <v>740.99999941885471</v>
      </c>
      <c r="J1265" s="4">
        <v>39</v>
      </c>
      <c r="K1265" s="4">
        <v>37.049999970942736</v>
      </c>
      <c r="L1265">
        <v>20</v>
      </c>
      <c r="M1265" s="8">
        <v>5.000000074505806E-2</v>
      </c>
      <c r="N1265" t="s">
        <v>371</v>
      </c>
      <c r="O1265">
        <v>7</v>
      </c>
      <c r="P1265" s="4">
        <v>24.774912809223483</v>
      </c>
      <c r="Q1265" t="s">
        <v>152</v>
      </c>
      <c r="R1265" t="s">
        <v>241</v>
      </c>
      <c r="S1265" t="s">
        <v>326</v>
      </c>
      <c r="T1265" t="s">
        <v>509</v>
      </c>
      <c r="U1265" t="s">
        <v>528</v>
      </c>
      <c r="V1265" t="s">
        <v>518</v>
      </c>
    </row>
    <row r="1266" spans="1:22" ht="15" customHeight="1" x14ac:dyDescent="0.3">
      <c r="A1266">
        <v>10727</v>
      </c>
      <c r="B1266" t="s">
        <v>63</v>
      </c>
      <c r="C1266">
        <v>56</v>
      </c>
      <c r="D1266">
        <v>2</v>
      </c>
      <c r="E1266" s="3">
        <v>44503</v>
      </c>
      <c r="F1266" s="25">
        <f>YEAR(Order[[#This Row],[OrderDate]])</f>
        <v>2021</v>
      </c>
      <c r="G1266" s="14">
        <v>20211205</v>
      </c>
      <c r="H1266" t="s">
        <v>486</v>
      </c>
      <c r="I1266" s="4">
        <v>360.99999971687794</v>
      </c>
      <c r="J1266" s="4">
        <v>38</v>
      </c>
      <c r="K1266" s="4">
        <v>36.099999971687794</v>
      </c>
      <c r="L1266">
        <v>10</v>
      </c>
      <c r="M1266" s="8">
        <v>5.000000074505806E-2</v>
      </c>
      <c r="N1266" t="s">
        <v>410</v>
      </c>
      <c r="O1266">
        <v>26</v>
      </c>
      <c r="P1266" s="4">
        <v>12.985049050340091</v>
      </c>
      <c r="Q1266" t="s">
        <v>152</v>
      </c>
      <c r="R1266" t="s">
        <v>241</v>
      </c>
      <c r="S1266" t="s">
        <v>326</v>
      </c>
      <c r="T1266" t="s">
        <v>509</v>
      </c>
      <c r="U1266" t="s">
        <v>528</v>
      </c>
      <c r="V1266" t="s">
        <v>512</v>
      </c>
    </row>
    <row r="1267" spans="1:22" ht="15" customHeight="1" x14ac:dyDescent="0.3">
      <c r="A1267">
        <v>10727</v>
      </c>
      <c r="B1267" t="s">
        <v>63</v>
      </c>
      <c r="C1267">
        <v>59</v>
      </c>
      <c r="D1267">
        <v>2</v>
      </c>
      <c r="E1267" s="3">
        <v>44503</v>
      </c>
      <c r="F1267" s="25">
        <f>YEAR(Order[[#This Row],[OrderDate]])</f>
        <v>2021</v>
      </c>
      <c r="G1267" s="14">
        <v>20211111</v>
      </c>
      <c r="H1267" t="s">
        <v>486</v>
      </c>
      <c r="I1267" s="4">
        <v>522.49999959021807</v>
      </c>
      <c r="J1267" s="4">
        <v>55</v>
      </c>
      <c r="K1267" s="4">
        <v>52.249999959021807</v>
      </c>
      <c r="L1267">
        <v>10</v>
      </c>
      <c r="M1267" s="8">
        <v>5.000000074505806E-2</v>
      </c>
      <c r="N1267" t="s">
        <v>413</v>
      </c>
      <c r="O1267">
        <v>28</v>
      </c>
      <c r="P1267" s="4">
        <v>29.299646906924384</v>
      </c>
      <c r="Q1267" t="s">
        <v>152</v>
      </c>
      <c r="R1267" t="s">
        <v>241</v>
      </c>
      <c r="S1267" t="s">
        <v>326</v>
      </c>
      <c r="T1267" t="s">
        <v>509</v>
      </c>
      <c r="U1267" t="s">
        <v>528</v>
      </c>
      <c r="V1267" t="s">
        <v>511</v>
      </c>
    </row>
    <row r="1268" spans="1:22" ht="15" customHeight="1" x14ac:dyDescent="0.3">
      <c r="A1268">
        <v>10728</v>
      </c>
      <c r="B1268" t="s">
        <v>59</v>
      </c>
      <c r="C1268">
        <v>30</v>
      </c>
      <c r="D1268">
        <v>4</v>
      </c>
      <c r="E1268" s="3">
        <v>44504</v>
      </c>
      <c r="F1268" s="25">
        <f>YEAR(Order[[#This Row],[OrderDate]])</f>
        <v>2021</v>
      </c>
      <c r="G1268" s="14">
        <v>20211111</v>
      </c>
      <c r="H1268" t="s">
        <v>484</v>
      </c>
      <c r="I1268" s="4">
        <v>388.35</v>
      </c>
      <c r="J1268" s="4">
        <v>25.89</v>
      </c>
      <c r="K1268" s="4">
        <v>25.89</v>
      </c>
      <c r="L1268">
        <v>15</v>
      </c>
      <c r="M1268" s="8">
        <v>0</v>
      </c>
      <c r="N1268" t="s">
        <v>384</v>
      </c>
      <c r="O1268">
        <v>13</v>
      </c>
      <c r="P1268" s="4">
        <v>15.141134761320492</v>
      </c>
      <c r="Q1268" t="s">
        <v>148</v>
      </c>
      <c r="R1268" t="s">
        <v>237</v>
      </c>
      <c r="S1268" t="s">
        <v>323</v>
      </c>
      <c r="T1268" t="s">
        <v>510</v>
      </c>
      <c r="U1268" t="s">
        <v>521</v>
      </c>
      <c r="V1268" t="s">
        <v>514</v>
      </c>
    </row>
    <row r="1269" spans="1:22" ht="15" customHeight="1" x14ac:dyDescent="0.3">
      <c r="A1269">
        <v>10728</v>
      </c>
      <c r="B1269" t="s">
        <v>59</v>
      </c>
      <c r="C1269">
        <v>40</v>
      </c>
      <c r="D1269">
        <v>4</v>
      </c>
      <c r="E1269" s="3">
        <v>44504</v>
      </c>
      <c r="F1269" s="25">
        <f>YEAR(Order[[#This Row],[OrderDate]])</f>
        <v>2021</v>
      </c>
      <c r="G1269" s="14">
        <v>20211111</v>
      </c>
      <c r="H1269" t="s">
        <v>484</v>
      </c>
      <c r="I1269" s="4">
        <v>110.39999999999999</v>
      </c>
      <c r="J1269" s="4">
        <v>18.399999999999999</v>
      </c>
      <c r="K1269" s="4">
        <v>18.399999999999999</v>
      </c>
      <c r="L1269">
        <v>6</v>
      </c>
      <c r="M1269" s="8">
        <v>0</v>
      </c>
      <c r="N1269" t="s">
        <v>394</v>
      </c>
      <c r="O1269">
        <v>19</v>
      </c>
      <c r="P1269" s="4">
        <v>11.939905659925371</v>
      </c>
      <c r="Q1269" t="s">
        <v>148</v>
      </c>
      <c r="R1269" t="s">
        <v>237</v>
      </c>
      <c r="S1269" t="s">
        <v>323</v>
      </c>
      <c r="T1269" t="s">
        <v>510</v>
      </c>
      <c r="U1269" t="s">
        <v>521</v>
      </c>
      <c r="V1269" t="s">
        <v>514</v>
      </c>
    </row>
    <row r="1270" spans="1:22" ht="15" customHeight="1" x14ac:dyDescent="0.3">
      <c r="A1270">
        <v>10728</v>
      </c>
      <c r="B1270" t="s">
        <v>59</v>
      </c>
      <c r="C1270">
        <v>55</v>
      </c>
      <c r="D1270">
        <v>4</v>
      </c>
      <c r="E1270" s="3">
        <v>44504</v>
      </c>
      <c r="F1270" s="25">
        <f>YEAR(Order[[#This Row],[OrderDate]])</f>
        <v>2021</v>
      </c>
      <c r="G1270" s="14">
        <v>20211111</v>
      </c>
      <c r="H1270" t="s">
        <v>484</v>
      </c>
      <c r="I1270" s="4">
        <v>288</v>
      </c>
      <c r="J1270" s="4">
        <v>24</v>
      </c>
      <c r="K1270" s="4">
        <v>24</v>
      </c>
      <c r="L1270">
        <v>12</v>
      </c>
      <c r="M1270" s="8">
        <v>0</v>
      </c>
      <c r="N1270" t="s">
        <v>409</v>
      </c>
      <c r="O1270">
        <v>25</v>
      </c>
      <c r="P1270" s="4">
        <v>18.144678468561601</v>
      </c>
      <c r="Q1270" t="s">
        <v>148</v>
      </c>
      <c r="R1270" t="s">
        <v>237</v>
      </c>
      <c r="S1270" t="s">
        <v>323</v>
      </c>
      <c r="T1270" t="s">
        <v>510</v>
      </c>
      <c r="U1270" t="s">
        <v>521</v>
      </c>
      <c r="V1270" t="s">
        <v>518</v>
      </c>
    </row>
    <row r="1271" spans="1:22" ht="15" customHeight="1" x14ac:dyDescent="0.3">
      <c r="A1271">
        <v>10728</v>
      </c>
      <c r="B1271" t="s">
        <v>59</v>
      </c>
      <c r="C1271">
        <v>60</v>
      </c>
      <c r="D1271">
        <v>4</v>
      </c>
      <c r="E1271" s="3">
        <v>44504</v>
      </c>
      <c r="F1271" s="25">
        <f>YEAR(Order[[#This Row],[OrderDate]])</f>
        <v>2021</v>
      </c>
      <c r="G1271" s="14">
        <v>20211114</v>
      </c>
      <c r="H1271" t="s">
        <v>484</v>
      </c>
      <c r="I1271" s="4">
        <v>510</v>
      </c>
      <c r="J1271" s="4">
        <v>34</v>
      </c>
      <c r="K1271" s="4">
        <v>34</v>
      </c>
      <c r="L1271">
        <v>15</v>
      </c>
      <c r="M1271" s="8">
        <v>0</v>
      </c>
      <c r="N1271" t="s">
        <v>414</v>
      </c>
      <c r="O1271">
        <v>28</v>
      </c>
      <c r="P1271" s="4">
        <v>17.186056815854748</v>
      </c>
      <c r="Q1271" t="s">
        <v>148</v>
      </c>
      <c r="R1271" t="s">
        <v>237</v>
      </c>
      <c r="S1271" t="s">
        <v>323</v>
      </c>
      <c r="T1271" t="s">
        <v>510</v>
      </c>
      <c r="U1271" t="s">
        <v>521</v>
      </c>
      <c r="V1271" t="s">
        <v>511</v>
      </c>
    </row>
    <row r="1272" spans="1:22" ht="15" customHeight="1" x14ac:dyDescent="0.3">
      <c r="A1272">
        <v>10729</v>
      </c>
      <c r="B1272" t="s">
        <v>45</v>
      </c>
      <c r="C1272">
        <v>1</v>
      </c>
      <c r="D1272">
        <v>8</v>
      </c>
      <c r="E1272" s="3">
        <v>44504</v>
      </c>
      <c r="F1272" s="25">
        <f>YEAR(Order[[#This Row],[OrderDate]])</f>
        <v>2021</v>
      </c>
      <c r="G1272" s="14">
        <v>20211114</v>
      </c>
      <c r="H1272" t="s">
        <v>485</v>
      </c>
      <c r="I1272" s="4">
        <v>900</v>
      </c>
      <c r="J1272" s="4">
        <v>18</v>
      </c>
      <c r="K1272" s="4">
        <v>18</v>
      </c>
      <c r="L1272">
        <v>50</v>
      </c>
      <c r="M1272" s="8">
        <v>0</v>
      </c>
      <c r="N1272" t="s">
        <v>355</v>
      </c>
      <c r="O1272">
        <v>1</v>
      </c>
      <c r="P1272" s="4">
        <v>9.9412796083453241</v>
      </c>
      <c r="Q1272" t="s">
        <v>134</v>
      </c>
      <c r="R1272" t="s">
        <v>223</v>
      </c>
      <c r="S1272" t="s">
        <v>310</v>
      </c>
      <c r="T1272" t="s">
        <v>510</v>
      </c>
      <c r="U1272" t="s">
        <v>354</v>
      </c>
      <c r="V1272" t="s">
        <v>517</v>
      </c>
    </row>
    <row r="1273" spans="1:22" ht="15" customHeight="1" x14ac:dyDescent="0.3">
      <c r="A1273">
        <v>10729</v>
      </c>
      <c r="B1273" t="s">
        <v>45</v>
      </c>
      <c r="C1273">
        <v>21</v>
      </c>
      <c r="D1273">
        <v>8</v>
      </c>
      <c r="E1273" s="3">
        <v>44504</v>
      </c>
      <c r="F1273" s="25">
        <f>YEAR(Order[[#This Row],[OrderDate]])</f>
        <v>2021</v>
      </c>
      <c r="G1273" s="14">
        <v>20211114</v>
      </c>
      <c r="H1273" t="s">
        <v>485</v>
      </c>
      <c r="I1273" s="4">
        <v>300</v>
      </c>
      <c r="J1273" s="4">
        <v>10</v>
      </c>
      <c r="K1273" s="4">
        <v>10</v>
      </c>
      <c r="L1273">
        <v>30</v>
      </c>
      <c r="M1273" s="8">
        <v>0</v>
      </c>
      <c r="N1273" t="s">
        <v>375</v>
      </c>
      <c r="O1273">
        <v>8</v>
      </c>
      <c r="P1273" s="4">
        <v>8.5451596278118238</v>
      </c>
      <c r="Q1273" t="s">
        <v>134</v>
      </c>
      <c r="R1273" t="s">
        <v>223</v>
      </c>
      <c r="S1273" t="s">
        <v>310</v>
      </c>
      <c r="T1273" t="s">
        <v>510</v>
      </c>
      <c r="U1273" t="s">
        <v>354</v>
      </c>
      <c r="V1273" t="s">
        <v>516</v>
      </c>
    </row>
    <row r="1274" spans="1:22" ht="15" customHeight="1" x14ac:dyDescent="0.3">
      <c r="A1274">
        <v>10729</v>
      </c>
      <c r="B1274" t="s">
        <v>45</v>
      </c>
      <c r="C1274">
        <v>50</v>
      </c>
      <c r="D1274">
        <v>8</v>
      </c>
      <c r="E1274" s="3">
        <v>44504</v>
      </c>
      <c r="F1274" s="25">
        <f>YEAR(Order[[#This Row],[OrderDate]])</f>
        <v>2021</v>
      </c>
      <c r="G1274" s="14">
        <v>20211114</v>
      </c>
      <c r="H1274" t="s">
        <v>485</v>
      </c>
      <c r="I1274" s="4">
        <v>650</v>
      </c>
      <c r="J1274" s="4">
        <v>16.25</v>
      </c>
      <c r="K1274" s="4">
        <v>16.25</v>
      </c>
      <c r="L1274">
        <v>40</v>
      </c>
      <c r="M1274" s="8">
        <v>0</v>
      </c>
      <c r="N1274" t="s">
        <v>404</v>
      </c>
      <c r="O1274">
        <v>23</v>
      </c>
      <c r="P1274" s="4">
        <v>6.542170529867021</v>
      </c>
      <c r="Q1274" t="s">
        <v>134</v>
      </c>
      <c r="R1274" t="s">
        <v>223</v>
      </c>
      <c r="S1274" t="s">
        <v>310</v>
      </c>
      <c r="T1274" t="s">
        <v>510</v>
      </c>
      <c r="U1274" t="s">
        <v>354</v>
      </c>
      <c r="V1274" t="s">
        <v>516</v>
      </c>
    </row>
    <row r="1275" spans="1:22" ht="15" customHeight="1" x14ac:dyDescent="0.3">
      <c r="A1275">
        <v>10730</v>
      </c>
      <c r="B1275" t="s">
        <v>8</v>
      </c>
      <c r="C1275">
        <v>16</v>
      </c>
      <c r="D1275">
        <v>5</v>
      </c>
      <c r="E1275" s="3">
        <v>44505</v>
      </c>
      <c r="F1275" s="25">
        <f>YEAR(Order[[#This Row],[OrderDate]])</f>
        <v>2021</v>
      </c>
      <c r="G1275" s="14">
        <v>20211114</v>
      </c>
      <c r="H1275" t="s">
        <v>486</v>
      </c>
      <c r="I1275" s="4">
        <v>248.66249980498102</v>
      </c>
      <c r="J1275" s="4">
        <v>17.45</v>
      </c>
      <c r="K1275" s="4">
        <v>16.577499986998735</v>
      </c>
      <c r="L1275">
        <v>15</v>
      </c>
      <c r="M1275" s="8">
        <v>5.000000074505806E-2</v>
      </c>
      <c r="N1275" t="s">
        <v>370</v>
      </c>
      <c r="O1275">
        <v>7</v>
      </c>
      <c r="P1275" s="4">
        <v>12.75283918323947</v>
      </c>
      <c r="Q1275" t="s">
        <v>97</v>
      </c>
      <c r="R1275" t="s">
        <v>186</v>
      </c>
      <c r="S1275" t="s">
        <v>275</v>
      </c>
      <c r="T1275" t="s">
        <v>509</v>
      </c>
      <c r="U1275" t="s">
        <v>519</v>
      </c>
      <c r="V1275" t="s">
        <v>516</v>
      </c>
    </row>
    <row r="1276" spans="1:22" ht="15" customHeight="1" x14ac:dyDescent="0.3">
      <c r="A1276">
        <v>10730</v>
      </c>
      <c r="B1276" t="s">
        <v>8</v>
      </c>
      <c r="C1276">
        <v>31</v>
      </c>
      <c r="D1276">
        <v>5</v>
      </c>
      <c r="E1276" s="3">
        <v>44505</v>
      </c>
      <c r="F1276" s="25">
        <f>YEAR(Order[[#This Row],[OrderDate]])</f>
        <v>2021</v>
      </c>
      <c r="G1276" s="14">
        <v>20211114</v>
      </c>
      <c r="H1276" t="s">
        <v>486</v>
      </c>
      <c r="I1276" s="4">
        <v>35.624999972060323</v>
      </c>
      <c r="J1276" s="4">
        <v>12.5</v>
      </c>
      <c r="K1276" s="4">
        <v>11.874999990686774</v>
      </c>
      <c r="L1276">
        <v>3</v>
      </c>
      <c r="M1276" s="8">
        <v>5.000000074505806E-2</v>
      </c>
      <c r="N1276" t="s">
        <v>385</v>
      </c>
      <c r="O1276">
        <v>14</v>
      </c>
      <c r="P1276" s="4">
        <v>8.9210025428745876</v>
      </c>
      <c r="Q1276" t="s">
        <v>97</v>
      </c>
      <c r="R1276" t="s">
        <v>186</v>
      </c>
      <c r="S1276" t="s">
        <v>275</v>
      </c>
      <c r="T1276" t="s">
        <v>509</v>
      </c>
      <c r="U1276" t="s">
        <v>519</v>
      </c>
      <c r="V1276" t="s">
        <v>511</v>
      </c>
    </row>
    <row r="1277" spans="1:22" ht="15" customHeight="1" x14ac:dyDescent="0.3">
      <c r="A1277">
        <v>10730</v>
      </c>
      <c r="B1277" t="s">
        <v>8</v>
      </c>
      <c r="C1277">
        <v>65</v>
      </c>
      <c r="D1277">
        <v>5</v>
      </c>
      <c r="E1277" s="3">
        <v>44505</v>
      </c>
      <c r="F1277" s="25">
        <f>YEAR(Order[[#This Row],[OrderDate]])</f>
        <v>2021</v>
      </c>
      <c r="G1277" s="14">
        <v>20211114</v>
      </c>
      <c r="H1277" t="s">
        <v>486</v>
      </c>
      <c r="I1277" s="4">
        <v>199.97499984316531</v>
      </c>
      <c r="J1277" s="4">
        <v>21.05</v>
      </c>
      <c r="K1277" s="4">
        <v>19.99749998431653</v>
      </c>
      <c r="L1277">
        <v>10</v>
      </c>
      <c r="M1277" s="8">
        <v>5.000000074505806E-2</v>
      </c>
      <c r="N1277" t="s">
        <v>419</v>
      </c>
      <c r="O1277">
        <v>2</v>
      </c>
      <c r="P1277" s="4">
        <v>12.356901002694999</v>
      </c>
      <c r="Q1277" t="s">
        <v>97</v>
      </c>
      <c r="R1277" t="s">
        <v>186</v>
      </c>
      <c r="S1277" t="s">
        <v>275</v>
      </c>
      <c r="T1277" t="s">
        <v>509</v>
      </c>
      <c r="U1277" t="s">
        <v>519</v>
      </c>
      <c r="V1277" t="s">
        <v>515</v>
      </c>
    </row>
    <row r="1278" spans="1:22" x14ac:dyDescent="0.3">
      <c r="A1278">
        <v>10731</v>
      </c>
      <c r="B1278" t="s">
        <v>13</v>
      </c>
      <c r="C1278">
        <v>21</v>
      </c>
      <c r="D1278">
        <v>7</v>
      </c>
      <c r="E1278" s="3">
        <v>44506</v>
      </c>
      <c r="F1278" s="25">
        <f>YEAR(Order[[#This Row],[OrderDate]])</f>
        <v>2021</v>
      </c>
      <c r="G1278" s="14">
        <v>20211114</v>
      </c>
      <c r="H1278" t="s">
        <v>486</v>
      </c>
      <c r="I1278" s="4">
        <v>379.99999970197678</v>
      </c>
      <c r="J1278" s="4">
        <v>10</v>
      </c>
      <c r="K1278" s="4">
        <v>9.4999999925494194</v>
      </c>
      <c r="L1278">
        <v>40</v>
      </c>
      <c r="M1278" s="8">
        <v>5.000000074505806E-2</v>
      </c>
      <c r="N1278" t="s">
        <v>375</v>
      </c>
      <c r="O1278">
        <v>8</v>
      </c>
      <c r="P1278" s="4">
        <v>8.5451596278118238</v>
      </c>
      <c r="Q1278" t="s">
        <v>102</v>
      </c>
      <c r="R1278" t="s">
        <v>191</v>
      </c>
      <c r="S1278" t="s">
        <v>280</v>
      </c>
      <c r="T1278" t="s">
        <v>509</v>
      </c>
      <c r="U1278" t="s">
        <v>523</v>
      </c>
      <c r="V1278" t="s">
        <v>516</v>
      </c>
    </row>
    <row r="1279" spans="1:22" x14ac:dyDescent="0.3">
      <c r="A1279">
        <v>10731</v>
      </c>
      <c r="B1279" t="s">
        <v>13</v>
      </c>
      <c r="C1279">
        <v>51</v>
      </c>
      <c r="D1279">
        <v>7</v>
      </c>
      <c r="E1279" s="3">
        <v>44506</v>
      </c>
      <c r="F1279" s="25">
        <f>YEAR(Order[[#This Row],[OrderDate]])</f>
        <v>2021</v>
      </c>
      <c r="G1279" s="14">
        <v>20211107</v>
      </c>
      <c r="H1279" t="s">
        <v>486</v>
      </c>
      <c r="I1279" s="4">
        <v>1510.4999988153577</v>
      </c>
      <c r="J1279" s="4">
        <v>53</v>
      </c>
      <c r="K1279" s="4">
        <v>50.349999960511923</v>
      </c>
      <c r="L1279">
        <v>30</v>
      </c>
      <c r="M1279" s="8">
        <v>5.000000074505806E-2</v>
      </c>
      <c r="N1279" t="s">
        <v>405</v>
      </c>
      <c r="O1279">
        <v>24</v>
      </c>
      <c r="P1279" s="4">
        <v>18.835525116961144</v>
      </c>
      <c r="Q1279" t="s">
        <v>102</v>
      </c>
      <c r="R1279" t="s">
        <v>191</v>
      </c>
      <c r="S1279" t="s">
        <v>280</v>
      </c>
      <c r="T1279" t="s">
        <v>509</v>
      </c>
      <c r="U1279" t="s">
        <v>523</v>
      </c>
      <c r="V1279" t="s">
        <v>513</v>
      </c>
    </row>
    <row r="1280" spans="1:22" ht="15" customHeight="1" x14ac:dyDescent="0.3">
      <c r="A1280">
        <v>10732</v>
      </c>
      <c r="B1280" t="s">
        <v>8</v>
      </c>
      <c r="C1280">
        <v>76</v>
      </c>
      <c r="D1280">
        <v>3</v>
      </c>
      <c r="E1280" s="3">
        <v>44506</v>
      </c>
      <c r="F1280" s="25">
        <f>YEAR(Order[[#This Row],[OrderDate]])</f>
        <v>2021</v>
      </c>
      <c r="G1280" s="14">
        <v>20211110</v>
      </c>
      <c r="H1280" t="s">
        <v>486</v>
      </c>
      <c r="I1280" s="4">
        <v>360</v>
      </c>
      <c r="J1280" s="4">
        <v>18</v>
      </c>
      <c r="K1280" s="4">
        <v>18</v>
      </c>
      <c r="L1280">
        <v>20</v>
      </c>
      <c r="M1280" s="8">
        <v>0</v>
      </c>
      <c r="N1280" t="s">
        <v>430</v>
      </c>
      <c r="O1280">
        <v>23</v>
      </c>
      <c r="P1280" s="4">
        <v>11.35067307451974</v>
      </c>
      <c r="Q1280" t="s">
        <v>97</v>
      </c>
      <c r="R1280" t="s">
        <v>186</v>
      </c>
      <c r="S1280" t="s">
        <v>275</v>
      </c>
      <c r="T1280" t="s">
        <v>509</v>
      </c>
      <c r="U1280" t="s">
        <v>519</v>
      </c>
      <c r="V1280" t="s">
        <v>517</v>
      </c>
    </row>
    <row r="1281" spans="1:22" ht="15" customHeight="1" x14ac:dyDescent="0.3">
      <c r="A1281">
        <v>10733</v>
      </c>
      <c r="B1281" t="s">
        <v>4</v>
      </c>
      <c r="C1281">
        <v>14</v>
      </c>
      <c r="D1281">
        <v>1</v>
      </c>
      <c r="E1281" s="3">
        <v>44507</v>
      </c>
      <c r="F1281" s="25">
        <f>YEAR(Order[[#This Row],[OrderDate]])</f>
        <v>2021</v>
      </c>
      <c r="G1281" s="14">
        <v>20211110</v>
      </c>
      <c r="H1281" t="s">
        <v>485</v>
      </c>
      <c r="I1281" s="4">
        <v>372</v>
      </c>
      <c r="J1281" s="4">
        <v>23.25</v>
      </c>
      <c r="K1281" s="4">
        <v>23.25</v>
      </c>
      <c r="L1281">
        <v>16</v>
      </c>
      <c r="M1281" s="8">
        <v>0</v>
      </c>
      <c r="N1281" t="s">
        <v>368</v>
      </c>
      <c r="O1281">
        <v>6</v>
      </c>
      <c r="P1281" s="4">
        <v>19.281771520737859</v>
      </c>
      <c r="Q1281" t="s">
        <v>93</v>
      </c>
      <c r="R1281" t="s">
        <v>182</v>
      </c>
      <c r="S1281" t="s">
        <v>271</v>
      </c>
      <c r="T1281" t="s">
        <v>509</v>
      </c>
      <c r="U1281" t="s">
        <v>526</v>
      </c>
      <c r="V1281" t="s">
        <v>513</v>
      </c>
    </row>
    <row r="1282" spans="1:22" ht="15" customHeight="1" x14ac:dyDescent="0.3">
      <c r="A1282">
        <v>10733</v>
      </c>
      <c r="B1282" t="s">
        <v>4</v>
      </c>
      <c r="C1282">
        <v>28</v>
      </c>
      <c r="D1282">
        <v>1</v>
      </c>
      <c r="E1282" s="3">
        <v>44507</v>
      </c>
      <c r="F1282" s="25">
        <f>YEAR(Order[[#This Row],[OrderDate]])</f>
        <v>2021</v>
      </c>
      <c r="G1282" s="14">
        <v>20211110</v>
      </c>
      <c r="H1282" t="s">
        <v>485</v>
      </c>
      <c r="I1282" s="4">
        <v>912</v>
      </c>
      <c r="J1282" s="4">
        <v>45.6</v>
      </c>
      <c r="K1282" s="4">
        <v>45.6</v>
      </c>
      <c r="L1282">
        <v>20</v>
      </c>
      <c r="M1282" s="8">
        <v>0</v>
      </c>
      <c r="N1282" t="s">
        <v>382</v>
      </c>
      <c r="O1282">
        <v>12</v>
      </c>
      <c r="P1282" s="4">
        <v>23.763027335506571</v>
      </c>
      <c r="Q1282" t="s">
        <v>93</v>
      </c>
      <c r="R1282" t="s">
        <v>182</v>
      </c>
      <c r="S1282" t="s">
        <v>271</v>
      </c>
      <c r="T1282" t="s">
        <v>509</v>
      </c>
      <c r="U1282" t="s">
        <v>526</v>
      </c>
      <c r="V1282" t="s">
        <v>513</v>
      </c>
    </row>
    <row r="1283" spans="1:22" ht="15" customHeight="1" x14ac:dyDescent="0.3">
      <c r="A1283">
        <v>10733</v>
      </c>
      <c r="B1283" t="s">
        <v>4</v>
      </c>
      <c r="C1283">
        <v>52</v>
      </c>
      <c r="D1283">
        <v>1</v>
      </c>
      <c r="E1283" s="3">
        <v>44507</v>
      </c>
      <c r="F1283" s="25">
        <f>YEAR(Order[[#This Row],[OrderDate]])</f>
        <v>2021</v>
      </c>
      <c r="G1283" s="14">
        <v>20211112</v>
      </c>
      <c r="H1283" t="s">
        <v>485</v>
      </c>
      <c r="I1283" s="4">
        <v>175</v>
      </c>
      <c r="J1283" s="4">
        <v>7</v>
      </c>
      <c r="K1283" s="4">
        <v>7</v>
      </c>
      <c r="L1283">
        <v>25</v>
      </c>
      <c r="M1283" s="8">
        <v>0</v>
      </c>
      <c r="N1283" t="s">
        <v>406</v>
      </c>
      <c r="O1283">
        <v>24</v>
      </c>
      <c r="P1283" s="4">
        <v>2.7531089859539</v>
      </c>
      <c r="Q1283" t="s">
        <v>93</v>
      </c>
      <c r="R1283" t="s">
        <v>182</v>
      </c>
      <c r="S1283" t="s">
        <v>271</v>
      </c>
      <c r="T1283" t="s">
        <v>509</v>
      </c>
      <c r="U1283" t="s">
        <v>526</v>
      </c>
      <c r="V1283" t="s">
        <v>512</v>
      </c>
    </row>
    <row r="1284" spans="1:22" ht="15" customHeight="1" x14ac:dyDescent="0.3">
      <c r="A1284">
        <v>10734</v>
      </c>
      <c r="B1284" t="s">
        <v>29</v>
      </c>
      <c r="C1284">
        <v>6</v>
      </c>
      <c r="D1284">
        <v>2</v>
      </c>
      <c r="E1284" s="3">
        <v>44507</v>
      </c>
      <c r="F1284" s="25">
        <f>YEAR(Order[[#This Row],[OrderDate]])</f>
        <v>2021</v>
      </c>
      <c r="G1284" s="14">
        <v>20211112</v>
      </c>
      <c r="H1284" t="s">
        <v>485</v>
      </c>
      <c r="I1284" s="4">
        <v>750</v>
      </c>
      <c r="J1284" s="4">
        <v>25</v>
      </c>
      <c r="K1284" s="4">
        <v>25</v>
      </c>
      <c r="L1284">
        <v>30</v>
      </c>
      <c r="M1284" s="8">
        <v>0</v>
      </c>
      <c r="N1284" t="s">
        <v>360</v>
      </c>
      <c r="O1284">
        <v>3</v>
      </c>
      <c r="P1284" s="4">
        <v>17.141683844381447</v>
      </c>
      <c r="Q1284" t="s">
        <v>118</v>
      </c>
      <c r="R1284" t="s">
        <v>207</v>
      </c>
      <c r="S1284" t="s">
        <v>295</v>
      </c>
      <c r="T1284" t="s">
        <v>510</v>
      </c>
      <c r="U1284" t="s">
        <v>521</v>
      </c>
      <c r="V1284" t="s">
        <v>515</v>
      </c>
    </row>
    <row r="1285" spans="1:22" ht="15" customHeight="1" x14ac:dyDescent="0.3">
      <c r="A1285">
        <v>10734</v>
      </c>
      <c r="B1285" t="s">
        <v>29</v>
      </c>
      <c r="C1285">
        <v>30</v>
      </c>
      <c r="D1285">
        <v>2</v>
      </c>
      <c r="E1285" s="3">
        <v>44507</v>
      </c>
      <c r="F1285" s="25">
        <f>YEAR(Order[[#This Row],[OrderDate]])</f>
        <v>2021</v>
      </c>
      <c r="G1285" s="14">
        <v>20211112</v>
      </c>
      <c r="H1285" t="s">
        <v>485</v>
      </c>
      <c r="I1285" s="4">
        <v>388.35</v>
      </c>
      <c r="J1285" s="4">
        <v>25.89</v>
      </c>
      <c r="K1285" s="4">
        <v>25.89</v>
      </c>
      <c r="L1285">
        <v>15</v>
      </c>
      <c r="M1285" s="8">
        <v>0</v>
      </c>
      <c r="N1285" t="s">
        <v>384</v>
      </c>
      <c r="O1285">
        <v>13</v>
      </c>
      <c r="P1285" s="4">
        <v>15.141134761320492</v>
      </c>
      <c r="Q1285" t="s">
        <v>118</v>
      </c>
      <c r="R1285" t="s">
        <v>207</v>
      </c>
      <c r="S1285" t="s">
        <v>295</v>
      </c>
      <c r="T1285" t="s">
        <v>510</v>
      </c>
      <c r="U1285" t="s">
        <v>521</v>
      </c>
      <c r="V1285" t="s">
        <v>514</v>
      </c>
    </row>
    <row r="1286" spans="1:22" ht="15" customHeight="1" x14ac:dyDescent="0.3">
      <c r="A1286">
        <v>10734</v>
      </c>
      <c r="B1286" t="s">
        <v>29</v>
      </c>
      <c r="C1286">
        <v>76</v>
      </c>
      <c r="D1286">
        <v>2</v>
      </c>
      <c r="E1286" s="3">
        <v>44507</v>
      </c>
      <c r="F1286" s="25">
        <f>YEAR(Order[[#This Row],[OrderDate]])</f>
        <v>2021</v>
      </c>
      <c r="G1286" s="14">
        <v>20211121</v>
      </c>
      <c r="H1286" t="s">
        <v>485</v>
      </c>
      <c r="I1286" s="4">
        <v>360</v>
      </c>
      <c r="J1286" s="4">
        <v>18</v>
      </c>
      <c r="K1286" s="4">
        <v>18</v>
      </c>
      <c r="L1286">
        <v>20</v>
      </c>
      <c r="M1286" s="8">
        <v>0</v>
      </c>
      <c r="N1286" t="s">
        <v>430</v>
      </c>
      <c r="O1286">
        <v>23</v>
      </c>
      <c r="P1286" s="4">
        <v>11.35067307451974</v>
      </c>
      <c r="Q1286" t="s">
        <v>118</v>
      </c>
      <c r="R1286" t="s">
        <v>207</v>
      </c>
      <c r="S1286" t="s">
        <v>295</v>
      </c>
      <c r="T1286" t="s">
        <v>510</v>
      </c>
      <c r="U1286" t="s">
        <v>521</v>
      </c>
      <c r="V1286" t="s">
        <v>517</v>
      </c>
    </row>
    <row r="1287" spans="1:22" x14ac:dyDescent="0.3">
      <c r="A1287">
        <v>10735</v>
      </c>
      <c r="B1287" t="s">
        <v>43</v>
      </c>
      <c r="C1287">
        <v>61</v>
      </c>
      <c r="D1287">
        <v>6</v>
      </c>
      <c r="E1287" s="3">
        <v>44510</v>
      </c>
      <c r="F1287" s="25">
        <f>YEAR(Order[[#This Row],[OrderDate]])</f>
        <v>2021</v>
      </c>
      <c r="G1287" s="14">
        <v>20211121</v>
      </c>
      <c r="H1287" t="s">
        <v>484</v>
      </c>
      <c r="I1287" s="4">
        <v>512.99999915063381</v>
      </c>
      <c r="J1287" s="4">
        <v>28.5</v>
      </c>
      <c r="K1287" s="4">
        <v>25.649999957531691</v>
      </c>
      <c r="L1287">
        <v>20</v>
      </c>
      <c r="M1287" s="8">
        <v>0.10000000149011611</v>
      </c>
      <c r="N1287" t="s">
        <v>415</v>
      </c>
      <c r="O1287">
        <v>29</v>
      </c>
      <c r="P1287" s="4">
        <v>10.457549197381082</v>
      </c>
      <c r="Q1287" t="s">
        <v>132</v>
      </c>
      <c r="R1287" t="s">
        <v>221</v>
      </c>
      <c r="S1287" t="s">
        <v>308</v>
      </c>
      <c r="T1287" t="s">
        <v>510</v>
      </c>
      <c r="U1287" t="s">
        <v>353</v>
      </c>
      <c r="V1287" t="s">
        <v>515</v>
      </c>
    </row>
    <row r="1288" spans="1:22" x14ac:dyDescent="0.3">
      <c r="A1288">
        <v>10735</v>
      </c>
      <c r="B1288" t="s">
        <v>43</v>
      </c>
      <c r="C1288">
        <v>77</v>
      </c>
      <c r="D1288">
        <v>6</v>
      </c>
      <c r="E1288" s="3">
        <v>44510</v>
      </c>
      <c r="F1288" s="25">
        <f>YEAR(Order[[#This Row],[OrderDate]])</f>
        <v>2021</v>
      </c>
      <c r="G1288" s="14">
        <v>20211121</v>
      </c>
      <c r="H1288" t="s">
        <v>484</v>
      </c>
      <c r="I1288" s="4">
        <v>23.399999961256981</v>
      </c>
      <c r="J1288" s="4">
        <v>13</v>
      </c>
      <c r="K1288" s="4">
        <v>11.69999998062849</v>
      </c>
      <c r="L1288">
        <v>2</v>
      </c>
      <c r="M1288" s="8">
        <v>0.10000000149011611</v>
      </c>
      <c r="N1288" t="s">
        <v>431</v>
      </c>
      <c r="O1288">
        <v>12</v>
      </c>
      <c r="P1288" s="4">
        <v>9.7871799999999993</v>
      </c>
      <c r="Q1288" t="s">
        <v>132</v>
      </c>
      <c r="R1288" t="s">
        <v>221</v>
      </c>
      <c r="S1288" t="s">
        <v>308</v>
      </c>
      <c r="T1288" t="s">
        <v>510</v>
      </c>
      <c r="U1288" t="s">
        <v>353</v>
      </c>
      <c r="V1288" t="s">
        <v>515</v>
      </c>
    </row>
    <row r="1289" spans="1:22" ht="15" customHeight="1" x14ac:dyDescent="0.3">
      <c r="A1289">
        <v>10736</v>
      </c>
      <c r="B1289" t="s">
        <v>35</v>
      </c>
      <c r="C1289">
        <v>65</v>
      </c>
      <c r="D1289">
        <v>9</v>
      </c>
      <c r="E1289" s="3">
        <v>44511</v>
      </c>
      <c r="F1289" s="25">
        <f>YEAR(Order[[#This Row],[OrderDate]])</f>
        <v>2021</v>
      </c>
      <c r="G1289" s="14">
        <v>20211121</v>
      </c>
      <c r="H1289" t="s">
        <v>484</v>
      </c>
      <c r="I1289" s="4">
        <v>842</v>
      </c>
      <c r="J1289" s="4">
        <v>21.05</v>
      </c>
      <c r="K1289" s="4">
        <v>21.05</v>
      </c>
      <c r="L1289">
        <v>40</v>
      </c>
      <c r="M1289" s="8">
        <v>0</v>
      </c>
      <c r="N1289" t="s">
        <v>419</v>
      </c>
      <c r="O1289">
        <v>2</v>
      </c>
      <c r="P1289" s="4">
        <v>12.356901002694999</v>
      </c>
      <c r="Q1289" t="s">
        <v>124</v>
      </c>
      <c r="R1289" t="s">
        <v>213</v>
      </c>
      <c r="T1289" t="s">
        <v>509</v>
      </c>
      <c r="U1289" t="s">
        <v>530</v>
      </c>
      <c r="V1289" t="s">
        <v>515</v>
      </c>
    </row>
    <row r="1290" spans="1:22" ht="15" customHeight="1" x14ac:dyDescent="0.3">
      <c r="A1290">
        <v>10736</v>
      </c>
      <c r="B1290" t="s">
        <v>35</v>
      </c>
      <c r="C1290">
        <v>75</v>
      </c>
      <c r="D1290">
        <v>9</v>
      </c>
      <c r="E1290" s="3">
        <v>44511</v>
      </c>
      <c r="F1290" s="25">
        <f>YEAR(Order[[#This Row],[OrderDate]])</f>
        <v>2021</v>
      </c>
      <c r="G1290" s="14">
        <v>20211118</v>
      </c>
      <c r="H1290" t="s">
        <v>484</v>
      </c>
      <c r="I1290" s="4">
        <v>155</v>
      </c>
      <c r="J1290" s="4">
        <v>7.75</v>
      </c>
      <c r="K1290" s="4">
        <v>7.75</v>
      </c>
      <c r="L1290">
        <v>20</v>
      </c>
      <c r="M1290" s="8">
        <v>0</v>
      </c>
      <c r="N1290" t="s">
        <v>429</v>
      </c>
      <c r="O1290">
        <v>12</v>
      </c>
      <c r="P1290" s="4">
        <v>3.8495729671919596</v>
      </c>
      <c r="Q1290" t="s">
        <v>124</v>
      </c>
      <c r="R1290" t="s">
        <v>213</v>
      </c>
      <c r="T1290" t="s">
        <v>509</v>
      </c>
      <c r="U1290" t="s">
        <v>530</v>
      </c>
      <c r="V1290" t="s">
        <v>517</v>
      </c>
    </row>
    <row r="1291" spans="1:22" ht="15" customHeight="1" x14ac:dyDescent="0.3">
      <c r="A1291">
        <v>10737</v>
      </c>
      <c r="B1291" t="s">
        <v>82</v>
      </c>
      <c r="C1291">
        <v>13</v>
      </c>
      <c r="D1291">
        <v>2</v>
      </c>
      <c r="E1291" s="3">
        <v>44511</v>
      </c>
      <c r="F1291" s="25">
        <f>YEAR(Order[[#This Row],[OrderDate]])</f>
        <v>2021</v>
      </c>
      <c r="G1291" s="14">
        <v>20211118</v>
      </c>
      <c r="H1291" t="s">
        <v>484</v>
      </c>
      <c r="I1291" s="4">
        <v>24</v>
      </c>
      <c r="J1291" s="4">
        <v>6</v>
      </c>
      <c r="K1291" s="4">
        <v>6</v>
      </c>
      <c r="L1291">
        <v>4</v>
      </c>
      <c r="M1291" s="8">
        <v>0</v>
      </c>
      <c r="N1291" t="s">
        <v>367</v>
      </c>
      <c r="O1291">
        <v>6</v>
      </c>
      <c r="P1291" s="4">
        <v>2.1837851755325639</v>
      </c>
      <c r="Q1291" t="s">
        <v>171</v>
      </c>
      <c r="R1291" t="s">
        <v>260</v>
      </c>
      <c r="S1291" t="s">
        <v>344</v>
      </c>
      <c r="T1291" t="s">
        <v>509</v>
      </c>
      <c r="U1291" t="s">
        <v>519</v>
      </c>
      <c r="V1291" t="s">
        <v>514</v>
      </c>
    </row>
    <row r="1292" spans="1:22" ht="15" customHeight="1" x14ac:dyDescent="0.3">
      <c r="A1292">
        <v>10737</v>
      </c>
      <c r="B1292" t="s">
        <v>82</v>
      </c>
      <c r="C1292">
        <v>41</v>
      </c>
      <c r="D1292">
        <v>2</v>
      </c>
      <c r="E1292" s="3">
        <v>44511</v>
      </c>
      <c r="F1292" s="25">
        <f>YEAR(Order[[#This Row],[OrderDate]])</f>
        <v>2021</v>
      </c>
      <c r="G1292" s="14">
        <v>20211118</v>
      </c>
      <c r="H1292" t="s">
        <v>484</v>
      </c>
      <c r="I1292" s="4">
        <v>115.80000000000001</v>
      </c>
      <c r="J1292" s="4">
        <v>9.65</v>
      </c>
      <c r="K1292" s="4">
        <v>9.65</v>
      </c>
      <c r="L1292">
        <v>12</v>
      </c>
      <c r="M1292" s="8">
        <v>0</v>
      </c>
      <c r="N1292" t="s">
        <v>395</v>
      </c>
      <c r="O1292">
        <v>19</v>
      </c>
      <c r="P1292" s="4">
        <v>6.0463867884479576</v>
      </c>
      <c r="Q1292" t="s">
        <v>171</v>
      </c>
      <c r="R1292" t="s">
        <v>260</v>
      </c>
      <c r="S1292" t="s">
        <v>344</v>
      </c>
      <c r="T1292" t="s">
        <v>509</v>
      </c>
      <c r="U1292" t="s">
        <v>519</v>
      </c>
      <c r="V1292" t="s">
        <v>514</v>
      </c>
    </row>
    <row r="1293" spans="1:22" ht="15" customHeight="1" x14ac:dyDescent="0.3">
      <c r="A1293">
        <v>10738</v>
      </c>
      <c r="B1293" t="s">
        <v>71</v>
      </c>
      <c r="C1293">
        <v>16</v>
      </c>
      <c r="D1293">
        <v>2</v>
      </c>
      <c r="E1293" s="3">
        <v>44512</v>
      </c>
      <c r="F1293" s="25">
        <f>YEAR(Order[[#This Row],[OrderDate]])</f>
        <v>2021</v>
      </c>
      <c r="G1293" s="14">
        <v>20211117</v>
      </c>
      <c r="H1293" t="s">
        <v>486</v>
      </c>
      <c r="I1293" s="4">
        <v>52.349999999999994</v>
      </c>
      <c r="J1293" s="4">
        <v>17.45</v>
      </c>
      <c r="K1293" s="4">
        <v>17.45</v>
      </c>
      <c r="L1293">
        <v>3</v>
      </c>
      <c r="M1293" s="8">
        <v>0</v>
      </c>
      <c r="N1293" t="s">
        <v>370</v>
      </c>
      <c r="O1293">
        <v>7</v>
      </c>
      <c r="P1293" s="4">
        <v>12.75283918323947</v>
      </c>
      <c r="Q1293" t="s">
        <v>160</v>
      </c>
      <c r="R1293" t="s">
        <v>249</v>
      </c>
      <c r="S1293" t="s">
        <v>334</v>
      </c>
      <c r="T1293" t="s">
        <v>509</v>
      </c>
      <c r="U1293" t="s">
        <v>519</v>
      </c>
      <c r="V1293" t="s">
        <v>516</v>
      </c>
    </row>
    <row r="1294" spans="1:22" ht="15" customHeight="1" x14ac:dyDescent="0.3">
      <c r="A1294">
        <v>10739</v>
      </c>
      <c r="B1294" t="s">
        <v>82</v>
      </c>
      <c r="C1294">
        <v>36</v>
      </c>
      <c r="D1294">
        <v>3</v>
      </c>
      <c r="E1294" s="3">
        <v>44512</v>
      </c>
      <c r="F1294" s="25">
        <f>YEAR(Order[[#This Row],[OrderDate]])</f>
        <v>2021</v>
      </c>
      <c r="G1294" s="14">
        <v>20211117</v>
      </c>
      <c r="H1294" t="s">
        <v>485</v>
      </c>
      <c r="I1294" s="4">
        <v>114</v>
      </c>
      <c r="J1294" s="4">
        <v>19</v>
      </c>
      <c r="K1294" s="4">
        <v>19</v>
      </c>
      <c r="L1294">
        <v>6</v>
      </c>
      <c r="M1294" s="8">
        <v>0</v>
      </c>
      <c r="N1294" t="s">
        <v>390</v>
      </c>
      <c r="O1294">
        <v>17</v>
      </c>
      <c r="P1294" s="4">
        <v>14.515505674132482</v>
      </c>
      <c r="Q1294" t="s">
        <v>171</v>
      </c>
      <c r="R1294" t="s">
        <v>260</v>
      </c>
      <c r="S1294" t="s">
        <v>344</v>
      </c>
      <c r="T1294" t="s">
        <v>509</v>
      </c>
      <c r="U1294" t="s">
        <v>519</v>
      </c>
      <c r="V1294" t="s">
        <v>514</v>
      </c>
    </row>
    <row r="1295" spans="1:22" ht="15" customHeight="1" x14ac:dyDescent="0.3">
      <c r="A1295">
        <v>10739</v>
      </c>
      <c r="B1295" t="s">
        <v>82</v>
      </c>
      <c r="C1295">
        <v>52</v>
      </c>
      <c r="D1295">
        <v>3</v>
      </c>
      <c r="E1295" s="3">
        <v>44512</v>
      </c>
      <c r="F1295" s="25">
        <f>YEAR(Order[[#This Row],[OrderDate]])</f>
        <v>2021</v>
      </c>
      <c r="G1295" s="14">
        <v>20211125</v>
      </c>
      <c r="H1295" t="s">
        <v>485</v>
      </c>
      <c r="I1295" s="4">
        <v>126</v>
      </c>
      <c r="J1295" s="4">
        <v>7</v>
      </c>
      <c r="K1295" s="4">
        <v>7</v>
      </c>
      <c r="L1295">
        <v>18</v>
      </c>
      <c r="M1295" s="8">
        <v>0</v>
      </c>
      <c r="N1295" t="s">
        <v>406</v>
      </c>
      <c r="O1295">
        <v>24</v>
      </c>
      <c r="P1295" s="4">
        <v>2.7531089859539</v>
      </c>
      <c r="Q1295" t="s">
        <v>171</v>
      </c>
      <c r="R1295" t="s">
        <v>260</v>
      </c>
      <c r="S1295" t="s">
        <v>344</v>
      </c>
      <c r="T1295" t="s">
        <v>509</v>
      </c>
      <c r="U1295" t="s">
        <v>519</v>
      </c>
      <c r="V1295" t="s">
        <v>512</v>
      </c>
    </row>
    <row r="1296" spans="1:22" ht="15" customHeight="1" x14ac:dyDescent="0.3">
      <c r="A1296">
        <v>10740</v>
      </c>
      <c r="B1296" t="s">
        <v>86</v>
      </c>
      <c r="C1296">
        <v>28</v>
      </c>
      <c r="D1296">
        <v>4</v>
      </c>
      <c r="E1296" s="3">
        <v>44513</v>
      </c>
      <c r="F1296" s="25">
        <f>YEAR(Order[[#This Row],[OrderDate]])</f>
        <v>2021</v>
      </c>
      <c r="G1296" s="14">
        <v>20211125</v>
      </c>
      <c r="H1296" t="s">
        <v>484</v>
      </c>
      <c r="I1296" s="4">
        <v>182.39999932050708</v>
      </c>
      <c r="J1296" s="4">
        <v>45.6</v>
      </c>
      <c r="K1296" s="4">
        <v>36.479999864101416</v>
      </c>
      <c r="L1296">
        <v>5</v>
      </c>
      <c r="M1296" s="8">
        <v>0.20000000298023221</v>
      </c>
      <c r="N1296" t="s">
        <v>382</v>
      </c>
      <c r="O1296">
        <v>12</v>
      </c>
      <c r="P1296" s="4">
        <v>23.763027335506571</v>
      </c>
      <c r="Q1296" t="s">
        <v>175</v>
      </c>
      <c r="R1296" t="s">
        <v>264</v>
      </c>
      <c r="S1296" t="s">
        <v>348</v>
      </c>
      <c r="T1296" t="s">
        <v>510</v>
      </c>
      <c r="U1296" t="s">
        <v>353</v>
      </c>
      <c r="V1296" t="s">
        <v>513</v>
      </c>
    </row>
    <row r="1297" spans="1:22" ht="15" customHeight="1" x14ac:dyDescent="0.3">
      <c r="A1297">
        <v>10740</v>
      </c>
      <c r="B1297" t="s">
        <v>86</v>
      </c>
      <c r="C1297">
        <v>35</v>
      </c>
      <c r="D1297">
        <v>4</v>
      </c>
      <c r="E1297" s="3">
        <v>44513</v>
      </c>
      <c r="F1297" s="25">
        <f>YEAR(Order[[#This Row],[OrderDate]])</f>
        <v>2021</v>
      </c>
      <c r="G1297" s="14">
        <v>20211125</v>
      </c>
      <c r="H1297" t="s">
        <v>484</v>
      </c>
      <c r="I1297" s="4">
        <v>503.99999812245369</v>
      </c>
      <c r="J1297" s="4">
        <v>18</v>
      </c>
      <c r="K1297" s="4">
        <v>14.39999994635582</v>
      </c>
      <c r="L1297">
        <v>35</v>
      </c>
      <c r="M1297" s="8">
        <v>0.20000000298023221</v>
      </c>
      <c r="N1297" t="s">
        <v>389</v>
      </c>
      <c r="O1297">
        <v>16</v>
      </c>
      <c r="P1297" s="4">
        <v>11.144616765926688</v>
      </c>
      <c r="Q1297" t="s">
        <v>175</v>
      </c>
      <c r="R1297" t="s">
        <v>264</v>
      </c>
      <c r="S1297" t="s">
        <v>348</v>
      </c>
      <c r="T1297" t="s">
        <v>510</v>
      </c>
      <c r="U1297" t="s">
        <v>353</v>
      </c>
      <c r="V1297" t="s">
        <v>517</v>
      </c>
    </row>
    <row r="1298" spans="1:22" ht="15" customHeight="1" x14ac:dyDescent="0.3">
      <c r="A1298">
        <v>10740</v>
      </c>
      <c r="B1298" t="s">
        <v>86</v>
      </c>
      <c r="C1298">
        <v>45</v>
      </c>
      <c r="D1298">
        <v>4</v>
      </c>
      <c r="E1298" s="3">
        <v>44513</v>
      </c>
      <c r="F1298" s="25">
        <f>YEAR(Order[[#This Row],[OrderDate]])</f>
        <v>2021</v>
      </c>
      <c r="G1298" s="14">
        <v>20211125</v>
      </c>
      <c r="H1298" t="s">
        <v>484</v>
      </c>
      <c r="I1298" s="4">
        <v>303.99999886751175</v>
      </c>
      <c r="J1298" s="4">
        <v>9.5</v>
      </c>
      <c r="K1298" s="4">
        <v>7.5999999716877937</v>
      </c>
      <c r="L1298">
        <v>40</v>
      </c>
      <c r="M1298" s="8">
        <v>0.20000000298023221</v>
      </c>
      <c r="N1298" t="s">
        <v>399</v>
      </c>
      <c r="O1298">
        <v>21</v>
      </c>
      <c r="P1298" s="4">
        <v>4.5986324879657294</v>
      </c>
      <c r="Q1298" t="s">
        <v>175</v>
      </c>
      <c r="R1298" t="s">
        <v>264</v>
      </c>
      <c r="S1298" t="s">
        <v>348</v>
      </c>
      <c r="T1298" t="s">
        <v>510</v>
      </c>
      <c r="U1298" t="s">
        <v>353</v>
      </c>
      <c r="V1298" t="s">
        <v>514</v>
      </c>
    </row>
    <row r="1299" spans="1:22" ht="15" customHeight="1" x14ac:dyDescent="0.3">
      <c r="A1299">
        <v>10740</v>
      </c>
      <c r="B1299" t="s">
        <v>86</v>
      </c>
      <c r="C1299">
        <v>56</v>
      </c>
      <c r="D1299">
        <v>4</v>
      </c>
      <c r="E1299" s="3">
        <v>44513</v>
      </c>
      <c r="F1299" s="25">
        <f>YEAR(Order[[#This Row],[OrderDate]])</f>
        <v>2021</v>
      </c>
      <c r="G1299" s="14">
        <v>20211118</v>
      </c>
      <c r="H1299" t="s">
        <v>484</v>
      </c>
      <c r="I1299" s="4">
        <v>425.59999841451645</v>
      </c>
      <c r="J1299" s="4">
        <v>38</v>
      </c>
      <c r="K1299" s="4">
        <v>30.399999886751175</v>
      </c>
      <c r="L1299">
        <v>14</v>
      </c>
      <c r="M1299" s="8">
        <v>0.20000000298023221</v>
      </c>
      <c r="N1299" t="s">
        <v>410</v>
      </c>
      <c r="O1299">
        <v>26</v>
      </c>
      <c r="P1299" s="4">
        <v>12.985049050340091</v>
      </c>
      <c r="Q1299" t="s">
        <v>175</v>
      </c>
      <c r="R1299" t="s">
        <v>264</v>
      </c>
      <c r="S1299" t="s">
        <v>348</v>
      </c>
      <c r="T1299" t="s">
        <v>510</v>
      </c>
      <c r="U1299" t="s">
        <v>353</v>
      </c>
      <c r="V1299" t="s">
        <v>512</v>
      </c>
    </row>
    <row r="1300" spans="1:22" ht="15" customHeight="1" x14ac:dyDescent="0.3">
      <c r="A1300">
        <v>10741</v>
      </c>
      <c r="B1300" t="s">
        <v>3</v>
      </c>
      <c r="C1300">
        <v>2</v>
      </c>
      <c r="D1300">
        <v>4</v>
      </c>
      <c r="E1300" s="3">
        <v>44514</v>
      </c>
      <c r="F1300" s="25">
        <f>YEAR(Order[[#This Row],[OrderDate]])</f>
        <v>2021</v>
      </c>
      <c r="G1300" s="14">
        <v>20211118</v>
      </c>
      <c r="H1300" t="s">
        <v>485</v>
      </c>
      <c r="I1300" s="4">
        <v>227.99999915063381</v>
      </c>
      <c r="J1300" s="4">
        <v>19</v>
      </c>
      <c r="K1300" s="4">
        <v>15.199999943375587</v>
      </c>
      <c r="L1300">
        <v>15</v>
      </c>
      <c r="M1300" s="8">
        <v>0.20000000298023221</v>
      </c>
      <c r="N1300" t="s">
        <v>356</v>
      </c>
      <c r="O1300">
        <v>1</v>
      </c>
      <c r="P1300" s="4">
        <v>9.9064127385757743</v>
      </c>
      <c r="Q1300" t="s">
        <v>92</v>
      </c>
      <c r="R1300" t="s">
        <v>181</v>
      </c>
      <c r="S1300" t="s">
        <v>270</v>
      </c>
      <c r="T1300" t="s">
        <v>509</v>
      </c>
      <c r="U1300" t="s">
        <v>351</v>
      </c>
      <c r="V1300" t="s">
        <v>517</v>
      </c>
    </row>
    <row r="1301" spans="1:22" ht="15" customHeight="1" x14ac:dyDescent="0.3">
      <c r="A1301">
        <v>10742</v>
      </c>
      <c r="B1301" t="s">
        <v>9</v>
      </c>
      <c r="C1301">
        <v>3</v>
      </c>
      <c r="D1301">
        <v>3</v>
      </c>
      <c r="E1301" s="3">
        <v>44514</v>
      </c>
      <c r="F1301" s="25">
        <f>YEAR(Order[[#This Row],[OrderDate]])</f>
        <v>2021</v>
      </c>
      <c r="G1301" s="14">
        <v>20211118</v>
      </c>
      <c r="H1301" t="s">
        <v>485</v>
      </c>
      <c r="I1301" s="4">
        <v>200</v>
      </c>
      <c r="J1301" s="4">
        <v>10</v>
      </c>
      <c r="K1301" s="4">
        <v>10</v>
      </c>
      <c r="L1301">
        <v>20</v>
      </c>
      <c r="M1301" s="8">
        <v>0</v>
      </c>
      <c r="N1301" t="s">
        <v>357</v>
      </c>
      <c r="O1301">
        <v>1</v>
      </c>
      <c r="P1301" s="4">
        <v>8.7131018239662712</v>
      </c>
      <c r="Q1301" t="s">
        <v>98</v>
      </c>
      <c r="R1301" t="s">
        <v>187</v>
      </c>
      <c r="S1301" t="s">
        <v>276</v>
      </c>
      <c r="T1301" t="s">
        <v>510</v>
      </c>
      <c r="U1301" t="s">
        <v>531</v>
      </c>
      <c r="V1301" t="s">
        <v>515</v>
      </c>
    </row>
    <row r="1302" spans="1:22" ht="15" customHeight="1" x14ac:dyDescent="0.3">
      <c r="A1302">
        <v>10742</v>
      </c>
      <c r="B1302" t="s">
        <v>9</v>
      </c>
      <c r="C1302">
        <v>60</v>
      </c>
      <c r="D1302">
        <v>3</v>
      </c>
      <c r="E1302" s="3">
        <v>44514</v>
      </c>
      <c r="F1302" s="25">
        <f>YEAR(Order[[#This Row],[OrderDate]])</f>
        <v>2021</v>
      </c>
      <c r="G1302" s="14">
        <v>20211118</v>
      </c>
      <c r="H1302" t="s">
        <v>485</v>
      </c>
      <c r="I1302" s="4">
        <v>1700</v>
      </c>
      <c r="J1302" s="4">
        <v>34</v>
      </c>
      <c r="K1302" s="4">
        <v>34</v>
      </c>
      <c r="L1302">
        <v>50</v>
      </c>
      <c r="M1302" s="8">
        <v>0</v>
      </c>
      <c r="N1302" t="s">
        <v>414</v>
      </c>
      <c r="O1302">
        <v>28</v>
      </c>
      <c r="P1302" s="4">
        <v>17.186056815854748</v>
      </c>
      <c r="Q1302" t="s">
        <v>98</v>
      </c>
      <c r="R1302" t="s">
        <v>187</v>
      </c>
      <c r="S1302" t="s">
        <v>276</v>
      </c>
      <c r="T1302" t="s">
        <v>510</v>
      </c>
      <c r="U1302" t="s">
        <v>531</v>
      </c>
      <c r="V1302" t="s">
        <v>511</v>
      </c>
    </row>
    <row r="1303" spans="1:22" ht="15" customHeight="1" x14ac:dyDescent="0.3">
      <c r="A1303">
        <v>10742</v>
      </c>
      <c r="B1303" t="s">
        <v>9</v>
      </c>
      <c r="C1303">
        <v>72</v>
      </c>
      <c r="D1303">
        <v>3</v>
      </c>
      <c r="E1303" s="3">
        <v>44514</v>
      </c>
      <c r="F1303" s="25">
        <f>YEAR(Order[[#This Row],[OrderDate]])</f>
        <v>2021</v>
      </c>
      <c r="G1303" s="14">
        <v>20211121</v>
      </c>
      <c r="H1303" t="s">
        <v>485</v>
      </c>
      <c r="I1303" s="4">
        <v>1218</v>
      </c>
      <c r="J1303" s="4">
        <v>34.799999999999997</v>
      </c>
      <c r="K1303" s="4">
        <v>34.799999999999997</v>
      </c>
      <c r="L1303">
        <v>35</v>
      </c>
      <c r="M1303" s="8">
        <v>0</v>
      </c>
      <c r="N1303" t="s">
        <v>426</v>
      </c>
      <c r="O1303">
        <v>14</v>
      </c>
      <c r="P1303" s="4">
        <v>14.902797245173618</v>
      </c>
      <c r="Q1303" t="s">
        <v>98</v>
      </c>
      <c r="R1303" t="s">
        <v>187</v>
      </c>
      <c r="S1303" t="s">
        <v>276</v>
      </c>
      <c r="T1303" t="s">
        <v>510</v>
      </c>
      <c r="U1303" t="s">
        <v>531</v>
      </c>
      <c r="V1303" t="s">
        <v>511</v>
      </c>
    </row>
    <row r="1304" spans="1:22" ht="15" customHeight="1" x14ac:dyDescent="0.3">
      <c r="A1304">
        <v>10743</v>
      </c>
      <c r="B1304" t="s">
        <v>3</v>
      </c>
      <c r="C1304">
        <v>46</v>
      </c>
      <c r="D1304">
        <v>1</v>
      </c>
      <c r="E1304" s="3">
        <v>44517</v>
      </c>
      <c r="F1304" s="25">
        <f>YEAR(Order[[#This Row],[OrderDate]])</f>
        <v>2021</v>
      </c>
      <c r="G1304" s="14">
        <v>20211124</v>
      </c>
      <c r="H1304" t="s">
        <v>484</v>
      </c>
      <c r="I1304" s="4">
        <v>319.19999974966049</v>
      </c>
      <c r="J1304" s="4">
        <v>12</v>
      </c>
      <c r="K1304" s="4">
        <v>11.399999991059303</v>
      </c>
      <c r="L1304">
        <v>28</v>
      </c>
      <c r="M1304" s="8">
        <v>5.000000074505806E-2</v>
      </c>
      <c r="N1304" t="s">
        <v>400</v>
      </c>
      <c r="O1304">
        <v>21</v>
      </c>
      <c r="P1304" s="4">
        <v>5.504627786254181</v>
      </c>
      <c r="Q1304" t="s">
        <v>92</v>
      </c>
      <c r="R1304" t="s">
        <v>181</v>
      </c>
      <c r="S1304" t="s">
        <v>270</v>
      </c>
      <c r="T1304" t="s">
        <v>509</v>
      </c>
      <c r="U1304" t="s">
        <v>351</v>
      </c>
      <c r="V1304" t="s">
        <v>514</v>
      </c>
    </row>
    <row r="1305" spans="1:22" x14ac:dyDescent="0.3">
      <c r="A1305">
        <v>10744</v>
      </c>
      <c r="B1305" t="s">
        <v>80</v>
      </c>
      <c r="C1305">
        <v>40</v>
      </c>
      <c r="D1305">
        <v>6</v>
      </c>
      <c r="E1305" s="3">
        <v>44517</v>
      </c>
      <c r="F1305" s="25">
        <f>YEAR(Order[[#This Row],[OrderDate]])</f>
        <v>2021</v>
      </c>
      <c r="G1305" s="14">
        <v>20211127</v>
      </c>
      <c r="H1305" t="s">
        <v>486</v>
      </c>
      <c r="I1305" s="4">
        <v>735.99999725818634</v>
      </c>
      <c r="J1305" s="4">
        <v>18.399999999999999</v>
      </c>
      <c r="K1305" s="4">
        <v>14.719999945163726</v>
      </c>
      <c r="L1305">
        <v>50</v>
      </c>
      <c r="M1305" s="8">
        <v>0.20000000298023221</v>
      </c>
      <c r="N1305" t="s">
        <v>394</v>
      </c>
      <c r="O1305">
        <v>19</v>
      </c>
      <c r="P1305" s="4">
        <v>11.939905659925371</v>
      </c>
      <c r="Q1305" t="s">
        <v>169</v>
      </c>
      <c r="R1305" t="s">
        <v>258</v>
      </c>
      <c r="S1305" t="s">
        <v>342</v>
      </c>
      <c r="T1305" t="s">
        <v>509</v>
      </c>
      <c r="U1305" t="s">
        <v>532</v>
      </c>
      <c r="V1305" t="s">
        <v>514</v>
      </c>
    </row>
    <row r="1306" spans="1:22" ht="15" customHeight="1" x14ac:dyDescent="0.3">
      <c r="A1306">
        <v>10745</v>
      </c>
      <c r="B1306" t="s">
        <v>60</v>
      </c>
      <c r="C1306">
        <v>18</v>
      </c>
      <c r="D1306">
        <v>9</v>
      </c>
      <c r="E1306" s="3">
        <v>44518</v>
      </c>
      <c r="F1306" s="25">
        <f>YEAR(Order[[#This Row],[OrderDate]])</f>
        <v>2021</v>
      </c>
      <c r="G1306" s="14">
        <v>20211127</v>
      </c>
      <c r="H1306" t="s">
        <v>486</v>
      </c>
      <c r="I1306" s="4">
        <v>1500</v>
      </c>
      <c r="J1306" s="4">
        <v>62.5</v>
      </c>
      <c r="K1306" s="4">
        <v>62.5</v>
      </c>
      <c r="L1306">
        <v>24</v>
      </c>
      <c r="M1306" s="8">
        <v>0</v>
      </c>
      <c r="N1306" t="s">
        <v>372</v>
      </c>
      <c r="O1306">
        <v>7</v>
      </c>
      <c r="P1306" s="4">
        <v>20.144415838276313</v>
      </c>
      <c r="Q1306" t="s">
        <v>149</v>
      </c>
      <c r="R1306" t="s">
        <v>238</v>
      </c>
      <c r="S1306" t="s">
        <v>324</v>
      </c>
      <c r="T1306" t="s">
        <v>509</v>
      </c>
      <c r="U1306" t="s">
        <v>520</v>
      </c>
      <c r="V1306" t="s">
        <v>514</v>
      </c>
    </row>
    <row r="1307" spans="1:22" ht="15" customHeight="1" x14ac:dyDescent="0.3">
      <c r="A1307">
        <v>10745</v>
      </c>
      <c r="B1307" t="s">
        <v>60</v>
      </c>
      <c r="C1307">
        <v>44</v>
      </c>
      <c r="D1307">
        <v>9</v>
      </c>
      <c r="E1307" s="3">
        <v>44518</v>
      </c>
      <c r="F1307" s="25">
        <f>YEAR(Order[[#This Row],[OrderDate]])</f>
        <v>2021</v>
      </c>
      <c r="G1307" s="14">
        <v>20211127</v>
      </c>
      <c r="H1307" t="s">
        <v>486</v>
      </c>
      <c r="I1307" s="4">
        <v>311.2</v>
      </c>
      <c r="J1307" s="4">
        <v>19.45</v>
      </c>
      <c r="K1307" s="4">
        <v>19.45</v>
      </c>
      <c r="L1307">
        <v>16</v>
      </c>
      <c r="M1307" s="8">
        <v>0</v>
      </c>
      <c r="N1307" t="s">
        <v>398</v>
      </c>
      <c r="O1307">
        <v>20</v>
      </c>
      <c r="P1307" s="4">
        <v>10.842050263532254</v>
      </c>
      <c r="Q1307" t="s">
        <v>149</v>
      </c>
      <c r="R1307" t="s">
        <v>238</v>
      </c>
      <c r="S1307" t="s">
        <v>324</v>
      </c>
      <c r="T1307" t="s">
        <v>509</v>
      </c>
      <c r="U1307" t="s">
        <v>520</v>
      </c>
      <c r="V1307" t="s">
        <v>515</v>
      </c>
    </row>
    <row r="1308" spans="1:22" ht="15" customHeight="1" x14ac:dyDescent="0.3">
      <c r="A1308">
        <v>10745</v>
      </c>
      <c r="B1308" t="s">
        <v>60</v>
      </c>
      <c r="C1308">
        <v>59</v>
      </c>
      <c r="D1308">
        <v>9</v>
      </c>
      <c r="E1308" s="3">
        <v>44518</v>
      </c>
      <c r="F1308" s="25">
        <f>YEAR(Order[[#This Row],[OrderDate]])</f>
        <v>2021</v>
      </c>
      <c r="G1308" s="14">
        <v>20211127</v>
      </c>
      <c r="H1308" t="s">
        <v>486</v>
      </c>
      <c r="I1308" s="4">
        <v>2475</v>
      </c>
      <c r="J1308" s="4">
        <v>55</v>
      </c>
      <c r="K1308" s="4">
        <v>55</v>
      </c>
      <c r="L1308">
        <v>45</v>
      </c>
      <c r="M1308" s="8">
        <v>0</v>
      </c>
      <c r="N1308" t="s">
        <v>413</v>
      </c>
      <c r="O1308">
        <v>28</v>
      </c>
      <c r="P1308" s="4">
        <v>29.299646906924384</v>
      </c>
      <c r="Q1308" t="s">
        <v>149</v>
      </c>
      <c r="R1308" t="s">
        <v>238</v>
      </c>
      <c r="S1308" t="s">
        <v>324</v>
      </c>
      <c r="T1308" t="s">
        <v>509</v>
      </c>
      <c r="U1308" t="s">
        <v>520</v>
      </c>
      <c r="V1308" t="s">
        <v>511</v>
      </c>
    </row>
    <row r="1309" spans="1:22" ht="15" customHeight="1" x14ac:dyDescent="0.3">
      <c r="A1309">
        <v>10745</v>
      </c>
      <c r="B1309" t="s">
        <v>60</v>
      </c>
      <c r="C1309">
        <v>72</v>
      </c>
      <c r="D1309">
        <v>9</v>
      </c>
      <c r="E1309" s="3">
        <v>44518</v>
      </c>
      <c r="F1309" s="25">
        <f>YEAR(Order[[#This Row],[OrderDate]])</f>
        <v>2021</v>
      </c>
      <c r="G1309" s="14">
        <v>20211121</v>
      </c>
      <c r="H1309" t="s">
        <v>486</v>
      </c>
      <c r="I1309" s="4">
        <v>243.59999999999997</v>
      </c>
      <c r="J1309" s="4">
        <v>34.799999999999997</v>
      </c>
      <c r="K1309" s="4">
        <v>34.799999999999997</v>
      </c>
      <c r="L1309">
        <v>7</v>
      </c>
      <c r="M1309" s="8">
        <v>0</v>
      </c>
      <c r="N1309" t="s">
        <v>426</v>
      </c>
      <c r="O1309">
        <v>14</v>
      </c>
      <c r="P1309" s="4">
        <v>14.902797245173618</v>
      </c>
      <c r="Q1309" t="s">
        <v>149</v>
      </c>
      <c r="R1309" t="s">
        <v>238</v>
      </c>
      <c r="S1309" t="s">
        <v>324</v>
      </c>
      <c r="T1309" t="s">
        <v>509</v>
      </c>
      <c r="U1309" t="s">
        <v>520</v>
      </c>
      <c r="V1309" t="s">
        <v>511</v>
      </c>
    </row>
    <row r="1310" spans="1:22" ht="15" customHeight="1" x14ac:dyDescent="0.3">
      <c r="A1310">
        <v>10746</v>
      </c>
      <c r="B1310" t="s">
        <v>13</v>
      </c>
      <c r="C1310">
        <v>13</v>
      </c>
      <c r="D1310">
        <v>1</v>
      </c>
      <c r="E1310" s="3">
        <v>44519</v>
      </c>
      <c r="F1310" s="25">
        <f>YEAR(Order[[#This Row],[OrderDate]])</f>
        <v>2021</v>
      </c>
      <c r="G1310" s="14">
        <v>20211121</v>
      </c>
      <c r="H1310" t="s">
        <v>485</v>
      </c>
      <c r="I1310" s="4">
        <v>36</v>
      </c>
      <c r="J1310" s="4">
        <v>6</v>
      </c>
      <c r="K1310" s="4">
        <v>6</v>
      </c>
      <c r="L1310">
        <v>6</v>
      </c>
      <c r="M1310" s="8">
        <v>0</v>
      </c>
      <c r="N1310" t="s">
        <v>367</v>
      </c>
      <c r="O1310">
        <v>6</v>
      </c>
      <c r="P1310" s="4">
        <v>2.1837851755325639</v>
      </c>
      <c r="Q1310" t="s">
        <v>102</v>
      </c>
      <c r="R1310" t="s">
        <v>191</v>
      </c>
      <c r="S1310" t="s">
        <v>280</v>
      </c>
      <c r="T1310" t="s">
        <v>509</v>
      </c>
      <c r="U1310" t="s">
        <v>523</v>
      </c>
      <c r="V1310" t="s">
        <v>514</v>
      </c>
    </row>
    <row r="1311" spans="1:22" ht="15" customHeight="1" x14ac:dyDescent="0.3">
      <c r="A1311">
        <v>10746</v>
      </c>
      <c r="B1311" t="s">
        <v>13</v>
      </c>
      <c r="C1311">
        <v>42</v>
      </c>
      <c r="D1311">
        <v>1</v>
      </c>
      <c r="E1311" s="3">
        <v>44519</v>
      </c>
      <c r="F1311" s="25">
        <f>YEAR(Order[[#This Row],[OrderDate]])</f>
        <v>2021</v>
      </c>
      <c r="G1311" s="14">
        <v>20211121</v>
      </c>
      <c r="H1311" t="s">
        <v>485</v>
      </c>
      <c r="I1311" s="4">
        <v>392</v>
      </c>
      <c r="J1311" s="4">
        <v>14</v>
      </c>
      <c r="K1311" s="4">
        <v>14</v>
      </c>
      <c r="L1311">
        <v>28</v>
      </c>
      <c r="M1311" s="8">
        <v>0</v>
      </c>
      <c r="N1311" t="s">
        <v>396</v>
      </c>
      <c r="O1311">
        <v>20</v>
      </c>
      <c r="P1311" s="4">
        <v>10.762412487567216</v>
      </c>
      <c r="Q1311" t="s">
        <v>102</v>
      </c>
      <c r="R1311" t="s">
        <v>191</v>
      </c>
      <c r="S1311" t="s">
        <v>280</v>
      </c>
      <c r="T1311" t="s">
        <v>509</v>
      </c>
      <c r="U1311" t="s">
        <v>523</v>
      </c>
      <c r="V1311" t="s">
        <v>512</v>
      </c>
    </row>
    <row r="1312" spans="1:22" ht="15" customHeight="1" x14ac:dyDescent="0.3">
      <c r="A1312">
        <v>10746</v>
      </c>
      <c r="B1312" t="s">
        <v>13</v>
      </c>
      <c r="C1312">
        <v>62</v>
      </c>
      <c r="D1312">
        <v>1</v>
      </c>
      <c r="E1312" s="3">
        <v>44519</v>
      </c>
      <c r="F1312" s="25">
        <f>YEAR(Order[[#This Row],[OrderDate]])</f>
        <v>2021</v>
      </c>
      <c r="G1312" s="14">
        <v>20211121</v>
      </c>
      <c r="H1312" t="s">
        <v>485</v>
      </c>
      <c r="I1312" s="4">
        <v>443.7</v>
      </c>
      <c r="J1312" s="4">
        <v>49.3</v>
      </c>
      <c r="K1312" s="4">
        <v>49.3</v>
      </c>
      <c r="L1312">
        <v>9</v>
      </c>
      <c r="M1312" s="8">
        <v>0</v>
      </c>
      <c r="N1312" t="s">
        <v>416</v>
      </c>
      <c r="O1312">
        <v>29</v>
      </c>
      <c r="P1312" s="4">
        <v>34.868075459270003</v>
      </c>
      <c r="Q1312" t="s">
        <v>102</v>
      </c>
      <c r="R1312" t="s">
        <v>191</v>
      </c>
      <c r="S1312" t="s">
        <v>280</v>
      </c>
      <c r="T1312" t="s">
        <v>509</v>
      </c>
      <c r="U1312" t="s">
        <v>523</v>
      </c>
      <c r="V1312" t="s">
        <v>516</v>
      </c>
    </row>
    <row r="1313" spans="1:22" ht="15" customHeight="1" x14ac:dyDescent="0.3">
      <c r="A1313">
        <v>10746</v>
      </c>
      <c r="B1313" t="s">
        <v>13</v>
      </c>
      <c r="C1313">
        <v>69</v>
      </c>
      <c r="D1313">
        <v>1</v>
      </c>
      <c r="E1313" s="3">
        <v>44519</v>
      </c>
      <c r="F1313" s="25">
        <f>YEAR(Order[[#This Row],[OrderDate]])</f>
        <v>2021</v>
      </c>
      <c r="G1313" s="14">
        <v>20211126</v>
      </c>
      <c r="H1313" t="s">
        <v>485</v>
      </c>
      <c r="I1313" s="4">
        <v>1440</v>
      </c>
      <c r="J1313" s="4">
        <v>36</v>
      </c>
      <c r="K1313" s="4">
        <v>36</v>
      </c>
      <c r="L1313">
        <v>40</v>
      </c>
      <c r="M1313" s="8">
        <v>0</v>
      </c>
      <c r="N1313" t="s">
        <v>423</v>
      </c>
      <c r="O1313">
        <v>15</v>
      </c>
      <c r="P1313" s="4">
        <v>12.894008605174344</v>
      </c>
      <c r="Q1313" t="s">
        <v>102</v>
      </c>
      <c r="R1313" t="s">
        <v>191</v>
      </c>
      <c r="S1313" t="s">
        <v>280</v>
      </c>
      <c r="T1313" t="s">
        <v>509</v>
      </c>
      <c r="U1313" t="s">
        <v>523</v>
      </c>
      <c r="V1313" t="s">
        <v>511</v>
      </c>
    </row>
    <row r="1314" spans="1:22" x14ac:dyDescent="0.3">
      <c r="A1314">
        <v>10747</v>
      </c>
      <c r="B1314" t="s">
        <v>56</v>
      </c>
      <c r="C1314">
        <v>31</v>
      </c>
      <c r="D1314">
        <v>6</v>
      </c>
      <c r="E1314" s="3">
        <v>44519</v>
      </c>
      <c r="F1314" s="25">
        <f>YEAR(Order[[#This Row],[OrderDate]])</f>
        <v>2021</v>
      </c>
      <c r="G1314" s="14">
        <v>20211126</v>
      </c>
      <c r="H1314" t="s">
        <v>486</v>
      </c>
      <c r="I1314" s="4">
        <v>100</v>
      </c>
      <c r="J1314" s="4">
        <v>12.5</v>
      </c>
      <c r="K1314" s="4">
        <v>12.5</v>
      </c>
      <c r="L1314">
        <v>8</v>
      </c>
      <c r="M1314" s="8">
        <v>0</v>
      </c>
      <c r="N1314" t="s">
        <v>385</v>
      </c>
      <c r="O1314">
        <v>14</v>
      </c>
      <c r="P1314" s="4">
        <v>8.9210025428745876</v>
      </c>
      <c r="Q1314" t="s">
        <v>145</v>
      </c>
      <c r="R1314" t="s">
        <v>234</v>
      </c>
      <c r="S1314" t="s">
        <v>320</v>
      </c>
      <c r="T1314" t="s">
        <v>509</v>
      </c>
      <c r="U1314" t="s">
        <v>524</v>
      </c>
      <c r="V1314" t="s">
        <v>511</v>
      </c>
    </row>
    <row r="1315" spans="1:22" x14ac:dyDescent="0.3">
      <c r="A1315">
        <v>10747</v>
      </c>
      <c r="B1315" t="s">
        <v>56</v>
      </c>
      <c r="C1315">
        <v>41</v>
      </c>
      <c r="D1315">
        <v>6</v>
      </c>
      <c r="E1315" s="3">
        <v>44519</v>
      </c>
      <c r="F1315" s="25">
        <f>YEAR(Order[[#This Row],[OrderDate]])</f>
        <v>2021</v>
      </c>
      <c r="G1315" s="14">
        <v>20211126</v>
      </c>
      <c r="H1315" t="s">
        <v>486</v>
      </c>
      <c r="I1315" s="4">
        <v>337.75</v>
      </c>
      <c r="J1315" s="4">
        <v>9.65</v>
      </c>
      <c r="K1315" s="4">
        <v>9.65</v>
      </c>
      <c r="L1315">
        <v>35</v>
      </c>
      <c r="M1315" s="8">
        <v>0</v>
      </c>
      <c r="N1315" t="s">
        <v>395</v>
      </c>
      <c r="O1315">
        <v>19</v>
      </c>
      <c r="P1315" s="4">
        <v>6.0463867884479576</v>
      </c>
      <c r="Q1315" t="s">
        <v>145</v>
      </c>
      <c r="R1315" t="s">
        <v>234</v>
      </c>
      <c r="S1315" t="s">
        <v>320</v>
      </c>
      <c r="T1315" t="s">
        <v>509</v>
      </c>
      <c r="U1315" t="s">
        <v>524</v>
      </c>
      <c r="V1315" t="s">
        <v>514</v>
      </c>
    </row>
    <row r="1316" spans="1:22" x14ac:dyDescent="0.3">
      <c r="A1316">
        <v>10747</v>
      </c>
      <c r="B1316" t="s">
        <v>56</v>
      </c>
      <c r="C1316">
        <v>63</v>
      </c>
      <c r="D1316">
        <v>6</v>
      </c>
      <c r="E1316" s="3">
        <v>44519</v>
      </c>
      <c r="F1316" s="25">
        <f>YEAR(Order[[#This Row],[OrderDate]])</f>
        <v>2021</v>
      </c>
      <c r="G1316" s="14">
        <v>20211126</v>
      </c>
      <c r="H1316" t="s">
        <v>486</v>
      </c>
      <c r="I1316" s="4">
        <v>395.09999999999997</v>
      </c>
      <c r="J1316" s="4">
        <v>43.9</v>
      </c>
      <c r="K1316" s="4">
        <v>43.9</v>
      </c>
      <c r="L1316">
        <v>9</v>
      </c>
      <c r="M1316" s="8">
        <v>0</v>
      </c>
      <c r="N1316" t="s">
        <v>417</v>
      </c>
      <c r="O1316">
        <v>7</v>
      </c>
      <c r="P1316" s="4">
        <v>26.405205149492534</v>
      </c>
      <c r="Q1316" t="s">
        <v>145</v>
      </c>
      <c r="R1316" t="s">
        <v>234</v>
      </c>
      <c r="S1316" t="s">
        <v>320</v>
      </c>
      <c r="T1316" t="s">
        <v>509</v>
      </c>
      <c r="U1316" t="s">
        <v>524</v>
      </c>
      <c r="V1316" t="s">
        <v>515</v>
      </c>
    </row>
    <row r="1317" spans="1:22" x14ac:dyDescent="0.3">
      <c r="A1317">
        <v>10747</v>
      </c>
      <c r="B1317" t="s">
        <v>56</v>
      </c>
      <c r="C1317">
        <v>69</v>
      </c>
      <c r="D1317">
        <v>6</v>
      </c>
      <c r="E1317" s="3">
        <v>44519</v>
      </c>
      <c r="F1317" s="25">
        <f>YEAR(Order[[#This Row],[OrderDate]])</f>
        <v>2021</v>
      </c>
      <c r="G1317" s="14">
        <v>20211128</v>
      </c>
      <c r="H1317" t="s">
        <v>486</v>
      </c>
      <c r="I1317" s="4">
        <v>1080</v>
      </c>
      <c r="J1317" s="4">
        <v>36</v>
      </c>
      <c r="K1317" s="4">
        <v>36</v>
      </c>
      <c r="L1317">
        <v>30</v>
      </c>
      <c r="M1317" s="8">
        <v>0</v>
      </c>
      <c r="N1317" t="s">
        <v>423</v>
      </c>
      <c r="O1317">
        <v>15</v>
      </c>
      <c r="P1317" s="4">
        <v>12.894008605174344</v>
      </c>
      <c r="Q1317" t="s">
        <v>145</v>
      </c>
      <c r="R1317" t="s">
        <v>234</v>
      </c>
      <c r="S1317" t="s">
        <v>320</v>
      </c>
      <c r="T1317" t="s">
        <v>509</v>
      </c>
      <c r="U1317" t="s">
        <v>524</v>
      </c>
      <c r="V1317" t="s">
        <v>511</v>
      </c>
    </row>
    <row r="1318" spans="1:22" ht="15" customHeight="1" x14ac:dyDescent="0.3">
      <c r="A1318">
        <v>10748</v>
      </c>
      <c r="B1318" t="s">
        <v>68</v>
      </c>
      <c r="C1318">
        <v>23</v>
      </c>
      <c r="D1318">
        <v>3</v>
      </c>
      <c r="E1318" s="3">
        <v>44520</v>
      </c>
      <c r="F1318" s="25">
        <f>YEAR(Order[[#This Row],[OrderDate]])</f>
        <v>2021</v>
      </c>
      <c r="G1318" s="14">
        <v>20211128</v>
      </c>
      <c r="H1318" t="s">
        <v>486</v>
      </c>
      <c r="I1318" s="4">
        <v>396</v>
      </c>
      <c r="J1318" s="4">
        <v>9</v>
      </c>
      <c r="K1318" s="4">
        <v>9</v>
      </c>
      <c r="L1318">
        <v>44</v>
      </c>
      <c r="M1318" s="8">
        <v>0</v>
      </c>
      <c r="N1318" t="s">
        <v>377</v>
      </c>
      <c r="O1318">
        <v>9</v>
      </c>
      <c r="P1318" s="4">
        <v>5.2140991742329925</v>
      </c>
      <c r="Q1318" t="s">
        <v>157</v>
      </c>
      <c r="R1318" t="s">
        <v>246</v>
      </c>
      <c r="S1318" t="s">
        <v>331</v>
      </c>
      <c r="T1318" t="s">
        <v>510</v>
      </c>
      <c r="U1318" t="s">
        <v>353</v>
      </c>
      <c r="V1318" t="s">
        <v>512</v>
      </c>
    </row>
    <row r="1319" spans="1:22" ht="15" customHeight="1" x14ac:dyDescent="0.3">
      <c r="A1319">
        <v>10748</v>
      </c>
      <c r="B1319" t="s">
        <v>68</v>
      </c>
      <c r="C1319">
        <v>40</v>
      </c>
      <c r="D1319">
        <v>3</v>
      </c>
      <c r="E1319" s="3">
        <v>44520</v>
      </c>
      <c r="F1319" s="25">
        <f>YEAR(Order[[#This Row],[OrderDate]])</f>
        <v>2021</v>
      </c>
      <c r="G1319" s="14">
        <v>20211128</v>
      </c>
      <c r="H1319" t="s">
        <v>486</v>
      </c>
      <c r="I1319" s="4">
        <v>736</v>
      </c>
      <c r="J1319" s="4">
        <v>18.399999999999999</v>
      </c>
      <c r="K1319" s="4">
        <v>18.399999999999999</v>
      </c>
      <c r="L1319">
        <v>40</v>
      </c>
      <c r="M1319" s="8">
        <v>0</v>
      </c>
      <c r="N1319" t="s">
        <v>394</v>
      </c>
      <c r="O1319">
        <v>19</v>
      </c>
      <c r="P1319" s="4">
        <v>11.939905659925371</v>
      </c>
      <c r="Q1319" t="s">
        <v>157</v>
      </c>
      <c r="R1319" t="s">
        <v>246</v>
      </c>
      <c r="S1319" t="s">
        <v>331</v>
      </c>
      <c r="T1319" t="s">
        <v>510</v>
      </c>
      <c r="U1319" t="s">
        <v>353</v>
      </c>
      <c r="V1319" t="s">
        <v>514</v>
      </c>
    </row>
    <row r="1320" spans="1:22" ht="15" customHeight="1" x14ac:dyDescent="0.3">
      <c r="A1320">
        <v>10748</v>
      </c>
      <c r="B1320" t="s">
        <v>68</v>
      </c>
      <c r="C1320">
        <v>56</v>
      </c>
      <c r="D1320">
        <v>3</v>
      </c>
      <c r="E1320" s="3">
        <v>44520</v>
      </c>
      <c r="F1320" s="25">
        <f>YEAR(Order[[#This Row],[OrderDate]])</f>
        <v>2021</v>
      </c>
      <c r="G1320" s="14">
        <v>20211219</v>
      </c>
      <c r="H1320" t="s">
        <v>486</v>
      </c>
      <c r="I1320" s="4">
        <v>1064</v>
      </c>
      <c r="J1320" s="4">
        <v>38</v>
      </c>
      <c r="K1320" s="4">
        <v>38</v>
      </c>
      <c r="L1320">
        <v>28</v>
      </c>
      <c r="M1320" s="8">
        <v>0</v>
      </c>
      <c r="N1320" t="s">
        <v>410</v>
      </c>
      <c r="O1320">
        <v>26</v>
      </c>
      <c r="P1320" s="4">
        <v>12.985049050340091</v>
      </c>
      <c r="Q1320" t="s">
        <v>157</v>
      </c>
      <c r="R1320" t="s">
        <v>246</v>
      </c>
      <c r="S1320" t="s">
        <v>331</v>
      </c>
      <c r="T1320" t="s">
        <v>510</v>
      </c>
      <c r="U1320" t="s">
        <v>353</v>
      </c>
      <c r="V1320" t="s">
        <v>512</v>
      </c>
    </row>
    <row r="1321" spans="1:22" ht="15" customHeight="1" x14ac:dyDescent="0.3">
      <c r="A1321">
        <v>10749</v>
      </c>
      <c r="B1321" t="s">
        <v>36</v>
      </c>
      <c r="C1321">
        <v>56</v>
      </c>
      <c r="D1321">
        <v>4</v>
      </c>
      <c r="E1321" s="3">
        <v>44520</v>
      </c>
      <c r="F1321" s="25">
        <f>YEAR(Order[[#This Row],[OrderDate]])</f>
        <v>2021</v>
      </c>
      <c r="G1321" s="14">
        <v>20211219</v>
      </c>
      <c r="H1321" t="s">
        <v>484</v>
      </c>
      <c r="I1321" s="4">
        <v>570</v>
      </c>
      <c r="J1321" s="4">
        <v>38</v>
      </c>
      <c r="K1321" s="4">
        <v>38</v>
      </c>
      <c r="L1321">
        <v>15</v>
      </c>
      <c r="M1321" s="8">
        <v>0</v>
      </c>
      <c r="N1321" t="s">
        <v>410</v>
      </c>
      <c r="O1321">
        <v>26</v>
      </c>
      <c r="P1321" s="4">
        <v>12.985049050340091</v>
      </c>
      <c r="Q1321" t="s">
        <v>125</v>
      </c>
      <c r="R1321" t="s">
        <v>214</v>
      </c>
      <c r="S1321" t="s">
        <v>301</v>
      </c>
      <c r="T1321" t="s">
        <v>509</v>
      </c>
      <c r="U1321" t="s">
        <v>351</v>
      </c>
      <c r="V1321" t="s">
        <v>512</v>
      </c>
    </row>
    <row r="1322" spans="1:22" ht="15" customHeight="1" x14ac:dyDescent="0.3">
      <c r="A1322">
        <v>10749</v>
      </c>
      <c r="B1322" t="s">
        <v>36</v>
      </c>
      <c r="C1322">
        <v>59</v>
      </c>
      <c r="D1322">
        <v>4</v>
      </c>
      <c r="E1322" s="3">
        <v>44520</v>
      </c>
      <c r="F1322" s="25">
        <f>YEAR(Order[[#This Row],[OrderDate]])</f>
        <v>2021</v>
      </c>
      <c r="G1322" s="14">
        <v>20211219</v>
      </c>
      <c r="H1322" t="s">
        <v>484</v>
      </c>
      <c r="I1322" s="4">
        <v>330</v>
      </c>
      <c r="J1322" s="4">
        <v>55</v>
      </c>
      <c r="K1322" s="4">
        <v>55</v>
      </c>
      <c r="L1322">
        <v>6</v>
      </c>
      <c r="M1322" s="8">
        <v>0</v>
      </c>
      <c r="N1322" t="s">
        <v>413</v>
      </c>
      <c r="O1322">
        <v>28</v>
      </c>
      <c r="P1322" s="4">
        <v>29.299646906924384</v>
      </c>
      <c r="Q1322" t="s">
        <v>125</v>
      </c>
      <c r="R1322" t="s">
        <v>214</v>
      </c>
      <c r="S1322" t="s">
        <v>301</v>
      </c>
      <c r="T1322" t="s">
        <v>509</v>
      </c>
      <c r="U1322" t="s">
        <v>351</v>
      </c>
      <c r="V1322" t="s">
        <v>511</v>
      </c>
    </row>
    <row r="1323" spans="1:22" ht="15" customHeight="1" x14ac:dyDescent="0.3">
      <c r="A1323">
        <v>10749</v>
      </c>
      <c r="B1323" t="s">
        <v>36</v>
      </c>
      <c r="C1323">
        <v>76</v>
      </c>
      <c r="D1323">
        <v>4</v>
      </c>
      <c r="E1323" s="3">
        <v>44520</v>
      </c>
      <c r="F1323" s="25">
        <f>YEAR(Order[[#This Row],[OrderDate]])</f>
        <v>2021</v>
      </c>
      <c r="G1323" s="14">
        <v>20211124</v>
      </c>
      <c r="H1323" t="s">
        <v>484</v>
      </c>
      <c r="I1323" s="4">
        <v>180</v>
      </c>
      <c r="J1323" s="4">
        <v>18</v>
      </c>
      <c r="K1323" s="4">
        <v>18</v>
      </c>
      <c r="L1323">
        <v>10</v>
      </c>
      <c r="M1323" s="8">
        <v>0</v>
      </c>
      <c r="N1323" t="s">
        <v>430</v>
      </c>
      <c r="O1323">
        <v>23</v>
      </c>
      <c r="P1323" s="4">
        <v>11.35067307451974</v>
      </c>
      <c r="Q1323" t="s">
        <v>125</v>
      </c>
      <c r="R1323" t="s">
        <v>214</v>
      </c>
      <c r="S1323" t="s">
        <v>301</v>
      </c>
      <c r="T1323" t="s">
        <v>509</v>
      </c>
      <c r="U1323" t="s">
        <v>351</v>
      </c>
      <c r="V1323" t="s">
        <v>517</v>
      </c>
    </row>
    <row r="1324" spans="1:22" ht="15" customHeight="1" x14ac:dyDescent="0.3">
      <c r="A1324">
        <v>10750</v>
      </c>
      <c r="B1324" t="s">
        <v>84</v>
      </c>
      <c r="C1324">
        <v>14</v>
      </c>
      <c r="D1324">
        <v>9</v>
      </c>
      <c r="E1324" s="3">
        <v>44521</v>
      </c>
      <c r="F1324" s="25">
        <f>YEAR(Order[[#This Row],[OrderDate]])</f>
        <v>2021</v>
      </c>
      <c r="G1324" s="14">
        <v>20211124</v>
      </c>
      <c r="H1324" t="s">
        <v>486</v>
      </c>
      <c r="I1324" s="4">
        <v>98.812499307096004</v>
      </c>
      <c r="J1324" s="4">
        <v>23.25</v>
      </c>
      <c r="K1324" s="4">
        <v>19.762499861419201</v>
      </c>
      <c r="L1324">
        <v>5</v>
      </c>
      <c r="M1324" s="8">
        <v>0.15000000596046451</v>
      </c>
      <c r="N1324" t="s">
        <v>368</v>
      </c>
      <c r="O1324">
        <v>6</v>
      </c>
      <c r="P1324" s="4">
        <v>19.281771520737859</v>
      </c>
      <c r="Q1324" t="s">
        <v>173</v>
      </c>
      <c r="R1324" t="s">
        <v>262</v>
      </c>
      <c r="S1324" t="s">
        <v>346</v>
      </c>
      <c r="T1324" t="s">
        <v>509</v>
      </c>
      <c r="U1324" t="s">
        <v>527</v>
      </c>
      <c r="V1324" t="s">
        <v>513</v>
      </c>
    </row>
    <row r="1325" spans="1:22" ht="15" customHeight="1" x14ac:dyDescent="0.3">
      <c r="A1325">
        <v>10750</v>
      </c>
      <c r="B1325" t="s">
        <v>84</v>
      </c>
      <c r="C1325">
        <v>45</v>
      </c>
      <c r="D1325">
        <v>9</v>
      </c>
      <c r="E1325" s="3">
        <v>44521</v>
      </c>
      <c r="F1325" s="25">
        <f>YEAR(Order[[#This Row],[OrderDate]])</f>
        <v>2021</v>
      </c>
      <c r="G1325" s="14">
        <v>20211124</v>
      </c>
      <c r="H1325" t="s">
        <v>486</v>
      </c>
      <c r="I1325" s="4">
        <v>322.9999977350235</v>
      </c>
      <c r="J1325" s="4">
        <v>9.5</v>
      </c>
      <c r="K1325" s="4">
        <v>8.0749999433755875</v>
      </c>
      <c r="L1325">
        <v>40</v>
      </c>
      <c r="M1325" s="8">
        <v>0.15000000596046451</v>
      </c>
      <c r="N1325" t="s">
        <v>399</v>
      </c>
      <c r="O1325">
        <v>21</v>
      </c>
      <c r="P1325" s="4">
        <v>4.5986324879657294</v>
      </c>
      <c r="Q1325" t="s">
        <v>173</v>
      </c>
      <c r="R1325" t="s">
        <v>262</v>
      </c>
      <c r="S1325" t="s">
        <v>346</v>
      </c>
      <c r="T1325" t="s">
        <v>509</v>
      </c>
      <c r="U1325" t="s">
        <v>527</v>
      </c>
      <c r="V1325" t="s">
        <v>514</v>
      </c>
    </row>
    <row r="1326" spans="1:22" ht="15" customHeight="1" x14ac:dyDescent="0.3">
      <c r="A1326">
        <v>10750</v>
      </c>
      <c r="B1326" t="s">
        <v>84</v>
      </c>
      <c r="C1326">
        <v>59</v>
      </c>
      <c r="D1326">
        <v>9</v>
      </c>
      <c r="E1326" s="3">
        <v>44521</v>
      </c>
      <c r="F1326" s="25">
        <f>YEAR(Order[[#This Row],[OrderDate]])</f>
        <v>2021</v>
      </c>
      <c r="G1326" s="14">
        <v>20211203</v>
      </c>
      <c r="H1326" t="s">
        <v>486</v>
      </c>
      <c r="I1326" s="4">
        <v>1168.7499918043613</v>
      </c>
      <c r="J1326" s="4">
        <v>55</v>
      </c>
      <c r="K1326" s="4">
        <v>46.749999672174454</v>
      </c>
      <c r="L1326">
        <v>25</v>
      </c>
      <c r="M1326" s="8">
        <v>0.15000000596046451</v>
      </c>
      <c r="N1326" t="s">
        <v>413</v>
      </c>
      <c r="O1326">
        <v>28</v>
      </c>
      <c r="P1326" s="4">
        <v>29.299646906924384</v>
      </c>
      <c r="Q1326" t="s">
        <v>173</v>
      </c>
      <c r="R1326" t="s">
        <v>262</v>
      </c>
      <c r="S1326" t="s">
        <v>346</v>
      </c>
      <c r="T1326" t="s">
        <v>509</v>
      </c>
      <c r="U1326" t="s">
        <v>527</v>
      </c>
      <c r="V1326" t="s">
        <v>511</v>
      </c>
    </row>
    <row r="1327" spans="1:22" ht="15" customHeight="1" x14ac:dyDescent="0.3">
      <c r="A1327">
        <v>10751</v>
      </c>
      <c r="B1327" t="s">
        <v>65</v>
      </c>
      <c r="C1327">
        <v>26</v>
      </c>
      <c r="D1327">
        <v>3</v>
      </c>
      <c r="E1327" s="3">
        <v>44524</v>
      </c>
      <c r="F1327" s="25">
        <f>YEAR(Order[[#This Row],[OrderDate]])</f>
        <v>2021</v>
      </c>
      <c r="G1327" s="14">
        <v>20211203</v>
      </c>
      <c r="H1327" t="s">
        <v>485</v>
      </c>
      <c r="I1327" s="4">
        <v>337.28399944156411</v>
      </c>
      <c r="J1327" s="4">
        <v>31.23</v>
      </c>
      <c r="K1327" s="4">
        <v>28.106999953463674</v>
      </c>
      <c r="L1327">
        <v>12</v>
      </c>
      <c r="M1327" s="8">
        <v>0.10000000149011611</v>
      </c>
      <c r="N1327" t="s">
        <v>380</v>
      </c>
      <c r="O1327">
        <v>11</v>
      </c>
      <c r="P1327" s="4">
        <v>12.929370209027901</v>
      </c>
      <c r="Q1327" t="s">
        <v>154</v>
      </c>
      <c r="R1327" t="s">
        <v>243</v>
      </c>
      <c r="S1327" t="s">
        <v>328</v>
      </c>
      <c r="T1327" t="s">
        <v>509</v>
      </c>
      <c r="U1327" t="s">
        <v>523</v>
      </c>
      <c r="V1327" t="s">
        <v>516</v>
      </c>
    </row>
    <row r="1328" spans="1:22" ht="15" customHeight="1" x14ac:dyDescent="0.3">
      <c r="A1328">
        <v>10751</v>
      </c>
      <c r="B1328" t="s">
        <v>65</v>
      </c>
      <c r="C1328">
        <v>30</v>
      </c>
      <c r="D1328">
        <v>3</v>
      </c>
      <c r="E1328" s="3">
        <v>44524</v>
      </c>
      <c r="F1328" s="25">
        <f>YEAR(Order[[#This Row],[OrderDate]])</f>
        <v>2021</v>
      </c>
      <c r="G1328" s="14">
        <v>20211203</v>
      </c>
      <c r="H1328" t="s">
        <v>485</v>
      </c>
      <c r="I1328" s="4">
        <v>776.7</v>
      </c>
      <c r="J1328" s="4">
        <v>25.89</v>
      </c>
      <c r="K1328" s="4">
        <v>25.89</v>
      </c>
      <c r="L1328">
        <v>30</v>
      </c>
      <c r="M1328" s="8">
        <v>0</v>
      </c>
      <c r="N1328" t="s">
        <v>384</v>
      </c>
      <c r="O1328">
        <v>13</v>
      </c>
      <c r="P1328" s="4">
        <v>15.141134761320492</v>
      </c>
      <c r="Q1328" t="s">
        <v>154</v>
      </c>
      <c r="R1328" t="s">
        <v>243</v>
      </c>
      <c r="S1328" t="s">
        <v>328</v>
      </c>
      <c r="T1328" t="s">
        <v>509</v>
      </c>
      <c r="U1328" t="s">
        <v>523</v>
      </c>
      <c r="V1328" t="s">
        <v>514</v>
      </c>
    </row>
    <row r="1329" spans="1:22" ht="15" customHeight="1" x14ac:dyDescent="0.3">
      <c r="A1329">
        <v>10751</v>
      </c>
      <c r="B1329" t="s">
        <v>65</v>
      </c>
      <c r="C1329">
        <v>50</v>
      </c>
      <c r="D1329">
        <v>3</v>
      </c>
      <c r="E1329" s="3">
        <v>44524</v>
      </c>
      <c r="F1329" s="25">
        <f>YEAR(Order[[#This Row],[OrderDate]])</f>
        <v>2021</v>
      </c>
      <c r="G1329" s="14">
        <v>20211203</v>
      </c>
      <c r="H1329" t="s">
        <v>485</v>
      </c>
      <c r="I1329" s="4">
        <v>292.49999951571226</v>
      </c>
      <c r="J1329" s="4">
        <v>16.25</v>
      </c>
      <c r="K1329" s="4">
        <v>14.624999975785613</v>
      </c>
      <c r="L1329">
        <v>20</v>
      </c>
      <c r="M1329" s="8">
        <v>0.10000000149011611</v>
      </c>
      <c r="N1329" t="s">
        <v>404</v>
      </c>
      <c r="O1329">
        <v>23</v>
      </c>
      <c r="P1329" s="4">
        <v>6.542170529867021</v>
      </c>
      <c r="Q1329" t="s">
        <v>154</v>
      </c>
      <c r="R1329" t="s">
        <v>243</v>
      </c>
      <c r="S1329" t="s">
        <v>328</v>
      </c>
      <c r="T1329" t="s">
        <v>509</v>
      </c>
      <c r="U1329" t="s">
        <v>523</v>
      </c>
      <c r="V1329" t="s">
        <v>516</v>
      </c>
    </row>
    <row r="1330" spans="1:22" ht="15" customHeight="1" x14ac:dyDescent="0.3">
      <c r="A1330">
        <v>10751</v>
      </c>
      <c r="B1330" t="s">
        <v>65</v>
      </c>
      <c r="C1330">
        <v>73</v>
      </c>
      <c r="D1330">
        <v>3</v>
      </c>
      <c r="E1330" s="3">
        <v>44524</v>
      </c>
      <c r="F1330" s="25">
        <f>YEAR(Order[[#This Row],[OrderDate]])</f>
        <v>2021</v>
      </c>
      <c r="G1330" s="14">
        <v>20211128</v>
      </c>
      <c r="H1330" t="s">
        <v>485</v>
      </c>
      <c r="I1330" s="4">
        <v>225</v>
      </c>
      <c r="J1330" s="4">
        <v>15</v>
      </c>
      <c r="K1330" s="4">
        <v>15</v>
      </c>
      <c r="L1330">
        <v>15</v>
      </c>
      <c r="M1330" s="8">
        <v>0</v>
      </c>
      <c r="N1330" t="s">
        <v>427</v>
      </c>
      <c r="O1330">
        <v>17</v>
      </c>
      <c r="P1330" s="4">
        <v>4.6045134272414314</v>
      </c>
      <c r="Q1330" t="s">
        <v>154</v>
      </c>
      <c r="R1330" t="s">
        <v>243</v>
      </c>
      <c r="S1330" t="s">
        <v>328</v>
      </c>
      <c r="T1330" t="s">
        <v>509</v>
      </c>
      <c r="U1330" t="s">
        <v>523</v>
      </c>
      <c r="V1330" t="s">
        <v>514</v>
      </c>
    </row>
    <row r="1331" spans="1:22" ht="15" customHeight="1" x14ac:dyDescent="0.3">
      <c r="A1331">
        <v>10752</v>
      </c>
      <c r="B1331" t="s">
        <v>51</v>
      </c>
      <c r="C1331">
        <v>1</v>
      </c>
      <c r="D1331">
        <v>2</v>
      </c>
      <c r="E1331" s="3">
        <v>44524</v>
      </c>
      <c r="F1331" s="25">
        <f>YEAR(Order[[#This Row],[OrderDate]])</f>
        <v>2021</v>
      </c>
      <c r="G1331" s="14">
        <v>20211128</v>
      </c>
      <c r="H1331" t="s">
        <v>485</v>
      </c>
      <c r="I1331" s="4">
        <v>144</v>
      </c>
      <c r="J1331" s="4">
        <v>18</v>
      </c>
      <c r="K1331" s="4">
        <v>18</v>
      </c>
      <c r="L1331">
        <v>8</v>
      </c>
      <c r="M1331" s="8">
        <v>0</v>
      </c>
      <c r="N1331" t="s">
        <v>355</v>
      </c>
      <c r="O1331">
        <v>1</v>
      </c>
      <c r="P1331" s="4">
        <v>9.9412796083453241</v>
      </c>
      <c r="Q1331" t="s">
        <v>140</v>
      </c>
      <c r="R1331" t="s">
        <v>229</v>
      </c>
      <c r="S1331" t="s">
        <v>316</v>
      </c>
      <c r="T1331" t="s">
        <v>509</v>
      </c>
      <c r="U1331" t="s">
        <v>351</v>
      </c>
      <c r="V1331" t="s">
        <v>517</v>
      </c>
    </row>
    <row r="1332" spans="1:22" ht="15" customHeight="1" x14ac:dyDescent="0.3">
      <c r="A1332">
        <v>10752</v>
      </c>
      <c r="B1332" t="s">
        <v>51</v>
      </c>
      <c r="C1332">
        <v>69</v>
      </c>
      <c r="D1332">
        <v>2</v>
      </c>
      <c r="E1332" s="3">
        <v>44524</v>
      </c>
      <c r="F1332" s="25">
        <f>YEAR(Order[[#This Row],[OrderDate]])</f>
        <v>2021</v>
      </c>
      <c r="G1332" s="14">
        <v>20211127</v>
      </c>
      <c r="H1332" t="s">
        <v>485</v>
      </c>
      <c r="I1332" s="4">
        <v>108</v>
      </c>
      <c r="J1332" s="4">
        <v>36</v>
      </c>
      <c r="K1332" s="4">
        <v>36</v>
      </c>
      <c r="L1332">
        <v>3</v>
      </c>
      <c r="M1332" s="8">
        <v>0</v>
      </c>
      <c r="N1332" t="s">
        <v>423</v>
      </c>
      <c r="O1332">
        <v>15</v>
      </c>
      <c r="P1332" s="4">
        <v>12.894008605174344</v>
      </c>
      <c r="Q1332" t="s">
        <v>140</v>
      </c>
      <c r="R1332" t="s">
        <v>229</v>
      </c>
      <c r="S1332" t="s">
        <v>316</v>
      </c>
      <c r="T1332" t="s">
        <v>509</v>
      </c>
      <c r="U1332" t="s">
        <v>351</v>
      </c>
      <c r="V1332" t="s">
        <v>511</v>
      </c>
    </row>
    <row r="1333" spans="1:22" ht="15" customHeight="1" x14ac:dyDescent="0.3">
      <c r="A1333">
        <v>10753</v>
      </c>
      <c r="B1333" t="s">
        <v>25</v>
      </c>
      <c r="C1333">
        <v>45</v>
      </c>
      <c r="D1333">
        <v>3</v>
      </c>
      <c r="E1333" s="3">
        <v>44525</v>
      </c>
      <c r="F1333" s="25">
        <f>YEAR(Order[[#This Row],[OrderDate]])</f>
        <v>2021</v>
      </c>
      <c r="G1333" s="14">
        <v>20211127</v>
      </c>
      <c r="H1333" t="s">
        <v>486</v>
      </c>
      <c r="I1333" s="4">
        <v>38</v>
      </c>
      <c r="J1333" s="4">
        <v>9.5</v>
      </c>
      <c r="K1333" s="4">
        <v>9.5</v>
      </c>
      <c r="L1333">
        <v>4</v>
      </c>
      <c r="M1333" s="8">
        <v>0</v>
      </c>
      <c r="N1333" t="s">
        <v>399</v>
      </c>
      <c r="O1333">
        <v>21</v>
      </c>
      <c r="P1333" s="4">
        <v>4.5986324879657294</v>
      </c>
      <c r="Q1333" t="s">
        <v>114</v>
      </c>
      <c r="R1333" t="s">
        <v>203</v>
      </c>
      <c r="S1333" t="s">
        <v>291</v>
      </c>
      <c r="T1333" t="s">
        <v>509</v>
      </c>
      <c r="U1333" t="s">
        <v>528</v>
      </c>
      <c r="V1333" t="s">
        <v>514</v>
      </c>
    </row>
    <row r="1334" spans="1:22" ht="15" customHeight="1" x14ac:dyDescent="0.3">
      <c r="A1334">
        <v>10753</v>
      </c>
      <c r="B1334" t="s">
        <v>25</v>
      </c>
      <c r="C1334">
        <v>74</v>
      </c>
      <c r="D1334">
        <v>3</v>
      </c>
      <c r="E1334" s="3">
        <v>44525</v>
      </c>
      <c r="F1334" s="25">
        <f>YEAR(Order[[#This Row],[OrderDate]])</f>
        <v>2021</v>
      </c>
      <c r="G1334" s="14">
        <v>20211127</v>
      </c>
      <c r="H1334" t="s">
        <v>486</v>
      </c>
      <c r="I1334" s="4">
        <v>50</v>
      </c>
      <c r="J1334" s="4">
        <v>10</v>
      </c>
      <c r="K1334" s="4">
        <v>10</v>
      </c>
      <c r="L1334">
        <v>5</v>
      </c>
      <c r="M1334" s="8">
        <v>0</v>
      </c>
      <c r="N1334" t="s">
        <v>428</v>
      </c>
      <c r="O1334">
        <v>4</v>
      </c>
      <c r="P1334" s="4">
        <v>5.405016256844287</v>
      </c>
      <c r="Q1334" t="s">
        <v>114</v>
      </c>
      <c r="R1334" t="s">
        <v>203</v>
      </c>
      <c r="S1334" t="s">
        <v>291</v>
      </c>
      <c r="T1334" t="s">
        <v>509</v>
      </c>
      <c r="U1334" t="s">
        <v>528</v>
      </c>
      <c r="V1334" t="s">
        <v>513</v>
      </c>
    </row>
    <row r="1335" spans="1:22" x14ac:dyDescent="0.3">
      <c r="A1335">
        <v>10754</v>
      </c>
      <c r="B1335" t="s">
        <v>47</v>
      </c>
      <c r="C1335">
        <v>40</v>
      </c>
      <c r="D1335">
        <v>6</v>
      </c>
      <c r="E1335" s="3">
        <v>44525</v>
      </c>
      <c r="F1335" s="25">
        <f>YEAR(Order[[#This Row],[OrderDate]])</f>
        <v>2021</v>
      </c>
      <c r="G1335" s="14">
        <v>20211128</v>
      </c>
      <c r="H1335" t="s">
        <v>485</v>
      </c>
      <c r="I1335" s="4">
        <v>55.199999999999996</v>
      </c>
      <c r="J1335" s="4">
        <v>18.399999999999999</v>
      </c>
      <c r="K1335" s="4">
        <v>18.399999999999999</v>
      </c>
      <c r="L1335">
        <v>3</v>
      </c>
      <c r="M1335" s="8">
        <v>0</v>
      </c>
      <c r="N1335" t="s">
        <v>394</v>
      </c>
      <c r="O1335">
        <v>19</v>
      </c>
      <c r="P1335" s="4">
        <v>11.939905659925371</v>
      </c>
      <c r="Q1335" t="s">
        <v>136</v>
      </c>
      <c r="R1335" t="s">
        <v>225</v>
      </c>
      <c r="S1335" t="s">
        <v>312</v>
      </c>
      <c r="T1335" t="s">
        <v>509</v>
      </c>
      <c r="U1335" t="s">
        <v>528</v>
      </c>
      <c r="V1335" t="s">
        <v>514</v>
      </c>
    </row>
    <row r="1336" spans="1:22" ht="15" customHeight="1" x14ac:dyDescent="0.3">
      <c r="A1336">
        <v>10755</v>
      </c>
      <c r="B1336" t="s">
        <v>8</v>
      </c>
      <c r="C1336">
        <v>47</v>
      </c>
      <c r="D1336">
        <v>4</v>
      </c>
      <c r="E1336" s="3">
        <v>44526</v>
      </c>
      <c r="F1336" s="25">
        <f>YEAR(Order[[#This Row],[OrderDate]])</f>
        <v>2021</v>
      </c>
      <c r="G1336" s="14">
        <v>20211128</v>
      </c>
      <c r="H1336" t="s">
        <v>484</v>
      </c>
      <c r="I1336" s="4">
        <v>213.75</v>
      </c>
      <c r="J1336" s="4">
        <v>9.5</v>
      </c>
      <c r="K1336" s="4">
        <v>7.125</v>
      </c>
      <c r="L1336">
        <v>30</v>
      </c>
      <c r="M1336" s="8">
        <v>0.25</v>
      </c>
      <c r="N1336" t="s">
        <v>401</v>
      </c>
      <c r="O1336">
        <v>22</v>
      </c>
      <c r="P1336" s="4">
        <v>6.92246398648025</v>
      </c>
      <c r="Q1336" t="s">
        <v>97</v>
      </c>
      <c r="R1336" t="s">
        <v>186</v>
      </c>
      <c r="S1336" t="s">
        <v>275</v>
      </c>
      <c r="T1336" t="s">
        <v>509</v>
      </c>
      <c r="U1336" t="s">
        <v>519</v>
      </c>
      <c r="V1336" t="s">
        <v>516</v>
      </c>
    </row>
    <row r="1337" spans="1:22" ht="15" customHeight="1" x14ac:dyDescent="0.3">
      <c r="A1337">
        <v>10755</v>
      </c>
      <c r="B1337" t="s">
        <v>8</v>
      </c>
      <c r="C1337">
        <v>56</v>
      </c>
      <c r="D1337">
        <v>4</v>
      </c>
      <c r="E1337" s="3">
        <v>44526</v>
      </c>
      <c r="F1337" s="25">
        <f>YEAR(Order[[#This Row],[OrderDate]])</f>
        <v>2021</v>
      </c>
      <c r="G1337" s="14">
        <v>20211128</v>
      </c>
      <c r="H1337" t="s">
        <v>484</v>
      </c>
      <c r="I1337" s="4">
        <v>855</v>
      </c>
      <c r="J1337" s="4">
        <v>38</v>
      </c>
      <c r="K1337" s="4">
        <v>28.5</v>
      </c>
      <c r="L1337">
        <v>30</v>
      </c>
      <c r="M1337" s="8">
        <v>0.25</v>
      </c>
      <c r="N1337" t="s">
        <v>410</v>
      </c>
      <c r="O1337">
        <v>26</v>
      </c>
      <c r="P1337" s="4">
        <v>12.985049050340091</v>
      </c>
      <c r="Q1337" t="s">
        <v>97</v>
      </c>
      <c r="R1337" t="s">
        <v>186</v>
      </c>
      <c r="S1337" t="s">
        <v>275</v>
      </c>
      <c r="T1337" t="s">
        <v>509</v>
      </c>
      <c r="U1337" t="s">
        <v>519</v>
      </c>
      <c r="V1337" t="s">
        <v>512</v>
      </c>
    </row>
    <row r="1338" spans="1:22" ht="15" customHeight="1" x14ac:dyDescent="0.3">
      <c r="A1338">
        <v>10755</v>
      </c>
      <c r="B1338" t="s">
        <v>8</v>
      </c>
      <c r="C1338">
        <v>57</v>
      </c>
      <c r="D1338">
        <v>4</v>
      </c>
      <c r="E1338" s="3">
        <v>44526</v>
      </c>
      <c r="F1338" s="25">
        <f>YEAR(Order[[#This Row],[OrderDate]])</f>
        <v>2021</v>
      </c>
      <c r="G1338" s="14">
        <v>20211128</v>
      </c>
      <c r="H1338" t="s">
        <v>484</v>
      </c>
      <c r="I1338" s="4">
        <v>204.75</v>
      </c>
      <c r="J1338" s="4">
        <v>19.5</v>
      </c>
      <c r="K1338" s="4">
        <v>14.625</v>
      </c>
      <c r="L1338">
        <v>14</v>
      </c>
      <c r="M1338" s="8">
        <v>0.25</v>
      </c>
      <c r="N1338" t="s">
        <v>411</v>
      </c>
      <c r="O1338">
        <v>26</v>
      </c>
      <c r="P1338" s="4">
        <v>13.98469118449494</v>
      </c>
      <c r="Q1338" t="s">
        <v>97</v>
      </c>
      <c r="R1338" t="s">
        <v>186</v>
      </c>
      <c r="S1338" t="s">
        <v>275</v>
      </c>
      <c r="T1338" t="s">
        <v>509</v>
      </c>
      <c r="U1338" t="s">
        <v>519</v>
      </c>
      <c r="V1338" t="s">
        <v>512</v>
      </c>
    </row>
    <row r="1339" spans="1:22" ht="15" customHeight="1" x14ac:dyDescent="0.3">
      <c r="A1339">
        <v>10755</v>
      </c>
      <c r="B1339" t="s">
        <v>8</v>
      </c>
      <c r="C1339">
        <v>69</v>
      </c>
      <c r="D1339">
        <v>4</v>
      </c>
      <c r="E1339" s="3">
        <v>44526</v>
      </c>
      <c r="F1339" s="25">
        <f>YEAR(Order[[#This Row],[OrderDate]])</f>
        <v>2021</v>
      </c>
      <c r="G1339" s="14">
        <v>20211202</v>
      </c>
      <c r="H1339" t="s">
        <v>484</v>
      </c>
      <c r="I1339" s="4">
        <v>675</v>
      </c>
      <c r="J1339" s="4">
        <v>36</v>
      </c>
      <c r="K1339" s="4">
        <v>27</v>
      </c>
      <c r="L1339">
        <v>25</v>
      </c>
      <c r="M1339" s="8">
        <v>0.25</v>
      </c>
      <c r="N1339" t="s">
        <v>423</v>
      </c>
      <c r="O1339">
        <v>15</v>
      </c>
      <c r="P1339" s="4">
        <v>12.894008605174344</v>
      </c>
      <c r="Q1339" t="s">
        <v>97</v>
      </c>
      <c r="R1339" t="s">
        <v>186</v>
      </c>
      <c r="S1339" t="s">
        <v>275</v>
      </c>
      <c r="T1339" t="s">
        <v>509</v>
      </c>
      <c r="U1339" t="s">
        <v>519</v>
      </c>
      <c r="V1339" t="s">
        <v>511</v>
      </c>
    </row>
    <row r="1340" spans="1:22" ht="15" customHeight="1" x14ac:dyDescent="0.3">
      <c r="A1340">
        <v>10756</v>
      </c>
      <c r="B1340" t="s">
        <v>72</v>
      </c>
      <c r="C1340">
        <v>18</v>
      </c>
      <c r="D1340">
        <v>8</v>
      </c>
      <c r="E1340" s="3">
        <v>44527</v>
      </c>
      <c r="F1340" s="25">
        <f>YEAR(Order[[#This Row],[OrderDate]])</f>
        <v>2021</v>
      </c>
      <c r="G1340" s="14">
        <v>20211202</v>
      </c>
      <c r="H1340" t="s">
        <v>484</v>
      </c>
      <c r="I1340" s="4">
        <v>1049.9999960884452</v>
      </c>
      <c r="J1340" s="4">
        <v>62.5</v>
      </c>
      <c r="K1340" s="4">
        <v>49.999999813735485</v>
      </c>
      <c r="L1340">
        <v>21</v>
      </c>
      <c r="M1340" s="8">
        <v>0.20000000298023221</v>
      </c>
      <c r="N1340" t="s">
        <v>372</v>
      </c>
      <c r="O1340">
        <v>7</v>
      </c>
      <c r="P1340" s="4">
        <v>20.144415838276313</v>
      </c>
      <c r="Q1340" t="s">
        <v>161</v>
      </c>
      <c r="R1340" t="s">
        <v>250</v>
      </c>
      <c r="S1340" t="s">
        <v>335</v>
      </c>
      <c r="T1340" t="s">
        <v>510</v>
      </c>
      <c r="U1340" t="s">
        <v>353</v>
      </c>
      <c r="V1340" t="s">
        <v>514</v>
      </c>
    </row>
    <row r="1341" spans="1:22" ht="15" customHeight="1" x14ac:dyDescent="0.3">
      <c r="A1341">
        <v>10756</v>
      </c>
      <c r="B1341" t="s">
        <v>72</v>
      </c>
      <c r="C1341">
        <v>36</v>
      </c>
      <c r="D1341">
        <v>8</v>
      </c>
      <c r="E1341" s="3">
        <v>44527</v>
      </c>
      <c r="F1341" s="25">
        <f>YEAR(Order[[#This Row],[OrderDate]])</f>
        <v>2021</v>
      </c>
      <c r="G1341" s="14">
        <v>20211202</v>
      </c>
      <c r="H1341" t="s">
        <v>484</v>
      </c>
      <c r="I1341" s="4">
        <v>303.99999886751175</v>
      </c>
      <c r="J1341" s="4">
        <v>19</v>
      </c>
      <c r="K1341" s="4">
        <v>15.199999943375587</v>
      </c>
      <c r="L1341">
        <v>20</v>
      </c>
      <c r="M1341" s="8">
        <v>0.20000000298023221</v>
      </c>
      <c r="N1341" t="s">
        <v>390</v>
      </c>
      <c r="O1341">
        <v>17</v>
      </c>
      <c r="P1341" s="4">
        <v>14.515505674132482</v>
      </c>
      <c r="Q1341" t="s">
        <v>161</v>
      </c>
      <c r="R1341" t="s">
        <v>250</v>
      </c>
      <c r="S1341" t="s">
        <v>335</v>
      </c>
      <c r="T1341" t="s">
        <v>510</v>
      </c>
      <c r="U1341" t="s">
        <v>353</v>
      </c>
      <c r="V1341" t="s">
        <v>514</v>
      </c>
    </row>
    <row r="1342" spans="1:22" ht="15" customHeight="1" x14ac:dyDescent="0.3">
      <c r="A1342">
        <v>10756</v>
      </c>
      <c r="B1342" t="s">
        <v>72</v>
      </c>
      <c r="C1342">
        <v>68</v>
      </c>
      <c r="D1342">
        <v>8</v>
      </c>
      <c r="E1342" s="3">
        <v>44527</v>
      </c>
      <c r="F1342" s="25">
        <f>YEAR(Order[[#This Row],[OrderDate]])</f>
        <v>2021</v>
      </c>
      <c r="G1342" s="14">
        <v>20211202</v>
      </c>
      <c r="H1342" t="s">
        <v>484</v>
      </c>
      <c r="I1342" s="4">
        <v>59.999999776482582</v>
      </c>
      <c r="J1342" s="4">
        <v>12.5</v>
      </c>
      <c r="K1342" s="4">
        <v>9.999999962747097</v>
      </c>
      <c r="L1342">
        <v>6</v>
      </c>
      <c r="M1342" s="8">
        <v>0.20000000298023221</v>
      </c>
      <c r="N1342" t="s">
        <v>422</v>
      </c>
      <c r="O1342">
        <v>8</v>
      </c>
      <c r="P1342" s="4">
        <v>9.881917469522989</v>
      </c>
      <c r="Q1342" t="s">
        <v>161</v>
      </c>
      <c r="R1342" t="s">
        <v>250</v>
      </c>
      <c r="S1342" t="s">
        <v>335</v>
      </c>
      <c r="T1342" t="s">
        <v>510</v>
      </c>
      <c r="U1342" t="s">
        <v>353</v>
      </c>
      <c r="V1342" t="s">
        <v>516</v>
      </c>
    </row>
    <row r="1343" spans="1:22" ht="15" customHeight="1" x14ac:dyDescent="0.3">
      <c r="A1343">
        <v>10756</v>
      </c>
      <c r="B1343" t="s">
        <v>72</v>
      </c>
      <c r="C1343">
        <v>69</v>
      </c>
      <c r="D1343">
        <v>8</v>
      </c>
      <c r="E1343" s="3">
        <v>44527</v>
      </c>
      <c r="F1343" s="25">
        <f>YEAR(Order[[#This Row],[OrderDate]])</f>
        <v>2021</v>
      </c>
      <c r="G1343" s="14">
        <v>20211215</v>
      </c>
      <c r="H1343" t="s">
        <v>484</v>
      </c>
      <c r="I1343" s="4">
        <v>575.99999785423279</v>
      </c>
      <c r="J1343" s="4">
        <v>36</v>
      </c>
      <c r="K1343" s="4">
        <v>28.799999892711639</v>
      </c>
      <c r="L1343">
        <v>20</v>
      </c>
      <c r="M1343" s="8">
        <v>0.20000000298023221</v>
      </c>
      <c r="N1343" t="s">
        <v>423</v>
      </c>
      <c r="O1343">
        <v>15</v>
      </c>
      <c r="P1343" s="4">
        <v>12.894008605174344</v>
      </c>
      <c r="Q1343" t="s">
        <v>161</v>
      </c>
      <c r="R1343" t="s">
        <v>250</v>
      </c>
      <c r="S1343" t="s">
        <v>335</v>
      </c>
      <c r="T1343" t="s">
        <v>510</v>
      </c>
      <c r="U1343" t="s">
        <v>353</v>
      </c>
      <c r="V1343" t="s">
        <v>511</v>
      </c>
    </row>
    <row r="1344" spans="1:22" x14ac:dyDescent="0.3">
      <c r="A1344">
        <v>10757</v>
      </c>
      <c r="B1344" t="s">
        <v>68</v>
      </c>
      <c r="C1344">
        <v>34</v>
      </c>
      <c r="D1344">
        <v>6</v>
      </c>
      <c r="E1344" s="3">
        <v>44527</v>
      </c>
      <c r="F1344" s="25">
        <f>YEAR(Order[[#This Row],[OrderDate]])</f>
        <v>2021</v>
      </c>
      <c r="G1344" s="14">
        <v>20211215</v>
      </c>
      <c r="H1344" t="s">
        <v>486</v>
      </c>
      <c r="I1344" s="4">
        <v>420</v>
      </c>
      <c r="J1344" s="4">
        <v>14</v>
      </c>
      <c r="K1344" s="4">
        <v>14</v>
      </c>
      <c r="L1344">
        <v>30</v>
      </c>
      <c r="M1344" s="8">
        <v>0</v>
      </c>
      <c r="N1344" t="s">
        <v>388</v>
      </c>
      <c r="O1344">
        <v>16</v>
      </c>
      <c r="P1344" s="4">
        <v>9.0738672986425506</v>
      </c>
      <c r="Q1344" t="s">
        <v>157</v>
      </c>
      <c r="R1344" t="s">
        <v>246</v>
      </c>
      <c r="S1344" t="s">
        <v>331</v>
      </c>
      <c r="T1344" t="s">
        <v>510</v>
      </c>
      <c r="U1344" t="s">
        <v>353</v>
      </c>
      <c r="V1344" t="s">
        <v>517</v>
      </c>
    </row>
    <row r="1345" spans="1:22" x14ac:dyDescent="0.3">
      <c r="A1345">
        <v>10757</v>
      </c>
      <c r="B1345" t="s">
        <v>68</v>
      </c>
      <c r="C1345">
        <v>59</v>
      </c>
      <c r="D1345">
        <v>6</v>
      </c>
      <c r="E1345" s="3">
        <v>44527</v>
      </c>
      <c r="F1345" s="25">
        <f>YEAR(Order[[#This Row],[OrderDate]])</f>
        <v>2021</v>
      </c>
      <c r="G1345" s="14">
        <v>20211215</v>
      </c>
      <c r="H1345" t="s">
        <v>486</v>
      </c>
      <c r="I1345" s="4">
        <v>385</v>
      </c>
      <c r="J1345" s="4">
        <v>55</v>
      </c>
      <c r="K1345" s="4">
        <v>55</v>
      </c>
      <c r="L1345">
        <v>7</v>
      </c>
      <c r="M1345" s="8">
        <v>0</v>
      </c>
      <c r="N1345" t="s">
        <v>413</v>
      </c>
      <c r="O1345">
        <v>28</v>
      </c>
      <c r="P1345" s="4">
        <v>29.299646906924384</v>
      </c>
      <c r="Q1345" t="s">
        <v>157</v>
      </c>
      <c r="R1345" t="s">
        <v>246</v>
      </c>
      <c r="S1345" t="s">
        <v>331</v>
      </c>
      <c r="T1345" t="s">
        <v>510</v>
      </c>
      <c r="U1345" t="s">
        <v>353</v>
      </c>
      <c r="V1345" t="s">
        <v>511</v>
      </c>
    </row>
    <row r="1346" spans="1:22" x14ac:dyDescent="0.3">
      <c r="A1346">
        <v>10757</v>
      </c>
      <c r="B1346" t="s">
        <v>68</v>
      </c>
      <c r="C1346">
        <v>62</v>
      </c>
      <c r="D1346">
        <v>6</v>
      </c>
      <c r="E1346" s="3">
        <v>44527</v>
      </c>
      <c r="F1346" s="25">
        <f>YEAR(Order[[#This Row],[OrderDate]])</f>
        <v>2021</v>
      </c>
      <c r="G1346" s="14">
        <v>20211215</v>
      </c>
      <c r="H1346" t="s">
        <v>486</v>
      </c>
      <c r="I1346" s="4">
        <v>1479</v>
      </c>
      <c r="J1346" s="4">
        <v>49.3</v>
      </c>
      <c r="K1346" s="4">
        <v>49.3</v>
      </c>
      <c r="L1346">
        <v>30</v>
      </c>
      <c r="M1346" s="8">
        <v>0</v>
      </c>
      <c r="N1346" t="s">
        <v>416</v>
      </c>
      <c r="O1346">
        <v>29</v>
      </c>
      <c r="P1346" s="4">
        <v>34.868075459270003</v>
      </c>
      <c r="Q1346" t="s">
        <v>157</v>
      </c>
      <c r="R1346" t="s">
        <v>246</v>
      </c>
      <c r="S1346" t="s">
        <v>331</v>
      </c>
      <c r="T1346" t="s">
        <v>510</v>
      </c>
      <c r="U1346" t="s">
        <v>353</v>
      </c>
      <c r="V1346" t="s">
        <v>516</v>
      </c>
    </row>
    <row r="1347" spans="1:22" x14ac:dyDescent="0.3">
      <c r="A1347">
        <v>10757</v>
      </c>
      <c r="B1347" t="s">
        <v>68</v>
      </c>
      <c r="C1347">
        <v>64</v>
      </c>
      <c r="D1347">
        <v>6</v>
      </c>
      <c r="E1347" s="3">
        <v>44527</v>
      </c>
      <c r="F1347" s="25">
        <f>YEAR(Order[[#This Row],[OrderDate]])</f>
        <v>2021</v>
      </c>
      <c r="G1347" s="14">
        <v>20211204</v>
      </c>
      <c r="H1347" t="s">
        <v>486</v>
      </c>
      <c r="I1347" s="4">
        <v>798</v>
      </c>
      <c r="J1347" s="4">
        <v>33.25</v>
      </c>
      <c r="K1347" s="4">
        <v>33.25</v>
      </c>
      <c r="L1347">
        <v>24</v>
      </c>
      <c r="M1347" s="8">
        <v>0</v>
      </c>
      <c r="N1347" t="s">
        <v>418</v>
      </c>
      <c r="O1347">
        <v>12</v>
      </c>
      <c r="P1347" s="4">
        <v>21.348702933885775</v>
      </c>
      <c r="Q1347" t="s">
        <v>157</v>
      </c>
      <c r="R1347" t="s">
        <v>246</v>
      </c>
      <c r="S1347" t="s">
        <v>331</v>
      </c>
      <c r="T1347" t="s">
        <v>510</v>
      </c>
      <c r="U1347" t="s">
        <v>353</v>
      </c>
      <c r="V1347" t="s">
        <v>512</v>
      </c>
    </row>
    <row r="1348" spans="1:22" ht="15" customHeight="1" x14ac:dyDescent="0.3">
      <c r="A1348">
        <v>10758</v>
      </c>
      <c r="B1348" t="s">
        <v>65</v>
      </c>
      <c r="C1348">
        <v>26</v>
      </c>
      <c r="D1348">
        <v>3</v>
      </c>
      <c r="E1348" s="3">
        <v>44528</v>
      </c>
      <c r="F1348" s="25">
        <f>YEAR(Order[[#This Row],[OrderDate]])</f>
        <v>2021</v>
      </c>
      <c r="G1348" s="14">
        <v>20211204</v>
      </c>
      <c r="H1348" t="s">
        <v>485</v>
      </c>
      <c r="I1348" s="4">
        <v>624.6</v>
      </c>
      <c r="J1348" s="4">
        <v>31.23</v>
      </c>
      <c r="K1348" s="4">
        <v>31.23</v>
      </c>
      <c r="L1348">
        <v>20</v>
      </c>
      <c r="M1348" s="8">
        <v>0</v>
      </c>
      <c r="N1348" t="s">
        <v>380</v>
      </c>
      <c r="O1348">
        <v>11</v>
      </c>
      <c r="P1348" s="4">
        <v>12.929370209027901</v>
      </c>
      <c r="Q1348" t="s">
        <v>154</v>
      </c>
      <c r="R1348" t="s">
        <v>243</v>
      </c>
      <c r="S1348" t="s">
        <v>328</v>
      </c>
      <c r="T1348" t="s">
        <v>509</v>
      </c>
      <c r="U1348" t="s">
        <v>523</v>
      </c>
      <c r="V1348" t="s">
        <v>516</v>
      </c>
    </row>
    <row r="1349" spans="1:22" ht="15" customHeight="1" x14ac:dyDescent="0.3">
      <c r="A1349">
        <v>10758</v>
      </c>
      <c r="B1349" t="s">
        <v>65</v>
      </c>
      <c r="C1349">
        <v>52</v>
      </c>
      <c r="D1349">
        <v>3</v>
      </c>
      <c r="E1349" s="3">
        <v>44528</v>
      </c>
      <c r="F1349" s="25">
        <f>YEAR(Order[[#This Row],[OrderDate]])</f>
        <v>2021</v>
      </c>
      <c r="G1349" s="14">
        <v>20211204</v>
      </c>
      <c r="H1349" t="s">
        <v>485</v>
      </c>
      <c r="I1349" s="4">
        <v>420</v>
      </c>
      <c r="J1349" s="4">
        <v>7</v>
      </c>
      <c r="K1349" s="4">
        <v>7</v>
      </c>
      <c r="L1349">
        <v>60</v>
      </c>
      <c r="M1349" s="8">
        <v>0</v>
      </c>
      <c r="N1349" t="s">
        <v>406</v>
      </c>
      <c r="O1349">
        <v>24</v>
      </c>
      <c r="P1349" s="4">
        <v>2.7531089859539</v>
      </c>
      <c r="Q1349" t="s">
        <v>154</v>
      </c>
      <c r="R1349" t="s">
        <v>243</v>
      </c>
      <c r="S1349" t="s">
        <v>328</v>
      </c>
      <c r="T1349" t="s">
        <v>509</v>
      </c>
      <c r="U1349" t="s">
        <v>523</v>
      </c>
      <c r="V1349" t="s">
        <v>512</v>
      </c>
    </row>
    <row r="1350" spans="1:22" ht="15" customHeight="1" x14ac:dyDescent="0.3">
      <c r="A1350">
        <v>10758</v>
      </c>
      <c r="B1350" t="s">
        <v>65</v>
      </c>
      <c r="C1350">
        <v>70</v>
      </c>
      <c r="D1350">
        <v>3</v>
      </c>
      <c r="E1350" s="3">
        <v>44528</v>
      </c>
      <c r="F1350" s="25">
        <f>YEAR(Order[[#This Row],[OrderDate]])</f>
        <v>2021</v>
      </c>
      <c r="G1350" s="14">
        <v>20211212</v>
      </c>
      <c r="H1350" t="s">
        <v>485</v>
      </c>
      <c r="I1350" s="4">
        <v>600</v>
      </c>
      <c r="J1350" s="4">
        <v>15</v>
      </c>
      <c r="K1350" s="4">
        <v>15</v>
      </c>
      <c r="L1350">
        <v>40</v>
      </c>
      <c r="M1350" s="8">
        <v>0</v>
      </c>
      <c r="N1350" t="s">
        <v>424</v>
      </c>
      <c r="O1350">
        <v>7</v>
      </c>
      <c r="P1350" s="4">
        <v>4.3219663299234155</v>
      </c>
      <c r="Q1350" t="s">
        <v>154</v>
      </c>
      <c r="R1350" t="s">
        <v>243</v>
      </c>
      <c r="S1350" t="s">
        <v>328</v>
      </c>
      <c r="T1350" t="s">
        <v>509</v>
      </c>
      <c r="U1350" t="s">
        <v>523</v>
      </c>
      <c r="V1350" t="s">
        <v>517</v>
      </c>
    </row>
    <row r="1351" spans="1:22" ht="15" customHeight="1" x14ac:dyDescent="0.3">
      <c r="A1351">
        <v>10759</v>
      </c>
      <c r="B1351" t="s">
        <v>1</v>
      </c>
      <c r="C1351">
        <v>32</v>
      </c>
      <c r="D1351">
        <v>3</v>
      </c>
      <c r="E1351" s="3">
        <v>44528</v>
      </c>
      <c r="F1351" s="25">
        <f>YEAR(Order[[#This Row],[OrderDate]])</f>
        <v>2021</v>
      </c>
      <c r="G1351" s="14">
        <v>20211210</v>
      </c>
      <c r="H1351" t="s">
        <v>485</v>
      </c>
      <c r="I1351" s="4">
        <v>320</v>
      </c>
      <c r="J1351" s="4">
        <v>32</v>
      </c>
      <c r="K1351" s="4">
        <v>32</v>
      </c>
      <c r="L1351">
        <v>10</v>
      </c>
      <c r="M1351" s="8">
        <v>0</v>
      </c>
      <c r="N1351" t="s">
        <v>386</v>
      </c>
      <c r="O1351">
        <v>14</v>
      </c>
      <c r="P1351" s="4">
        <v>15.737004602670464</v>
      </c>
      <c r="Q1351" t="s">
        <v>90</v>
      </c>
      <c r="R1351" t="s">
        <v>179</v>
      </c>
      <c r="S1351" t="s">
        <v>268</v>
      </c>
      <c r="T1351" t="s">
        <v>510</v>
      </c>
      <c r="U1351" t="s">
        <v>525</v>
      </c>
      <c r="V1351" t="s">
        <v>511</v>
      </c>
    </row>
    <row r="1352" spans="1:22" ht="15" customHeight="1" x14ac:dyDescent="0.3">
      <c r="A1352">
        <v>10760</v>
      </c>
      <c r="B1352" t="s">
        <v>48</v>
      </c>
      <c r="C1352">
        <v>25</v>
      </c>
      <c r="D1352">
        <v>4</v>
      </c>
      <c r="E1352" s="3">
        <v>44531</v>
      </c>
      <c r="F1352" s="25">
        <f>YEAR(Order[[#This Row],[OrderDate]])</f>
        <v>2021</v>
      </c>
      <c r="G1352" s="14">
        <v>20211210</v>
      </c>
      <c r="H1352" t="s">
        <v>486</v>
      </c>
      <c r="I1352" s="4">
        <v>126</v>
      </c>
      <c r="J1352" s="4">
        <v>14</v>
      </c>
      <c r="K1352" s="4">
        <v>10.5</v>
      </c>
      <c r="L1352">
        <v>12</v>
      </c>
      <c r="M1352" s="8">
        <v>0.25</v>
      </c>
      <c r="N1352" t="s">
        <v>379</v>
      </c>
      <c r="O1352">
        <v>11</v>
      </c>
      <c r="P1352" s="4">
        <v>5.7552439408246228</v>
      </c>
      <c r="Q1352" t="s">
        <v>137</v>
      </c>
      <c r="R1352" t="s">
        <v>226</v>
      </c>
      <c r="S1352" t="s">
        <v>313</v>
      </c>
      <c r="T1352" t="s">
        <v>509</v>
      </c>
      <c r="U1352" t="s">
        <v>522</v>
      </c>
      <c r="V1352" t="s">
        <v>516</v>
      </c>
    </row>
    <row r="1353" spans="1:22" ht="15" customHeight="1" x14ac:dyDescent="0.3">
      <c r="A1353">
        <v>10760</v>
      </c>
      <c r="B1353" t="s">
        <v>48</v>
      </c>
      <c r="C1353">
        <v>27</v>
      </c>
      <c r="D1353">
        <v>4</v>
      </c>
      <c r="E1353" s="3">
        <v>44531</v>
      </c>
      <c r="F1353" s="25">
        <f>YEAR(Order[[#This Row],[OrderDate]])</f>
        <v>2021</v>
      </c>
      <c r="G1353" s="14">
        <v>20211210</v>
      </c>
      <c r="H1353" t="s">
        <v>486</v>
      </c>
      <c r="I1353" s="4">
        <v>1756</v>
      </c>
      <c r="J1353" s="4">
        <v>43.9</v>
      </c>
      <c r="K1353" s="4">
        <v>43.9</v>
      </c>
      <c r="L1353">
        <v>40</v>
      </c>
      <c r="M1353" s="8">
        <v>0</v>
      </c>
      <c r="N1353" t="s">
        <v>381</v>
      </c>
      <c r="O1353">
        <v>11</v>
      </c>
      <c r="P1353" s="4">
        <v>33.234373496604114</v>
      </c>
      <c r="Q1353" t="s">
        <v>137</v>
      </c>
      <c r="R1353" t="s">
        <v>226</v>
      </c>
      <c r="S1353" t="s">
        <v>313</v>
      </c>
      <c r="T1353" t="s">
        <v>509</v>
      </c>
      <c r="U1353" t="s">
        <v>522</v>
      </c>
      <c r="V1353" t="s">
        <v>516</v>
      </c>
    </row>
    <row r="1354" spans="1:22" ht="15" customHeight="1" x14ac:dyDescent="0.3">
      <c r="A1354">
        <v>10760</v>
      </c>
      <c r="B1354" t="s">
        <v>48</v>
      </c>
      <c r="C1354">
        <v>43</v>
      </c>
      <c r="D1354">
        <v>4</v>
      </c>
      <c r="E1354" s="3">
        <v>44531</v>
      </c>
      <c r="F1354" s="25">
        <f>YEAR(Order[[#This Row],[OrderDate]])</f>
        <v>2021</v>
      </c>
      <c r="G1354" s="14">
        <v>20211208</v>
      </c>
      <c r="H1354" t="s">
        <v>486</v>
      </c>
      <c r="I1354" s="4">
        <v>1035</v>
      </c>
      <c r="J1354" s="4">
        <v>46</v>
      </c>
      <c r="K1354" s="4">
        <v>34.5</v>
      </c>
      <c r="L1354">
        <v>30</v>
      </c>
      <c r="M1354" s="8">
        <v>0.25</v>
      </c>
      <c r="N1354" t="s">
        <v>397</v>
      </c>
      <c r="O1354">
        <v>20</v>
      </c>
      <c r="P1354" s="4">
        <v>33.719701744549674</v>
      </c>
      <c r="Q1354" t="s">
        <v>137</v>
      </c>
      <c r="R1354" t="s">
        <v>226</v>
      </c>
      <c r="S1354" t="s">
        <v>313</v>
      </c>
      <c r="T1354" t="s">
        <v>509</v>
      </c>
      <c r="U1354" t="s">
        <v>522</v>
      </c>
      <c r="V1354" t="s">
        <v>517</v>
      </c>
    </row>
    <row r="1355" spans="1:22" ht="15" customHeight="1" x14ac:dyDescent="0.3">
      <c r="A1355">
        <v>10761</v>
      </c>
      <c r="B1355" t="s">
        <v>62</v>
      </c>
      <c r="C1355">
        <v>25</v>
      </c>
      <c r="D1355">
        <v>5</v>
      </c>
      <c r="E1355" s="3">
        <v>44532</v>
      </c>
      <c r="F1355" s="25">
        <f>YEAR(Order[[#This Row],[OrderDate]])</f>
        <v>2021</v>
      </c>
      <c r="G1355" s="14">
        <v>20211208</v>
      </c>
      <c r="H1355" t="s">
        <v>484</v>
      </c>
      <c r="I1355" s="4">
        <v>367.5</v>
      </c>
      <c r="J1355" s="4">
        <v>14</v>
      </c>
      <c r="K1355" s="4">
        <v>10.5</v>
      </c>
      <c r="L1355">
        <v>35</v>
      </c>
      <c r="M1355" s="8">
        <v>0.25</v>
      </c>
      <c r="N1355" t="s">
        <v>379</v>
      </c>
      <c r="O1355">
        <v>11</v>
      </c>
      <c r="P1355" s="4">
        <v>5.7552439408246228</v>
      </c>
      <c r="Q1355" t="s">
        <v>151</v>
      </c>
      <c r="R1355" t="s">
        <v>240</v>
      </c>
      <c r="S1355" t="s">
        <v>325</v>
      </c>
      <c r="T1355" t="s">
        <v>510</v>
      </c>
      <c r="U1355" t="s">
        <v>353</v>
      </c>
      <c r="V1355" t="s">
        <v>516</v>
      </c>
    </row>
    <row r="1356" spans="1:22" ht="15" customHeight="1" x14ac:dyDescent="0.3">
      <c r="A1356">
        <v>10761</v>
      </c>
      <c r="B1356" t="s">
        <v>62</v>
      </c>
      <c r="C1356">
        <v>75</v>
      </c>
      <c r="D1356">
        <v>5</v>
      </c>
      <c r="E1356" s="3">
        <v>44532</v>
      </c>
      <c r="F1356" s="25">
        <f>YEAR(Order[[#This Row],[OrderDate]])</f>
        <v>2021</v>
      </c>
      <c r="G1356" s="14">
        <v>20211209</v>
      </c>
      <c r="H1356" t="s">
        <v>484</v>
      </c>
      <c r="I1356" s="4">
        <v>139.5</v>
      </c>
      <c r="J1356" s="4">
        <v>7.75</v>
      </c>
      <c r="K1356" s="4">
        <v>7.75</v>
      </c>
      <c r="L1356">
        <v>18</v>
      </c>
      <c r="M1356" s="8">
        <v>0</v>
      </c>
      <c r="N1356" t="s">
        <v>429</v>
      </c>
      <c r="O1356">
        <v>12</v>
      </c>
      <c r="P1356" s="4">
        <v>3.8495729671919596</v>
      </c>
      <c r="Q1356" t="s">
        <v>151</v>
      </c>
      <c r="R1356" t="s">
        <v>240</v>
      </c>
      <c r="S1356" t="s">
        <v>325</v>
      </c>
      <c r="T1356" t="s">
        <v>510</v>
      </c>
      <c r="U1356" t="s">
        <v>353</v>
      </c>
      <c r="V1356" t="s">
        <v>517</v>
      </c>
    </row>
    <row r="1357" spans="1:22" ht="15" customHeight="1" x14ac:dyDescent="0.3">
      <c r="A1357">
        <v>10762</v>
      </c>
      <c r="B1357" t="s">
        <v>22</v>
      </c>
      <c r="C1357">
        <v>39</v>
      </c>
      <c r="D1357">
        <v>3</v>
      </c>
      <c r="E1357" s="3">
        <v>44532</v>
      </c>
      <c r="F1357" s="25">
        <f>YEAR(Order[[#This Row],[OrderDate]])</f>
        <v>2021</v>
      </c>
      <c r="G1357" s="14">
        <v>20211209</v>
      </c>
      <c r="H1357" t="s">
        <v>486</v>
      </c>
      <c r="I1357" s="4">
        <v>288</v>
      </c>
      <c r="J1357" s="4">
        <v>18</v>
      </c>
      <c r="K1357" s="4">
        <v>18</v>
      </c>
      <c r="L1357">
        <v>16</v>
      </c>
      <c r="M1357" s="8">
        <v>0</v>
      </c>
      <c r="N1357" t="s">
        <v>393</v>
      </c>
      <c r="O1357">
        <v>18</v>
      </c>
      <c r="P1357" s="4">
        <v>13.522215154598831</v>
      </c>
      <c r="Q1357" t="s">
        <v>111</v>
      </c>
      <c r="R1357" t="s">
        <v>200</v>
      </c>
      <c r="S1357" t="s">
        <v>289</v>
      </c>
      <c r="T1357" t="s">
        <v>509</v>
      </c>
      <c r="U1357" t="s">
        <v>526</v>
      </c>
      <c r="V1357" t="s">
        <v>517</v>
      </c>
    </row>
    <row r="1358" spans="1:22" ht="15" customHeight="1" x14ac:dyDescent="0.3">
      <c r="A1358">
        <v>10762</v>
      </c>
      <c r="B1358" t="s">
        <v>22</v>
      </c>
      <c r="C1358">
        <v>47</v>
      </c>
      <c r="D1358">
        <v>3</v>
      </c>
      <c r="E1358" s="3">
        <v>44532</v>
      </c>
      <c r="F1358" s="25">
        <f>YEAR(Order[[#This Row],[OrderDate]])</f>
        <v>2021</v>
      </c>
      <c r="G1358" s="14">
        <v>20211209</v>
      </c>
      <c r="H1358" t="s">
        <v>486</v>
      </c>
      <c r="I1358" s="4">
        <v>285</v>
      </c>
      <c r="J1358" s="4">
        <v>9.5</v>
      </c>
      <c r="K1358" s="4">
        <v>9.5</v>
      </c>
      <c r="L1358">
        <v>30</v>
      </c>
      <c r="M1358" s="8">
        <v>0</v>
      </c>
      <c r="N1358" t="s">
        <v>401</v>
      </c>
      <c r="O1358">
        <v>22</v>
      </c>
      <c r="P1358" s="4">
        <v>6.92246398648025</v>
      </c>
      <c r="Q1358" t="s">
        <v>111</v>
      </c>
      <c r="R1358" t="s">
        <v>200</v>
      </c>
      <c r="S1358" t="s">
        <v>289</v>
      </c>
      <c r="T1358" t="s">
        <v>509</v>
      </c>
      <c r="U1358" t="s">
        <v>526</v>
      </c>
      <c r="V1358" t="s">
        <v>516</v>
      </c>
    </row>
    <row r="1359" spans="1:22" ht="15" customHeight="1" x14ac:dyDescent="0.3">
      <c r="A1359">
        <v>10762</v>
      </c>
      <c r="B1359" t="s">
        <v>22</v>
      </c>
      <c r="C1359">
        <v>51</v>
      </c>
      <c r="D1359">
        <v>3</v>
      </c>
      <c r="E1359" s="3">
        <v>44532</v>
      </c>
      <c r="F1359" s="25">
        <f>YEAR(Order[[#This Row],[OrderDate]])</f>
        <v>2021</v>
      </c>
      <c r="G1359" s="14">
        <v>20211209</v>
      </c>
      <c r="H1359" t="s">
        <v>486</v>
      </c>
      <c r="I1359" s="4">
        <v>1484</v>
      </c>
      <c r="J1359" s="4">
        <v>53</v>
      </c>
      <c r="K1359" s="4">
        <v>53</v>
      </c>
      <c r="L1359">
        <v>28</v>
      </c>
      <c r="M1359" s="8">
        <v>0</v>
      </c>
      <c r="N1359" t="s">
        <v>405</v>
      </c>
      <c r="O1359">
        <v>24</v>
      </c>
      <c r="P1359" s="4">
        <v>18.835525116961144</v>
      </c>
      <c r="Q1359" t="s">
        <v>111</v>
      </c>
      <c r="R1359" t="s">
        <v>200</v>
      </c>
      <c r="S1359" t="s">
        <v>289</v>
      </c>
      <c r="T1359" t="s">
        <v>509</v>
      </c>
      <c r="U1359" t="s">
        <v>526</v>
      </c>
      <c r="V1359" t="s">
        <v>513</v>
      </c>
    </row>
    <row r="1360" spans="1:22" ht="15" customHeight="1" x14ac:dyDescent="0.3">
      <c r="A1360">
        <v>10762</v>
      </c>
      <c r="B1360" t="s">
        <v>22</v>
      </c>
      <c r="C1360">
        <v>56</v>
      </c>
      <c r="D1360">
        <v>3</v>
      </c>
      <c r="E1360" s="3">
        <v>44532</v>
      </c>
      <c r="F1360" s="25">
        <f>YEAR(Order[[#This Row],[OrderDate]])</f>
        <v>2021</v>
      </c>
      <c r="G1360" s="14">
        <v>20211208</v>
      </c>
      <c r="H1360" t="s">
        <v>486</v>
      </c>
      <c r="I1360" s="4">
        <v>2280</v>
      </c>
      <c r="J1360" s="4">
        <v>38</v>
      </c>
      <c r="K1360" s="4">
        <v>38</v>
      </c>
      <c r="L1360">
        <v>60</v>
      </c>
      <c r="M1360" s="8">
        <v>0</v>
      </c>
      <c r="N1360" t="s">
        <v>410</v>
      </c>
      <c r="O1360">
        <v>26</v>
      </c>
      <c r="P1360" s="4">
        <v>12.985049050340091</v>
      </c>
      <c r="Q1360" t="s">
        <v>111</v>
      </c>
      <c r="R1360" t="s">
        <v>200</v>
      </c>
      <c r="S1360" t="s">
        <v>289</v>
      </c>
      <c r="T1360" t="s">
        <v>509</v>
      </c>
      <c r="U1360" t="s">
        <v>526</v>
      </c>
      <c r="V1360" t="s">
        <v>512</v>
      </c>
    </row>
    <row r="1361" spans="1:22" ht="15" customHeight="1" x14ac:dyDescent="0.3">
      <c r="A1361">
        <v>10763</v>
      </c>
      <c r="B1361" t="s">
        <v>21</v>
      </c>
      <c r="C1361">
        <v>21</v>
      </c>
      <c r="D1361">
        <v>3</v>
      </c>
      <c r="E1361" s="3">
        <v>44533</v>
      </c>
      <c r="F1361" s="25">
        <f>YEAR(Order[[#This Row],[OrderDate]])</f>
        <v>2021</v>
      </c>
      <c r="G1361" s="14">
        <v>20211208</v>
      </c>
      <c r="H1361" t="s">
        <v>485</v>
      </c>
      <c r="I1361" s="4">
        <v>400</v>
      </c>
      <c r="J1361" s="4">
        <v>10</v>
      </c>
      <c r="K1361" s="4">
        <v>10</v>
      </c>
      <c r="L1361">
        <v>40</v>
      </c>
      <c r="M1361" s="8">
        <v>0</v>
      </c>
      <c r="N1361" t="s">
        <v>375</v>
      </c>
      <c r="O1361">
        <v>8</v>
      </c>
      <c r="P1361" s="4">
        <v>8.5451596278118238</v>
      </c>
      <c r="Q1361" t="s">
        <v>110</v>
      </c>
      <c r="R1361" t="s">
        <v>199</v>
      </c>
      <c r="S1361" t="s">
        <v>288</v>
      </c>
      <c r="T1361" t="s">
        <v>509</v>
      </c>
      <c r="U1361" t="s">
        <v>519</v>
      </c>
      <c r="V1361" t="s">
        <v>516</v>
      </c>
    </row>
    <row r="1362" spans="1:22" ht="15" customHeight="1" x14ac:dyDescent="0.3">
      <c r="A1362">
        <v>10763</v>
      </c>
      <c r="B1362" t="s">
        <v>21</v>
      </c>
      <c r="C1362">
        <v>22</v>
      </c>
      <c r="D1362">
        <v>3</v>
      </c>
      <c r="E1362" s="3">
        <v>44533</v>
      </c>
      <c r="F1362" s="25">
        <f>YEAR(Order[[#This Row],[OrderDate]])</f>
        <v>2021</v>
      </c>
      <c r="G1362" s="14">
        <v>20211208</v>
      </c>
      <c r="H1362" t="s">
        <v>485</v>
      </c>
      <c r="I1362" s="4">
        <v>126</v>
      </c>
      <c r="J1362" s="4">
        <v>21</v>
      </c>
      <c r="K1362" s="4">
        <v>21</v>
      </c>
      <c r="L1362">
        <v>6</v>
      </c>
      <c r="M1362" s="8">
        <v>0</v>
      </c>
      <c r="N1362" t="s">
        <v>376</v>
      </c>
      <c r="O1362">
        <v>9</v>
      </c>
      <c r="P1362" s="4">
        <v>6.5214240951904641</v>
      </c>
      <c r="Q1362" t="s">
        <v>110</v>
      </c>
      <c r="R1362" t="s">
        <v>199</v>
      </c>
      <c r="S1362" t="s">
        <v>288</v>
      </c>
      <c r="T1362" t="s">
        <v>509</v>
      </c>
      <c r="U1362" t="s">
        <v>519</v>
      </c>
      <c r="V1362" t="s">
        <v>512</v>
      </c>
    </row>
    <row r="1363" spans="1:22" ht="15" customHeight="1" x14ac:dyDescent="0.3">
      <c r="A1363">
        <v>10763</v>
      </c>
      <c r="B1363" t="s">
        <v>21</v>
      </c>
      <c r="C1363">
        <v>24</v>
      </c>
      <c r="D1363">
        <v>3</v>
      </c>
      <c r="E1363" s="3">
        <v>44533</v>
      </c>
      <c r="F1363" s="25">
        <f>YEAR(Order[[#This Row],[OrderDate]])</f>
        <v>2021</v>
      </c>
      <c r="G1363" s="14">
        <v>20211208</v>
      </c>
      <c r="H1363" t="s">
        <v>485</v>
      </c>
      <c r="I1363" s="4">
        <v>90</v>
      </c>
      <c r="J1363" s="4">
        <v>4.5</v>
      </c>
      <c r="K1363" s="4">
        <v>4.5</v>
      </c>
      <c r="L1363">
        <v>20</v>
      </c>
      <c r="M1363" s="8">
        <v>0</v>
      </c>
      <c r="N1363" t="s">
        <v>378</v>
      </c>
      <c r="O1363">
        <v>10</v>
      </c>
      <c r="P1363" s="4">
        <v>2.1230577042655105</v>
      </c>
      <c r="Q1363" t="s">
        <v>110</v>
      </c>
      <c r="R1363" t="s">
        <v>199</v>
      </c>
      <c r="S1363" t="s">
        <v>288</v>
      </c>
      <c r="T1363" t="s">
        <v>509</v>
      </c>
      <c r="U1363" t="s">
        <v>519</v>
      </c>
      <c r="V1363" t="s">
        <v>517</v>
      </c>
    </row>
    <row r="1364" spans="1:22" x14ac:dyDescent="0.3">
      <c r="A1364">
        <v>10764</v>
      </c>
      <c r="B1364" t="s">
        <v>19</v>
      </c>
      <c r="C1364">
        <v>3</v>
      </c>
      <c r="D1364">
        <v>6</v>
      </c>
      <c r="E1364" s="3">
        <v>44533</v>
      </c>
      <c r="F1364" s="25">
        <f>YEAR(Order[[#This Row],[OrderDate]])</f>
        <v>2021</v>
      </c>
      <c r="G1364" s="14">
        <v>20211208</v>
      </c>
      <c r="H1364" t="s">
        <v>485</v>
      </c>
      <c r="I1364" s="4">
        <v>179.99999970197678</v>
      </c>
      <c r="J1364" s="4">
        <v>10</v>
      </c>
      <c r="K1364" s="4">
        <v>8.9999999850988388</v>
      </c>
      <c r="L1364">
        <v>20</v>
      </c>
      <c r="M1364" s="8">
        <v>0.10000000149011611</v>
      </c>
      <c r="N1364" t="s">
        <v>357</v>
      </c>
      <c r="O1364">
        <v>1</v>
      </c>
      <c r="P1364" s="4">
        <v>8.7131018239662712</v>
      </c>
      <c r="Q1364" t="s">
        <v>108</v>
      </c>
      <c r="R1364" t="s">
        <v>197</v>
      </c>
      <c r="S1364" t="s">
        <v>286</v>
      </c>
      <c r="T1364" t="s">
        <v>509</v>
      </c>
      <c r="U1364" t="s">
        <v>524</v>
      </c>
      <c r="V1364" t="s">
        <v>515</v>
      </c>
    </row>
    <row r="1365" spans="1:22" x14ac:dyDescent="0.3">
      <c r="A1365">
        <v>10764</v>
      </c>
      <c r="B1365" t="s">
        <v>19</v>
      </c>
      <c r="C1365">
        <v>39</v>
      </c>
      <c r="D1365">
        <v>6</v>
      </c>
      <c r="E1365" s="3">
        <v>44533</v>
      </c>
      <c r="F1365" s="25">
        <f>YEAR(Order[[#This Row],[OrderDate]])</f>
        <v>2021</v>
      </c>
      <c r="G1365" s="14">
        <v>20211209</v>
      </c>
      <c r="H1365" t="s">
        <v>485</v>
      </c>
      <c r="I1365" s="4">
        <v>2105.9999965131283</v>
      </c>
      <c r="J1365" s="4">
        <v>18</v>
      </c>
      <c r="K1365" s="4">
        <v>16.19999997317791</v>
      </c>
      <c r="L1365">
        <v>130</v>
      </c>
      <c r="M1365" s="8">
        <v>0.10000000149011611</v>
      </c>
      <c r="N1365" t="s">
        <v>393</v>
      </c>
      <c r="O1365">
        <v>18</v>
      </c>
      <c r="P1365" s="4">
        <v>13.522215154598831</v>
      </c>
      <c r="Q1365" t="s">
        <v>108</v>
      </c>
      <c r="R1365" t="s">
        <v>197</v>
      </c>
      <c r="S1365" t="s">
        <v>286</v>
      </c>
      <c r="T1365" t="s">
        <v>509</v>
      </c>
      <c r="U1365" t="s">
        <v>524</v>
      </c>
      <c r="V1365" t="s">
        <v>517</v>
      </c>
    </row>
    <row r="1366" spans="1:22" ht="15" customHeight="1" x14ac:dyDescent="0.3">
      <c r="A1366">
        <v>10765</v>
      </c>
      <c r="B1366" t="s">
        <v>60</v>
      </c>
      <c r="C1366">
        <v>65</v>
      </c>
      <c r="D1366">
        <v>3</v>
      </c>
      <c r="E1366" s="3">
        <v>44534</v>
      </c>
      <c r="F1366" s="25">
        <f>YEAR(Order[[#This Row],[OrderDate]])</f>
        <v>2021</v>
      </c>
      <c r="G1366" s="14">
        <v>20211209</v>
      </c>
      <c r="H1366" t="s">
        <v>485</v>
      </c>
      <c r="I1366" s="4">
        <v>1515.5999974906445</v>
      </c>
      <c r="J1366" s="4">
        <v>21.05</v>
      </c>
      <c r="K1366" s="4">
        <v>18.944999968633056</v>
      </c>
      <c r="L1366">
        <v>80</v>
      </c>
      <c r="M1366" s="8">
        <v>0.10000000149011611</v>
      </c>
      <c r="N1366" t="s">
        <v>419</v>
      </c>
      <c r="O1366">
        <v>2</v>
      </c>
      <c r="P1366" s="4">
        <v>12.356901002694999</v>
      </c>
      <c r="Q1366" t="s">
        <v>149</v>
      </c>
      <c r="R1366" t="s">
        <v>238</v>
      </c>
      <c r="S1366" t="s">
        <v>324</v>
      </c>
      <c r="T1366" t="s">
        <v>509</v>
      </c>
      <c r="U1366" t="s">
        <v>520</v>
      </c>
      <c r="V1366" t="s">
        <v>515</v>
      </c>
    </row>
    <row r="1367" spans="1:22" ht="15" customHeight="1" x14ac:dyDescent="0.3">
      <c r="A1367">
        <v>10766</v>
      </c>
      <c r="B1367" t="s">
        <v>54</v>
      </c>
      <c r="C1367">
        <v>2</v>
      </c>
      <c r="D1367">
        <v>4</v>
      </c>
      <c r="E1367" s="3">
        <v>44535</v>
      </c>
      <c r="F1367" s="25">
        <f>YEAR(Order[[#This Row],[OrderDate]])</f>
        <v>2021</v>
      </c>
      <c r="G1367" s="14">
        <v>20211209</v>
      </c>
      <c r="H1367" t="s">
        <v>486</v>
      </c>
      <c r="I1367" s="4">
        <v>760</v>
      </c>
      <c r="J1367" s="4">
        <v>19</v>
      </c>
      <c r="K1367" s="4">
        <v>19</v>
      </c>
      <c r="L1367">
        <v>40</v>
      </c>
      <c r="M1367" s="8">
        <v>0</v>
      </c>
      <c r="N1367" t="s">
        <v>356</v>
      </c>
      <c r="O1367">
        <v>1</v>
      </c>
      <c r="P1367" s="4">
        <v>9.9064127385757743</v>
      </c>
      <c r="Q1367" t="s">
        <v>143</v>
      </c>
      <c r="R1367" t="s">
        <v>232</v>
      </c>
      <c r="S1367" t="s">
        <v>318</v>
      </c>
      <c r="T1367" t="s">
        <v>509</v>
      </c>
      <c r="U1367" t="s">
        <v>520</v>
      </c>
      <c r="V1367" t="s">
        <v>517</v>
      </c>
    </row>
    <row r="1368" spans="1:22" ht="15" customHeight="1" x14ac:dyDescent="0.3">
      <c r="A1368">
        <v>10766</v>
      </c>
      <c r="B1368" t="s">
        <v>54</v>
      </c>
      <c r="C1368">
        <v>7</v>
      </c>
      <c r="D1368">
        <v>4</v>
      </c>
      <c r="E1368" s="3">
        <v>44535</v>
      </c>
      <c r="F1368" s="25">
        <f>YEAR(Order[[#This Row],[OrderDate]])</f>
        <v>2021</v>
      </c>
      <c r="G1368" s="14">
        <v>20211209</v>
      </c>
      <c r="H1368" t="s">
        <v>486</v>
      </c>
      <c r="I1368" s="4">
        <v>1050</v>
      </c>
      <c r="J1368" s="4">
        <v>30</v>
      </c>
      <c r="K1368" s="4">
        <v>30</v>
      </c>
      <c r="L1368">
        <v>35</v>
      </c>
      <c r="M1368" s="8">
        <v>0</v>
      </c>
      <c r="N1368" t="s">
        <v>361</v>
      </c>
      <c r="O1368">
        <v>3</v>
      </c>
      <c r="P1368" s="4">
        <v>16.995648153812226</v>
      </c>
      <c r="Q1368" t="s">
        <v>143</v>
      </c>
      <c r="R1368" t="s">
        <v>232</v>
      </c>
      <c r="S1368" t="s">
        <v>318</v>
      </c>
      <c r="T1368" t="s">
        <v>509</v>
      </c>
      <c r="U1368" t="s">
        <v>520</v>
      </c>
      <c r="V1368" t="s">
        <v>513</v>
      </c>
    </row>
    <row r="1369" spans="1:22" ht="15" customHeight="1" x14ac:dyDescent="0.3">
      <c r="A1369">
        <v>10766</v>
      </c>
      <c r="B1369" t="s">
        <v>54</v>
      </c>
      <c r="C1369">
        <v>68</v>
      </c>
      <c r="D1369">
        <v>4</v>
      </c>
      <c r="E1369" s="3">
        <v>44535</v>
      </c>
      <c r="F1369" s="25">
        <f>YEAR(Order[[#This Row],[OrderDate]])</f>
        <v>2021</v>
      </c>
      <c r="G1369" s="14">
        <v>20211215</v>
      </c>
      <c r="H1369" t="s">
        <v>486</v>
      </c>
      <c r="I1369" s="4">
        <v>500</v>
      </c>
      <c r="J1369" s="4">
        <v>12.5</v>
      </c>
      <c r="K1369" s="4">
        <v>12.5</v>
      </c>
      <c r="L1369">
        <v>40</v>
      </c>
      <c r="M1369" s="8">
        <v>0</v>
      </c>
      <c r="N1369" t="s">
        <v>422</v>
      </c>
      <c r="O1369">
        <v>8</v>
      </c>
      <c r="P1369" s="4">
        <v>9.881917469522989</v>
      </c>
      <c r="Q1369" t="s">
        <v>143</v>
      </c>
      <c r="R1369" t="s">
        <v>232</v>
      </c>
      <c r="S1369" t="s">
        <v>318</v>
      </c>
      <c r="T1369" t="s">
        <v>509</v>
      </c>
      <c r="U1369" t="s">
        <v>520</v>
      </c>
      <c r="V1369" t="s">
        <v>516</v>
      </c>
    </row>
    <row r="1370" spans="1:22" ht="15" customHeight="1" x14ac:dyDescent="0.3">
      <c r="A1370">
        <v>10767</v>
      </c>
      <c r="B1370" t="s">
        <v>73</v>
      </c>
      <c r="C1370">
        <v>42</v>
      </c>
      <c r="D1370">
        <v>4</v>
      </c>
      <c r="E1370" s="3">
        <v>44535</v>
      </c>
      <c r="F1370" s="25">
        <f>YEAR(Order[[#This Row],[OrderDate]])</f>
        <v>2021</v>
      </c>
      <c r="G1370" s="14">
        <v>20211215</v>
      </c>
      <c r="H1370" t="s">
        <v>485</v>
      </c>
      <c r="I1370" s="4">
        <v>28</v>
      </c>
      <c r="J1370" s="4">
        <v>14</v>
      </c>
      <c r="K1370" s="4">
        <v>14</v>
      </c>
      <c r="L1370">
        <v>2</v>
      </c>
      <c r="M1370" s="8">
        <v>0</v>
      </c>
      <c r="N1370" t="s">
        <v>396</v>
      </c>
      <c r="O1370">
        <v>20</v>
      </c>
      <c r="P1370" s="4">
        <v>10.762412487567216</v>
      </c>
      <c r="Q1370" t="s">
        <v>162</v>
      </c>
      <c r="R1370" t="s">
        <v>251</v>
      </c>
      <c r="S1370" t="s">
        <v>336</v>
      </c>
      <c r="T1370" t="s">
        <v>509</v>
      </c>
      <c r="U1370" t="s">
        <v>522</v>
      </c>
      <c r="V1370" t="s">
        <v>512</v>
      </c>
    </row>
    <row r="1371" spans="1:22" ht="15" customHeight="1" x14ac:dyDescent="0.3">
      <c r="A1371">
        <v>10768</v>
      </c>
      <c r="B1371" t="s">
        <v>3</v>
      </c>
      <c r="C1371">
        <v>22</v>
      </c>
      <c r="D1371">
        <v>3</v>
      </c>
      <c r="E1371" s="3">
        <v>44538</v>
      </c>
      <c r="F1371" s="25">
        <f>YEAR(Order[[#This Row],[OrderDate]])</f>
        <v>2021</v>
      </c>
      <c r="G1371" s="14">
        <v>20211215</v>
      </c>
      <c r="H1371" t="s">
        <v>484</v>
      </c>
      <c r="I1371" s="4">
        <v>84</v>
      </c>
      <c r="J1371" s="4">
        <v>21</v>
      </c>
      <c r="K1371" s="4">
        <v>21</v>
      </c>
      <c r="L1371">
        <v>4</v>
      </c>
      <c r="M1371" s="8">
        <v>0</v>
      </c>
      <c r="N1371" t="s">
        <v>376</v>
      </c>
      <c r="O1371">
        <v>9</v>
      </c>
      <c r="P1371" s="4">
        <v>6.5214240951904641</v>
      </c>
      <c r="Q1371" t="s">
        <v>92</v>
      </c>
      <c r="R1371" t="s">
        <v>181</v>
      </c>
      <c r="S1371" t="s">
        <v>270</v>
      </c>
      <c r="T1371" t="s">
        <v>509</v>
      </c>
      <c r="U1371" t="s">
        <v>351</v>
      </c>
      <c r="V1371" t="s">
        <v>512</v>
      </c>
    </row>
    <row r="1372" spans="1:22" ht="15" customHeight="1" x14ac:dyDescent="0.3">
      <c r="A1372">
        <v>10768</v>
      </c>
      <c r="B1372" t="s">
        <v>3</v>
      </c>
      <c r="C1372">
        <v>31</v>
      </c>
      <c r="D1372">
        <v>3</v>
      </c>
      <c r="E1372" s="3">
        <v>44538</v>
      </c>
      <c r="F1372" s="25">
        <f>YEAR(Order[[#This Row],[OrderDate]])</f>
        <v>2021</v>
      </c>
      <c r="G1372" s="14">
        <v>20211215</v>
      </c>
      <c r="H1372" t="s">
        <v>484</v>
      </c>
      <c r="I1372" s="4">
        <v>625</v>
      </c>
      <c r="J1372" s="4">
        <v>12.5</v>
      </c>
      <c r="K1372" s="4">
        <v>12.5</v>
      </c>
      <c r="L1372">
        <v>50</v>
      </c>
      <c r="M1372" s="8">
        <v>0</v>
      </c>
      <c r="N1372" t="s">
        <v>385</v>
      </c>
      <c r="O1372">
        <v>14</v>
      </c>
      <c r="P1372" s="4">
        <v>8.9210025428745876</v>
      </c>
      <c r="Q1372" t="s">
        <v>92</v>
      </c>
      <c r="R1372" t="s">
        <v>181</v>
      </c>
      <c r="S1372" t="s">
        <v>270</v>
      </c>
      <c r="T1372" t="s">
        <v>509</v>
      </c>
      <c r="U1372" t="s">
        <v>351</v>
      </c>
      <c r="V1372" t="s">
        <v>511</v>
      </c>
    </row>
    <row r="1373" spans="1:22" ht="15" customHeight="1" x14ac:dyDescent="0.3">
      <c r="A1373">
        <v>10768</v>
      </c>
      <c r="B1373" t="s">
        <v>3</v>
      </c>
      <c r="C1373">
        <v>60</v>
      </c>
      <c r="D1373">
        <v>3</v>
      </c>
      <c r="E1373" s="3">
        <v>44538</v>
      </c>
      <c r="F1373" s="25">
        <f>YEAR(Order[[#This Row],[OrderDate]])</f>
        <v>2021</v>
      </c>
      <c r="G1373" s="14">
        <v>20211215</v>
      </c>
      <c r="H1373" t="s">
        <v>484</v>
      </c>
      <c r="I1373" s="4">
        <v>510</v>
      </c>
      <c r="J1373" s="4">
        <v>34</v>
      </c>
      <c r="K1373" s="4">
        <v>34</v>
      </c>
      <c r="L1373">
        <v>15</v>
      </c>
      <c r="M1373" s="8">
        <v>0</v>
      </c>
      <c r="N1373" t="s">
        <v>414</v>
      </c>
      <c r="O1373">
        <v>28</v>
      </c>
      <c r="P1373" s="4">
        <v>17.186056815854748</v>
      </c>
      <c r="Q1373" t="s">
        <v>92</v>
      </c>
      <c r="R1373" t="s">
        <v>181</v>
      </c>
      <c r="S1373" t="s">
        <v>270</v>
      </c>
      <c r="T1373" t="s">
        <v>509</v>
      </c>
      <c r="U1373" t="s">
        <v>351</v>
      </c>
      <c r="V1373" t="s">
        <v>511</v>
      </c>
    </row>
    <row r="1374" spans="1:22" ht="15" customHeight="1" x14ac:dyDescent="0.3">
      <c r="A1374">
        <v>10768</v>
      </c>
      <c r="B1374" t="s">
        <v>3</v>
      </c>
      <c r="C1374">
        <v>71</v>
      </c>
      <c r="D1374">
        <v>3</v>
      </c>
      <c r="E1374" s="3">
        <v>44538</v>
      </c>
      <c r="F1374" s="25">
        <f>YEAR(Order[[#This Row],[OrderDate]])</f>
        <v>2021</v>
      </c>
      <c r="G1374" s="14">
        <v>20211212</v>
      </c>
      <c r="H1374" t="s">
        <v>484</v>
      </c>
      <c r="I1374" s="4">
        <v>258</v>
      </c>
      <c r="J1374" s="4">
        <v>21.5</v>
      </c>
      <c r="K1374" s="4">
        <v>21.5</v>
      </c>
      <c r="L1374">
        <v>12</v>
      </c>
      <c r="M1374" s="8">
        <v>0</v>
      </c>
      <c r="N1374" t="s">
        <v>425</v>
      </c>
      <c r="O1374">
        <v>15</v>
      </c>
      <c r="P1374" s="4">
        <v>15.813450604529082</v>
      </c>
      <c r="Q1374" t="s">
        <v>92</v>
      </c>
      <c r="R1374" t="s">
        <v>181</v>
      </c>
      <c r="S1374" t="s">
        <v>270</v>
      </c>
      <c r="T1374" t="s">
        <v>509</v>
      </c>
      <c r="U1374" t="s">
        <v>351</v>
      </c>
      <c r="V1374" t="s">
        <v>511</v>
      </c>
    </row>
    <row r="1375" spans="1:22" ht="15" customHeight="1" x14ac:dyDescent="0.3">
      <c r="A1375">
        <v>10769</v>
      </c>
      <c r="B1375" t="s">
        <v>80</v>
      </c>
      <c r="C1375">
        <v>41</v>
      </c>
      <c r="D1375">
        <v>3</v>
      </c>
      <c r="E1375" s="3">
        <v>44538</v>
      </c>
      <c r="F1375" s="25">
        <f>YEAR(Order[[#This Row],[OrderDate]])</f>
        <v>2021</v>
      </c>
      <c r="G1375" s="14">
        <v>20211212</v>
      </c>
      <c r="H1375" t="s">
        <v>486</v>
      </c>
      <c r="I1375" s="4">
        <v>275.02499978430575</v>
      </c>
      <c r="J1375" s="4">
        <v>9.65</v>
      </c>
      <c r="K1375" s="4">
        <v>9.1674999928101908</v>
      </c>
      <c r="L1375">
        <v>30</v>
      </c>
      <c r="M1375" s="8">
        <v>5.000000074505806E-2</v>
      </c>
      <c r="N1375" t="s">
        <v>395</v>
      </c>
      <c r="O1375">
        <v>19</v>
      </c>
      <c r="P1375" s="4">
        <v>6.0463867884479576</v>
      </c>
      <c r="Q1375" t="s">
        <v>169</v>
      </c>
      <c r="R1375" t="s">
        <v>258</v>
      </c>
      <c r="S1375" t="s">
        <v>342</v>
      </c>
      <c r="T1375" t="s">
        <v>509</v>
      </c>
      <c r="U1375" t="s">
        <v>532</v>
      </c>
      <c r="V1375" t="s">
        <v>514</v>
      </c>
    </row>
    <row r="1376" spans="1:22" ht="15" customHeight="1" x14ac:dyDescent="0.3">
      <c r="A1376">
        <v>10769</v>
      </c>
      <c r="B1376" t="s">
        <v>80</v>
      </c>
      <c r="C1376">
        <v>52</v>
      </c>
      <c r="D1376">
        <v>3</v>
      </c>
      <c r="E1376" s="3">
        <v>44538</v>
      </c>
      <c r="F1376" s="25">
        <f>YEAR(Order[[#This Row],[OrderDate]])</f>
        <v>2021</v>
      </c>
      <c r="G1376" s="14">
        <v>20211212</v>
      </c>
      <c r="H1376" t="s">
        <v>486</v>
      </c>
      <c r="I1376" s="4">
        <v>99.749999921768904</v>
      </c>
      <c r="J1376" s="4">
        <v>7</v>
      </c>
      <c r="K1376" s="4">
        <v>6.6499999947845936</v>
      </c>
      <c r="L1376">
        <v>15</v>
      </c>
      <c r="M1376" s="8">
        <v>5.000000074505806E-2</v>
      </c>
      <c r="N1376" t="s">
        <v>406</v>
      </c>
      <c r="O1376">
        <v>24</v>
      </c>
      <c r="P1376" s="4">
        <v>2.7531089859539</v>
      </c>
      <c r="Q1376" t="s">
        <v>169</v>
      </c>
      <c r="R1376" t="s">
        <v>258</v>
      </c>
      <c r="S1376" t="s">
        <v>342</v>
      </c>
      <c r="T1376" t="s">
        <v>509</v>
      </c>
      <c r="U1376" t="s">
        <v>532</v>
      </c>
      <c r="V1376" t="s">
        <v>512</v>
      </c>
    </row>
    <row r="1377" spans="1:22" ht="15" customHeight="1" x14ac:dyDescent="0.3">
      <c r="A1377">
        <v>10769</v>
      </c>
      <c r="B1377" t="s">
        <v>80</v>
      </c>
      <c r="C1377">
        <v>61</v>
      </c>
      <c r="D1377">
        <v>3</v>
      </c>
      <c r="E1377" s="3">
        <v>44538</v>
      </c>
      <c r="F1377" s="25">
        <f>YEAR(Order[[#This Row],[OrderDate]])</f>
        <v>2021</v>
      </c>
      <c r="G1377" s="14">
        <v>20211212</v>
      </c>
      <c r="H1377" t="s">
        <v>486</v>
      </c>
      <c r="I1377" s="4">
        <v>570</v>
      </c>
      <c r="J1377" s="4">
        <v>28.5</v>
      </c>
      <c r="K1377" s="4">
        <v>28.5</v>
      </c>
      <c r="L1377">
        <v>20</v>
      </c>
      <c r="M1377" s="8">
        <v>0</v>
      </c>
      <c r="N1377" t="s">
        <v>415</v>
      </c>
      <c r="O1377">
        <v>29</v>
      </c>
      <c r="P1377" s="4">
        <v>10.457549197381082</v>
      </c>
      <c r="Q1377" t="s">
        <v>169</v>
      </c>
      <c r="R1377" t="s">
        <v>258</v>
      </c>
      <c r="S1377" t="s">
        <v>342</v>
      </c>
      <c r="T1377" t="s">
        <v>509</v>
      </c>
      <c r="U1377" t="s">
        <v>532</v>
      </c>
      <c r="V1377" t="s">
        <v>515</v>
      </c>
    </row>
    <row r="1378" spans="1:22" ht="15" customHeight="1" x14ac:dyDescent="0.3">
      <c r="A1378">
        <v>10769</v>
      </c>
      <c r="B1378" t="s">
        <v>80</v>
      </c>
      <c r="C1378">
        <v>62</v>
      </c>
      <c r="D1378">
        <v>3</v>
      </c>
      <c r="E1378" s="3">
        <v>44538</v>
      </c>
      <c r="F1378" s="25">
        <f>YEAR(Order[[#This Row],[OrderDate]])</f>
        <v>2021</v>
      </c>
      <c r="G1378" s="14">
        <v>20211217</v>
      </c>
      <c r="H1378" t="s">
        <v>486</v>
      </c>
      <c r="I1378" s="4">
        <v>739.5</v>
      </c>
      <c r="J1378" s="4">
        <v>49.3</v>
      </c>
      <c r="K1378" s="4">
        <v>49.3</v>
      </c>
      <c r="L1378">
        <v>15</v>
      </c>
      <c r="M1378" s="8">
        <v>0</v>
      </c>
      <c r="N1378" t="s">
        <v>416</v>
      </c>
      <c r="O1378">
        <v>29</v>
      </c>
      <c r="P1378" s="4">
        <v>34.868075459270003</v>
      </c>
      <c r="Q1378" t="s">
        <v>169</v>
      </c>
      <c r="R1378" t="s">
        <v>258</v>
      </c>
      <c r="S1378" t="s">
        <v>342</v>
      </c>
      <c r="T1378" t="s">
        <v>509</v>
      </c>
      <c r="U1378" t="s">
        <v>532</v>
      </c>
      <c r="V1378" t="s">
        <v>516</v>
      </c>
    </row>
    <row r="1379" spans="1:22" ht="15" customHeight="1" x14ac:dyDescent="0.3">
      <c r="A1379">
        <v>10770</v>
      </c>
      <c r="B1379" t="s">
        <v>32</v>
      </c>
      <c r="C1379">
        <v>11</v>
      </c>
      <c r="D1379">
        <v>8</v>
      </c>
      <c r="E1379" s="3">
        <v>44539</v>
      </c>
      <c r="F1379" s="25">
        <f>YEAR(Order[[#This Row],[OrderDate]])</f>
        <v>2021</v>
      </c>
      <c r="G1379" s="14">
        <v>20220102</v>
      </c>
      <c r="H1379" t="s">
        <v>485</v>
      </c>
      <c r="I1379" s="4">
        <v>236.25</v>
      </c>
      <c r="J1379" s="4">
        <v>21</v>
      </c>
      <c r="K1379" s="4">
        <v>15.75</v>
      </c>
      <c r="L1379">
        <v>15</v>
      </c>
      <c r="M1379" s="8">
        <v>0.25</v>
      </c>
      <c r="N1379" t="s">
        <v>365</v>
      </c>
      <c r="O1379">
        <v>5</v>
      </c>
      <c r="P1379" s="4">
        <v>7.3815383533820462</v>
      </c>
      <c r="Q1379" t="s">
        <v>121</v>
      </c>
      <c r="R1379" t="s">
        <v>210</v>
      </c>
      <c r="S1379" t="s">
        <v>298</v>
      </c>
      <c r="T1379" t="s">
        <v>510</v>
      </c>
      <c r="U1379" t="s">
        <v>521</v>
      </c>
      <c r="V1379" t="s">
        <v>511</v>
      </c>
    </row>
    <row r="1380" spans="1:22" ht="15" customHeight="1" x14ac:dyDescent="0.3">
      <c r="A1380">
        <v>10771</v>
      </c>
      <c r="B1380" t="s">
        <v>19</v>
      </c>
      <c r="C1380">
        <v>71</v>
      </c>
      <c r="D1380">
        <v>9</v>
      </c>
      <c r="E1380" s="3">
        <v>44540</v>
      </c>
      <c r="F1380" s="25">
        <f>YEAR(Order[[#This Row],[OrderDate]])</f>
        <v>2021</v>
      </c>
      <c r="G1380" s="14">
        <v>20211219</v>
      </c>
      <c r="H1380" t="s">
        <v>484</v>
      </c>
      <c r="I1380" s="4">
        <v>344</v>
      </c>
      <c r="J1380" s="4">
        <v>21.5</v>
      </c>
      <c r="K1380" s="4">
        <v>21.5</v>
      </c>
      <c r="L1380">
        <v>16</v>
      </c>
      <c r="M1380" s="8">
        <v>0</v>
      </c>
      <c r="N1380" t="s">
        <v>425</v>
      </c>
      <c r="O1380">
        <v>15</v>
      </c>
      <c r="P1380" s="4">
        <v>15.813450604529082</v>
      </c>
      <c r="Q1380" t="s">
        <v>108</v>
      </c>
      <c r="R1380" t="s">
        <v>197</v>
      </c>
      <c r="S1380" t="s">
        <v>286</v>
      </c>
      <c r="T1380" t="s">
        <v>509</v>
      </c>
      <c r="U1380" t="s">
        <v>524</v>
      </c>
      <c r="V1380" t="s">
        <v>511</v>
      </c>
    </row>
    <row r="1381" spans="1:22" ht="15" customHeight="1" x14ac:dyDescent="0.3">
      <c r="A1381">
        <v>10772</v>
      </c>
      <c r="B1381" t="s">
        <v>42</v>
      </c>
      <c r="C1381">
        <v>29</v>
      </c>
      <c r="D1381">
        <v>3</v>
      </c>
      <c r="E1381" s="3">
        <v>44540</v>
      </c>
      <c r="F1381" s="25">
        <f>YEAR(Order[[#This Row],[OrderDate]])</f>
        <v>2021</v>
      </c>
      <c r="G1381" s="14">
        <v>20211219</v>
      </c>
      <c r="H1381" t="s">
        <v>484</v>
      </c>
      <c r="I1381" s="4">
        <v>2228.2200000000003</v>
      </c>
      <c r="J1381" s="4">
        <v>123.79</v>
      </c>
      <c r="K1381" s="4">
        <v>123.79</v>
      </c>
      <c r="L1381">
        <v>18</v>
      </c>
      <c r="M1381" s="8">
        <v>0</v>
      </c>
      <c r="N1381" t="s">
        <v>383</v>
      </c>
      <c r="O1381">
        <v>12</v>
      </c>
      <c r="P1381" s="4">
        <v>78.453085124436214</v>
      </c>
      <c r="Q1381" t="s">
        <v>131</v>
      </c>
      <c r="R1381" t="s">
        <v>220</v>
      </c>
      <c r="S1381" t="s">
        <v>307</v>
      </c>
      <c r="T1381" t="s">
        <v>509</v>
      </c>
      <c r="U1381" t="s">
        <v>520</v>
      </c>
      <c r="V1381" t="s">
        <v>518</v>
      </c>
    </row>
    <row r="1382" spans="1:22" ht="15" customHeight="1" x14ac:dyDescent="0.3">
      <c r="A1382">
        <v>10772</v>
      </c>
      <c r="B1382" t="s">
        <v>42</v>
      </c>
      <c r="C1382">
        <v>59</v>
      </c>
      <c r="D1382">
        <v>3</v>
      </c>
      <c r="E1382" s="3">
        <v>44540</v>
      </c>
      <c r="F1382" s="25">
        <f>YEAR(Order[[#This Row],[OrderDate]])</f>
        <v>2021</v>
      </c>
      <c r="G1382" s="14">
        <v>20211216</v>
      </c>
      <c r="H1382" t="s">
        <v>484</v>
      </c>
      <c r="I1382" s="4">
        <v>1375</v>
      </c>
      <c r="J1382" s="4">
        <v>55</v>
      </c>
      <c r="K1382" s="4">
        <v>55</v>
      </c>
      <c r="L1382">
        <v>25</v>
      </c>
      <c r="M1382" s="8">
        <v>0</v>
      </c>
      <c r="N1382" t="s">
        <v>413</v>
      </c>
      <c r="O1382">
        <v>28</v>
      </c>
      <c r="P1382" s="4">
        <v>29.299646906924384</v>
      </c>
      <c r="Q1382" t="s">
        <v>131</v>
      </c>
      <c r="R1382" t="s">
        <v>220</v>
      </c>
      <c r="S1382" t="s">
        <v>307</v>
      </c>
      <c r="T1382" t="s">
        <v>509</v>
      </c>
      <c r="U1382" t="s">
        <v>520</v>
      </c>
      <c r="V1382" t="s">
        <v>511</v>
      </c>
    </row>
    <row r="1383" spans="1:22" ht="15" customHeight="1" x14ac:dyDescent="0.3">
      <c r="A1383">
        <v>10773</v>
      </c>
      <c r="B1383" t="s">
        <v>19</v>
      </c>
      <c r="C1383">
        <v>17</v>
      </c>
      <c r="D1383">
        <v>1</v>
      </c>
      <c r="E1383" s="3">
        <v>44541</v>
      </c>
      <c r="F1383" s="25">
        <f>YEAR(Order[[#This Row],[OrderDate]])</f>
        <v>2021</v>
      </c>
      <c r="G1383" s="14">
        <v>20211216</v>
      </c>
      <c r="H1383" t="s">
        <v>485</v>
      </c>
      <c r="I1383" s="4">
        <v>1287</v>
      </c>
      <c r="J1383" s="4">
        <v>39</v>
      </c>
      <c r="K1383" s="4">
        <v>39</v>
      </c>
      <c r="L1383">
        <v>33</v>
      </c>
      <c r="M1383" s="8">
        <v>0</v>
      </c>
      <c r="N1383" t="s">
        <v>371</v>
      </c>
      <c r="O1383">
        <v>7</v>
      </c>
      <c r="P1383" s="4">
        <v>24.774912809223483</v>
      </c>
      <c r="Q1383" t="s">
        <v>108</v>
      </c>
      <c r="R1383" t="s">
        <v>197</v>
      </c>
      <c r="S1383" t="s">
        <v>286</v>
      </c>
      <c r="T1383" t="s">
        <v>509</v>
      </c>
      <c r="U1383" t="s">
        <v>524</v>
      </c>
      <c r="V1383" t="s">
        <v>518</v>
      </c>
    </row>
    <row r="1384" spans="1:22" ht="15" customHeight="1" x14ac:dyDescent="0.3">
      <c r="A1384">
        <v>10773</v>
      </c>
      <c r="B1384" t="s">
        <v>19</v>
      </c>
      <c r="C1384">
        <v>31</v>
      </c>
      <c r="D1384">
        <v>1</v>
      </c>
      <c r="E1384" s="3">
        <v>44541</v>
      </c>
      <c r="F1384" s="25">
        <f>YEAR(Order[[#This Row],[OrderDate]])</f>
        <v>2021</v>
      </c>
      <c r="G1384" s="14">
        <v>20211216</v>
      </c>
      <c r="H1384" t="s">
        <v>485</v>
      </c>
      <c r="I1384" s="4">
        <v>699.99999739229679</v>
      </c>
      <c r="J1384" s="4">
        <v>12.5</v>
      </c>
      <c r="K1384" s="4">
        <v>9.999999962747097</v>
      </c>
      <c r="L1384">
        <v>70</v>
      </c>
      <c r="M1384" s="8">
        <v>0.20000000298023221</v>
      </c>
      <c r="N1384" t="s">
        <v>385</v>
      </c>
      <c r="O1384">
        <v>14</v>
      </c>
      <c r="P1384" s="4">
        <v>8.9210025428745876</v>
      </c>
      <c r="Q1384" t="s">
        <v>108</v>
      </c>
      <c r="R1384" t="s">
        <v>197</v>
      </c>
      <c r="S1384" t="s">
        <v>286</v>
      </c>
      <c r="T1384" t="s">
        <v>509</v>
      </c>
      <c r="U1384" t="s">
        <v>524</v>
      </c>
      <c r="V1384" t="s">
        <v>511</v>
      </c>
    </row>
    <row r="1385" spans="1:22" ht="15" customHeight="1" x14ac:dyDescent="0.3">
      <c r="A1385">
        <v>10773</v>
      </c>
      <c r="B1385" t="s">
        <v>19</v>
      </c>
      <c r="C1385">
        <v>75</v>
      </c>
      <c r="D1385">
        <v>1</v>
      </c>
      <c r="E1385" s="3">
        <v>44541</v>
      </c>
      <c r="F1385" s="25">
        <f>YEAR(Order[[#This Row],[OrderDate]])</f>
        <v>2021</v>
      </c>
      <c r="G1385" s="14">
        <v>20211212</v>
      </c>
      <c r="H1385" t="s">
        <v>485</v>
      </c>
      <c r="I1385" s="4">
        <v>43.399999838322401</v>
      </c>
      <c r="J1385" s="4">
        <v>7.75</v>
      </c>
      <c r="K1385" s="4">
        <v>6.1999999769032001</v>
      </c>
      <c r="L1385">
        <v>7</v>
      </c>
      <c r="M1385" s="8">
        <v>0.20000000298023221</v>
      </c>
      <c r="N1385" t="s">
        <v>429</v>
      </c>
      <c r="O1385">
        <v>12</v>
      </c>
      <c r="P1385" s="4">
        <v>3.8495729671919596</v>
      </c>
      <c r="Q1385" t="s">
        <v>108</v>
      </c>
      <c r="R1385" t="s">
        <v>197</v>
      </c>
      <c r="S1385" t="s">
        <v>286</v>
      </c>
      <c r="T1385" t="s">
        <v>509</v>
      </c>
      <c r="U1385" t="s">
        <v>524</v>
      </c>
      <c r="V1385" t="s">
        <v>517</v>
      </c>
    </row>
    <row r="1386" spans="1:22" ht="15" customHeight="1" x14ac:dyDescent="0.3">
      <c r="A1386">
        <v>10774</v>
      </c>
      <c r="B1386" t="s">
        <v>22</v>
      </c>
      <c r="C1386">
        <v>31</v>
      </c>
      <c r="D1386">
        <v>4</v>
      </c>
      <c r="E1386" s="3">
        <v>44541</v>
      </c>
      <c r="F1386" s="25">
        <f>YEAR(Order[[#This Row],[OrderDate]])</f>
        <v>2021</v>
      </c>
      <c r="G1386" s="14">
        <v>20211212</v>
      </c>
      <c r="H1386" t="s">
        <v>486</v>
      </c>
      <c r="I1386" s="4">
        <v>18.75</v>
      </c>
      <c r="J1386" s="4">
        <v>12.5</v>
      </c>
      <c r="K1386" s="4">
        <v>9.375</v>
      </c>
      <c r="L1386">
        <v>2</v>
      </c>
      <c r="M1386" s="8">
        <v>0.25</v>
      </c>
      <c r="N1386" t="s">
        <v>385</v>
      </c>
      <c r="O1386">
        <v>14</v>
      </c>
      <c r="P1386" s="4">
        <v>8.9210025428745876</v>
      </c>
      <c r="Q1386" t="s">
        <v>111</v>
      </c>
      <c r="R1386" t="s">
        <v>200</v>
      </c>
      <c r="S1386" t="s">
        <v>289</v>
      </c>
      <c r="T1386" t="s">
        <v>509</v>
      </c>
      <c r="U1386" t="s">
        <v>526</v>
      </c>
      <c r="V1386" t="s">
        <v>511</v>
      </c>
    </row>
    <row r="1387" spans="1:22" ht="15" customHeight="1" x14ac:dyDescent="0.3">
      <c r="A1387">
        <v>10774</v>
      </c>
      <c r="B1387" t="s">
        <v>22</v>
      </c>
      <c r="C1387">
        <v>66</v>
      </c>
      <c r="D1387">
        <v>4</v>
      </c>
      <c r="E1387" s="3">
        <v>44541</v>
      </c>
      <c r="F1387" s="25">
        <f>YEAR(Order[[#This Row],[OrderDate]])</f>
        <v>2021</v>
      </c>
      <c r="G1387" s="14">
        <v>20211226</v>
      </c>
      <c r="H1387" t="s">
        <v>486</v>
      </c>
      <c r="I1387" s="4">
        <v>850</v>
      </c>
      <c r="J1387" s="4">
        <v>17</v>
      </c>
      <c r="K1387" s="4">
        <v>17</v>
      </c>
      <c r="L1387">
        <v>50</v>
      </c>
      <c r="M1387" s="8">
        <v>0</v>
      </c>
      <c r="N1387" t="s">
        <v>420</v>
      </c>
      <c r="O1387">
        <v>2</v>
      </c>
      <c r="P1387" s="4">
        <v>4.7723602845439919</v>
      </c>
      <c r="Q1387" t="s">
        <v>111</v>
      </c>
      <c r="R1387" t="s">
        <v>200</v>
      </c>
      <c r="S1387" t="s">
        <v>289</v>
      </c>
      <c r="T1387" t="s">
        <v>509</v>
      </c>
      <c r="U1387" t="s">
        <v>526</v>
      </c>
      <c r="V1387" t="s">
        <v>515</v>
      </c>
    </row>
    <row r="1388" spans="1:22" x14ac:dyDescent="0.3">
      <c r="A1388">
        <v>10775</v>
      </c>
      <c r="B1388" t="s">
        <v>75</v>
      </c>
      <c r="C1388">
        <v>10</v>
      </c>
      <c r="D1388">
        <v>7</v>
      </c>
      <c r="E1388" s="3">
        <v>44542</v>
      </c>
      <c r="F1388" s="25">
        <f>YEAR(Order[[#This Row],[OrderDate]])</f>
        <v>2021</v>
      </c>
      <c r="G1388" s="14">
        <v>20211226</v>
      </c>
      <c r="H1388" t="s">
        <v>486</v>
      </c>
      <c r="I1388" s="4">
        <v>186</v>
      </c>
      <c r="J1388" s="4">
        <v>31</v>
      </c>
      <c r="K1388" s="4">
        <v>31</v>
      </c>
      <c r="L1388">
        <v>6</v>
      </c>
      <c r="M1388" s="8">
        <v>0</v>
      </c>
      <c r="N1388" t="s">
        <v>364</v>
      </c>
      <c r="O1388">
        <v>4</v>
      </c>
      <c r="P1388" s="4">
        <v>11.047328272500083</v>
      </c>
      <c r="Q1388" t="s">
        <v>164</v>
      </c>
      <c r="R1388" t="s">
        <v>253</v>
      </c>
      <c r="S1388" t="s">
        <v>338</v>
      </c>
      <c r="T1388" t="s">
        <v>510</v>
      </c>
      <c r="U1388" t="s">
        <v>353</v>
      </c>
      <c r="V1388" t="s">
        <v>514</v>
      </c>
    </row>
    <row r="1389" spans="1:22" x14ac:dyDescent="0.3">
      <c r="A1389">
        <v>10775</v>
      </c>
      <c r="B1389" t="s">
        <v>75</v>
      </c>
      <c r="C1389">
        <v>67</v>
      </c>
      <c r="D1389">
        <v>7</v>
      </c>
      <c r="E1389" s="3">
        <v>44542</v>
      </c>
      <c r="F1389" s="25">
        <f>YEAR(Order[[#This Row],[OrderDate]])</f>
        <v>2021</v>
      </c>
      <c r="G1389" s="14">
        <v>20211218</v>
      </c>
      <c r="H1389" t="s">
        <v>486</v>
      </c>
      <c r="I1389" s="4">
        <v>42</v>
      </c>
      <c r="J1389" s="4">
        <v>14</v>
      </c>
      <c r="K1389" s="4">
        <v>14</v>
      </c>
      <c r="L1389">
        <v>3</v>
      </c>
      <c r="M1389" s="8">
        <v>0</v>
      </c>
      <c r="N1389" t="s">
        <v>421</v>
      </c>
      <c r="O1389">
        <v>16</v>
      </c>
      <c r="P1389" s="4">
        <v>8.0791143090423496</v>
      </c>
      <c r="Q1389" t="s">
        <v>164</v>
      </c>
      <c r="R1389" t="s">
        <v>253</v>
      </c>
      <c r="S1389" t="s">
        <v>338</v>
      </c>
      <c r="T1389" t="s">
        <v>510</v>
      </c>
      <c r="U1389" t="s">
        <v>353</v>
      </c>
      <c r="V1389" t="s">
        <v>517</v>
      </c>
    </row>
    <row r="1390" spans="1:22" ht="15" customHeight="1" x14ac:dyDescent="0.3">
      <c r="A1390">
        <v>10776</v>
      </c>
      <c r="B1390" t="s">
        <v>19</v>
      </c>
      <c r="C1390">
        <v>31</v>
      </c>
      <c r="D1390">
        <v>1</v>
      </c>
      <c r="E1390" s="3">
        <v>44545</v>
      </c>
      <c r="F1390" s="25">
        <f>YEAR(Order[[#This Row],[OrderDate]])</f>
        <v>2021</v>
      </c>
      <c r="G1390" s="14">
        <v>20211218</v>
      </c>
      <c r="H1390" t="s">
        <v>485</v>
      </c>
      <c r="I1390" s="4">
        <v>189.99999985098839</v>
      </c>
      <c r="J1390" s="4">
        <v>12.5</v>
      </c>
      <c r="K1390" s="4">
        <v>11.874999990686774</v>
      </c>
      <c r="L1390">
        <v>16</v>
      </c>
      <c r="M1390" s="8">
        <v>5.000000074505806E-2</v>
      </c>
      <c r="N1390" t="s">
        <v>385</v>
      </c>
      <c r="O1390">
        <v>14</v>
      </c>
      <c r="P1390" s="4">
        <v>8.9210025428745876</v>
      </c>
      <c r="Q1390" t="s">
        <v>108</v>
      </c>
      <c r="R1390" t="s">
        <v>197</v>
      </c>
      <c r="S1390" t="s">
        <v>286</v>
      </c>
      <c r="T1390" t="s">
        <v>509</v>
      </c>
      <c r="U1390" t="s">
        <v>524</v>
      </c>
      <c r="V1390" t="s">
        <v>511</v>
      </c>
    </row>
    <row r="1391" spans="1:22" ht="15" customHeight="1" x14ac:dyDescent="0.3">
      <c r="A1391">
        <v>10776</v>
      </c>
      <c r="B1391" t="s">
        <v>19</v>
      </c>
      <c r="C1391">
        <v>42</v>
      </c>
      <c r="D1391">
        <v>1</v>
      </c>
      <c r="E1391" s="3">
        <v>44545</v>
      </c>
      <c r="F1391" s="25">
        <f>YEAR(Order[[#This Row],[OrderDate]])</f>
        <v>2021</v>
      </c>
      <c r="G1391" s="14">
        <v>20211218</v>
      </c>
      <c r="H1391" t="s">
        <v>485</v>
      </c>
      <c r="I1391" s="4">
        <v>159.59999987483025</v>
      </c>
      <c r="J1391" s="4">
        <v>14</v>
      </c>
      <c r="K1391" s="4">
        <v>13.299999989569187</v>
      </c>
      <c r="L1391">
        <v>12</v>
      </c>
      <c r="M1391" s="8">
        <v>5.000000074505806E-2</v>
      </c>
      <c r="N1391" t="s">
        <v>396</v>
      </c>
      <c r="O1391">
        <v>20</v>
      </c>
      <c r="P1391" s="4">
        <v>10.762412487567216</v>
      </c>
      <c r="Q1391" t="s">
        <v>108</v>
      </c>
      <c r="R1391" t="s">
        <v>197</v>
      </c>
      <c r="S1391" t="s">
        <v>286</v>
      </c>
      <c r="T1391" t="s">
        <v>509</v>
      </c>
      <c r="U1391" t="s">
        <v>524</v>
      </c>
      <c r="V1391" t="s">
        <v>512</v>
      </c>
    </row>
    <row r="1392" spans="1:22" ht="15" customHeight="1" x14ac:dyDescent="0.3">
      <c r="A1392">
        <v>10776</v>
      </c>
      <c r="B1392" t="s">
        <v>19</v>
      </c>
      <c r="C1392">
        <v>45</v>
      </c>
      <c r="D1392">
        <v>1</v>
      </c>
      <c r="E1392" s="3">
        <v>44545</v>
      </c>
      <c r="F1392" s="25">
        <f>YEAR(Order[[#This Row],[OrderDate]])</f>
        <v>2021</v>
      </c>
      <c r="G1392" s="14">
        <v>20211218</v>
      </c>
      <c r="H1392" t="s">
        <v>485</v>
      </c>
      <c r="I1392" s="4">
        <v>243.67499980889261</v>
      </c>
      <c r="J1392" s="4">
        <v>9.5</v>
      </c>
      <c r="K1392" s="4">
        <v>9.0249999929219484</v>
      </c>
      <c r="L1392">
        <v>27</v>
      </c>
      <c r="M1392" s="8">
        <v>5.000000074505806E-2</v>
      </c>
      <c r="N1392" t="s">
        <v>399</v>
      </c>
      <c r="O1392">
        <v>21</v>
      </c>
      <c r="P1392" s="4">
        <v>4.5986324879657294</v>
      </c>
      <c r="Q1392" t="s">
        <v>108</v>
      </c>
      <c r="R1392" t="s">
        <v>197</v>
      </c>
      <c r="S1392" t="s">
        <v>286</v>
      </c>
      <c r="T1392" t="s">
        <v>509</v>
      </c>
      <c r="U1392" t="s">
        <v>524</v>
      </c>
      <c r="V1392" t="s">
        <v>514</v>
      </c>
    </row>
    <row r="1393" spans="1:22" ht="15" customHeight="1" x14ac:dyDescent="0.3">
      <c r="A1393">
        <v>10776</v>
      </c>
      <c r="B1393" t="s">
        <v>19</v>
      </c>
      <c r="C1393">
        <v>51</v>
      </c>
      <c r="D1393">
        <v>1</v>
      </c>
      <c r="E1393" s="3">
        <v>44545</v>
      </c>
      <c r="F1393" s="25">
        <f>YEAR(Order[[#This Row],[OrderDate]])</f>
        <v>2021</v>
      </c>
      <c r="G1393" s="14">
        <v>20220121</v>
      </c>
      <c r="H1393" t="s">
        <v>485</v>
      </c>
      <c r="I1393" s="4">
        <v>6041.9999952614307</v>
      </c>
      <c r="J1393" s="4">
        <v>53</v>
      </c>
      <c r="K1393" s="4">
        <v>50.349999960511923</v>
      </c>
      <c r="L1393">
        <v>120</v>
      </c>
      <c r="M1393" s="8">
        <v>5.000000074505806E-2</v>
      </c>
      <c r="N1393" t="s">
        <v>405</v>
      </c>
      <c r="O1393">
        <v>24</v>
      </c>
      <c r="P1393" s="4">
        <v>18.835525116961144</v>
      </c>
      <c r="Q1393" t="s">
        <v>108</v>
      </c>
      <c r="R1393" t="s">
        <v>197</v>
      </c>
      <c r="S1393" t="s">
        <v>286</v>
      </c>
      <c r="T1393" t="s">
        <v>509</v>
      </c>
      <c r="U1393" t="s">
        <v>524</v>
      </c>
      <c r="V1393" t="s">
        <v>513</v>
      </c>
    </row>
    <row r="1394" spans="1:22" x14ac:dyDescent="0.3">
      <c r="A1394">
        <v>10777</v>
      </c>
      <c r="B1394" t="s">
        <v>29</v>
      </c>
      <c r="C1394">
        <v>42</v>
      </c>
      <c r="D1394">
        <v>7</v>
      </c>
      <c r="E1394" s="3">
        <v>44545</v>
      </c>
      <c r="F1394" s="25">
        <f>YEAR(Order[[#This Row],[OrderDate]])</f>
        <v>2021</v>
      </c>
      <c r="G1394" s="14">
        <v>20211224</v>
      </c>
      <c r="H1394" t="s">
        <v>484</v>
      </c>
      <c r="I1394" s="4">
        <v>223.99999916553497</v>
      </c>
      <c r="J1394" s="4">
        <v>14</v>
      </c>
      <c r="K1394" s="4">
        <v>11.199999958276749</v>
      </c>
      <c r="L1394">
        <v>20</v>
      </c>
      <c r="M1394" s="8">
        <v>0.20000000298023221</v>
      </c>
      <c r="N1394" t="s">
        <v>396</v>
      </c>
      <c r="O1394">
        <v>20</v>
      </c>
      <c r="P1394" s="4">
        <v>10.762412487567216</v>
      </c>
      <c r="Q1394" t="s">
        <v>118</v>
      </c>
      <c r="R1394" t="s">
        <v>207</v>
      </c>
      <c r="S1394" t="s">
        <v>295</v>
      </c>
      <c r="T1394" t="s">
        <v>510</v>
      </c>
      <c r="U1394" t="s">
        <v>521</v>
      </c>
      <c r="V1394" t="s">
        <v>512</v>
      </c>
    </row>
    <row r="1395" spans="1:22" ht="15" customHeight="1" x14ac:dyDescent="0.3">
      <c r="A1395">
        <v>10778</v>
      </c>
      <c r="B1395" t="s">
        <v>4</v>
      </c>
      <c r="C1395">
        <v>41</v>
      </c>
      <c r="D1395">
        <v>3</v>
      </c>
      <c r="E1395" s="3">
        <v>44546</v>
      </c>
      <c r="F1395" s="25">
        <f>YEAR(Order[[#This Row],[OrderDate]])</f>
        <v>2021</v>
      </c>
      <c r="G1395" s="14">
        <v>20220114</v>
      </c>
      <c r="H1395" t="s">
        <v>486</v>
      </c>
      <c r="I1395" s="4">
        <v>96.5</v>
      </c>
      <c r="J1395" s="4">
        <v>9.65</v>
      </c>
      <c r="K1395" s="4">
        <v>9.65</v>
      </c>
      <c r="L1395">
        <v>10</v>
      </c>
      <c r="M1395" s="8">
        <v>0</v>
      </c>
      <c r="N1395" t="s">
        <v>395</v>
      </c>
      <c r="O1395">
        <v>19</v>
      </c>
      <c r="P1395" s="4">
        <v>6.0463867884479576</v>
      </c>
      <c r="Q1395" t="s">
        <v>93</v>
      </c>
      <c r="R1395" t="s">
        <v>182</v>
      </c>
      <c r="S1395" t="s">
        <v>271</v>
      </c>
      <c r="T1395" t="s">
        <v>509</v>
      </c>
      <c r="U1395" t="s">
        <v>526</v>
      </c>
      <c r="V1395" t="s">
        <v>514</v>
      </c>
    </row>
    <row r="1396" spans="1:22" ht="15" customHeight="1" x14ac:dyDescent="0.3">
      <c r="A1396">
        <v>10779</v>
      </c>
      <c r="B1396" t="s">
        <v>50</v>
      </c>
      <c r="C1396">
        <v>16</v>
      </c>
      <c r="D1396">
        <v>3</v>
      </c>
      <c r="E1396" s="3">
        <v>44546</v>
      </c>
      <c r="F1396" s="25">
        <f>YEAR(Order[[#This Row],[OrderDate]])</f>
        <v>2021</v>
      </c>
      <c r="G1396" s="14">
        <v>20220114</v>
      </c>
      <c r="H1396" t="s">
        <v>484</v>
      </c>
      <c r="I1396" s="4">
        <v>349</v>
      </c>
      <c r="J1396" s="4">
        <v>17.45</v>
      </c>
      <c r="K1396" s="4">
        <v>17.45</v>
      </c>
      <c r="L1396">
        <v>20</v>
      </c>
      <c r="M1396" s="8">
        <v>0</v>
      </c>
      <c r="N1396" t="s">
        <v>370</v>
      </c>
      <c r="O1396">
        <v>7</v>
      </c>
      <c r="P1396" s="4">
        <v>12.75283918323947</v>
      </c>
      <c r="Q1396" t="s">
        <v>139</v>
      </c>
      <c r="R1396" t="s">
        <v>228</v>
      </c>
      <c r="S1396" t="s">
        <v>315</v>
      </c>
      <c r="T1396" t="s">
        <v>509</v>
      </c>
      <c r="U1396" t="s">
        <v>520</v>
      </c>
      <c r="V1396" t="s">
        <v>516</v>
      </c>
    </row>
    <row r="1397" spans="1:22" ht="15" customHeight="1" x14ac:dyDescent="0.3">
      <c r="A1397">
        <v>10779</v>
      </c>
      <c r="B1397" t="s">
        <v>50</v>
      </c>
      <c r="C1397">
        <v>62</v>
      </c>
      <c r="D1397">
        <v>3</v>
      </c>
      <c r="E1397" s="3">
        <v>44546</v>
      </c>
      <c r="F1397" s="25">
        <f>YEAR(Order[[#This Row],[OrderDate]])</f>
        <v>2021</v>
      </c>
      <c r="G1397" s="14">
        <v>20211225</v>
      </c>
      <c r="H1397" t="s">
        <v>484</v>
      </c>
      <c r="I1397" s="4">
        <v>986</v>
      </c>
      <c r="J1397" s="4">
        <v>49.3</v>
      </c>
      <c r="K1397" s="4">
        <v>49.3</v>
      </c>
      <c r="L1397">
        <v>20</v>
      </c>
      <c r="M1397" s="8">
        <v>0</v>
      </c>
      <c r="N1397" t="s">
        <v>416</v>
      </c>
      <c r="O1397">
        <v>29</v>
      </c>
      <c r="P1397" s="4">
        <v>34.868075459270003</v>
      </c>
      <c r="Q1397" t="s">
        <v>139</v>
      </c>
      <c r="R1397" t="s">
        <v>228</v>
      </c>
      <c r="S1397" t="s">
        <v>315</v>
      </c>
      <c r="T1397" t="s">
        <v>509</v>
      </c>
      <c r="U1397" t="s">
        <v>520</v>
      </c>
      <c r="V1397" t="s">
        <v>516</v>
      </c>
    </row>
    <row r="1398" spans="1:22" ht="15" customHeight="1" x14ac:dyDescent="0.3">
      <c r="A1398">
        <v>10780</v>
      </c>
      <c r="B1398" t="s">
        <v>44</v>
      </c>
      <c r="C1398">
        <v>70</v>
      </c>
      <c r="D1398">
        <v>2</v>
      </c>
      <c r="E1398" s="3">
        <v>44546</v>
      </c>
      <c r="F1398" s="25">
        <f>YEAR(Order[[#This Row],[OrderDate]])</f>
        <v>2021</v>
      </c>
      <c r="G1398" s="14">
        <v>20211225</v>
      </c>
      <c r="H1398" t="s">
        <v>486</v>
      </c>
      <c r="I1398" s="4">
        <v>525</v>
      </c>
      <c r="J1398" s="4">
        <v>15</v>
      </c>
      <c r="K1398" s="4">
        <v>15</v>
      </c>
      <c r="L1398">
        <v>35</v>
      </c>
      <c r="M1398" s="8">
        <v>0</v>
      </c>
      <c r="N1398" t="s">
        <v>424</v>
      </c>
      <c r="O1398">
        <v>7</v>
      </c>
      <c r="P1398" s="4">
        <v>4.3219663299234155</v>
      </c>
      <c r="Q1398" t="s">
        <v>133</v>
      </c>
      <c r="R1398" t="s">
        <v>222</v>
      </c>
      <c r="S1398" t="s">
        <v>309</v>
      </c>
      <c r="T1398" t="s">
        <v>510</v>
      </c>
      <c r="U1398" t="s">
        <v>354</v>
      </c>
      <c r="V1398" t="s">
        <v>517</v>
      </c>
    </row>
    <row r="1399" spans="1:22" ht="15" customHeight="1" x14ac:dyDescent="0.3">
      <c r="A1399">
        <v>10780</v>
      </c>
      <c r="B1399" t="s">
        <v>44</v>
      </c>
      <c r="C1399">
        <v>77</v>
      </c>
      <c r="D1399">
        <v>2</v>
      </c>
      <c r="E1399" s="3">
        <v>44546</v>
      </c>
      <c r="F1399" s="25">
        <f>YEAR(Order[[#This Row],[OrderDate]])</f>
        <v>2021</v>
      </c>
      <c r="G1399" s="14">
        <v>20211219</v>
      </c>
      <c r="H1399" t="s">
        <v>486</v>
      </c>
      <c r="I1399" s="4">
        <v>195</v>
      </c>
      <c r="J1399" s="4">
        <v>13</v>
      </c>
      <c r="K1399" s="4">
        <v>13</v>
      </c>
      <c r="L1399">
        <v>15</v>
      </c>
      <c r="M1399" s="8">
        <v>0</v>
      </c>
      <c r="N1399" t="s">
        <v>431</v>
      </c>
      <c r="O1399">
        <v>12</v>
      </c>
      <c r="P1399" s="4">
        <v>9.7871799999999993</v>
      </c>
      <c r="Q1399" t="s">
        <v>133</v>
      </c>
      <c r="R1399" t="s">
        <v>222</v>
      </c>
      <c r="S1399" t="s">
        <v>309</v>
      </c>
      <c r="T1399" t="s">
        <v>510</v>
      </c>
      <c r="U1399" t="s">
        <v>354</v>
      </c>
      <c r="V1399" t="s">
        <v>515</v>
      </c>
    </row>
    <row r="1400" spans="1:22" ht="15" customHeight="1" x14ac:dyDescent="0.3">
      <c r="A1400">
        <v>10781</v>
      </c>
      <c r="B1400" t="s">
        <v>84</v>
      </c>
      <c r="C1400">
        <v>54</v>
      </c>
      <c r="D1400">
        <v>2</v>
      </c>
      <c r="E1400" s="3">
        <v>44547</v>
      </c>
      <c r="F1400" s="25">
        <f>YEAR(Order[[#This Row],[OrderDate]])</f>
        <v>2021</v>
      </c>
      <c r="G1400" s="14">
        <v>20211219</v>
      </c>
      <c r="H1400" t="s">
        <v>485</v>
      </c>
      <c r="I1400" s="4">
        <v>17.879999933391812</v>
      </c>
      <c r="J1400" s="4">
        <v>7.45</v>
      </c>
      <c r="K1400" s="4">
        <v>5.9599999777972705</v>
      </c>
      <c r="L1400">
        <v>3</v>
      </c>
      <c r="M1400" s="8">
        <v>0.20000000298023221</v>
      </c>
      <c r="N1400" t="s">
        <v>408</v>
      </c>
      <c r="O1400">
        <v>25</v>
      </c>
      <c r="P1400" s="4">
        <v>5.7031720626915998</v>
      </c>
      <c r="Q1400" t="s">
        <v>173</v>
      </c>
      <c r="R1400" t="s">
        <v>262</v>
      </c>
      <c r="S1400" t="s">
        <v>346</v>
      </c>
      <c r="T1400" t="s">
        <v>509</v>
      </c>
      <c r="U1400" t="s">
        <v>527</v>
      </c>
      <c r="V1400" t="s">
        <v>518</v>
      </c>
    </row>
    <row r="1401" spans="1:22" ht="15" customHeight="1" x14ac:dyDescent="0.3">
      <c r="A1401">
        <v>10781</v>
      </c>
      <c r="B1401" t="s">
        <v>84</v>
      </c>
      <c r="C1401">
        <v>56</v>
      </c>
      <c r="D1401">
        <v>2</v>
      </c>
      <c r="E1401" s="3">
        <v>44547</v>
      </c>
      <c r="F1401" s="25">
        <f>YEAR(Order[[#This Row],[OrderDate]])</f>
        <v>2021</v>
      </c>
      <c r="G1401" s="14">
        <v>20211219</v>
      </c>
      <c r="H1401" t="s">
        <v>485</v>
      </c>
      <c r="I1401" s="4">
        <v>607.9999977350235</v>
      </c>
      <c r="J1401" s="4">
        <v>38</v>
      </c>
      <c r="K1401" s="4">
        <v>30.399999886751175</v>
      </c>
      <c r="L1401">
        <v>20</v>
      </c>
      <c r="M1401" s="8">
        <v>0.20000000298023221</v>
      </c>
      <c r="N1401" t="s">
        <v>410</v>
      </c>
      <c r="O1401">
        <v>26</v>
      </c>
      <c r="P1401" s="4">
        <v>12.985049050340091</v>
      </c>
      <c r="Q1401" t="s">
        <v>173</v>
      </c>
      <c r="R1401" t="s">
        <v>262</v>
      </c>
      <c r="S1401" t="s">
        <v>346</v>
      </c>
      <c r="T1401" t="s">
        <v>509</v>
      </c>
      <c r="U1401" t="s">
        <v>527</v>
      </c>
      <c r="V1401" t="s">
        <v>512</v>
      </c>
    </row>
    <row r="1402" spans="1:22" ht="15" customHeight="1" x14ac:dyDescent="0.3">
      <c r="A1402">
        <v>10781</v>
      </c>
      <c r="B1402" t="s">
        <v>84</v>
      </c>
      <c r="C1402">
        <v>74</v>
      </c>
      <c r="D1402">
        <v>2</v>
      </c>
      <c r="E1402" s="3">
        <v>44547</v>
      </c>
      <c r="F1402" s="25">
        <f>YEAR(Order[[#This Row],[OrderDate]])</f>
        <v>2021</v>
      </c>
      <c r="G1402" s="14">
        <v>20211222</v>
      </c>
      <c r="H1402" t="s">
        <v>485</v>
      </c>
      <c r="I1402" s="4">
        <v>350</v>
      </c>
      <c r="J1402" s="4">
        <v>10</v>
      </c>
      <c r="K1402" s="4">
        <v>10</v>
      </c>
      <c r="L1402">
        <v>35</v>
      </c>
      <c r="M1402" s="8">
        <v>0</v>
      </c>
      <c r="N1402" t="s">
        <v>428</v>
      </c>
      <c r="O1402">
        <v>4</v>
      </c>
      <c r="P1402" s="4">
        <v>5.405016256844287</v>
      </c>
      <c r="Q1402" t="s">
        <v>173</v>
      </c>
      <c r="R1402" t="s">
        <v>262</v>
      </c>
      <c r="S1402" t="s">
        <v>346</v>
      </c>
      <c r="T1402" t="s">
        <v>509</v>
      </c>
      <c r="U1402" t="s">
        <v>527</v>
      </c>
      <c r="V1402" t="s">
        <v>513</v>
      </c>
    </row>
    <row r="1403" spans="1:22" ht="15" customHeight="1" x14ac:dyDescent="0.3">
      <c r="A1403">
        <v>10782</v>
      </c>
      <c r="B1403" t="s">
        <v>11</v>
      </c>
      <c r="C1403">
        <v>31</v>
      </c>
      <c r="D1403">
        <v>9</v>
      </c>
      <c r="E1403" s="3">
        <v>44547</v>
      </c>
      <c r="F1403" s="25">
        <f>YEAR(Order[[#This Row],[OrderDate]])</f>
        <v>2021</v>
      </c>
      <c r="G1403" s="14">
        <v>20211219</v>
      </c>
      <c r="H1403" t="s">
        <v>485</v>
      </c>
      <c r="I1403" s="4">
        <v>12.5</v>
      </c>
      <c r="J1403" s="4">
        <v>12.5</v>
      </c>
      <c r="K1403" s="4">
        <v>12.5</v>
      </c>
      <c r="L1403">
        <v>1</v>
      </c>
      <c r="M1403" s="8">
        <v>0</v>
      </c>
      <c r="N1403" t="s">
        <v>385</v>
      </c>
      <c r="O1403">
        <v>14</v>
      </c>
      <c r="P1403" s="4">
        <v>8.9210025428745876</v>
      </c>
      <c r="Q1403" t="s">
        <v>100</v>
      </c>
      <c r="R1403" t="s">
        <v>189</v>
      </c>
      <c r="S1403" t="s">
        <v>278</v>
      </c>
      <c r="T1403" t="s">
        <v>510</v>
      </c>
      <c r="U1403">
        <v>0</v>
      </c>
      <c r="V1403" t="s">
        <v>511</v>
      </c>
    </row>
    <row r="1404" spans="1:22" ht="15" customHeight="1" x14ac:dyDescent="0.3">
      <c r="A1404">
        <v>10783</v>
      </c>
      <c r="B1404" t="s">
        <v>32</v>
      </c>
      <c r="C1404">
        <v>31</v>
      </c>
      <c r="D1404">
        <v>4</v>
      </c>
      <c r="E1404" s="3">
        <v>44548</v>
      </c>
      <c r="F1404" s="25">
        <f>YEAR(Order[[#This Row],[OrderDate]])</f>
        <v>2021</v>
      </c>
      <c r="G1404" s="14">
        <v>20211219</v>
      </c>
      <c r="H1404" t="s">
        <v>484</v>
      </c>
      <c r="I1404" s="4">
        <v>125</v>
      </c>
      <c r="J1404" s="4">
        <v>12.5</v>
      </c>
      <c r="K1404" s="4">
        <v>12.5</v>
      </c>
      <c r="L1404">
        <v>10</v>
      </c>
      <c r="M1404" s="8">
        <v>0</v>
      </c>
      <c r="N1404" t="s">
        <v>385</v>
      </c>
      <c r="O1404">
        <v>14</v>
      </c>
      <c r="P1404" s="4">
        <v>8.9210025428745876</v>
      </c>
      <c r="Q1404" t="s">
        <v>121</v>
      </c>
      <c r="R1404" t="s">
        <v>210</v>
      </c>
      <c r="S1404" t="s">
        <v>298</v>
      </c>
      <c r="T1404" t="s">
        <v>510</v>
      </c>
      <c r="U1404" t="s">
        <v>521</v>
      </c>
      <c r="V1404" t="s">
        <v>511</v>
      </c>
    </row>
    <row r="1405" spans="1:22" ht="15" customHeight="1" x14ac:dyDescent="0.3">
      <c r="A1405">
        <v>10783</v>
      </c>
      <c r="B1405" t="s">
        <v>32</v>
      </c>
      <c r="C1405">
        <v>38</v>
      </c>
      <c r="D1405">
        <v>4</v>
      </c>
      <c r="E1405" s="3">
        <v>44548</v>
      </c>
      <c r="F1405" s="25">
        <f>YEAR(Order[[#This Row],[OrderDate]])</f>
        <v>2021</v>
      </c>
      <c r="G1405" s="14">
        <v>20211222</v>
      </c>
      <c r="H1405" t="s">
        <v>484</v>
      </c>
      <c r="I1405" s="4">
        <v>1317.5</v>
      </c>
      <c r="J1405" s="4">
        <v>263.5</v>
      </c>
      <c r="K1405" s="4">
        <v>263.5</v>
      </c>
      <c r="L1405">
        <v>5</v>
      </c>
      <c r="M1405" s="8">
        <v>0</v>
      </c>
      <c r="N1405" t="s">
        <v>392</v>
      </c>
      <c r="O1405">
        <v>18</v>
      </c>
      <c r="P1405" s="4">
        <v>194.17724636053271</v>
      </c>
      <c r="Q1405" t="s">
        <v>121</v>
      </c>
      <c r="R1405" t="s">
        <v>210</v>
      </c>
      <c r="S1405" t="s">
        <v>298</v>
      </c>
      <c r="T1405" t="s">
        <v>510</v>
      </c>
      <c r="U1405" t="s">
        <v>521</v>
      </c>
      <c r="V1405" t="s">
        <v>517</v>
      </c>
    </row>
    <row r="1406" spans="1:22" ht="15" customHeight="1" x14ac:dyDescent="0.3">
      <c r="A1406">
        <v>10784</v>
      </c>
      <c r="B1406" t="s">
        <v>47</v>
      </c>
      <c r="C1406">
        <v>36</v>
      </c>
      <c r="D1406">
        <v>4</v>
      </c>
      <c r="E1406" s="3">
        <v>44548</v>
      </c>
      <c r="F1406" s="25">
        <f>YEAR(Order[[#This Row],[OrderDate]])</f>
        <v>2021</v>
      </c>
      <c r="G1406" s="14">
        <v>20211222</v>
      </c>
      <c r="H1406" t="s">
        <v>485</v>
      </c>
      <c r="I1406" s="4">
        <v>570</v>
      </c>
      <c r="J1406" s="4">
        <v>19</v>
      </c>
      <c r="K1406" s="4">
        <v>19</v>
      </c>
      <c r="L1406">
        <v>30</v>
      </c>
      <c r="M1406" s="8">
        <v>0</v>
      </c>
      <c r="N1406" t="s">
        <v>390</v>
      </c>
      <c r="O1406">
        <v>17</v>
      </c>
      <c r="P1406" s="4">
        <v>14.515505674132482</v>
      </c>
      <c r="Q1406" t="s">
        <v>136</v>
      </c>
      <c r="R1406" t="s">
        <v>225</v>
      </c>
      <c r="S1406" t="s">
        <v>312</v>
      </c>
      <c r="T1406" t="s">
        <v>509</v>
      </c>
      <c r="U1406" t="s">
        <v>528</v>
      </c>
      <c r="V1406" t="s">
        <v>514</v>
      </c>
    </row>
    <row r="1407" spans="1:22" ht="15" customHeight="1" x14ac:dyDescent="0.3">
      <c r="A1407">
        <v>10784</v>
      </c>
      <c r="B1407" t="s">
        <v>47</v>
      </c>
      <c r="C1407">
        <v>39</v>
      </c>
      <c r="D1407">
        <v>4</v>
      </c>
      <c r="E1407" s="3">
        <v>44548</v>
      </c>
      <c r="F1407" s="25">
        <f>YEAR(Order[[#This Row],[OrderDate]])</f>
        <v>2021</v>
      </c>
      <c r="G1407" s="14">
        <v>20211222</v>
      </c>
      <c r="H1407" t="s">
        <v>485</v>
      </c>
      <c r="I1407" s="4">
        <v>30.599999785423279</v>
      </c>
      <c r="J1407" s="4">
        <v>18</v>
      </c>
      <c r="K1407" s="4">
        <v>15.299999892711639</v>
      </c>
      <c r="L1407">
        <v>2</v>
      </c>
      <c r="M1407" s="8">
        <v>0.15000000596046451</v>
      </c>
      <c r="N1407" t="s">
        <v>393</v>
      </c>
      <c r="O1407">
        <v>18</v>
      </c>
      <c r="P1407" s="4">
        <v>13.522215154598831</v>
      </c>
      <c r="Q1407" t="s">
        <v>136</v>
      </c>
      <c r="R1407" t="s">
        <v>225</v>
      </c>
      <c r="S1407" t="s">
        <v>312</v>
      </c>
      <c r="T1407" t="s">
        <v>509</v>
      </c>
      <c r="U1407" t="s">
        <v>528</v>
      </c>
      <c r="V1407" t="s">
        <v>517</v>
      </c>
    </row>
    <row r="1408" spans="1:22" ht="15" customHeight="1" x14ac:dyDescent="0.3">
      <c r="A1408">
        <v>10784</v>
      </c>
      <c r="B1408" t="s">
        <v>47</v>
      </c>
      <c r="C1408">
        <v>72</v>
      </c>
      <c r="D1408">
        <v>4</v>
      </c>
      <c r="E1408" s="3">
        <v>44548</v>
      </c>
      <c r="F1408" s="25">
        <f>YEAR(Order[[#This Row],[OrderDate]])</f>
        <v>2021</v>
      </c>
      <c r="G1408" s="14">
        <v>20211224</v>
      </c>
      <c r="H1408" t="s">
        <v>485</v>
      </c>
      <c r="I1408" s="4">
        <v>887.39999377727497</v>
      </c>
      <c r="J1408" s="4">
        <v>34.799999999999997</v>
      </c>
      <c r="K1408" s="4">
        <v>29.579999792575833</v>
      </c>
      <c r="L1408">
        <v>30</v>
      </c>
      <c r="M1408" s="8">
        <v>0.15000000596046451</v>
      </c>
      <c r="N1408" t="s">
        <v>426</v>
      </c>
      <c r="O1408">
        <v>14</v>
      </c>
      <c r="P1408" s="4">
        <v>14.902797245173618</v>
      </c>
      <c r="Q1408" t="s">
        <v>136</v>
      </c>
      <c r="R1408" t="s">
        <v>225</v>
      </c>
      <c r="S1408" t="s">
        <v>312</v>
      </c>
      <c r="T1408" t="s">
        <v>509</v>
      </c>
      <c r="U1408" t="s">
        <v>528</v>
      </c>
      <c r="V1408" t="s">
        <v>511</v>
      </c>
    </row>
    <row r="1409" spans="1:22" ht="15" customHeight="1" x14ac:dyDescent="0.3">
      <c r="A1409">
        <v>10785</v>
      </c>
      <c r="B1409" t="s">
        <v>31</v>
      </c>
      <c r="C1409">
        <v>10</v>
      </c>
      <c r="D1409">
        <v>1</v>
      </c>
      <c r="E1409" s="3">
        <v>44548</v>
      </c>
      <c r="F1409" s="25">
        <f>YEAR(Order[[#This Row],[OrderDate]])</f>
        <v>2021</v>
      </c>
      <c r="G1409" s="14">
        <v>20211224</v>
      </c>
      <c r="H1409" t="s">
        <v>485</v>
      </c>
      <c r="I1409" s="4">
        <v>310</v>
      </c>
      <c r="J1409" s="4">
        <v>31</v>
      </c>
      <c r="K1409" s="4">
        <v>31</v>
      </c>
      <c r="L1409">
        <v>10</v>
      </c>
      <c r="M1409" s="8">
        <v>0</v>
      </c>
      <c r="N1409" t="s">
        <v>364</v>
      </c>
      <c r="O1409">
        <v>4</v>
      </c>
      <c r="P1409" s="4">
        <v>11.047328272500083</v>
      </c>
      <c r="Q1409" t="s">
        <v>120</v>
      </c>
      <c r="R1409" t="s">
        <v>209</v>
      </c>
      <c r="S1409" t="s">
        <v>297</v>
      </c>
      <c r="T1409" t="s">
        <v>510</v>
      </c>
      <c r="U1409" t="s">
        <v>354</v>
      </c>
      <c r="V1409" t="s">
        <v>514</v>
      </c>
    </row>
    <row r="1410" spans="1:22" ht="15" customHeight="1" x14ac:dyDescent="0.3">
      <c r="A1410">
        <v>10785</v>
      </c>
      <c r="B1410" t="s">
        <v>31</v>
      </c>
      <c r="C1410">
        <v>75</v>
      </c>
      <c r="D1410">
        <v>1</v>
      </c>
      <c r="E1410" s="3">
        <v>44548</v>
      </c>
      <c r="F1410" s="25">
        <f>YEAR(Order[[#This Row],[OrderDate]])</f>
        <v>2021</v>
      </c>
      <c r="G1410" s="14">
        <v>20211223</v>
      </c>
      <c r="H1410" t="s">
        <v>485</v>
      </c>
      <c r="I1410" s="4">
        <v>77.5</v>
      </c>
      <c r="J1410" s="4">
        <v>7.75</v>
      </c>
      <c r="K1410" s="4">
        <v>7.75</v>
      </c>
      <c r="L1410">
        <v>10</v>
      </c>
      <c r="M1410" s="8">
        <v>0</v>
      </c>
      <c r="N1410" t="s">
        <v>429</v>
      </c>
      <c r="O1410">
        <v>12</v>
      </c>
      <c r="P1410" s="4">
        <v>3.8495729671919596</v>
      </c>
      <c r="Q1410" t="s">
        <v>120</v>
      </c>
      <c r="R1410" t="s">
        <v>209</v>
      </c>
      <c r="S1410" t="s">
        <v>297</v>
      </c>
      <c r="T1410" t="s">
        <v>510</v>
      </c>
      <c r="U1410" t="s">
        <v>354</v>
      </c>
      <c r="V1410" t="s">
        <v>517</v>
      </c>
    </row>
    <row r="1411" spans="1:22" ht="15" customHeight="1" x14ac:dyDescent="0.3">
      <c r="A1411">
        <v>10786</v>
      </c>
      <c r="B1411" t="s">
        <v>59</v>
      </c>
      <c r="C1411">
        <v>8</v>
      </c>
      <c r="D1411">
        <v>8</v>
      </c>
      <c r="E1411" s="3">
        <v>44549</v>
      </c>
      <c r="F1411" s="25">
        <f>YEAR(Order[[#This Row],[OrderDate]])</f>
        <v>2021</v>
      </c>
      <c r="G1411" s="14">
        <v>20211223</v>
      </c>
      <c r="H1411" t="s">
        <v>486</v>
      </c>
      <c r="I1411" s="4">
        <v>959.99999642372131</v>
      </c>
      <c r="J1411" s="4">
        <v>40</v>
      </c>
      <c r="K1411" s="4">
        <v>31.99999988079071</v>
      </c>
      <c r="L1411">
        <v>30</v>
      </c>
      <c r="M1411" s="8">
        <v>0.20000000298023221</v>
      </c>
      <c r="N1411" t="s">
        <v>362</v>
      </c>
      <c r="O1411">
        <v>3</v>
      </c>
      <c r="P1411" s="4">
        <v>29.042861179974402</v>
      </c>
      <c r="Q1411" t="s">
        <v>148</v>
      </c>
      <c r="R1411" t="s">
        <v>237</v>
      </c>
      <c r="S1411" t="s">
        <v>323</v>
      </c>
      <c r="T1411" t="s">
        <v>510</v>
      </c>
      <c r="U1411" t="s">
        <v>521</v>
      </c>
      <c r="V1411" t="s">
        <v>515</v>
      </c>
    </row>
    <row r="1412" spans="1:22" ht="15" customHeight="1" x14ac:dyDescent="0.3">
      <c r="A1412">
        <v>10786</v>
      </c>
      <c r="B1412" t="s">
        <v>59</v>
      </c>
      <c r="C1412">
        <v>30</v>
      </c>
      <c r="D1412">
        <v>8</v>
      </c>
      <c r="E1412" s="3">
        <v>44549</v>
      </c>
      <c r="F1412" s="25">
        <f>YEAR(Order[[#This Row],[OrderDate]])</f>
        <v>2021</v>
      </c>
      <c r="G1412" s="14">
        <v>20211223</v>
      </c>
      <c r="H1412" t="s">
        <v>486</v>
      </c>
      <c r="I1412" s="4">
        <v>310.67999884262679</v>
      </c>
      <c r="J1412" s="4">
        <v>25.89</v>
      </c>
      <c r="K1412" s="4">
        <v>20.711999922841787</v>
      </c>
      <c r="L1412">
        <v>15</v>
      </c>
      <c r="M1412" s="8">
        <v>0.20000000298023221</v>
      </c>
      <c r="N1412" t="s">
        <v>384</v>
      </c>
      <c r="O1412">
        <v>13</v>
      </c>
      <c r="P1412" s="4">
        <v>15.141134761320492</v>
      </c>
      <c r="Q1412" t="s">
        <v>148</v>
      </c>
      <c r="R1412" t="s">
        <v>237</v>
      </c>
      <c r="S1412" t="s">
        <v>323</v>
      </c>
      <c r="T1412" t="s">
        <v>510</v>
      </c>
      <c r="U1412" t="s">
        <v>521</v>
      </c>
      <c r="V1412" t="s">
        <v>514</v>
      </c>
    </row>
    <row r="1413" spans="1:22" ht="15" customHeight="1" x14ac:dyDescent="0.3">
      <c r="A1413">
        <v>10786</v>
      </c>
      <c r="B1413" t="s">
        <v>59</v>
      </c>
      <c r="C1413">
        <v>75</v>
      </c>
      <c r="D1413">
        <v>8</v>
      </c>
      <c r="E1413" s="3">
        <v>44549</v>
      </c>
      <c r="F1413" s="25">
        <f>YEAR(Order[[#This Row],[OrderDate]])</f>
        <v>2021</v>
      </c>
      <c r="G1413" s="14">
        <v>20211226</v>
      </c>
      <c r="H1413" t="s">
        <v>486</v>
      </c>
      <c r="I1413" s="4">
        <v>260.39999902993441</v>
      </c>
      <c r="J1413" s="4">
        <v>7.75</v>
      </c>
      <c r="K1413" s="4">
        <v>6.1999999769032001</v>
      </c>
      <c r="L1413">
        <v>42</v>
      </c>
      <c r="M1413" s="8">
        <v>0.20000000298023221</v>
      </c>
      <c r="N1413" t="s">
        <v>429</v>
      </c>
      <c r="O1413">
        <v>12</v>
      </c>
      <c r="P1413" s="4">
        <v>3.8495729671919596</v>
      </c>
      <c r="Q1413" t="s">
        <v>148</v>
      </c>
      <c r="R1413" t="s">
        <v>237</v>
      </c>
      <c r="S1413" t="s">
        <v>323</v>
      </c>
      <c r="T1413" t="s">
        <v>510</v>
      </c>
      <c r="U1413" t="s">
        <v>521</v>
      </c>
      <c r="V1413" t="s">
        <v>517</v>
      </c>
    </row>
    <row r="1414" spans="1:22" ht="15" customHeight="1" x14ac:dyDescent="0.3">
      <c r="A1414">
        <v>10787</v>
      </c>
      <c r="B1414" t="s">
        <v>39</v>
      </c>
      <c r="C1414">
        <v>2</v>
      </c>
      <c r="D1414">
        <v>2</v>
      </c>
      <c r="E1414" s="3">
        <v>44549</v>
      </c>
      <c r="F1414" s="25">
        <f>YEAR(Order[[#This Row],[OrderDate]])</f>
        <v>2021</v>
      </c>
      <c r="G1414" s="14">
        <v>20211226</v>
      </c>
      <c r="H1414" t="s">
        <v>486</v>
      </c>
      <c r="I1414" s="4">
        <v>270.74999978765845</v>
      </c>
      <c r="J1414" s="4">
        <v>19</v>
      </c>
      <c r="K1414" s="4">
        <v>18.049999985843897</v>
      </c>
      <c r="L1414">
        <v>15</v>
      </c>
      <c r="M1414" s="8">
        <v>5.000000074505806E-2</v>
      </c>
      <c r="N1414" t="s">
        <v>356</v>
      </c>
      <c r="O1414">
        <v>1</v>
      </c>
      <c r="P1414" s="4">
        <v>9.9064127385757743</v>
      </c>
      <c r="Q1414" t="s">
        <v>128</v>
      </c>
      <c r="R1414" t="s">
        <v>217</v>
      </c>
      <c r="S1414" t="s">
        <v>304</v>
      </c>
      <c r="T1414" t="s">
        <v>509</v>
      </c>
      <c r="U1414" t="s">
        <v>519</v>
      </c>
      <c r="V1414" t="s">
        <v>517</v>
      </c>
    </row>
    <row r="1415" spans="1:22" ht="15" customHeight="1" x14ac:dyDescent="0.3">
      <c r="A1415">
        <v>10787</v>
      </c>
      <c r="B1415" t="s">
        <v>39</v>
      </c>
      <c r="C1415">
        <v>29</v>
      </c>
      <c r="D1415">
        <v>2</v>
      </c>
      <c r="E1415" s="3">
        <v>44549</v>
      </c>
      <c r="F1415" s="25">
        <f>YEAR(Order[[#This Row],[OrderDate]])</f>
        <v>2021</v>
      </c>
      <c r="G1415" s="14">
        <v>20220119</v>
      </c>
      <c r="H1415" t="s">
        <v>486</v>
      </c>
      <c r="I1415" s="4">
        <v>2352.0099981553853</v>
      </c>
      <c r="J1415" s="4">
        <v>123.79</v>
      </c>
      <c r="K1415" s="4">
        <v>117.60049990776926</v>
      </c>
      <c r="L1415">
        <v>20</v>
      </c>
      <c r="M1415" s="8">
        <v>5.000000074505806E-2</v>
      </c>
      <c r="N1415" t="s">
        <v>383</v>
      </c>
      <c r="O1415">
        <v>12</v>
      </c>
      <c r="P1415" s="4">
        <v>78.453085124436214</v>
      </c>
      <c r="Q1415" t="s">
        <v>128</v>
      </c>
      <c r="R1415" t="s">
        <v>217</v>
      </c>
      <c r="S1415" t="s">
        <v>304</v>
      </c>
      <c r="T1415" t="s">
        <v>509</v>
      </c>
      <c r="U1415" t="s">
        <v>519</v>
      </c>
      <c r="V1415" t="s">
        <v>518</v>
      </c>
    </row>
    <row r="1416" spans="1:22" ht="15" customHeight="1" x14ac:dyDescent="0.3">
      <c r="A1416">
        <v>10788</v>
      </c>
      <c r="B1416" t="s">
        <v>60</v>
      </c>
      <c r="C1416">
        <v>19</v>
      </c>
      <c r="D1416">
        <v>1</v>
      </c>
      <c r="E1416" s="3">
        <v>44552</v>
      </c>
      <c r="F1416" s="25">
        <f>YEAR(Order[[#This Row],[OrderDate]])</f>
        <v>2021</v>
      </c>
      <c r="G1416" s="14">
        <v>20220119</v>
      </c>
      <c r="H1416" t="s">
        <v>484</v>
      </c>
      <c r="I1416" s="4">
        <v>436.99999965727329</v>
      </c>
      <c r="J1416" s="4">
        <v>9.1999999999999993</v>
      </c>
      <c r="K1416" s="4">
        <v>8.7399999931454655</v>
      </c>
      <c r="L1416">
        <v>50</v>
      </c>
      <c r="M1416" s="8">
        <v>5.000000074505806E-2</v>
      </c>
      <c r="N1416" t="s">
        <v>373</v>
      </c>
      <c r="O1416">
        <v>8</v>
      </c>
      <c r="P1416" s="4">
        <v>7.994614939930428</v>
      </c>
      <c r="Q1416" t="s">
        <v>149</v>
      </c>
      <c r="R1416" t="s">
        <v>238</v>
      </c>
      <c r="S1416" t="s">
        <v>324</v>
      </c>
      <c r="T1416" t="s">
        <v>509</v>
      </c>
      <c r="U1416" t="s">
        <v>520</v>
      </c>
      <c r="V1416" t="s">
        <v>516</v>
      </c>
    </row>
    <row r="1417" spans="1:22" ht="15" customHeight="1" x14ac:dyDescent="0.3">
      <c r="A1417">
        <v>10788</v>
      </c>
      <c r="B1417" t="s">
        <v>60</v>
      </c>
      <c r="C1417">
        <v>75</v>
      </c>
      <c r="D1417">
        <v>1</v>
      </c>
      <c r="E1417" s="3">
        <v>44552</v>
      </c>
      <c r="F1417" s="25">
        <f>YEAR(Order[[#This Row],[OrderDate]])</f>
        <v>2021</v>
      </c>
      <c r="G1417" s="14">
        <v>20211231</v>
      </c>
      <c r="H1417" t="s">
        <v>484</v>
      </c>
      <c r="I1417" s="4">
        <v>294.499999769032</v>
      </c>
      <c r="J1417" s="4">
        <v>7.75</v>
      </c>
      <c r="K1417" s="4">
        <v>7.3624999942258</v>
      </c>
      <c r="L1417">
        <v>40</v>
      </c>
      <c r="M1417" s="8">
        <v>5.000000074505806E-2</v>
      </c>
      <c r="N1417" t="s">
        <v>429</v>
      </c>
      <c r="O1417">
        <v>12</v>
      </c>
      <c r="P1417" s="4">
        <v>3.8495729671919596</v>
      </c>
      <c r="Q1417" t="s">
        <v>149</v>
      </c>
      <c r="R1417" t="s">
        <v>238</v>
      </c>
      <c r="S1417" t="s">
        <v>324</v>
      </c>
      <c r="T1417" t="s">
        <v>509</v>
      </c>
      <c r="U1417" t="s">
        <v>520</v>
      </c>
      <c r="V1417" t="s">
        <v>517</v>
      </c>
    </row>
    <row r="1418" spans="1:22" ht="15" customHeight="1" x14ac:dyDescent="0.3">
      <c r="A1418">
        <v>10789</v>
      </c>
      <c r="B1418" t="s">
        <v>21</v>
      </c>
      <c r="C1418">
        <v>18</v>
      </c>
      <c r="D1418">
        <v>1</v>
      </c>
      <c r="E1418" s="3">
        <v>44552</v>
      </c>
      <c r="F1418" s="25">
        <f>YEAR(Order[[#This Row],[OrderDate]])</f>
        <v>2021</v>
      </c>
      <c r="G1418" s="14">
        <v>20211231</v>
      </c>
      <c r="H1418" t="s">
        <v>484</v>
      </c>
      <c r="I1418" s="4">
        <v>1875</v>
      </c>
      <c r="J1418" s="4">
        <v>62.5</v>
      </c>
      <c r="K1418" s="4">
        <v>62.5</v>
      </c>
      <c r="L1418">
        <v>30</v>
      </c>
      <c r="M1418" s="8">
        <v>0</v>
      </c>
      <c r="N1418" t="s">
        <v>372</v>
      </c>
      <c r="O1418">
        <v>7</v>
      </c>
      <c r="P1418" s="4">
        <v>20.144415838276313</v>
      </c>
      <c r="Q1418" t="s">
        <v>110</v>
      </c>
      <c r="R1418" t="s">
        <v>199</v>
      </c>
      <c r="S1418" t="s">
        <v>288</v>
      </c>
      <c r="T1418" t="s">
        <v>509</v>
      </c>
      <c r="U1418" t="s">
        <v>519</v>
      </c>
      <c r="V1418" t="s">
        <v>514</v>
      </c>
    </row>
    <row r="1419" spans="1:22" ht="15" customHeight="1" x14ac:dyDescent="0.3">
      <c r="A1419">
        <v>10789</v>
      </c>
      <c r="B1419" t="s">
        <v>21</v>
      </c>
      <c r="C1419">
        <v>35</v>
      </c>
      <c r="D1419">
        <v>1</v>
      </c>
      <c r="E1419" s="3">
        <v>44552</v>
      </c>
      <c r="F1419" s="25">
        <f>YEAR(Order[[#This Row],[OrderDate]])</f>
        <v>2021</v>
      </c>
      <c r="G1419" s="14">
        <v>20211231</v>
      </c>
      <c r="H1419" t="s">
        <v>484</v>
      </c>
      <c r="I1419" s="4">
        <v>270</v>
      </c>
      <c r="J1419" s="4">
        <v>18</v>
      </c>
      <c r="K1419" s="4">
        <v>18</v>
      </c>
      <c r="L1419">
        <v>15</v>
      </c>
      <c r="M1419" s="8">
        <v>0</v>
      </c>
      <c r="N1419" t="s">
        <v>389</v>
      </c>
      <c r="O1419">
        <v>16</v>
      </c>
      <c r="P1419" s="4">
        <v>11.144616765926688</v>
      </c>
      <c r="Q1419" t="s">
        <v>110</v>
      </c>
      <c r="R1419" t="s">
        <v>199</v>
      </c>
      <c r="S1419" t="s">
        <v>288</v>
      </c>
      <c r="T1419" t="s">
        <v>509</v>
      </c>
      <c r="U1419" t="s">
        <v>519</v>
      </c>
      <c r="V1419" t="s">
        <v>517</v>
      </c>
    </row>
    <row r="1420" spans="1:22" ht="15" customHeight="1" x14ac:dyDescent="0.3">
      <c r="A1420">
        <v>10789</v>
      </c>
      <c r="B1420" t="s">
        <v>21</v>
      </c>
      <c r="C1420">
        <v>63</v>
      </c>
      <c r="D1420">
        <v>1</v>
      </c>
      <c r="E1420" s="3">
        <v>44552</v>
      </c>
      <c r="F1420" s="25">
        <f>YEAR(Order[[#This Row],[OrderDate]])</f>
        <v>2021</v>
      </c>
      <c r="G1420" s="14">
        <v>20211231</v>
      </c>
      <c r="H1420" t="s">
        <v>484</v>
      </c>
      <c r="I1420" s="4">
        <v>1317</v>
      </c>
      <c r="J1420" s="4">
        <v>43.9</v>
      </c>
      <c r="K1420" s="4">
        <v>43.9</v>
      </c>
      <c r="L1420">
        <v>30</v>
      </c>
      <c r="M1420" s="8">
        <v>0</v>
      </c>
      <c r="N1420" t="s">
        <v>417</v>
      </c>
      <c r="O1420">
        <v>7</v>
      </c>
      <c r="P1420" s="4">
        <v>26.405205149492534</v>
      </c>
      <c r="Q1420" t="s">
        <v>110</v>
      </c>
      <c r="R1420" t="s">
        <v>199</v>
      </c>
      <c r="S1420" t="s">
        <v>288</v>
      </c>
      <c r="T1420" t="s">
        <v>509</v>
      </c>
      <c r="U1420" t="s">
        <v>519</v>
      </c>
      <c r="V1420" t="s">
        <v>515</v>
      </c>
    </row>
    <row r="1421" spans="1:22" ht="15" customHeight="1" x14ac:dyDescent="0.3">
      <c r="A1421">
        <v>10789</v>
      </c>
      <c r="B1421" t="s">
        <v>21</v>
      </c>
      <c r="C1421">
        <v>68</v>
      </c>
      <c r="D1421">
        <v>1</v>
      </c>
      <c r="E1421" s="3">
        <v>44552</v>
      </c>
      <c r="F1421" s="25">
        <f>YEAR(Order[[#This Row],[OrderDate]])</f>
        <v>2021</v>
      </c>
      <c r="G1421" s="14">
        <v>20211226</v>
      </c>
      <c r="H1421" t="s">
        <v>484</v>
      </c>
      <c r="I1421" s="4">
        <v>225</v>
      </c>
      <c r="J1421" s="4">
        <v>12.5</v>
      </c>
      <c r="K1421" s="4">
        <v>12.5</v>
      </c>
      <c r="L1421">
        <v>18</v>
      </c>
      <c r="M1421" s="8">
        <v>0</v>
      </c>
      <c r="N1421" t="s">
        <v>422</v>
      </c>
      <c r="O1421">
        <v>8</v>
      </c>
      <c r="P1421" s="4">
        <v>9.881917469522989</v>
      </c>
      <c r="Q1421" t="s">
        <v>110</v>
      </c>
      <c r="R1421" t="s">
        <v>199</v>
      </c>
      <c r="S1421" t="s">
        <v>288</v>
      </c>
      <c r="T1421" t="s">
        <v>509</v>
      </c>
      <c r="U1421" t="s">
        <v>519</v>
      </c>
      <c r="V1421" t="s">
        <v>516</v>
      </c>
    </row>
    <row r="1422" spans="1:22" x14ac:dyDescent="0.3">
      <c r="A1422">
        <v>10790</v>
      </c>
      <c r="B1422" t="s">
        <v>29</v>
      </c>
      <c r="C1422">
        <v>7</v>
      </c>
      <c r="D1422">
        <v>6</v>
      </c>
      <c r="E1422" s="3">
        <v>44552</v>
      </c>
      <c r="F1422" s="25">
        <f>YEAR(Order[[#This Row],[OrderDate]])</f>
        <v>2021</v>
      </c>
      <c r="G1422" s="14">
        <v>20211226</v>
      </c>
      <c r="H1422" t="s">
        <v>486</v>
      </c>
      <c r="I1422" s="4">
        <v>76.499999463558197</v>
      </c>
      <c r="J1422" s="4">
        <v>30</v>
      </c>
      <c r="K1422" s="4">
        <v>25.499999821186066</v>
      </c>
      <c r="L1422">
        <v>3</v>
      </c>
      <c r="M1422" s="8">
        <v>0.15000000596046451</v>
      </c>
      <c r="N1422" t="s">
        <v>361</v>
      </c>
      <c r="O1422">
        <v>3</v>
      </c>
      <c r="P1422" s="4">
        <v>16.995648153812226</v>
      </c>
      <c r="Q1422" t="s">
        <v>118</v>
      </c>
      <c r="R1422" t="s">
        <v>207</v>
      </c>
      <c r="S1422" t="s">
        <v>295</v>
      </c>
      <c r="T1422" t="s">
        <v>510</v>
      </c>
      <c r="U1422" t="s">
        <v>521</v>
      </c>
      <c r="V1422" t="s">
        <v>513</v>
      </c>
    </row>
    <row r="1423" spans="1:22" x14ac:dyDescent="0.3">
      <c r="A1423">
        <v>10790</v>
      </c>
      <c r="B1423" t="s">
        <v>29</v>
      </c>
      <c r="C1423">
        <v>56</v>
      </c>
      <c r="D1423">
        <v>6</v>
      </c>
      <c r="E1423" s="3">
        <v>44552</v>
      </c>
      <c r="F1423" s="25">
        <f>YEAR(Order[[#This Row],[OrderDate]])</f>
        <v>2021</v>
      </c>
      <c r="G1423" s="14">
        <v>20220101</v>
      </c>
      <c r="H1423" t="s">
        <v>486</v>
      </c>
      <c r="I1423" s="4">
        <v>645.999995470047</v>
      </c>
      <c r="J1423" s="4">
        <v>38</v>
      </c>
      <c r="K1423" s="4">
        <v>32.29999977350235</v>
      </c>
      <c r="L1423">
        <v>20</v>
      </c>
      <c r="M1423" s="8">
        <v>0.15000000596046451</v>
      </c>
      <c r="N1423" t="s">
        <v>410</v>
      </c>
      <c r="O1423">
        <v>26</v>
      </c>
      <c r="P1423" s="4">
        <v>12.985049050340091</v>
      </c>
      <c r="Q1423" t="s">
        <v>118</v>
      </c>
      <c r="R1423" t="s">
        <v>207</v>
      </c>
      <c r="S1423" t="s">
        <v>295</v>
      </c>
      <c r="T1423" t="s">
        <v>510</v>
      </c>
      <c r="U1423" t="s">
        <v>521</v>
      </c>
      <c r="V1423" t="s">
        <v>512</v>
      </c>
    </row>
    <row r="1424" spans="1:22" x14ac:dyDescent="0.3">
      <c r="A1424">
        <v>10791</v>
      </c>
      <c r="B1424" t="s">
        <v>23</v>
      </c>
      <c r="C1424">
        <v>29</v>
      </c>
      <c r="D1424">
        <v>6</v>
      </c>
      <c r="E1424" s="3">
        <v>44553</v>
      </c>
      <c r="F1424" s="25">
        <f>YEAR(Order[[#This Row],[OrderDate]])</f>
        <v>2021</v>
      </c>
      <c r="G1424" s="14">
        <v>20220101</v>
      </c>
      <c r="H1424" t="s">
        <v>484</v>
      </c>
      <c r="I1424" s="4">
        <v>1646.4069987087696</v>
      </c>
      <c r="J1424" s="4">
        <v>123.79</v>
      </c>
      <c r="K1424" s="4">
        <v>117.60049990776926</v>
      </c>
      <c r="L1424">
        <v>14</v>
      </c>
      <c r="M1424" s="8">
        <v>5.000000074505806E-2</v>
      </c>
      <c r="N1424" t="s">
        <v>383</v>
      </c>
      <c r="O1424">
        <v>12</v>
      </c>
      <c r="P1424" s="4">
        <v>78.453085124436214</v>
      </c>
      <c r="Q1424" t="s">
        <v>112</v>
      </c>
      <c r="R1424" t="s">
        <v>201</v>
      </c>
      <c r="S1424" t="s">
        <v>290</v>
      </c>
      <c r="T1424" t="s">
        <v>509</v>
      </c>
      <c r="U1424" t="s">
        <v>520</v>
      </c>
      <c r="V1424" t="s">
        <v>518</v>
      </c>
    </row>
    <row r="1425" spans="1:22" x14ac:dyDescent="0.3">
      <c r="A1425">
        <v>10791</v>
      </c>
      <c r="B1425" t="s">
        <v>23</v>
      </c>
      <c r="C1425">
        <v>41</v>
      </c>
      <c r="D1425">
        <v>6</v>
      </c>
      <c r="E1425" s="3">
        <v>44553</v>
      </c>
      <c r="F1425" s="25">
        <f>YEAR(Order[[#This Row],[OrderDate]])</f>
        <v>2021</v>
      </c>
      <c r="G1425" s="14">
        <v>20211231</v>
      </c>
      <c r="H1425" t="s">
        <v>484</v>
      </c>
      <c r="I1425" s="4">
        <v>183.34999985620382</v>
      </c>
      <c r="J1425" s="4">
        <v>9.65</v>
      </c>
      <c r="K1425" s="4">
        <v>9.1674999928101908</v>
      </c>
      <c r="L1425">
        <v>20</v>
      </c>
      <c r="M1425" s="8">
        <v>5.000000074505806E-2</v>
      </c>
      <c r="N1425" t="s">
        <v>395</v>
      </c>
      <c r="O1425">
        <v>19</v>
      </c>
      <c r="P1425" s="4">
        <v>6.0463867884479576</v>
      </c>
      <c r="Q1425" t="s">
        <v>112</v>
      </c>
      <c r="R1425" t="s">
        <v>201</v>
      </c>
      <c r="S1425" t="s">
        <v>290</v>
      </c>
      <c r="T1425" t="s">
        <v>509</v>
      </c>
      <c r="U1425" t="s">
        <v>520</v>
      </c>
      <c r="V1425" t="s">
        <v>514</v>
      </c>
    </row>
    <row r="1426" spans="1:22" ht="15" customHeight="1" x14ac:dyDescent="0.3">
      <c r="A1426">
        <v>10792</v>
      </c>
      <c r="B1426" t="s">
        <v>88</v>
      </c>
      <c r="C1426">
        <v>2</v>
      </c>
      <c r="D1426">
        <v>1</v>
      </c>
      <c r="E1426" s="3">
        <v>44553</v>
      </c>
      <c r="F1426" s="25">
        <f>YEAR(Order[[#This Row],[OrderDate]])</f>
        <v>2021</v>
      </c>
      <c r="G1426" s="14">
        <v>20211231</v>
      </c>
      <c r="H1426" t="s">
        <v>485</v>
      </c>
      <c r="I1426" s="4">
        <v>190</v>
      </c>
      <c r="J1426" s="4">
        <v>19</v>
      </c>
      <c r="K1426" s="4">
        <v>19</v>
      </c>
      <c r="L1426">
        <v>10</v>
      </c>
      <c r="M1426" s="8">
        <v>0</v>
      </c>
      <c r="N1426" t="s">
        <v>356</v>
      </c>
      <c r="O1426">
        <v>1</v>
      </c>
      <c r="P1426" s="4">
        <v>9.9064127385757743</v>
      </c>
      <c r="Q1426" t="s">
        <v>177</v>
      </c>
      <c r="R1426" t="s">
        <v>266</v>
      </c>
      <c r="S1426" t="s">
        <v>350</v>
      </c>
      <c r="T1426" t="s">
        <v>509</v>
      </c>
      <c r="U1426" t="s">
        <v>533</v>
      </c>
      <c r="V1426" t="s">
        <v>517</v>
      </c>
    </row>
    <row r="1427" spans="1:22" ht="15" customHeight="1" x14ac:dyDescent="0.3">
      <c r="A1427">
        <v>10792</v>
      </c>
      <c r="B1427" t="s">
        <v>88</v>
      </c>
      <c r="C1427">
        <v>54</v>
      </c>
      <c r="D1427">
        <v>1</v>
      </c>
      <c r="E1427" s="3">
        <v>44553</v>
      </c>
      <c r="F1427" s="25">
        <f>YEAR(Order[[#This Row],[OrderDate]])</f>
        <v>2021</v>
      </c>
      <c r="G1427" s="14">
        <v>20211231</v>
      </c>
      <c r="H1427" t="s">
        <v>485</v>
      </c>
      <c r="I1427" s="4">
        <v>22.35</v>
      </c>
      <c r="J1427" s="4">
        <v>7.45</v>
      </c>
      <c r="K1427" s="4">
        <v>7.45</v>
      </c>
      <c r="L1427">
        <v>3</v>
      </c>
      <c r="M1427" s="8">
        <v>0</v>
      </c>
      <c r="N1427" t="s">
        <v>408</v>
      </c>
      <c r="O1427">
        <v>25</v>
      </c>
      <c r="P1427" s="4">
        <v>5.7031720626915998</v>
      </c>
      <c r="Q1427" t="s">
        <v>177</v>
      </c>
      <c r="R1427" t="s">
        <v>266</v>
      </c>
      <c r="S1427" t="s">
        <v>350</v>
      </c>
      <c r="T1427" t="s">
        <v>509</v>
      </c>
      <c r="U1427" t="s">
        <v>533</v>
      </c>
      <c r="V1427" t="s">
        <v>518</v>
      </c>
    </row>
    <row r="1428" spans="1:22" ht="15" customHeight="1" x14ac:dyDescent="0.3">
      <c r="A1428">
        <v>10792</v>
      </c>
      <c r="B1428" t="s">
        <v>88</v>
      </c>
      <c r="C1428">
        <v>68</v>
      </c>
      <c r="D1428">
        <v>1</v>
      </c>
      <c r="E1428" s="3">
        <v>44553</v>
      </c>
      <c r="F1428" s="25">
        <f>YEAR(Order[[#This Row],[OrderDate]])</f>
        <v>2021</v>
      </c>
      <c r="G1428" s="14">
        <v>20220108</v>
      </c>
      <c r="H1428" t="s">
        <v>485</v>
      </c>
      <c r="I1428" s="4">
        <v>187.5</v>
      </c>
      <c r="J1428" s="4">
        <v>12.5</v>
      </c>
      <c r="K1428" s="4">
        <v>12.5</v>
      </c>
      <c r="L1428">
        <v>15</v>
      </c>
      <c r="M1428" s="8">
        <v>0</v>
      </c>
      <c r="N1428" t="s">
        <v>422</v>
      </c>
      <c r="O1428">
        <v>8</v>
      </c>
      <c r="P1428" s="4">
        <v>9.881917469522989</v>
      </c>
      <c r="Q1428" t="s">
        <v>177</v>
      </c>
      <c r="R1428" t="s">
        <v>266</v>
      </c>
      <c r="S1428" t="s">
        <v>350</v>
      </c>
      <c r="T1428" t="s">
        <v>509</v>
      </c>
      <c r="U1428" t="s">
        <v>533</v>
      </c>
      <c r="V1428" t="s">
        <v>516</v>
      </c>
    </row>
    <row r="1429" spans="1:22" ht="15" customHeight="1" x14ac:dyDescent="0.3">
      <c r="A1429">
        <v>10793</v>
      </c>
      <c r="B1429" t="s">
        <v>3</v>
      </c>
      <c r="C1429">
        <v>41</v>
      </c>
      <c r="D1429">
        <v>3</v>
      </c>
      <c r="E1429" s="3">
        <v>44554</v>
      </c>
      <c r="F1429" s="25">
        <f>YEAR(Order[[#This Row],[OrderDate]])</f>
        <v>2021</v>
      </c>
      <c r="G1429" s="14">
        <v>20220108</v>
      </c>
      <c r="H1429" t="s">
        <v>485</v>
      </c>
      <c r="I1429" s="4">
        <v>135.1</v>
      </c>
      <c r="J1429" s="4">
        <v>9.65</v>
      </c>
      <c r="K1429" s="4">
        <v>9.65</v>
      </c>
      <c r="L1429">
        <v>14</v>
      </c>
      <c r="M1429" s="8">
        <v>0</v>
      </c>
      <c r="N1429" t="s">
        <v>395</v>
      </c>
      <c r="O1429">
        <v>19</v>
      </c>
      <c r="P1429" s="4">
        <v>6.0463867884479576</v>
      </c>
      <c r="Q1429" t="s">
        <v>92</v>
      </c>
      <c r="R1429" t="s">
        <v>181</v>
      </c>
      <c r="S1429" t="s">
        <v>270</v>
      </c>
      <c r="T1429" t="s">
        <v>509</v>
      </c>
      <c r="U1429" t="s">
        <v>351</v>
      </c>
      <c r="V1429" t="s">
        <v>514</v>
      </c>
    </row>
    <row r="1430" spans="1:22" ht="15" customHeight="1" x14ac:dyDescent="0.3">
      <c r="A1430">
        <v>10793</v>
      </c>
      <c r="B1430" t="s">
        <v>3</v>
      </c>
      <c r="C1430">
        <v>52</v>
      </c>
      <c r="D1430">
        <v>3</v>
      </c>
      <c r="E1430" s="3">
        <v>44554</v>
      </c>
      <c r="F1430" s="25">
        <f>YEAR(Order[[#This Row],[OrderDate]])</f>
        <v>2021</v>
      </c>
      <c r="G1430" s="14">
        <v>20220102</v>
      </c>
      <c r="H1430" t="s">
        <v>485</v>
      </c>
      <c r="I1430" s="4">
        <v>56</v>
      </c>
      <c r="J1430" s="4">
        <v>7</v>
      </c>
      <c r="K1430" s="4">
        <v>7</v>
      </c>
      <c r="L1430">
        <v>8</v>
      </c>
      <c r="M1430" s="8">
        <v>0</v>
      </c>
      <c r="N1430" t="s">
        <v>406</v>
      </c>
      <c r="O1430">
        <v>24</v>
      </c>
      <c r="P1430" s="4">
        <v>2.7531089859539</v>
      </c>
      <c r="Q1430" t="s">
        <v>92</v>
      </c>
      <c r="R1430" t="s">
        <v>181</v>
      </c>
      <c r="S1430" t="s">
        <v>270</v>
      </c>
      <c r="T1430" t="s">
        <v>509</v>
      </c>
      <c r="U1430" t="s">
        <v>351</v>
      </c>
      <c r="V1430" t="s">
        <v>512</v>
      </c>
    </row>
    <row r="1431" spans="1:22" x14ac:dyDescent="0.3">
      <c r="A1431">
        <v>10794</v>
      </c>
      <c r="B1431" t="s">
        <v>58</v>
      </c>
      <c r="C1431">
        <v>14</v>
      </c>
      <c r="D1431">
        <v>6</v>
      </c>
      <c r="E1431" s="3">
        <v>44554</v>
      </c>
      <c r="F1431" s="25">
        <f>YEAR(Order[[#This Row],[OrderDate]])</f>
        <v>2021</v>
      </c>
      <c r="G1431" s="14">
        <v>20220102</v>
      </c>
      <c r="H1431" t="s">
        <v>486</v>
      </c>
      <c r="I1431" s="4">
        <v>278.99999896064401</v>
      </c>
      <c r="J1431" s="4">
        <v>23.25</v>
      </c>
      <c r="K1431" s="4">
        <v>18.5999999307096</v>
      </c>
      <c r="L1431">
        <v>15</v>
      </c>
      <c r="M1431" s="8">
        <v>0.20000000298023221</v>
      </c>
      <c r="N1431" t="s">
        <v>368</v>
      </c>
      <c r="O1431">
        <v>6</v>
      </c>
      <c r="P1431" s="4">
        <v>19.281771520737859</v>
      </c>
      <c r="Q1431" t="s">
        <v>147</v>
      </c>
      <c r="R1431" t="s">
        <v>236</v>
      </c>
      <c r="S1431" t="s">
        <v>322</v>
      </c>
      <c r="T1431" t="s">
        <v>510</v>
      </c>
      <c r="U1431" t="s">
        <v>521</v>
      </c>
      <c r="V1431" t="s">
        <v>513</v>
      </c>
    </row>
    <row r="1432" spans="1:22" x14ac:dyDescent="0.3">
      <c r="A1432">
        <v>10794</v>
      </c>
      <c r="B1432" t="s">
        <v>58</v>
      </c>
      <c r="C1432">
        <v>54</v>
      </c>
      <c r="D1432">
        <v>6</v>
      </c>
      <c r="E1432" s="3">
        <v>44554</v>
      </c>
      <c r="F1432" s="25">
        <f>YEAR(Order[[#This Row],[OrderDate]])</f>
        <v>2021</v>
      </c>
      <c r="G1432" s="14">
        <v>20220120</v>
      </c>
      <c r="H1432" t="s">
        <v>486</v>
      </c>
      <c r="I1432" s="4">
        <v>35.759999866783623</v>
      </c>
      <c r="J1432" s="4">
        <v>7.45</v>
      </c>
      <c r="K1432" s="4">
        <v>5.9599999777972705</v>
      </c>
      <c r="L1432">
        <v>6</v>
      </c>
      <c r="M1432" s="8">
        <v>0.20000000298023221</v>
      </c>
      <c r="N1432" t="s">
        <v>408</v>
      </c>
      <c r="O1432">
        <v>25</v>
      </c>
      <c r="P1432" s="4">
        <v>5.7031720626915998</v>
      </c>
      <c r="Q1432" t="s">
        <v>147</v>
      </c>
      <c r="R1432" t="s">
        <v>236</v>
      </c>
      <c r="S1432" t="s">
        <v>322</v>
      </c>
      <c r="T1432" t="s">
        <v>510</v>
      </c>
      <c r="U1432" t="s">
        <v>521</v>
      </c>
      <c r="V1432" t="s">
        <v>518</v>
      </c>
    </row>
    <row r="1433" spans="1:22" ht="15" customHeight="1" x14ac:dyDescent="0.3">
      <c r="A1433">
        <v>10795</v>
      </c>
      <c r="B1433" t="s">
        <v>19</v>
      </c>
      <c r="C1433">
        <v>16</v>
      </c>
      <c r="D1433">
        <v>8</v>
      </c>
      <c r="E1433" s="3">
        <v>44554</v>
      </c>
      <c r="F1433" s="25">
        <f>YEAR(Order[[#This Row],[OrderDate]])</f>
        <v>2021</v>
      </c>
      <c r="G1433" s="14">
        <v>20220120</v>
      </c>
      <c r="H1433" t="s">
        <v>484</v>
      </c>
      <c r="I1433" s="4">
        <v>1134.25</v>
      </c>
      <c r="J1433" s="4">
        <v>17.45</v>
      </c>
      <c r="K1433" s="4">
        <v>17.45</v>
      </c>
      <c r="L1433">
        <v>65</v>
      </c>
      <c r="M1433" s="8">
        <v>0</v>
      </c>
      <c r="N1433" t="s">
        <v>370</v>
      </c>
      <c r="O1433">
        <v>7</v>
      </c>
      <c r="P1433" s="4">
        <v>12.75283918323947</v>
      </c>
      <c r="Q1433" t="s">
        <v>108</v>
      </c>
      <c r="R1433" t="s">
        <v>197</v>
      </c>
      <c r="S1433" t="s">
        <v>286</v>
      </c>
      <c r="T1433" t="s">
        <v>509</v>
      </c>
      <c r="U1433" t="s">
        <v>524</v>
      </c>
      <c r="V1433" t="s">
        <v>516</v>
      </c>
    </row>
    <row r="1434" spans="1:22" ht="15" customHeight="1" x14ac:dyDescent="0.3">
      <c r="A1434">
        <v>10795</v>
      </c>
      <c r="B1434" t="s">
        <v>19</v>
      </c>
      <c r="C1434">
        <v>17</v>
      </c>
      <c r="D1434">
        <v>8</v>
      </c>
      <c r="E1434" s="3">
        <v>44554</v>
      </c>
      <c r="F1434" s="25">
        <f>YEAR(Order[[#This Row],[OrderDate]])</f>
        <v>2021</v>
      </c>
      <c r="G1434" s="14">
        <v>20220114</v>
      </c>
      <c r="H1434" t="s">
        <v>484</v>
      </c>
      <c r="I1434" s="4">
        <v>1023.75</v>
      </c>
      <c r="J1434" s="4">
        <v>39</v>
      </c>
      <c r="K1434" s="4">
        <v>29.25</v>
      </c>
      <c r="L1434">
        <v>35</v>
      </c>
      <c r="M1434" s="8">
        <v>0.25</v>
      </c>
      <c r="N1434" t="s">
        <v>371</v>
      </c>
      <c r="O1434">
        <v>7</v>
      </c>
      <c r="P1434" s="4">
        <v>24.774912809223483</v>
      </c>
      <c r="Q1434" t="s">
        <v>108</v>
      </c>
      <c r="R1434" t="s">
        <v>197</v>
      </c>
      <c r="S1434" t="s">
        <v>286</v>
      </c>
      <c r="T1434" t="s">
        <v>509</v>
      </c>
      <c r="U1434" t="s">
        <v>524</v>
      </c>
      <c r="V1434" t="s">
        <v>518</v>
      </c>
    </row>
    <row r="1435" spans="1:22" ht="15" customHeight="1" x14ac:dyDescent="0.3">
      <c r="A1435">
        <v>10796</v>
      </c>
      <c r="B1435" t="s">
        <v>33</v>
      </c>
      <c r="C1435">
        <v>26</v>
      </c>
      <c r="D1435">
        <v>3</v>
      </c>
      <c r="E1435" s="3">
        <v>44555</v>
      </c>
      <c r="F1435" s="25">
        <f>YEAR(Order[[#This Row],[OrderDate]])</f>
        <v>2021</v>
      </c>
      <c r="G1435" s="14">
        <v>20220114</v>
      </c>
      <c r="H1435" t="s">
        <v>486</v>
      </c>
      <c r="I1435" s="4">
        <v>524.66399804547427</v>
      </c>
      <c r="J1435" s="4">
        <v>31.23</v>
      </c>
      <c r="K1435" s="4">
        <v>24.983999906927348</v>
      </c>
      <c r="L1435">
        <v>21</v>
      </c>
      <c r="M1435" s="8">
        <v>0.20000000298023221</v>
      </c>
      <c r="N1435" t="s">
        <v>380</v>
      </c>
      <c r="O1435">
        <v>11</v>
      </c>
      <c r="P1435" s="4">
        <v>12.929370209027901</v>
      </c>
      <c r="Q1435" t="s">
        <v>122</v>
      </c>
      <c r="R1435" t="s">
        <v>211</v>
      </c>
      <c r="S1435" t="s">
        <v>299</v>
      </c>
      <c r="T1435" t="s">
        <v>510</v>
      </c>
      <c r="U1435" t="s">
        <v>354</v>
      </c>
      <c r="V1435" t="s">
        <v>516</v>
      </c>
    </row>
    <row r="1436" spans="1:22" ht="15" customHeight="1" x14ac:dyDescent="0.3">
      <c r="A1436">
        <v>10796</v>
      </c>
      <c r="B1436" t="s">
        <v>33</v>
      </c>
      <c r="C1436">
        <v>44</v>
      </c>
      <c r="D1436">
        <v>3</v>
      </c>
      <c r="E1436" s="3">
        <v>44555</v>
      </c>
      <c r="F1436" s="25">
        <f>YEAR(Order[[#This Row],[OrderDate]])</f>
        <v>2021</v>
      </c>
      <c r="G1436" s="14">
        <v>20220114</v>
      </c>
      <c r="H1436" t="s">
        <v>486</v>
      </c>
      <c r="I1436" s="4">
        <v>194.5</v>
      </c>
      <c r="J1436" s="4">
        <v>19.45</v>
      </c>
      <c r="K1436" s="4">
        <v>19.45</v>
      </c>
      <c r="L1436">
        <v>10</v>
      </c>
      <c r="M1436" s="8">
        <v>0</v>
      </c>
      <c r="N1436" t="s">
        <v>398</v>
      </c>
      <c r="O1436">
        <v>20</v>
      </c>
      <c r="P1436" s="4">
        <v>10.842050263532254</v>
      </c>
      <c r="Q1436" t="s">
        <v>122</v>
      </c>
      <c r="R1436" t="s">
        <v>211</v>
      </c>
      <c r="S1436" t="s">
        <v>299</v>
      </c>
      <c r="T1436" t="s">
        <v>510</v>
      </c>
      <c r="U1436" t="s">
        <v>354</v>
      </c>
      <c r="V1436" t="s">
        <v>515</v>
      </c>
    </row>
    <row r="1437" spans="1:22" ht="15" customHeight="1" x14ac:dyDescent="0.3">
      <c r="A1437">
        <v>10796</v>
      </c>
      <c r="B1437" t="s">
        <v>33</v>
      </c>
      <c r="C1437">
        <v>64</v>
      </c>
      <c r="D1437">
        <v>3</v>
      </c>
      <c r="E1437" s="3">
        <v>44555</v>
      </c>
      <c r="F1437" s="25">
        <f>YEAR(Order[[#This Row],[OrderDate]])</f>
        <v>2021</v>
      </c>
      <c r="G1437" s="14">
        <v>20220114</v>
      </c>
      <c r="H1437" t="s">
        <v>486</v>
      </c>
      <c r="I1437" s="4">
        <v>930.99999653175473</v>
      </c>
      <c r="J1437" s="4">
        <v>33.25</v>
      </c>
      <c r="K1437" s="4">
        <v>26.599999900907278</v>
      </c>
      <c r="L1437">
        <v>35</v>
      </c>
      <c r="M1437" s="8">
        <v>0.20000000298023221</v>
      </c>
      <c r="N1437" t="s">
        <v>418</v>
      </c>
      <c r="O1437">
        <v>12</v>
      </c>
      <c r="P1437" s="4">
        <v>21.348702933885775</v>
      </c>
      <c r="Q1437" t="s">
        <v>122</v>
      </c>
      <c r="R1437" t="s">
        <v>211</v>
      </c>
      <c r="S1437" t="s">
        <v>299</v>
      </c>
      <c r="T1437" t="s">
        <v>510</v>
      </c>
      <c r="U1437" t="s">
        <v>354</v>
      </c>
      <c r="V1437" t="s">
        <v>512</v>
      </c>
    </row>
    <row r="1438" spans="1:22" ht="15" customHeight="1" x14ac:dyDescent="0.3">
      <c r="A1438">
        <v>10796</v>
      </c>
      <c r="B1438" t="s">
        <v>33</v>
      </c>
      <c r="C1438">
        <v>69</v>
      </c>
      <c r="D1438">
        <v>3</v>
      </c>
      <c r="E1438" s="3">
        <v>44555</v>
      </c>
      <c r="F1438" s="25">
        <f>YEAR(Order[[#This Row],[OrderDate]])</f>
        <v>2021</v>
      </c>
      <c r="G1438" s="14">
        <v>20220105</v>
      </c>
      <c r="H1438" t="s">
        <v>486</v>
      </c>
      <c r="I1438" s="4">
        <v>691.19999742507935</v>
      </c>
      <c r="J1438" s="4">
        <v>36</v>
      </c>
      <c r="K1438" s="4">
        <v>28.799999892711639</v>
      </c>
      <c r="L1438">
        <v>24</v>
      </c>
      <c r="M1438" s="8">
        <v>0.20000000298023221</v>
      </c>
      <c r="N1438" t="s">
        <v>423</v>
      </c>
      <c r="O1438">
        <v>15</v>
      </c>
      <c r="P1438" s="4">
        <v>12.894008605174344</v>
      </c>
      <c r="Q1438" t="s">
        <v>122</v>
      </c>
      <c r="R1438" t="s">
        <v>211</v>
      </c>
      <c r="S1438" t="s">
        <v>299</v>
      </c>
      <c r="T1438" t="s">
        <v>510</v>
      </c>
      <c r="U1438" t="s">
        <v>354</v>
      </c>
      <c r="V1438" t="s">
        <v>511</v>
      </c>
    </row>
    <row r="1439" spans="1:22" x14ac:dyDescent="0.3">
      <c r="A1439">
        <v>10797</v>
      </c>
      <c r="B1439" t="s">
        <v>16</v>
      </c>
      <c r="C1439">
        <v>11</v>
      </c>
      <c r="D1439">
        <v>7</v>
      </c>
      <c r="E1439" s="3">
        <v>44555</v>
      </c>
      <c r="F1439" s="25">
        <f>YEAR(Order[[#This Row],[OrderDate]])</f>
        <v>2021</v>
      </c>
      <c r="G1439" s="14">
        <v>20220105</v>
      </c>
      <c r="H1439" t="s">
        <v>484</v>
      </c>
      <c r="I1439" s="4">
        <v>420</v>
      </c>
      <c r="J1439" s="4">
        <v>21</v>
      </c>
      <c r="K1439" s="4">
        <v>21</v>
      </c>
      <c r="L1439">
        <v>20</v>
      </c>
      <c r="M1439" s="8">
        <v>0</v>
      </c>
      <c r="N1439" t="s">
        <v>365</v>
      </c>
      <c r="O1439">
        <v>5</v>
      </c>
      <c r="P1439" s="4">
        <v>7.3815383533820462</v>
      </c>
      <c r="Q1439" t="s">
        <v>105</v>
      </c>
      <c r="R1439" t="s">
        <v>194</v>
      </c>
      <c r="S1439" t="s">
        <v>283</v>
      </c>
      <c r="T1439" t="s">
        <v>509</v>
      </c>
      <c r="U1439" t="s">
        <v>520</v>
      </c>
      <c r="V1439" t="s">
        <v>511</v>
      </c>
    </row>
    <row r="1440" spans="1:22" ht="15" customHeight="1" x14ac:dyDescent="0.3">
      <c r="A1440">
        <v>10798</v>
      </c>
      <c r="B1440" t="s">
        <v>36</v>
      </c>
      <c r="C1440">
        <v>62</v>
      </c>
      <c r="D1440">
        <v>2</v>
      </c>
      <c r="E1440" s="3">
        <v>44556</v>
      </c>
      <c r="F1440" s="25">
        <f>YEAR(Order[[#This Row],[OrderDate]])</f>
        <v>2021</v>
      </c>
      <c r="G1440" s="14">
        <v>20220105</v>
      </c>
      <c r="H1440" t="s">
        <v>486</v>
      </c>
      <c r="I1440" s="4">
        <v>98.6</v>
      </c>
      <c r="J1440" s="4">
        <v>49.3</v>
      </c>
      <c r="K1440" s="4">
        <v>49.3</v>
      </c>
      <c r="L1440">
        <v>2</v>
      </c>
      <c r="M1440" s="8">
        <v>0</v>
      </c>
      <c r="N1440" t="s">
        <v>416</v>
      </c>
      <c r="O1440">
        <v>29</v>
      </c>
      <c r="P1440" s="4">
        <v>34.868075459270003</v>
      </c>
      <c r="Q1440" t="s">
        <v>125</v>
      </c>
      <c r="R1440" t="s">
        <v>214</v>
      </c>
      <c r="S1440" t="s">
        <v>301</v>
      </c>
      <c r="T1440" t="s">
        <v>509</v>
      </c>
      <c r="U1440" t="s">
        <v>351</v>
      </c>
      <c r="V1440" t="s">
        <v>516</v>
      </c>
    </row>
    <row r="1441" spans="1:22" ht="15" customHeight="1" x14ac:dyDescent="0.3">
      <c r="A1441">
        <v>10798</v>
      </c>
      <c r="B1441" t="s">
        <v>36</v>
      </c>
      <c r="C1441">
        <v>72</v>
      </c>
      <c r="D1441">
        <v>2</v>
      </c>
      <c r="E1441" s="3">
        <v>44556</v>
      </c>
      <c r="F1441" s="25">
        <f>YEAR(Order[[#This Row],[OrderDate]])</f>
        <v>2021</v>
      </c>
      <c r="G1441" s="14">
        <v>20220105</v>
      </c>
      <c r="H1441" t="s">
        <v>486</v>
      </c>
      <c r="I1441" s="4">
        <v>348</v>
      </c>
      <c r="J1441" s="4">
        <v>34.799999999999997</v>
      </c>
      <c r="K1441" s="4">
        <v>34.799999999999997</v>
      </c>
      <c r="L1441">
        <v>10</v>
      </c>
      <c r="M1441" s="8">
        <v>0</v>
      </c>
      <c r="N1441" t="s">
        <v>426</v>
      </c>
      <c r="O1441">
        <v>14</v>
      </c>
      <c r="P1441" s="4">
        <v>14.902797245173618</v>
      </c>
      <c r="Q1441" t="s">
        <v>125</v>
      </c>
      <c r="R1441" t="s">
        <v>214</v>
      </c>
      <c r="S1441" t="s">
        <v>301</v>
      </c>
      <c r="T1441" t="s">
        <v>509</v>
      </c>
      <c r="U1441" t="s">
        <v>351</v>
      </c>
      <c r="V1441" t="s">
        <v>511</v>
      </c>
    </row>
    <row r="1442" spans="1:22" ht="15" customHeight="1" x14ac:dyDescent="0.3">
      <c r="A1442">
        <v>10799</v>
      </c>
      <c r="B1442" t="s">
        <v>37</v>
      </c>
      <c r="C1442">
        <v>13</v>
      </c>
      <c r="D1442">
        <v>9</v>
      </c>
      <c r="E1442" s="3">
        <v>44556</v>
      </c>
      <c r="F1442" s="25">
        <f>YEAR(Order[[#This Row],[OrderDate]])</f>
        <v>2021</v>
      </c>
      <c r="G1442" s="14">
        <v>20220105</v>
      </c>
      <c r="H1442" t="s">
        <v>485</v>
      </c>
      <c r="I1442" s="4">
        <v>101.99999928474426</v>
      </c>
      <c r="J1442" s="4">
        <v>6</v>
      </c>
      <c r="K1442" s="4">
        <v>5.0999999642372131</v>
      </c>
      <c r="L1442">
        <v>20</v>
      </c>
      <c r="M1442" s="8">
        <v>0.15000000596046451</v>
      </c>
      <c r="N1442" t="s">
        <v>367</v>
      </c>
      <c r="O1442">
        <v>6</v>
      </c>
      <c r="P1442" s="4">
        <v>2.1837851755325639</v>
      </c>
      <c r="Q1442" t="s">
        <v>126</v>
      </c>
      <c r="R1442" t="s">
        <v>215</v>
      </c>
      <c r="S1442" t="s">
        <v>302</v>
      </c>
      <c r="T1442" t="s">
        <v>509</v>
      </c>
      <c r="U1442" t="s">
        <v>520</v>
      </c>
      <c r="V1442" t="s">
        <v>514</v>
      </c>
    </row>
    <row r="1443" spans="1:22" ht="15" customHeight="1" x14ac:dyDescent="0.3">
      <c r="A1443">
        <v>10799</v>
      </c>
      <c r="B1443" t="s">
        <v>37</v>
      </c>
      <c r="C1443">
        <v>24</v>
      </c>
      <c r="D1443">
        <v>9</v>
      </c>
      <c r="E1443" s="3">
        <v>44556</v>
      </c>
      <c r="F1443" s="25">
        <f>YEAR(Order[[#This Row],[OrderDate]])</f>
        <v>2021</v>
      </c>
      <c r="G1443" s="14">
        <v>20220105</v>
      </c>
      <c r="H1443" t="s">
        <v>485</v>
      </c>
      <c r="I1443" s="4">
        <v>76.499999463558197</v>
      </c>
      <c r="J1443" s="4">
        <v>4.5</v>
      </c>
      <c r="K1443" s="4">
        <v>3.8249999731779099</v>
      </c>
      <c r="L1443">
        <v>20</v>
      </c>
      <c r="M1443" s="8">
        <v>0.15000000596046451</v>
      </c>
      <c r="N1443" t="s">
        <v>378</v>
      </c>
      <c r="O1443">
        <v>10</v>
      </c>
      <c r="P1443" s="4">
        <v>2.1230577042655105</v>
      </c>
      <c r="Q1443" t="s">
        <v>126</v>
      </c>
      <c r="R1443" t="s">
        <v>215</v>
      </c>
      <c r="S1443" t="s">
        <v>302</v>
      </c>
      <c r="T1443" t="s">
        <v>509</v>
      </c>
      <c r="U1443" t="s">
        <v>520</v>
      </c>
      <c r="V1443" t="s">
        <v>517</v>
      </c>
    </row>
    <row r="1444" spans="1:22" ht="15" customHeight="1" x14ac:dyDescent="0.3">
      <c r="A1444">
        <v>10799</v>
      </c>
      <c r="B1444" t="s">
        <v>37</v>
      </c>
      <c r="C1444">
        <v>59</v>
      </c>
      <c r="D1444">
        <v>9</v>
      </c>
      <c r="E1444" s="3">
        <v>44556</v>
      </c>
      <c r="F1444" s="25">
        <f>YEAR(Order[[#This Row],[OrderDate]])</f>
        <v>2021</v>
      </c>
      <c r="G1444" s="14">
        <v>20220105</v>
      </c>
      <c r="H1444" t="s">
        <v>485</v>
      </c>
      <c r="I1444" s="4">
        <v>1375</v>
      </c>
      <c r="J1444" s="4">
        <v>55</v>
      </c>
      <c r="K1444" s="4">
        <v>55</v>
      </c>
      <c r="L1444">
        <v>25</v>
      </c>
      <c r="M1444" s="8">
        <v>0</v>
      </c>
      <c r="N1444" t="s">
        <v>413</v>
      </c>
      <c r="O1444">
        <v>28</v>
      </c>
      <c r="P1444" s="4">
        <v>29.299646906924384</v>
      </c>
      <c r="Q1444" t="s">
        <v>126</v>
      </c>
      <c r="R1444" t="s">
        <v>215</v>
      </c>
      <c r="S1444" t="s">
        <v>302</v>
      </c>
      <c r="T1444" t="s">
        <v>509</v>
      </c>
      <c r="U1444" t="s">
        <v>520</v>
      </c>
      <c r="V1444" t="s">
        <v>511</v>
      </c>
    </row>
    <row r="1445" spans="1:22" ht="15" customHeight="1" x14ac:dyDescent="0.3">
      <c r="A1445">
        <v>10800</v>
      </c>
      <c r="B1445" t="s">
        <v>69</v>
      </c>
      <c r="C1445">
        <v>11</v>
      </c>
      <c r="D1445">
        <v>1</v>
      </c>
      <c r="E1445" s="3">
        <v>44556</v>
      </c>
      <c r="F1445" s="25">
        <f>YEAR(Order[[#This Row],[OrderDate]])</f>
        <v>2021</v>
      </c>
      <c r="G1445" s="14">
        <v>20220105</v>
      </c>
      <c r="H1445" t="s">
        <v>485</v>
      </c>
      <c r="I1445" s="4">
        <v>944.99999843537807</v>
      </c>
      <c r="J1445" s="4">
        <v>21</v>
      </c>
      <c r="K1445" s="4">
        <v>18.899999968707561</v>
      </c>
      <c r="L1445">
        <v>50</v>
      </c>
      <c r="M1445" s="8">
        <v>0.10000000149011611</v>
      </c>
      <c r="N1445" t="s">
        <v>365</v>
      </c>
      <c r="O1445">
        <v>5</v>
      </c>
      <c r="P1445" s="4">
        <v>7.3815383533820462</v>
      </c>
      <c r="Q1445" t="s">
        <v>158</v>
      </c>
      <c r="R1445" t="s">
        <v>247</v>
      </c>
      <c r="S1445" t="s">
        <v>332</v>
      </c>
      <c r="T1445" t="s">
        <v>509</v>
      </c>
      <c r="U1445" t="s">
        <v>351</v>
      </c>
      <c r="V1445" t="s">
        <v>511</v>
      </c>
    </row>
    <row r="1446" spans="1:22" ht="15" customHeight="1" x14ac:dyDescent="0.3">
      <c r="A1446">
        <v>10800</v>
      </c>
      <c r="B1446" t="s">
        <v>69</v>
      </c>
      <c r="C1446">
        <v>51</v>
      </c>
      <c r="D1446">
        <v>1</v>
      </c>
      <c r="E1446" s="3">
        <v>44556</v>
      </c>
      <c r="F1446" s="25">
        <f>YEAR(Order[[#This Row],[OrderDate]])</f>
        <v>2021</v>
      </c>
      <c r="G1446" s="14">
        <v>20220105</v>
      </c>
      <c r="H1446" t="s">
        <v>485</v>
      </c>
      <c r="I1446" s="4">
        <v>476.99999921023846</v>
      </c>
      <c r="J1446" s="4">
        <v>53</v>
      </c>
      <c r="K1446" s="4">
        <v>47.699999921023846</v>
      </c>
      <c r="L1446">
        <v>10</v>
      </c>
      <c r="M1446" s="8">
        <v>0.10000000149011611</v>
      </c>
      <c r="N1446" t="s">
        <v>405</v>
      </c>
      <c r="O1446">
        <v>24</v>
      </c>
      <c r="P1446" s="4">
        <v>18.835525116961144</v>
      </c>
      <c r="Q1446" t="s">
        <v>158</v>
      </c>
      <c r="R1446" t="s">
        <v>247</v>
      </c>
      <c r="S1446" t="s">
        <v>332</v>
      </c>
      <c r="T1446" t="s">
        <v>509</v>
      </c>
      <c r="U1446" t="s">
        <v>351</v>
      </c>
      <c r="V1446" t="s">
        <v>513</v>
      </c>
    </row>
    <row r="1447" spans="1:22" ht="15" customHeight="1" x14ac:dyDescent="0.3">
      <c r="A1447">
        <v>10800</v>
      </c>
      <c r="B1447" t="s">
        <v>69</v>
      </c>
      <c r="C1447">
        <v>54</v>
      </c>
      <c r="D1447">
        <v>1</v>
      </c>
      <c r="E1447" s="3">
        <v>44556</v>
      </c>
      <c r="F1447" s="25">
        <f>YEAR(Order[[#This Row],[OrderDate]])</f>
        <v>2021</v>
      </c>
      <c r="G1447" s="14">
        <v>20211231</v>
      </c>
      <c r="H1447" t="s">
        <v>485</v>
      </c>
      <c r="I1447" s="4">
        <v>46.934999922290444</v>
      </c>
      <c r="J1447" s="4">
        <v>7.45</v>
      </c>
      <c r="K1447" s="4">
        <v>6.7049999888986349</v>
      </c>
      <c r="L1447">
        <v>7</v>
      </c>
      <c r="M1447" s="8">
        <v>0.10000000149011611</v>
      </c>
      <c r="N1447" t="s">
        <v>408</v>
      </c>
      <c r="O1447">
        <v>25</v>
      </c>
      <c r="P1447" s="4">
        <v>5.7031720626915998</v>
      </c>
      <c r="Q1447" t="s">
        <v>158</v>
      </c>
      <c r="R1447" t="s">
        <v>247</v>
      </c>
      <c r="S1447" t="s">
        <v>332</v>
      </c>
      <c r="T1447" t="s">
        <v>509</v>
      </c>
      <c r="U1447" t="s">
        <v>351</v>
      </c>
      <c r="V1447" t="s">
        <v>518</v>
      </c>
    </row>
    <row r="1448" spans="1:22" ht="15" customHeight="1" x14ac:dyDescent="0.3">
      <c r="A1448">
        <v>10801</v>
      </c>
      <c r="B1448" t="s">
        <v>7</v>
      </c>
      <c r="C1448">
        <v>17</v>
      </c>
      <c r="D1448">
        <v>4</v>
      </c>
      <c r="E1448" s="3">
        <v>44559</v>
      </c>
      <c r="F1448" s="25">
        <f>YEAR(Order[[#This Row],[OrderDate]])</f>
        <v>2021</v>
      </c>
      <c r="G1448" s="14">
        <v>20211231</v>
      </c>
      <c r="H1448" t="s">
        <v>484</v>
      </c>
      <c r="I1448" s="4">
        <v>1170</v>
      </c>
      <c r="J1448" s="4">
        <v>39</v>
      </c>
      <c r="K1448" s="4">
        <v>29.25</v>
      </c>
      <c r="L1448">
        <v>40</v>
      </c>
      <c r="M1448" s="8">
        <v>0.25</v>
      </c>
      <c r="N1448" t="s">
        <v>371</v>
      </c>
      <c r="O1448">
        <v>7</v>
      </c>
      <c r="P1448" s="4">
        <v>24.774912809223483</v>
      </c>
      <c r="Q1448" t="s">
        <v>96</v>
      </c>
      <c r="R1448" t="s">
        <v>185</v>
      </c>
      <c r="S1448" t="s">
        <v>274</v>
      </c>
      <c r="T1448" t="s">
        <v>509</v>
      </c>
      <c r="U1448" t="s">
        <v>529</v>
      </c>
      <c r="V1448" t="s">
        <v>518</v>
      </c>
    </row>
    <row r="1449" spans="1:22" ht="15" customHeight="1" x14ac:dyDescent="0.3">
      <c r="A1449">
        <v>10801</v>
      </c>
      <c r="B1449" t="s">
        <v>7</v>
      </c>
      <c r="C1449">
        <v>29</v>
      </c>
      <c r="D1449">
        <v>4</v>
      </c>
      <c r="E1449" s="3">
        <v>44559</v>
      </c>
      <c r="F1449" s="25">
        <f>YEAR(Order[[#This Row],[OrderDate]])</f>
        <v>2021</v>
      </c>
      <c r="G1449" s="14">
        <v>20220102</v>
      </c>
      <c r="H1449" t="s">
        <v>484</v>
      </c>
      <c r="I1449" s="4">
        <v>1856.85</v>
      </c>
      <c r="J1449" s="4">
        <v>123.79</v>
      </c>
      <c r="K1449" s="4">
        <v>92.842500000000001</v>
      </c>
      <c r="L1449">
        <v>20</v>
      </c>
      <c r="M1449" s="8">
        <v>0.25</v>
      </c>
      <c r="N1449" t="s">
        <v>383</v>
      </c>
      <c r="O1449">
        <v>12</v>
      </c>
      <c r="P1449" s="4">
        <v>78.453085124436214</v>
      </c>
      <c r="Q1449" t="s">
        <v>96</v>
      </c>
      <c r="R1449" t="s">
        <v>185</v>
      </c>
      <c r="S1449" t="s">
        <v>274</v>
      </c>
      <c r="T1449" t="s">
        <v>509</v>
      </c>
      <c r="U1449" t="s">
        <v>529</v>
      </c>
      <c r="V1449" t="s">
        <v>518</v>
      </c>
    </row>
    <row r="1450" spans="1:22" ht="15" customHeight="1" x14ac:dyDescent="0.3">
      <c r="A1450">
        <v>10802</v>
      </c>
      <c r="B1450" t="s">
        <v>70</v>
      </c>
      <c r="C1450">
        <v>30</v>
      </c>
      <c r="D1450">
        <v>4</v>
      </c>
      <c r="E1450" s="3">
        <v>44559</v>
      </c>
      <c r="F1450" s="25">
        <f>YEAR(Order[[#This Row],[OrderDate]])</f>
        <v>2021</v>
      </c>
      <c r="G1450" s="14">
        <v>20220102</v>
      </c>
      <c r="H1450" t="s">
        <v>484</v>
      </c>
      <c r="I1450" s="4">
        <v>485.4375</v>
      </c>
      <c r="J1450" s="4">
        <v>25.89</v>
      </c>
      <c r="K1450" s="4">
        <v>19.4175</v>
      </c>
      <c r="L1450">
        <v>25</v>
      </c>
      <c r="M1450" s="8">
        <v>0.25</v>
      </c>
      <c r="N1450" t="s">
        <v>384</v>
      </c>
      <c r="O1450">
        <v>13</v>
      </c>
      <c r="P1450" s="4">
        <v>15.141134761320492</v>
      </c>
      <c r="Q1450" t="s">
        <v>159</v>
      </c>
      <c r="R1450" t="s">
        <v>248</v>
      </c>
      <c r="S1450" t="s">
        <v>333</v>
      </c>
      <c r="T1450" t="s">
        <v>509</v>
      </c>
      <c r="U1450" t="s">
        <v>532</v>
      </c>
      <c r="V1450" t="s">
        <v>514</v>
      </c>
    </row>
    <row r="1451" spans="1:22" ht="15" customHeight="1" x14ac:dyDescent="0.3">
      <c r="A1451">
        <v>10802</v>
      </c>
      <c r="B1451" t="s">
        <v>70</v>
      </c>
      <c r="C1451">
        <v>51</v>
      </c>
      <c r="D1451">
        <v>4</v>
      </c>
      <c r="E1451" s="3">
        <v>44559</v>
      </c>
      <c r="F1451" s="25">
        <f>YEAR(Order[[#This Row],[OrderDate]])</f>
        <v>2021</v>
      </c>
      <c r="G1451" s="14">
        <v>20220102</v>
      </c>
      <c r="H1451" t="s">
        <v>484</v>
      </c>
      <c r="I1451" s="4">
        <v>1192.5</v>
      </c>
      <c r="J1451" s="4">
        <v>53</v>
      </c>
      <c r="K1451" s="4">
        <v>39.75</v>
      </c>
      <c r="L1451">
        <v>30</v>
      </c>
      <c r="M1451" s="8">
        <v>0.25</v>
      </c>
      <c r="N1451" t="s">
        <v>405</v>
      </c>
      <c r="O1451">
        <v>24</v>
      </c>
      <c r="P1451" s="4">
        <v>18.835525116961144</v>
      </c>
      <c r="Q1451" t="s">
        <v>159</v>
      </c>
      <c r="R1451" t="s">
        <v>248</v>
      </c>
      <c r="S1451" t="s">
        <v>333</v>
      </c>
      <c r="T1451" t="s">
        <v>509</v>
      </c>
      <c r="U1451" t="s">
        <v>532</v>
      </c>
      <c r="V1451" t="s">
        <v>513</v>
      </c>
    </row>
    <row r="1452" spans="1:22" ht="15" customHeight="1" x14ac:dyDescent="0.3">
      <c r="A1452">
        <v>10802</v>
      </c>
      <c r="B1452" t="s">
        <v>70</v>
      </c>
      <c r="C1452">
        <v>55</v>
      </c>
      <c r="D1452">
        <v>4</v>
      </c>
      <c r="E1452" s="3">
        <v>44559</v>
      </c>
      <c r="F1452" s="25">
        <f>YEAR(Order[[#This Row],[OrderDate]])</f>
        <v>2021</v>
      </c>
      <c r="G1452" s="14">
        <v>20220102</v>
      </c>
      <c r="H1452" t="s">
        <v>484</v>
      </c>
      <c r="I1452" s="4">
        <v>1080</v>
      </c>
      <c r="J1452" s="4">
        <v>24</v>
      </c>
      <c r="K1452" s="4">
        <v>18</v>
      </c>
      <c r="L1452">
        <v>60</v>
      </c>
      <c r="M1452" s="8">
        <v>0.25</v>
      </c>
      <c r="N1452" t="s">
        <v>409</v>
      </c>
      <c r="O1452">
        <v>25</v>
      </c>
      <c r="P1452" s="4">
        <v>18.144678468561601</v>
      </c>
      <c r="Q1452" t="s">
        <v>159</v>
      </c>
      <c r="R1452" t="s">
        <v>248</v>
      </c>
      <c r="S1452" t="s">
        <v>333</v>
      </c>
      <c r="T1452" t="s">
        <v>509</v>
      </c>
      <c r="U1452" t="s">
        <v>532</v>
      </c>
      <c r="V1452" t="s">
        <v>518</v>
      </c>
    </row>
    <row r="1453" spans="1:22" ht="15" customHeight="1" x14ac:dyDescent="0.3">
      <c r="A1453">
        <v>10802</v>
      </c>
      <c r="B1453" t="s">
        <v>70</v>
      </c>
      <c r="C1453">
        <v>62</v>
      </c>
      <c r="D1453">
        <v>4</v>
      </c>
      <c r="E1453" s="3">
        <v>44559</v>
      </c>
      <c r="F1453" s="25">
        <f>YEAR(Order[[#This Row],[OrderDate]])</f>
        <v>2021</v>
      </c>
      <c r="G1453" s="14">
        <v>20220106</v>
      </c>
      <c r="H1453" t="s">
        <v>484</v>
      </c>
      <c r="I1453" s="4">
        <v>184.87499999999997</v>
      </c>
      <c r="J1453" s="4">
        <v>49.3</v>
      </c>
      <c r="K1453" s="4">
        <v>36.974999999999994</v>
      </c>
      <c r="L1453">
        <v>5</v>
      </c>
      <c r="M1453" s="8">
        <v>0.25</v>
      </c>
      <c r="N1453" t="s">
        <v>416</v>
      </c>
      <c r="O1453">
        <v>29</v>
      </c>
      <c r="P1453" s="4">
        <v>34.868075459270003</v>
      </c>
      <c r="Q1453" t="s">
        <v>159</v>
      </c>
      <c r="R1453" t="s">
        <v>248</v>
      </c>
      <c r="S1453" t="s">
        <v>333</v>
      </c>
      <c r="T1453" t="s">
        <v>509</v>
      </c>
      <c r="U1453" t="s">
        <v>532</v>
      </c>
      <c r="V1453" t="s">
        <v>516</v>
      </c>
    </row>
    <row r="1454" spans="1:22" ht="15" customHeight="1" x14ac:dyDescent="0.3">
      <c r="A1454">
        <v>10803</v>
      </c>
      <c r="B1454" t="s">
        <v>85</v>
      </c>
      <c r="C1454">
        <v>19</v>
      </c>
      <c r="D1454">
        <v>4</v>
      </c>
      <c r="E1454" s="3">
        <v>44560</v>
      </c>
      <c r="F1454" s="25">
        <f>YEAR(Order[[#This Row],[OrderDate]])</f>
        <v>2021</v>
      </c>
      <c r="G1454" s="14">
        <v>20220106</v>
      </c>
      <c r="H1454" t="s">
        <v>486</v>
      </c>
      <c r="I1454" s="4">
        <v>209.75999983549116</v>
      </c>
      <c r="J1454" s="4">
        <v>9.1999999999999993</v>
      </c>
      <c r="K1454" s="4">
        <v>8.7399999931454655</v>
      </c>
      <c r="L1454">
        <v>24</v>
      </c>
      <c r="M1454" s="8">
        <v>5.000000074505806E-2</v>
      </c>
      <c r="N1454" t="s">
        <v>373</v>
      </c>
      <c r="O1454">
        <v>8</v>
      </c>
      <c r="P1454" s="4">
        <v>7.994614939930428</v>
      </c>
      <c r="Q1454" t="s">
        <v>174</v>
      </c>
      <c r="R1454" t="s">
        <v>263</v>
      </c>
      <c r="S1454" t="s">
        <v>347</v>
      </c>
      <c r="T1454" t="s">
        <v>510</v>
      </c>
      <c r="U1454" t="s">
        <v>521</v>
      </c>
      <c r="V1454" t="s">
        <v>516</v>
      </c>
    </row>
    <row r="1455" spans="1:22" ht="15" customHeight="1" x14ac:dyDescent="0.3">
      <c r="A1455">
        <v>10803</v>
      </c>
      <c r="B1455" t="s">
        <v>85</v>
      </c>
      <c r="C1455">
        <v>25</v>
      </c>
      <c r="D1455">
        <v>4</v>
      </c>
      <c r="E1455" s="3">
        <v>44560</v>
      </c>
      <c r="F1455" s="25">
        <f>YEAR(Order[[#This Row],[OrderDate]])</f>
        <v>2021</v>
      </c>
      <c r="G1455" s="14">
        <v>20220106</v>
      </c>
      <c r="H1455" t="s">
        <v>486</v>
      </c>
      <c r="I1455" s="4">
        <v>199.49999984353781</v>
      </c>
      <c r="J1455" s="4">
        <v>14</v>
      </c>
      <c r="K1455" s="4">
        <v>13.299999989569187</v>
      </c>
      <c r="L1455">
        <v>15</v>
      </c>
      <c r="M1455" s="8">
        <v>5.000000074505806E-2</v>
      </c>
      <c r="N1455" t="s">
        <v>379</v>
      </c>
      <c r="O1455">
        <v>11</v>
      </c>
      <c r="P1455" s="4">
        <v>5.7552439408246228</v>
      </c>
      <c r="Q1455" t="s">
        <v>174</v>
      </c>
      <c r="R1455" t="s">
        <v>263</v>
      </c>
      <c r="S1455" t="s">
        <v>347</v>
      </c>
      <c r="T1455" t="s">
        <v>510</v>
      </c>
      <c r="U1455" t="s">
        <v>521</v>
      </c>
      <c r="V1455" t="s">
        <v>516</v>
      </c>
    </row>
    <row r="1456" spans="1:22" ht="15" customHeight="1" x14ac:dyDescent="0.3">
      <c r="A1456">
        <v>10803</v>
      </c>
      <c r="B1456" t="s">
        <v>85</v>
      </c>
      <c r="C1456">
        <v>59</v>
      </c>
      <c r="D1456">
        <v>4</v>
      </c>
      <c r="E1456" s="3">
        <v>44560</v>
      </c>
      <c r="F1456" s="25">
        <f>YEAR(Order[[#This Row],[OrderDate]])</f>
        <v>2021</v>
      </c>
      <c r="G1456" s="14">
        <v>20220107</v>
      </c>
      <c r="H1456" t="s">
        <v>486</v>
      </c>
      <c r="I1456" s="4">
        <v>783.7499993853271</v>
      </c>
      <c r="J1456" s="4">
        <v>55</v>
      </c>
      <c r="K1456" s="4">
        <v>52.249999959021807</v>
      </c>
      <c r="L1456">
        <v>15</v>
      </c>
      <c r="M1456" s="8">
        <v>5.000000074505806E-2</v>
      </c>
      <c r="N1456" t="s">
        <v>413</v>
      </c>
      <c r="O1456">
        <v>28</v>
      </c>
      <c r="P1456" s="4">
        <v>29.299646906924384</v>
      </c>
      <c r="Q1456" t="s">
        <v>174</v>
      </c>
      <c r="R1456" t="s">
        <v>263</v>
      </c>
      <c r="S1456" t="s">
        <v>347</v>
      </c>
      <c r="T1456" t="s">
        <v>510</v>
      </c>
      <c r="U1456" t="s">
        <v>521</v>
      </c>
      <c r="V1456" t="s">
        <v>511</v>
      </c>
    </row>
    <row r="1457" spans="1:22" x14ac:dyDescent="0.3">
      <c r="A1457">
        <v>10804</v>
      </c>
      <c r="B1457" t="s">
        <v>69</v>
      </c>
      <c r="C1457">
        <v>10</v>
      </c>
      <c r="D1457">
        <v>6</v>
      </c>
      <c r="E1457" s="3">
        <v>44560</v>
      </c>
      <c r="F1457" s="25">
        <f>YEAR(Order[[#This Row],[OrderDate]])</f>
        <v>2021</v>
      </c>
      <c r="G1457" s="14">
        <v>20220107</v>
      </c>
      <c r="H1457" t="s">
        <v>484</v>
      </c>
      <c r="I1457" s="4">
        <v>1116</v>
      </c>
      <c r="J1457" s="4">
        <v>31</v>
      </c>
      <c r="K1457" s="4">
        <v>31</v>
      </c>
      <c r="L1457">
        <v>36</v>
      </c>
      <c r="M1457" s="8">
        <v>0</v>
      </c>
      <c r="N1457" t="s">
        <v>364</v>
      </c>
      <c r="O1457">
        <v>4</v>
      </c>
      <c r="P1457" s="4">
        <v>11.047328272500083</v>
      </c>
      <c r="Q1457" t="s">
        <v>158</v>
      </c>
      <c r="R1457" t="s">
        <v>247</v>
      </c>
      <c r="S1457" t="s">
        <v>332</v>
      </c>
      <c r="T1457" t="s">
        <v>509</v>
      </c>
      <c r="U1457" t="s">
        <v>351</v>
      </c>
      <c r="V1457" t="s">
        <v>514</v>
      </c>
    </row>
    <row r="1458" spans="1:22" x14ac:dyDescent="0.3">
      <c r="A1458">
        <v>10804</v>
      </c>
      <c r="B1458" t="s">
        <v>69</v>
      </c>
      <c r="C1458">
        <v>28</v>
      </c>
      <c r="D1458">
        <v>6</v>
      </c>
      <c r="E1458" s="3">
        <v>44560</v>
      </c>
      <c r="F1458" s="25">
        <f>YEAR(Order[[#This Row],[OrderDate]])</f>
        <v>2021</v>
      </c>
      <c r="G1458" s="14">
        <v>20220107</v>
      </c>
      <c r="H1458" t="s">
        <v>484</v>
      </c>
      <c r="I1458" s="4">
        <v>1094.4000000000001</v>
      </c>
      <c r="J1458" s="4">
        <v>45.6</v>
      </c>
      <c r="K1458" s="4">
        <v>45.6</v>
      </c>
      <c r="L1458">
        <v>24</v>
      </c>
      <c r="M1458" s="8">
        <v>0</v>
      </c>
      <c r="N1458" t="s">
        <v>382</v>
      </c>
      <c r="O1458">
        <v>12</v>
      </c>
      <c r="P1458" s="4">
        <v>23.763027335506571</v>
      </c>
      <c r="Q1458" t="s">
        <v>158</v>
      </c>
      <c r="R1458" t="s">
        <v>247</v>
      </c>
      <c r="S1458" t="s">
        <v>332</v>
      </c>
      <c r="T1458" t="s">
        <v>509</v>
      </c>
      <c r="U1458" t="s">
        <v>351</v>
      </c>
      <c r="V1458" t="s">
        <v>513</v>
      </c>
    </row>
    <row r="1459" spans="1:22" x14ac:dyDescent="0.3">
      <c r="A1459">
        <v>10804</v>
      </c>
      <c r="B1459" t="s">
        <v>69</v>
      </c>
      <c r="C1459">
        <v>49</v>
      </c>
      <c r="D1459">
        <v>6</v>
      </c>
      <c r="E1459" s="3">
        <v>44560</v>
      </c>
      <c r="F1459" s="25">
        <f>YEAR(Order[[#This Row],[OrderDate]])</f>
        <v>2021</v>
      </c>
      <c r="G1459" s="14">
        <v>20220109</v>
      </c>
      <c r="H1459" t="s">
        <v>484</v>
      </c>
      <c r="I1459" s="4">
        <v>67.999999523162842</v>
      </c>
      <c r="J1459" s="4">
        <v>20</v>
      </c>
      <c r="K1459" s="4">
        <v>16.99999988079071</v>
      </c>
      <c r="L1459">
        <v>4</v>
      </c>
      <c r="M1459" s="8">
        <v>0.15000000596046451</v>
      </c>
      <c r="N1459" t="s">
        <v>403</v>
      </c>
      <c r="O1459">
        <v>23</v>
      </c>
      <c r="P1459" s="4">
        <v>12.545683485741497</v>
      </c>
      <c r="Q1459" t="s">
        <v>158</v>
      </c>
      <c r="R1459" t="s">
        <v>247</v>
      </c>
      <c r="S1459" t="s">
        <v>332</v>
      </c>
      <c r="T1459" t="s">
        <v>509</v>
      </c>
      <c r="U1459" t="s">
        <v>351</v>
      </c>
      <c r="V1459" t="s">
        <v>516</v>
      </c>
    </row>
    <row r="1460" spans="1:22" ht="15" customHeight="1" x14ac:dyDescent="0.3">
      <c r="A1460">
        <v>10805</v>
      </c>
      <c r="B1460" t="s">
        <v>74</v>
      </c>
      <c r="C1460">
        <v>34</v>
      </c>
      <c r="D1460">
        <v>2</v>
      </c>
      <c r="E1460" s="3">
        <v>44560</v>
      </c>
      <c r="F1460" s="25">
        <f>YEAR(Order[[#This Row],[OrderDate]])</f>
        <v>2021</v>
      </c>
      <c r="G1460" s="14">
        <v>20220109</v>
      </c>
      <c r="H1460" t="s">
        <v>485</v>
      </c>
      <c r="I1460" s="4">
        <v>140</v>
      </c>
      <c r="J1460" s="4">
        <v>14</v>
      </c>
      <c r="K1460" s="4">
        <v>14</v>
      </c>
      <c r="L1460">
        <v>10</v>
      </c>
      <c r="M1460" s="8">
        <v>0</v>
      </c>
      <c r="N1460" t="s">
        <v>388</v>
      </c>
      <c r="O1460">
        <v>16</v>
      </c>
      <c r="P1460" s="4">
        <v>9.0738672986425506</v>
      </c>
      <c r="Q1460" t="s">
        <v>163</v>
      </c>
      <c r="R1460" t="s">
        <v>252</v>
      </c>
      <c r="S1460" t="s">
        <v>337</v>
      </c>
      <c r="T1460" t="s">
        <v>510</v>
      </c>
      <c r="U1460" t="s">
        <v>353</v>
      </c>
      <c r="V1460" t="s">
        <v>517</v>
      </c>
    </row>
    <row r="1461" spans="1:22" ht="15" customHeight="1" x14ac:dyDescent="0.3">
      <c r="A1461">
        <v>10805</v>
      </c>
      <c r="B1461" t="s">
        <v>74</v>
      </c>
      <c r="C1461">
        <v>38</v>
      </c>
      <c r="D1461">
        <v>2</v>
      </c>
      <c r="E1461" s="3">
        <v>44560</v>
      </c>
      <c r="F1461" s="25">
        <f>YEAR(Order[[#This Row],[OrderDate]])</f>
        <v>2021</v>
      </c>
      <c r="G1461" s="14">
        <v>20220105</v>
      </c>
      <c r="H1461" t="s">
        <v>485</v>
      </c>
      <c r="I1461" s="4">
        <v>2635</v>
      </c>
      <c r="J1461" s="4">
        <v>263.5</v>
      </c>
      <c r="K1461" s="4">
        <v>263.5</v>
      </c>
      <c r="L1461">
        <v>10</v>
      </c>
      <c r="M1461" s="8">
        <v>0</v>
      </c>
      <c r="N1461" t="s">
        <v>392</v>
      </c>
      <c r="O1461">
        <v>18</v>
      </c>
      <c r="P1461" s="4">
        <v>194.17724636053271</v>
      </c>
      <c r="Q1461" t="s">
        <v>163</v>
      </c>
      <c r="R1461" t="s">
        <v>252</v>
      </c>
      <c r="S1461" t="s">
        <v>337</v>
      </c>
      <c r="T1461" t="s">
        <v>510</v>
      </c>
      <c r="U1461" t="s">
        <v>353</v>
      </c>
      <c r="V1461" t="s">
        <v>517</v>
      </c>
    </row>
    <row r="1462" spans="1:22" ht="15" customHeight="1" x14ac:dyDescent="0.3">
      <c r="A1462">
        <v>10806</v>
      </c>
      <c r="B1462" t="s">
        <v>81</v>
      </c>
      <c r="C1462">
        <v>2</v>
      </c>
      <c r="D1462">
        <v>3</v>
      </c>
      <c r="E1462" s="3">
        <v>44561</v>
      </c>
      <c r="F1462" s="25">
        <f>YEAR(Order[[#This Row],[OrderDate]])</f>
        <v>2021</v>
      </c>
      <c r="G1462" s="14">
        <v>20220105</v>
      </c>
      <c r="H1462" t="s">
        <v>484</v>
      </c>
      <c r="I1462" s="4">
        <v>285</v>
      </c>
      <c r="J1462" s="4">
        <v>19</v>
      </c>
      <c r="K1462" s="4">
        <v>14.25</v>
      </c>
      <c r="L1462">
        <v>20</v>
      </c>
      <c r="M1462" s="8">
        <v>0.25</v>
      </c>
      <c r="N1462" t="s">
        <v>356</v>
      </c>
      <c r="O1462">
        <v>1</v>
      </c>
      <c r="P1462" s="4">
        <v>9.9064127385757743</v>
      </c>
      <c r="Q1462" t="s">
        <v>170</v>
      </c>
      <c r="R1462" t="s">
        <v>259</v>
      </c>
      <c r="S1462" t="s">
        <v>343</v>
      </c>
      <c r="T1462" t="s">
        <v>509</v>
      </c>
      <c r="U1462" t="s">
        <v>519</v>
      </c>
      <c r="V1462" t="s">
        <v>517</v>
      </c>
    </row>
    <row r="1463" spans="1:22" ht="15" customHeight="1" x14ac:dyDescent="0.3">
      <c r="A1463">
        <v>10806</v>
      </c>
      <c r="B1463" t="s">
        <v>81</v>
      </c>
      <c r="C1463">
        <v>65</v>
      </c>
      <c r="D1463">
        <v>3</v>
      </c>
      <c r="E1463" s="3">
        <v>44561</v>
      </c>
      <c r="F1463" s="25">
        <f>YEAR(Order[[#This Row],[OrderDate]])</f>
        <v>2021</v>
      </c>
      <c r="G1463" s="14">
        <v>20220105</v>
      </c>
      <c r="H1463" t="s">
        <v>484</v>
      </c>
      <c r="I1463" s="4">
        <v>42.1</v>
      </c>
      <c r="J1463" s="4">
        <v>21.05</v>
      </c>
      <c r="K1463" s="4">
        <v>21.05</v>
      </c>
      <c r="L1463">
        <v>2</v>
      </c>
      <c r="M1463" s="8">
        <v>0</v>
      </c>
      <c r="N1463" t="s">
        <v>419</v>
      </c>
      <c r="O1463">
        <v>2</v>
      </c>
      <c r="P1463" s="4">
        <v>12.356901002694999</v>
      </c>
      <c r="Q1463" t="s">
        <v>170</v>
      </c>
      <c r="R1463" t="s">
        <v>259</v>
      </c>
      <c r="S1463" t="s">
        <v>343</v>
      </c>
      <c r="T1463" t="s">
        <v>509</v>
      </c>
      <c r="U1463" t="s">
        <v>519</v>
      </c>
      <c r="V1463" t="s">
        <v>515</v>
      </c>
    </row>
    <row r="1464" spans="1:22" ht="15" customHeight="1" x14ac:dyDescent="0.3">
      <c r="A1464">
        <v>10806</v>
      </c>
      <c r="B1464" t="s">
        <v>81</v>
      </c>
      <c r="C1464">
        <v>74</v>
      </c>
      <c r="D1464">
        <v>3</v>
      </c>
      <c r="E1464" s="3">
        <v>44561</v>
      </c>
      <c r="F1464" s="25">
        <f>YEAR(Order[[#This Row],[OrderDate]])</f>
        <v>2021</v>
      </c>
      <c r="G1464" s="14">
        <v>20220130</v>
      </c>
      <c r="H1464" t="s">
        <v>484</v>
      </c>
      <c r="I1464" s="4">
        <v>112.5</v>
      </c>
      <c r="J1464" s="4">
        <v>10</v>
      </c>
      <c r="K1464" s="4">
        <v>7.5</v>
      </c>
      <c r="L1464">
        <v>15</v>
      </c>
      <c r="M1464" s="8">
        <v>0.25</v>
      </c>
      <c r="N1464" t="s">
        <v>428</v>
      </c>
      <c r="O1464">
        <v>4</v>
      </c>
      <c r="P1464" s="4">
        <v>5.405016256844287</v>
      </c>
      <c r="Q1464" t="s">
        <v>170</v>
      </c>
      <c r="R1464" t="s">
        <v>259</v>
      </c>
      <c r="S1464" t="s">
        <v>343</v>
      </c>
      <c r="T1464" t="s">
        <v>509</v>
      </c>
      <c r="U1464" t="s">
        <v>519</v>
      </c>
      <c r="V1464" t="s">
        <v>513</v>
      </c>
    </row>
    <row r="1465" spans="1:22" ht="15" customHeight="1" x14ac:dyDescent="0.3">
      <c r="A1465">
        <v>10807</v>
      </c>
      <c r="B1465" t="s">
        <v>25</v>
      </c>
      <c r="C1465">
        <v>40</v>
      </c>
      <c r="D1465">
        <v>4</v>
      </c>
      <c r="E1465" s="3">
        <v>44561</v>
      </c>
      <c r="F1465" s="25">
        <f>YEAR(Order[[#This Row],[OrderDate]])</f>
        <v>2021</v>
      </c>
      <c r="G1465" s="14">
        <v>20220109</v>
      </c>
      <c r="H1465" t="s">
        <v>486</v>
      </c>
      <c r="I1465" s="4">
        <v>18.399999999999999</v>
      </c>
      <c r="J1465" s="4">
        <v>18.399999999999999</v>
      </c>
      <c r="K1465" s="4">
        <v>18.399999999999999</v>
      </c>
      <c r="L1465">
        <v>1</v>
      </c>
      <c r="M1465" s="8">
        <v>0</v>
      </c>
      <c r="N1465" t="s">
        <v>394</v>
      </c>
      <c r="O1465">
        <v>19</v>
      </c>
      <c r="P1465" s="4">
        <v>11.939905659925371</v>
      </c>
      <c r="Q1465" t="s">
        <v>114</v>
      </c>
      <c r="R1465" t="s">
        <v>203</v>
      </c>
      <c r="S1465" t="s">
        <v>291</v>
      </c>
      <c r="T1465" t="s">
        <v>509</v>
      </c>
      <c r="U1465" t="s">
        <v>528</v>
      </c>
      <c r="V1465" t="s">
        <v>514</v>
      </c>
    </row>
    <row r="1466" spans="1:22" ht="15" customHeight="1" x14ac:dyDescent="0.3">
      <c r="A1466">
        <v>10808</v>
      </c>
      <c r="B1466" t="s">
        <v>53</v>
      </c>
      <c r="C1466">
        <v>56</v>
      </c>
      <c r="D1466">
        <v>2</v>
      </c>
      <c r="E1466" s="3">
        <v>44562</v>
      </c>
      <c r="F1466" s="25">
        <f>YEAR(Order[[#This Row],[OrderDate]])</f>
        <v>2022</v>
      </c>
      <c r="G1466" s="14">
        <v>20220109</v>
      </c>
      <c r="H1466" t="s">
        <v>485</v>
      </c>
      <c r="I1466" s="4">
        <v>645.999995470047</v>
      </c>
      <c r="J1466" s="4">
        <v>38</v>
      </c>
      <c r="K1466" s="4">
        <v>32.29999977350235</v>
      </c>
      <c r="L1466">
        <v>20</v>
      </c>
      <c r="M1466" s="8">
        <v>0.15000000596046451</v>
      </c>
      <c r="N1466" t="s">
        <v>410</v>
      </c>
      <c r="O1466">
        <v>26</v>
      </c>
      <c r="P1466" s="4">
        <v>12.985049050340091</v>
      </c>
      <c r="Q1466" t="s">
        <v>142</v>
      </c>
      <c r="R1466" t="s">
        <v>231</v>
      </c>
      <c r="S1466" t="s">
        <v>317</v>
      </c>
      <c r="T1466" t="s">
        <v>510</v>
      </c>
      <c r="U1466" t="s">
        <v>353</v>
      </c>
      <c r="V1466" t="s">
        <v>512</v>
      </c>
    </row>
    <row r="1467" spans="1:22" ht="15" customHeight="1" x14ac:dyDescent="0.3">
      <c r="A1467">
        <v>10808</v>
      </c>
      <c r="B1467" t="s">
        <v>53</v>
      </c>
      <c r="C1467">
        <v>76</v>
      </c>
      <c r="D1467">
        <v>2</v>
      </c>
      <c r="E1467" s="3">
        <v>44562</v>
      </c>
      <c r="F1467" s="25">
        <f>YEAR(Order[[#This Row],[OrderDate]])</f>
        <v>2022</v>
      </c>
      <c r="G1467" s="14">
        <v>20220107</v>
      </c>
      <c r="H1467" t="s">
        <v>485</v>
      </c>
      <c r="I1467" s="4">
        <v>764.99999463558197</v>
      </c>
      <c r="J1467" s="4">
        <v>18</v>
      </c>
      <c r="K1467" s="4">
        <v>15.299999892711639</v>
      </c>
      <c r="L1467">
        <v>50</v>
      </c>
      <c r="M1467" s="8">
        <v>0.15000000596046451</v>
      </c>
      <c r="N1467" t="s">
        <v>430</v>
      </c>
      <c r="O1467">
        <v>23</v>
      </c>
      <c r="P1467" s="4">
        <v>11.35067307451974</v>
      </c>
      <c r="Q1467" t="s">
        <v>142</v>
      </c>
      <c r="R1467" t="s">
        <v>231</v>
      </c>
      <c r="S1467" t="s">
        <v>317</v>
      </c>
      <c r="T1467" t="s">
        <v>510</v>
      </c>
      <c r="U1467" t="s">
        <v>353</v>
      </c>
      <c r="V1467" t="s">
        <v>517</v>
      </c>
    </row>
    <row r="1468" spans="1:22" x14ac:dyDescent="0.3">
      <c r="A1468">
        <v>10809</v>
      </c>
      <c r="B1468" t="s">
        <v>85</v>
      </c>
      <c r="C1468">
        <v>52</v>
      </c>
      <c r="D1468">
        <v>7</v>
      </c>
      <c r="E1468" s="3">
        <v>44562</v>
      </c>
      <c r="F1468" s="25">
        <f>YEAR(Order[[#This Row],[OrderDate]])</f>
        <v>2022</v>
      </c>
      <c r="G1468" s="14">
        <v>20220107</v>
      </c>
      <c r="H1468" t="s">
        <v>486</v>
      </c>
      <c r="I1468" s="4">
        <v>140</v>
      </c>
      <c r="J1468" s="4">
        <v>7</v>
      </c>
      <c r="K1468" s="4">
        <v>7</v>
      </c>
      <c r="L1468">
        <v>20</v>
      </c>
      <c r="M1468" s="8">
        <v>0</v>
      </c>
      <c r="N1468" t="s">
        <v>406</v>
      </c>
      <c r="O1468">
        <v>24</v>
      </c>
      <c r="P1468" s="4">
        <v>2.7531089859539</v>
      </c>
      <c r="Q1468" t="s">
        <v>174</v>
      </c>
      <c r="R1468" t="s">
        <v>263</v>
      </c>
      <c r="S1468" t="s">
        <v>347</v>
      </c>
      <c r="T1468" t="s">
        <v>510</v>
      </c>
      <c r="U1468" t="s">
        <v>521</v>
      </c>
      <c r="V1468" t="s">
        <v>512</v>
      </c>
    </row>
    <row r="1469" spans="1:22" ht="15" customHeight="1" x14ac:dyDescent="0.3">
      <c r="A1469">
        <v>10810</v>
      </c>
      <c r="B1469" t="s">
        <v>40</v>
      </c>
      <c r="C1469">
        <v>13</v>
      </c>
      <c r="D1469">
        <v>2</v>
      </c>
      <c r="E1469" s="3">
        <v>44562</v>
      </c>
      <c r="F1469" s="25">
        <f>YEAR(Order[[#This Row],[OrderDate]])</f>
        <v>2022</v>
      </c>
      <c r="G1469" s="14">
        <v>20220107</v>
      </c>
      <c r="H1469" t="s">
        <v>485</v>
      </c>
      <c r="I1469" s="4">
        <v>42</v>
      </c>
      <c r="J1469" s="4">
        <v>6</v>
      </c>
      <c r="K1469" s="4">
        <v>6</v>
      </c>
      <c r="L1469">
        <v>7</v>
      </c>
      <c r="M1469" s="8">
        <v>0</v>
      </c>
      <c r="N1469" t="s">
        <v>367</v>
      </c>
      <c r="O1469">
        <v>6</v>
      </c>
      <c r="P1469" s="4">
        <v>2.1837851755325639</v>
      </c>
      <c r="Q1469" t="s">
        <v>129</v>
      </c>
      <c r="R1469" t="s">
        <v>218</v>
      </c>
      <c r="S1469" t="s">
        <v>305</v>
      </c>
      <c r="T1469" t="s">
        <v>510</v>
      </c>
      <c r="U1469" t="s">
        <v>531</v>
      </c>
      <c r="V1469" t="s">
        <v>514</v>
      </c>
    </row>
    <row r="1470" spans="1:22" ht="15" customHeight="1" x14ac:dyDescent="0.3">
      <c r="A1470">
        <v>10810</v>
      </c>
      <c r="B1470" t="s">
        <v>40</v>
      </c>
      <c r="C1470">
        <v>25</v>
      </c>
      <c r="D1470">
        <v>2</v>
      </c>
      <c r="E1470" s="3">
        <v>44562</v>
      </c>
      <c r="F1470" s="25">
        <f>YEAR(Order[[#This Row],[OrderDate]])</f>
        <v>2022</v>
      </c>
      <c r="G1470" s="14">
        <v>20220107</v>
      </c>
      <c r="H1470" t="s">
        <v>485</v>
      </c>
      <c r="I1470" s="4">
        <v>70</v>
      </c>
      <c r="J1470" s="4">
        <v>14</v>
      </c>
      <c r="K1470" s="4">
        <v>14</v>
      </c>
      <c r="L1470">
        <v>5</v>
      </c>
      <c r="M1470" s="8">
        <v>0</v>
      </c>
      <c r="N1470" t="s">
        <v>379</v>
      </c>
      <c r="O1470">
        <v>11</v>
      </c>
      <c r="P1470" s="4">
        <v>5.7552439408246228</v>
      </c>
      <c r="Q1470" t="s">
        <v>129</v>
      </c>
      <c r="R1470" t="s">
        <v>218</v>
      </c>
      <c r="S1470" t="s">
        <v>305</v>
      </c>
      <c r="T1470" t="s">
        <v>510</v>
      </c>
      <c r="U1470" t="s">
        <v>531</v>
      </c>
      <c r="V1470" t="s">
        <v>516</v>
      </c>
    </row>
    <row r="1471" spans="1:22" ht="15" customHeight="1" x14ac:dyDescent="0.3">
      <c r="A1471">
        <v>10810</v>
      </c>
      <c r="B1471" t="s">
        <v>40</v>
      </c>
      <c r="C1471">
        <v>70</v>
      </c>
      <c r="D1471">
        <v>2</v>
      </c>
      <c r="E1471" s="3">
        <v>44562</v>
      </c>
      <c r="F1471" s="25">
        <f>YEAR(Order[[#This Row],[OrderDate]])</f>
        <v>2022</v>
      </c>
      <c r="G1471" s="14">
        <v>20220108</v>
      </c>
      <c r="H1471" t="s">
        <v>485</v>
      </c>
      <c r="I1471" s="4">
        <v>75</v>
      </c>
      <c r="J1471" s="4">
        <v>15</v>
      </c>
      <c r="K1471" s="4">
        <v>15</v>
      </c>
      <c r="L1471">
        <v>5</v>
      </c>
      <c r="M1471" s="8">
        <v>0</v>
      </c>
      <c r="N1471" t="s">
        <v>424</v>
      </c>
      <c r="O1471">
        <v>7</v>
      </c>
      <c r="P1471" s="4">
        <v>4.3219663299234155</v>
      </c>
      <c r="Q1471" t="s">
        <v>129</v>
      </c>
      <c r="R1471" t="s">
        <v>218</v>
      </c>
      <c r="S1471" t="s">
        <v>305</v>
      </c>
      <c r="T1471" t="s">
        <v>510</v>
      </c>
      <c r="U1471" t="s">
        <v>531</v>
      </c>
      <c r="V1471" t="s">
        <v>517</v>
      </c>
    </row>
    <row r="1472" spans="1:22" ht="15" customHeight="1" x14ac:dyDescent="0.3">
      <c r="A1472">
        <v>10811</v>
      </c>
      <c r="B1472" t="s">
        <v>45</v>
      </c>
      <c r="C1472">
        <v>19</v>
      </c>
      <c r="D1472">
        <v>8</v>
      </c>
      <c r="E1472" s="3">
        <v>44563</v>
      </c>
      <c r="F1472" s="25">
        <f>YEAR(Order[[#This Row],[OrderDate]])</f>
        <v>2022</v>
      </c>
      <c r="G1472" s="14">
        <v>20220108</v>
      </c>
      <c r="H1472" t="s">
        <v>486</v>
      </c>
      <c r="I1472" s="4">
        <v>138</v>
      </c>
      <c r="J1472" s="4">
        <v>9.1999999999999993</v>
      </c>
      <c r="K1472" s="4">
        <v>9.1999999999999993</v>
      </c>
      <c r="L1472">
        <v>15</v>
      </c>
      <c r="M1472" s="8">
        <v>0</v>
      </c>
      <c r="N1472" t="s">
        <v>373</v>
      </c>
      <c r="O1472">
        <v>8</v>
      </c>
      <c r="P1472" s="4">
        <v>7.994614939930428</v>
      </c>
      <c r="Q1472" t="s">
        <v>134</v>
      </c>
      <c r="R1472" t="s">
        <v>223</v>
      </c>
      <c r="S1472" t="s">
        <v>310</v>
      </c>
      <c r="T1472" t="s">
        <v>510</v>
      </c>
      <c r="U1472" t="s">
        <v>354</v>
      </c>
      <c r="V1472" t="s">
        <v>516</v>
      </c>
    </row>
    <row r="1473" spans="1:22" ht="15" customHeight="1" x14ac:dyDescent="0.3">
      <c r="A1473">
        <v>10811</v>
      </c>
      <c r="B1473" t="s">
        <v>45</v>
      </c>
      <c r="C1473">
        <v>23</v>
      </c>
      <c r="D1473">
        <v>8</v>
      </c>
      <c r="E1473" s="3">
        <v>44563</v>
      </c>
      <c r="F1473" s="25">
        <f>YEAR(Order[[#This Row],[OrderDate]])</f>
        <v>2022</v>
      </c>
      <c r="G1473" s="14">
        <v>20220108</v>
      </c>
      <c r="H1473" t="s">
        <v>486</v>
      </c>
      <c r="I1473" s="4">
        <v>162</v>
      </c>
      <c r="J1473" s="4">
        <v>9</v>
      </c>
      <c r="K1473" s="4">
        <v>9</v>
      </c>
      <c r="L1473">
        <v>18</v>
      </c>
      <c r="M1473" s="8">
        <v>0</v>
      </c>
      <c r="N1473" t="s">
        <v>377</v>
      </c>
      <c r="O1473">
        <v>9</v>
      </c>
      <c r="P1473" s="4">
        <v>5.2140991742329925</v>
      </c>
      <c r="Q1473" t="s">
        <v>134</v>
      </c>
      <c r="R1473" t="s">
        <v>223</v>
      </c>
      <c r="S1473" t="s">
        <v>310</v>
      </c>
      <c r="T1473" t="s">
        <v>510</v>
      </c>
      <c r="U1473" t="s">
        <v>354</v>
      </c>
      <c r="V1473" t="s">
        <v>512</v>
      </c>
    </row>
    <row r="1474" spans="1:22" ht="15" customHeight="1" x14ac:dyDescent="0.3">
      <c r="A1474">
        <v>10811</v>
      </c>
      <c r="B1474" t="s">
        <v>45</v>
      </c>
      <c r="C1474">
        <v>40</v>
      </c>
      <c r="D1474">
        <v>8</v>
      </c>
      <c r="E1474" s="3">
        <v>44563</v>
      </c>
      <c r="F1474" s="25">
        <f>YEAR(Order[[#This Row],[OrderDate]])</f>
        <v>2022</v>
      </c>
      <c r="G1474" s="14">
        <v>20220112</v>
      </c>
      <c r="H1474" t="s">
        <v>486</v>
      </c>
      <c r="I1474" s="4">
        <v>552</v>
      </c>
      <c r="J1474" s="4">
        <v>18.399999999999999</v>
      </c>
      <c r="K1474" s="4">
        <v>18.399999999999999</v>
      </c>
      <c r="L1474">
        <v>30</v>
      </c>
      <c r="M1474" s="8">
        <v>0</v>
      </c>
      <c r="N1474" t="s">
        <v>394</v>
      </c>
      <c r="O1474">
        <v>19</v>
      </c>
      <c r="P1474" s="4">
        <v>11.939905659925371</v>
      </c>
      <c r="Q1474" t="s">
        <v>134</v>
      </c>
      <c r="R1474" t="s">
        <v>223</v>
      </c>
      <c r="S1474" t="s">
        <v>310</v>
      </c>
      <c r="T1474" t="s">
        <v>510</v>
      </c>
      <c r="U1474" t="s">
        <v>354</v>
      </c>
      <c r="V1474" t="s">
        <v>514</v>
      </c>
    </row>
    <row r="1475" spans="1:22" ht="15" customHeight="1" x14ac:dyDescent="0.3">
      <c r="A1475">
        <v>10812</v>
      </c>
      <c r="B1475" t="s">
        <v>63</v>
      </c>
      <c r="C1475">
        <v>31</v>
      </c>
      <c r="D1475">
        <v>5</v>
      </c>
      <c r="E1475" s="3">
        <v>44563</v>
      </c>
      <c r="F1475" s="25">
        <f>YEAR(Order[[#This Row],[OrderDate]])</f>
        <v>2022</v>
      </c>
      <c r="G1475" s="14">
        <v>20220112</v>
      </c>
      <c r="H1475" t="s">
        <v>486</v>
      </c>
      <c r="I1475" s="4">
        <v>179.99999970197678</v>
      </c>
      <c r="J1475" s="4">
        <v>12.5</v>
      </c>
      <c r="K1475" s="4">
        <v>11.249999981373549</v>
      </c>
      <c r="L1475">
        <v>16</v>
      </c>
      <c r="M1475" s="8">
        <v>0.10000000149011611</v>
      </c>
      <c r="N1475" t="s">
        <v>385</v>
      </c>
      <c r="O1475">
        <v>14</v>
      </c>
      <c r="P1475" s="4">
        <v>8.9210025428745876</v>
      </c>
      <c r="Q1475" t="s">
        <v>152</v>
      </c>
      <c r="R1475" t="s">
        <v>241</v>
      </c>
      <c r="S1475" t="s">
        <v>326</v>
      </c>
      <c r="T1475" t="s">
        <v>509</v>
      </c>
      <c r="U1475" t="s">
        <v>528</v>
      </c>
      <c r="V1475" t="s">
        <v>511</v>
      </c>
    </row>
    <row r="1476" spans="1:22" ht="15" customHeight="1" x14ac:dyDescent="0.3">
      <c r="A1476">
        <v>10812</v>
      </c>
      <c r="B1476" t="s">
        <v>63</v>
      </c>
      <c r="C1476">
        <v>72</v>
      </c>
      <c r="D1476">
        <v>5</v>
      </c>
      <c r="E1476" s="3">
        <v>44563</v>
      </c>
      <c r="F1476" s="25">
        <f>YEAR(Order[[#This Row],[OrderDate]])</f>
        <v>2022</v>
      </c>
      <c r="G1476" s="14">
        <v>20220112</v>
      </c>
      <c r="H1476" t="s">
        <v>486</v>
      </c>
      <c r="I1476" s="4">
        <v>1252.7999979257581</v>
      </c>
      <c r="J1476" s="4">
        <v>34.799999999999997</v>
      </c>
      <c r="K1476" s="4">
        <v>31.319999948143955</v>
      </c>
      <c r="L1476">
        <v>40</v>
      </c>
      <c r="M1476" s="8">
        <v>0.10000000149011611</v>
      </c>
      <c r="N1476" t="s">
        <v>426</v>
      </c>
      <c r="O1476">
        <v>14</v>
      </c>
      <c r="P1476" s="4">
        <v>14.902797245173618</v>
      </c>
      <c r="Q1476" t="s">
        <v>152</v>
      </c>
      <c r="R1476" t="s">
        <v>241</v>
      </c>
      <c r="S1476" t="s">
        <v>326</v>
      </c>
      <c r="T1476" t="s">
        <v>509</v>
      </c>
      <c r="U1476" t="s">
        <v>528</v>
      </c>
      <c r="V1476" t="s">
        <v>511</v>
      </c>
    </row>
    <row r="1477" spans="1:22" ht="15" customHeight="1" x14ac:dyDescent="0.3">
      <c r="A1477">
        <v>10812</v>
      </c>
      <c r="B1477" t="s">
        <v>63</v>
      </c>
      <c r="C1477">
        <v>77</v>
      </c>
      <c r="D1477">
        <v>5</v>
      </c>
      <c r="E1477" s="3">
        <v>44563</v>
      </c>
      <c r="F1477" s="25">
        <f>YEAR(Order[[#This Row],[OrderDate]])</f>
        <v>2022</v>
      </c>
      <c r="G1477" s="14">
        <v>20220109</v>
      </c>
      <c r="H1477" t="s">
        <v>486</v>
      </c>
      <c r="I1477" s="4">
        <v>260</v>
      </c>
      <c r="J1477" s="4">
        <v>13</v>
      </c>
      <c r="K1477" s="4">
        <v>13</v>
      </c>
      <c r="L1477">
        <v>20</v>
      </c>
      <c r="M1477" s="8">
        <v>0</v>
      </c>
      <c r="N1477" t="s">
        <v>431</v>
      </c>
      <c r="O1477">
        <v>12</v>
      </c>
      <c r="P1477" s="4">
        <v>9.7871799999999993</v>
      </c>
      <c r="Q1477" t="s">
        <v>152</v>
      </c>
      <c r="R1477" t="s">
        <v>241</v>
      </c>
      <c r="S1477" t="s">
        <v>326</v>
      </c>
      <c r="T1477" t="s">
        <v>509</v>
      </c>
      <c r="U1477" t="s">
        <v>528</v>
      </c>
      <c r="V1477" t="s">
        <v>515</v>
      </c>
    </row>
    <row r="1478" spans="1:22" ht="15" customHeight="1" x14ac:dyDescent="0.3">
      <c r="A1478">
        <v>10813</v>
      </c>
      <c r="B1478" t="s">
        <v>64</v>
      </c>
      <c r="C1478">
        <v>2</v>
      </c>
      <c r="D1478">
        <v>1</v>
      </c>
      <c r="E1478" s="3">
        <v>44566</v>
      </c>
      <c r="F1478" s="25">
        <f>YEAR(Order[[#This Row],[OrderDate]])</f>
        <v>2022</v>
      </c>
      <c r="G1478" s="14">
        <v>20220109</v>
      </c>
      <c r="H1478" t="s">
        <v>486</v>
      </c>
      <c r="I1478" s="4">
        <v>182.39999932050705</v>
      </c>
      <c r="J1478" s="4">
        <v>19</v>
      </c>
      <c r="K1478" s="4">
        <v>15.199999943375587</v>
      </c>
      <c r="L1478">
        <v>12</v>
      </c>
      <c r="M1478" s="8">
        <v>0.20000000298023221</v>
      </c>
      <c r="N1478" t="s">
        <v>356</v>
      </c>
      <c r="O1478">
        <v>1</v>
      </c>
      <c r="P1478" s="4">
        <v>9.9064127385757743</v>
      </c>
      <c r="Q1478" t="s">
        <v>153</v>
      </c>
      <c r="R1478" t="s">
        <v>242</v>
      </c>
      <c r="S1478" t="s">
        <v>327</v>
      </c>
      <c r="T1478" t="s">
        <v>510</v>
      </c>
      <c r="U1478" t="s">
        <v>521</v>
      </c>
      <c r="V1478" t="s">
        <v>517</v>
      </c>
    </row>
    <row r="1479" spans="1:22" ht="15" customHeight="1" x14ac:dyDescent="0.3">
      <c r="A1479">
        <v>10813</v>
      </c>
      <c r="B1479" t="s">
        <v>64</v>
      </c>
      <c r="C1479">
        <v>46</v>
      </c>
      <c r="D1479">
        <v>1</v>
      </c>
      <c r="E1479" s="3">
        <v>44566</v>
      </c>
      <c r="F1479" s="25">
        <f>YEAR(Order[[#This Row],[OrderDate]])</f>
        <v>2022</v>
      </c>
      <c r="G1479" s="14">
        <v>20220114</v>
      </c>
      <c r="H1479" t="s">
        <v>486</v>
      </c>
      <c r="I1479" s="4">
        <v>420</v>
      </c>
      <c r="J1479" s="4">
        <v>12</v>
      </c>
      <c r="K1479" s="4">
        <v>12</v>
      </c>
      <c r="L1479">
        <v>35</v>
      </c>
      <c r="M1479" s="8">
        <v>0</v>
      </c>
      <c r="N1479" t="s">
        <v>400</v>
      </c>
      <c r="O1479">
        <v>21</v>
      </c>
      <c r="P1479" s="4">
        <v>5.504627786254181</v>
      </c>
      <c r="Q1479" t="s">
        <v>153</v>
      </c>
      <c r="R1479" t="s">
        <v>242</v>
      </c>
      <c r="S1479" t="s">
        <v>327</v>
      </c>
      <c r="T1479" t="s">
        <v>510</v>
      </c>
      <c r="U1479" t="s">
        <v>521</v>
      </c>
      <c r="V1479" t="s">
        <v>514</v>
      </c>
    </row>
    <row r="1480" spans="1:22" ht="15" customHeight="1" x14ac:dyDescent="0.3">
      <c r="A1480">
        <v>10814</v>
      </c>
      <c r="B1480" t="s">
        <v>81</v>
      </c>
      <c r="C1480">
        <v>41</v>
      </c>
      <c r="D1480">
        <v>3</v>
      </c>
      <c r="E1480" s="3">
        <v>44566</v>
      </c>
      <c r="F1480" s="25">
        <f>YEAR(Order[[#This Row],[OrderDate]])</f>
        <v>2022</v>
      </c>
      <c r="G1480" s="14">
        <v>20220114</v>
      </c>
      <c r="H1480" t="s">
        <v>485</v>
      </c>
      <c r="I1480" s="4">
        <v>193</v>
      </c>
      <c r="J1480" s="4">
        <v>9.65</v>
      </c>
      <c r="K1480" s="4">
        <v>9.65</v>
      </c>
      <c r="L1480">
        <v>20</v>
      </c>
      <c r="M1480" s="8">
        <v>0</v>
      </c>
      <c r="N1480" t="s">
        <v>395</v>
      </c>
      <c r="O1480">
        <v>19</v>
      </c>
      <c r="P1480" s="4">
        <v>6.0463867884479576</v>
      </c>
      <c r="Q1480" t="s">
        <v>170</v>
      </c>
      <c r="R1480" t="s">
        <v>259</v>
      </c>
      <c r="S1480" t="s">
        <v>343</v>
      </c>
      <c r="T1480" t="s">
        <v>509</v>
      </c>
      <c r="U1480" t="s">
        <v>519</v>
      </c>
      <c r="V1480" t="s">
        <v>514</v>
      </c>
    </row>
    <row r="1481" spans="1:22" ht="15" customHeight="1" x14ac:dyDescent="0.3">
      <c r="A1481">
        <v>10814</v>
      </c>
      <c r="B1481" t="s">
        <v>81</v>
      </c>
      <c r="C1481">
        <v>43</v>
      </c>
      <c r="D1481">
        <v>3</v>
      </c>
      <c r="E1481" s="3">
        <v>44566</v>
      </c>
      <c r="F1481" s="25">
        <f>YEAR(Order[[#This Row],[OrderDate]])</f>
        <v>2022</v>
      </c>
      <c r="G1481" s="14">
        <v>20220114</v>
      </c>
      <c r="H1481" t="s">
        <v>485</v>
      </c>
      <c r="I1481" s="4">
        <v>781.99999451637268</v>
      </c>
      <c r="J1481" s="4">
        <v>46</v>
      </c>
      <c r="K1481" s="4">
        <v>39.099999725818634</v>
      </c>
      <c r="L1481">
        <v>20</v>
      </c>
      <c r="M1481" s="8">
        <v>0.15000000596046451</v>
      </c>
      <c r="N1481" t="s">
        <v>397</v>
      </c>
      <c r="O1481">
        <v>20</v>
      </c>
      <c r="P1481" s="4">
        <v>33.719701744549674</v>
      </c>
      <c r="Q1481" t="s">
        <v>170</v>
      </c>
      <c r="R1481" t="s">
        <v>259</v>
      </c>
      <c r="S1481" t="s">
        <v>343</v>
      </c>
      <c r="T1481" t="s">
        <v>509</v>
      </c>
      <c r="U1481" t="s">
        <v>519</v>
      </c>
      <c r="V1481" t="s">
        <v>517</v>
      </c>
    </row>
    <row r="1482" spans="1:22" ht="15" customHeight="1" x14ac:dyDescent="0.3">
      <c r="A1482">
        <v>10814</v>
      </c>
      <c r="B1482" t="s">
        <v>81</v>
      </c>
      <c r="C1482">
        <v>48</v>
      </c>
      <c r="D1482">
        <v>3</v>
      </c>
      <c r="E1482" s="3">
        <v>44566</v>
      </c>
      <c r="F1482" s="25">
        <f>YEAR(Order[[#This Row],[OrderDate]])</f>
        <v>2022</v>
      </c>
      <c r="G1482" s="14">
        <v>20220114</v>
      </c>
      <c r="H1482" t="s">
        <v>485</v>
      </c>
      <c r="I1482" s="4">
        <v>86.699999392032623</v>
      </c>
      <c r="J1482" s="4">
        <v>12.75</v>
      </c>
      <c r="K1482" s="4">
        <v>10.837499924004078</v>
      </c>
      <c r="L1482">
        <v>8</v>
      </c>
      <c r="M1482" s="8">
        <v>0.15000000596046451</v>
      </c>
      <c r="N1482" t="s">
        <v>402</v>
      </c>
      <c r="O1482">
        <v>22</v>
      </c>
      <c r="P1482" s="4">
        <v>8.7212588249999996</v>
      </c>
      <c r="Q1482" t="s">
        <v>170</v>
      </c>
      <c r="R1482" t="s">
        <v>259</v>
      </c>
      <c r="S1482" t="s">
        <v>343</v>
      </c>
      <c r="T1482" t="s">
        <v>509</v>
      </c>
      <c r="U1482" t="s">
        <v>519</v>
      </c>
      <c r="V1482" t="s">
        <v>516</v>
      </c>
    </row>
    <row r="1483" spans="1:22" ht="15" customHeight="1" x14ac:dyDescent="0.3">
      <c r="A1483">
        <v>10814</v>
      </c>
      <c r="B1483" t="s">
        <v>81</v>
      </c>
      <c r="C1483">
        <v>61</v>
      </c>
      <c r="D1483">
        <v>3</v>
      </c>
      <c r="E1483" s="3">
        <v>44566</v>
      </c>
      <c r="F1483" s="25">
        <f>YEAR(Order[[#This Row],[OrderDate]])</f>
        <v>2022</v>
      </c>
      <c r="G1483" s="14">
        <v>20220114</v>
      </c>
      <c r="H1483" t="s">
        <v>485</v>
      </c>
      <c r="I1483" s="4">
        <v>726.74999490380287</v>
      </c>
      <c r="J1483" s="4">
        <v>28.5</v>
      </c>
      <c r="K1483" s="4">
        <v>24.224999830126762</v>
      </c>
      <c r="L1483">
        <v>30</v>
      </c>
      <c r="M1483" s="8">
        <v>0.15000000596046451</v>
      </c>
      <c r="N1483" t="s">
        <v>415</v>
      </c>
      <c r="O1483">
        <v>29</v>
      </c>
      <c r="P1483" s="4">
        <v>10.457549197381082</v>
      </c>
      <c r="Q1483" t="s">
        <v>170</v>
      </c>
      <c r="R1483" t="s">
        <v>259</v>
      </c>
      <c r="S1483" t="s">
        <v>343</v>
      </c>
      <c r="T1483" t="s">
        <v>509</v>
      </c>
      <c r="U1483" t="s">
        <v>519</v>
      </c>
      <c r="V1483" t="s">
        <v>515</v>
      </c>
    </row>
    <row r="1484" spans="1:22" ht="15" customHeight="1" x14ac:dyDescent="0.3">
      <c r="A1484">
        <v>10815</v>
      </c>
      <c r="B1484" t="s">
        <v>68</v>
      </c>
      <c r="C1484">
        <v>33</v>
      </c>
      <c r="D1484">
        <v>2</v>
      </c>
      <c r="E1484" s="3">
        <v>44566</v>
      </c>
      <c r="F1484" s="25">
        <f>YEAR(Order[[#This Row],[OrderDate]])</f>
        <v>2022</v>
      </c>
      <c r="G1484" s="14">
        <v>20220214</v>
      </c>
      <c r="H1484" t="s">
        <v>485</v>
      </c>
      <c r="I1484" s="4">
        <v>40</v>
      </c>
      <c r="J1484" s="4">
        <v>2.5</v>
      </c>
      <c r="K1484" s="4">
        <v>2.5</v>
      </c>
      <c r="L1484">
        <v>16</v>
      </c>
      <c r="M1484" s="8">
        <v>0</v>
      </c>
      <c r="N1484" t="s">
        <v>387</v>
      </c>
      <c r="O1484">
        <v>15</v>
      </c>
      <c r="P1484" s="4">
        <v>1.3985746153494198</v>
      </c>
      <c r="Q1484" t="s">
        <v>157</v>
      </c>
      <c r="R1484" t="s">
        <v>246</v>
      </c>
      <c r="S1484" t="s">
        <v>331</v>
      </c>
      <c r="T1484" t="s">
        <v>510</v>
      </c>
      <c r="U1484" t="s">
        <v>353</v>
      </c>
      <c r="V1484" t="s">
        <v>511</v>
      </c>
    </row>
    <row r="1485" spans="1:22" ht="15" customHeight="1" x14ac:dyDescent="0.3">
      <c r="A1485">
        <v>10816</v>
      </c>
      <c r="B1485" t="s">
        <v>30</v>
      </c>
      <c r="C1485">
        <v>38</v>
      </c>
      <c r="D1485">
        <v>4</v>
      </c>
      <c r="E1485" s="3">
        <v>44567</v>
      </c>
      <c r="F1485" s="25">
        <f>YEAR(Order[[#This Row],[OrderDate]])</f>
        <v>2022</v>
      </c>
      <c r="G1485" s="14">
        <v>20220214</v>
      </c>
      <c r="H1485" t="s">
        <v>484</v>
      </c>
      <c r="I1485" s="4">
        <v>7509.749994110316</v>
      </c>
      <c r="J1485" s="4">
        <v>263.5</v>
      </c>
      <c r="K1485" s="4">
        <v>250.3249998036772</v>
      </c>
      <c r="L1485">
        <v>30</v>
      </c>
      <c r="M1485" s="8">
        <v>5.000000074505806E-2</v>
      </c>
      <c r="N1485" t="s">
        <v>392</v>
      </c>
      <c r="O1485">
        <v>18</v>
      </c>
      <c r="P1485" s="4">
        <v>194.17724636053271</v>
      </c>
      <c r="Q1485" t="s">
        <v>119</v>
      </c>
      <c r="R1485" t="s">
        <v>208</v>
      </c>
      <c r="S1485" t="s">
        <v>296</v>
      </c>
      <c r="T1485" t="s">
        <v>510</v>
      </c>
      <c r="U1485" t="s">
        <v>353</v>
      </c>
      <c r="V1485" t="s">
        <v>517</v>
      </c>
    </row>
    <row r="1486" spans="1:22" ht="15" customHeight="1" x14ac:dyDescent="0.3">
      <c r="A1486">
        <v>10816</v>
      </c>
      <c r="B1486" t="s">
        <v>30</v>
      </c>
      <c r="C1486">
        <v>62</v>
      </c>
      <c r="D1486">
        <v>4</v>
      </c>
      <c r="E1486" s="3">
        <v>44567</v>
      </c>
      <c r="F1486" s="25">
        <f>YEAR(Order[[#This Row],[OrderDate]])</f>
        <v>2022</v>
      </c>
      <c r="G1486" s="14">
        <v>20220113</v>
      </c>
      <c r="H1486" t="s">
        <v>484</v>
      </c>
      <c r="I1486" s="4">
        <v>936.69999926537275</v>
      </c>
      <c r="J1486" s="4">
        <v>49.3</v>
      </c>
      <c r="K1486" s="4">
        <v>46.834999963268636</v>
      </c>
      <c r="L1486">
        <v>20</v>
      </c>
      <c r="M1486" s="8">
        <v>5.000000074505806E-2</v>
      </c>
      <c r="N1486" t="s">
        <v>416</v>
      </c>
      <c r="O1486">
        <v>29</v>
      </c>
      <c r="P1486" s="4">
        <v>34.868075459270003</v>
      </c>
      <c r="Q1486" t="s">
        <v>119</v>
      </c>
      <c r="R1486" t="s">
        <v>208</v>
      </c>
      <c r="S1486" t="s">
        <v>296</v>
      </c>
      <c r="T1486" t="s">
        <v>510</v>
      </c>
      <c r="U1486" t="s">
        <v>353</v>
      </c>
      <c r="V1486" t="s">
        <v>516</v>
      </c>
    </row>
    <row r="1487" spans="1:22" ht="15" customHeight="1" x14ac:dyDescent="0.3">
      <c r="A1487">
        <v>10817</v>
      </c>
      <c r="B1487" t="s">
        <v>37</v>
      </c>
      <c r="C1487">
        <v>26</v>
      </c>
      <c r="D1487">
        <v>3</v>
      </c>
      <c r="E1487" s="3">
        <v>44567</v>
      </c>
      <c r="F1487" s="25">
        <f>YEAR(Order[[#This Row],[OrderDate]])</f>
        <v>2022</v>
      </c>
      <c r="G1487" s="14">
        <v>20220113</v>
      </c>
      <c r="H1487" t="s">
        <v>484</v>
      </c>
      <c r="I1487" s="4">
        <v>1061.8199925541878</v>
      </c>
      <c r="J1487" s="4">
        <v>31.23</v>
      </c>
      <c r="K1487" s="4">
        <v>26.545499813854693</v>
      </c>
      <c r="L1487">
        <v>40</v>
      </c>
      <c r="M1487" s="8">
        <v>0.15000000596046451</v>
      </c>
      <c r="N1487" t="s">
        <v>380</v>
      </c>
      <c r="O1487">
        <v>11</v>
      </c>
      <c r="P1487" s="4">
        <v>12.929370209027901</v>
      </c>
      <c r="Q1487" t="s">
        <v>126</v>
      </c>
      <c r="R1487" t="s">
        <v>215</v>
      </c>
      <c r="S1487" t="s">
        <v>302</v>
      </c>
      <c r="T1487" t="s">
        <v>509</v>
      </c>
      <c r="U1487" t="s">
        <v>520</v>
      </c>
      <c r="V1487" t="s">
        <v>516</v>
      </c>
    </row>
    <row r="1488" spans="1:22" ht="15" customHeight="1" x14ac:dyDescent="0.3">
      <c r="A1488">
        <v>10817</v>
      </c>
      <c r="B1488" t="s">
        <v>37</v>
      </c>
      <c r="C1488">
        <v>38</v>
      </c>
      <c r="D1488">
        <v>3</v>
      </c>
      <c r="E1488" s="3">
        <v>44567</v>
      </c>
      <c r="F1488" s="25">
        <f>YEAR(Order[[#This Row],[OrderDate]])</f>
        <v>2022</v>
      </c>
      <c r="G1488" s="14">
        <v>20220113</v>
      </c>
      <c r="H1488" t="s">
        <v>484</v>
      </c>
      <c r="I1488" s="4">
        <v>7905</v>
      </c>
      <c r="J1488" s="4">
        <v>263.5</v>
      </c>
      <c r="K1488" s="4">
        <v>263.5</v>
      </c>
      <c r="L1488">
        <v>30</v>
      </c>
      <c r="M1488" s="8">
        <v>0</v>
      </c>
      <c r="N1488" t="s">
        <v>392</v>
      </c>
      <c r="O1488">
        <v>18</v>
      </c>
      <c r="P1488" s="4">
        <v>194.17724636053271</v>
      </c>
      <c r="Q1488" t="s">
        <v>126</v>
      </c>
      <c r="R1488" t="s">
        <v>215</v>
      </c>
      <c r="S1488" t="s">
        <v>302</v>
      </c>
      <c r="T1488" t="s">
        <v>509</v>
      </c>
      <c r="U1488" t="s">
        <v>520</v>
      </c>
      <c r="V1488" t="s">
        <v>517</v>
      </c>
    </row>
    <row r="1489" spans="1:22" ht="15" customHeight="1" x14ac:dyDescent="0.3">
      <c r="A1489">
        <v>10817</v>
      </c>
      <c r="B1489" t="s">
        <v>37</v>
      </c>
      <c r="C1489">
        <v>40</v>
      </c>
      <c r="D1489">
        <v>3</v>
      </c>
      <c r="E1489" s="3">
        <v>44567</v>
      </c>
      <c r="F1489" s="25">
        <f>YEAR(Order[[#This Row],[OrderDate]])</f>
        <v>2022</v>
      </c>
      <c r="G1489" s="14">
        <v>20220113</v>
      </c>
      <c r="H1489" t="s">
        <v>484</v>
      </c>
      <c r="I1489" s="4">
        <v>938.3999934196471</v>
      </c>
      <c r="J1489" s="4">
        <v>18.399999999999999</v>
      </c>
      <c r="K1489" s="4">
        <v>15.639999890327452</v>
      </c>
      <c r="L1489">
        <v>60</v>
      </c>
      <c r="M1489" s="8">
        <v>0.15000000596046451</v>
      </c>
      <c r="N1489" t="s">
        <v>394</v>
      </c>
      <c r="O1489">
        <v>19</v>
      </c>
      <c r="P1489" s="4">
        <v>11.939905659925371</v>
      </c>
      <c r="Q1489" t="s">
        <v>126</v>
      </c>
      <c r="R1489" t="s">
        <v>215</v>
      </c>
      <c r="S1489" t="s">
        <v>302</v>
      </c>
      <c r="T1489" t="s">
        <v>509</v>
      </c>
      <c r="U1489" t="s">
        <v>520</v>
      </c>
      <c r="V1489" t="s">
        <v>514</v>
      </c>
    </row>
    <row r="1490" spans="1:22" ht="15" customHeight="1" x14ac:dyDescent="0.3">
      <c r="A1490">
        <v>10817</v>
      </c>
      <c r="B1490" t="s">
        <v>37</v>
      </c>
      <c r="C1490">
        <v>62</v>
      </c>
      <c r="D1490">
        <v>3</v>
      </c>
      <c r="E1490" s="3">
        <v>44567</v>
      </c>
      <c r="F1490" s="25">
        <f>YEAR(Order[[#This Row],[OrderDate]])</f>
        <v>2022</v>
      </c>
      <c r="G1490" s="14">
        <v>20220112</v>
      </c>
      <c r="H1490" t="s">
        <v>484</v>
      </c>
      <c r="I1490" s="4">
        <v>1047.6249926537275</v>
      </c>
      <c r="J1490" s="4">
        <v>49.3</v>
      </c>
      <c r="K1490" s="4">
        <v>41.904999706149098</v>
      </c>
      <c r="L1490">
        <v>25</v>
      </c>
      <c r="M1490" s="8">
        <v>0.15000000596046451</v>
      </c>
      <c r="N1490" t="s">
        <v>416</v>
      </c>
      <c r="O1490">
        <v>29</v>
      </c>
      <c r="P1490" s="4">
        <v>34.868075459270003</v>
      </c>
      <c r="Q1490" t="s">
        <v>126</v>
      </c>
      <c r="R1490" t="s">
        <v>215</v>
      </c>
      <c r="S1490" t="s">
        <v>302</v>
      </c>
      <c r="T1490" t="s">
        <v>509</v>
      </c>
      <c r="U1490" t="s">
        <v>520</v>
      </c>
      <c r="V1490" t="s">
        <v>516</v>
      </c>
    </row>
    <row r="1491" spans="1:22" x14ac:dyDescent="0.3">
      <c r="A1491">
        <v>10818</v>
      </c>
      <c r="B1491" t="s">
        <v>47</v>
      </c>
      <c r="C1491">
        <v>32</v>
      </c>
      <c r="D1491">
        <v>7</v>
      </c>
      <c r="E1491" s="3">
        <v>44568</v>
      </c>
      <c r="F1491" s="25">
        <f>YEAR(Order[[#This Row],[OrderDate]])</f>
        <v>2022</v>
      </c>
      <c r="G1491" s="14">
        <v>20220112</v>
      </c>
      <c r="H1491" t="s">
        <v>485</v>
      </c>
      <c r="I1491" s="4">
        <v>640</v>
      </c>
      <c r="J1491" s="4">
        <v>32</v>
      </c>
      <c r="K1491" s="4">
        <v>32</v>
      </c>
      <c r="L1491">
        <v>20</v>
      </c>
      <c r="M1491" s="8">
        <v>0</v>
      </c>
      <c r="N1491" t="s">
        <v>386</v>
      </c>
      <c r="O1491">
        <v>14</v>
      </c>
      <c r="P1491" s="4">
        <v>15.737004602670464</v>
      </c>
      <c r="Q1491" t="s">
        <v>136</v>
      </c>
      <c r="R1491" t="s">
        <v>225</v>
      </c>
      <c r="S1491" t="s">
        <v>312</v>
      </c>
      <c r="T1491" t="s">
        <v>509</v>
      </c>
      <c r="U1491" t="s">
        <v>528</v>
      </c>
      <c r="V1491" t="s">
        <v>511</v>
      </c>
    </row>
    <row r="1492" spans="1:22" x14ac:dyDescent="0.3">
      <c r="A1492">
        <v>10818</v>
      </c>
      <c r="B1492" t="s">
        <v>47</v>
      </c>
      <c r="C1492">
        <v>41</v>
      </c>
      <c r="D1492">
        <v>7</v>
      </c>
      <c r="E1492" s="3">
        <v>44568</v>
      </c>
      <c r="F1492" s="25">
        <f>YEAR(Order[[#This Row],[OrderDate]])</f>
        <v>2022</v>
      </c>
      <c r="G1492" s="14">
        <v>20220116</v>
      </c>
      <c r="H1492" t="s">
        <v>485</v>
      </c>
      <c r="I1492" s="4">
        <v>193</v>
      </c>
      <c r="J1492" s="4">
        <v>9.65</v>
      </c>
      <c r="K1492" s="4">
        <v>9.65</v>
      </c>
      <c r="L1492">
        <v>20</v>
      </c>
      <c r="M1492" s="8">
        <v>0</v>
      </c>
      <c r="N1492" t="s">
        <v>395</v>
      </c>
      <c r="O1492">
        <v>19</v>
      </c>
      <c r="P1492" s="4">
        <v>6.0463867884479576</v>
      </c>
      <c r="Q1492" t="s">
        <v>136</v>
      </c>
      <c r="R1492" t="s">
        <v>225</v>
      </c>
      <c r="S1492" t="s">
        <v>312</v>
      </c>
      <c r="T1492" t="s">
        <v>509</v>
      </c>
      <c r="U1492" t="s">
        <v>528</v>
      </c>
      <c r="V1492" t="s">
        <v>514</v>
      </c>
    </row>
    <row r="1493" spans="1:22" ht="15" customHeight="1" x14ac:dyDescent="0.3">
      <c r="A1493">
        <v>10819</v>
      </c>
      <c r="B1493" t="s">
        <v>11</v>
      </c>
      <c r="C1493">
        <v>43</v>
      </c>
      <c r="D1493">
        <v>2</v>
      </c>
      <c r="E1493" s="3">
        <v>44568</v>
      </c>
      <c r="F1493" s="25">
        <f>YEAR(Order[[#This Row],[OrderDate]])</f>
        <v>2022</v>
      </c>
      <c r="G1493" s="14">
        <v>20220116</v>
      </c>
      <c r="H1493" t="s">
        <v>485</v>
      </c>
      <c r="I1493" s="4">
        <v>322</v>
      </c>
      <c r="J1493" s="4">
        <v>46</v>
      </c>
      <c r="K1493" s="4">
        <v>46</v>
      </c>
      <c r="L1493">
        <v>7</v>
      </c>
      <c r="M1493" s="8">
        <v>0</v>
      </c>
      <c r="N1493" t="s">
        <v>397</v>
      </c>
      <c r="O1493">
        <v>20</v>
      </c>
      <c r="P1493" s="4">
        <v>33.719701744549674</v>
      </c>
      <c r="Q1493" t="s">
        <v>100</v>
      </c>
      <c r="R1493" t="s">
        <v>189</v>
      </c>
      <c r="S1493" t="s">
        <v>278</v>
      </c>
      <c r="T1493" t="s">
        <v>510</v>
      </c>
      <c r="U1493">
        <v>0</v>
      </c>
      <c r="V1493" t="s">
        <v>517</v>
      </c>
    </row>
    <row r="1494" spans="1:22" ht="15" customHeight="1" x14ac:dyDescent="0.3">
      <c r="A1494">
        <v>10819</v>
      </c>
      <c r="B1494" t="s">
        <v>11</v>
      </c>
      <c r="C1494">
        <v>75</v>
      </c>
      <c r="D1494">
        <v>2</v>
      </c>
      <c r="E1494" s="3">
        <v>44568</v>
      </c>
      <c r="F1494" s="25">
        <f>YEAR(Order[[#This Row],[OrderDate]])</f>
        <v>2022</v>
      </c>
      <c r="G1494" s="14">
        <v>20220113</v>
      </c>
      <c r="H1494" t="s">
        <v>485</v>
      </c>
      <c r="I1494" s="4">
        <v>155</v>
      </c>
      <c r="J1494" s="4">
        <v>7.75</v>
      </c>
      <c r="K1494" s="4">
        <v>7.75</v>
      </c>
      <c r="L1494">
        <v>20</v>
      </c>
      <c r="M1494" s="8">
        <v>0</v>
      </c>
      <c r="N1494" t="s">
        <v>429</v>
      </c>
      <c r="O1494">
        <v>12</v>
      </c>
      <c r="P1494" s="4">
        <v>3.8495729671919596</v>
      </c>
      <c r="Q1494" t="s">
        <v>100</v>
      </c>
      <c r="R1494" t="s">
        <v>189</v>
      </c>
      <c r="S1494" t="s">
        <v>278</v>
      </c>
      <c r="T1494" t="s">
        <v>510</v>
      </c>
      <c r="U1494">
        <v>0</v>
      </c>
      <c r="V1494" t="s">
        <v>517</v>
      </c>
    </row>
    <row r="1495" spans="1:22" ht="15" customHeight="1" x14ac:dyDescent="0.3">
      <c r="A1495">
        <v>10820</v>
      </c>
      <c r="B1495" t="s">
        <v>62</v>
      </c>
      <c r="C1495">
        <v>56</v>
      </c>
      <c r="D1495">
        <v>3</v>
      </c>
      <c r="E1495" s="3">
        <v>44568</v>
      </c>
      <c r="F1495" s="25">
        <f>YEAR(Order[[#This Row],[OrderDate]])</f>
        <v>2022</v>
      </c>
      <c r="G1495" s="14">
        <v>20220115</v>
      </c>
      <c r="H1495" t="s">
        <v>484</v>
      </c>
      <c r="I1495" s="4">
        <v>1140</v>
      </c>
      <c r="J1495" s="4">
        <v>38</v>
      </c>
      <c r="K1495" s="4">
        <v>38</v>
      </c>
      <c r="L1495">
        <v>30</v>
      </c>
      <c r="M1495" s="8">
        <v>0</v>
      </c>
      <c r="N1495" t="s">
        <v>410</v>
      </c>
      <c r="O1495">
        <v>26</v>
      </c>
      <c r="P1495" s="4">
        <v>12.985049050340091</v>
      </c>
      <c r="Q1495" t="s">
        <v>151</v>
      </c>
      <c r="R1495" t="s">
        <v>240</v>
      </c>
      <c r="S1495" t="s">
        <v>325</v>
      </c>
      <c r="T1495" t="s">
        <v>510</v>
      </c>
      <c r="U1495" t="s">
        <v>353</v>
      </c>
      <c r="V1495" t="s">
        <v>512</v>
      </c>
    </row>
    <row r="1496" spans="1:22" ht="15" customHeight="1" x14ac:dyDescent="0.3">
      <c r="A1496">
        <v>10821</v>
      </c>
      <c r="B1496" t="s">
        <v>72</v>
      </c>
      <c r="C1496">
        <v>35</v>
      </c>
      <c r="D1496">
        <v>1</v>
      </c>
      <c r="E1496" s="3">
        <v>44569</v>
      </c>
      <c r="F1496" s="25">
        <f>YEAR(Order[[#This Row],[OrderDate]])</f>
        <v>2022</v>
      </c>
      <c r="G1496" s="14">
        <v>20220115</v>
      </c>
      <c r="H1496" t="s">
        <v>486</v>
      </c>
      <c r="I1496" s="4">
        <v>360</v>
      </c>
      <c r="J1496" s="4">
        <v>18</v>
      </c>
      <c r="K1496" s="4">
        <v>18</v>
      </c>
      <c r="L1496">
        <v>20</v>
      </c>
      <c r="M1496" s="8">
        <v>0</v>
      </c>
      <c r="N1496" t="s">
        <v>389</v>
      </c>
      <c r="O1496">
        <v>16</v>
      </c>
      <c r="P1496" s="4">
        <v>11.144616765926688</v>
      </c>
      <c r="Q1496" t="s">
        <v>161</v>
      </c>
      <c r="R1496" t="s">
        <v>250</v>
      </c>
      <c r="S1496" t="s">
        <v>335</v>
      </c>
      <c r="T1496" t="s">
        <v>510</v>
      </c>
      <c r="U1496" t="s">
        <v>353</v>
      </c>
      <c r="V1496" t="s">
        <v>517</v>
      </c>
    </row>
    <row r="1497" spans="1:22" ht="15" customHeight="1" x14ac:dyDescent="0.3">
      <c r="A1497">
        <v>10821</v>
      </c>
      <c r="B1497" t="s">
        <v>72</v>
      </c>
      <c r="C1497">
        <v>51</v>
      </c>
      <c r="D1497">
        <v>1</v>
      </c>
      <c r="E1497" s="3">
        <v>44569</v>
      </c>
      <c r="F1497" s="25">
        <f>YEAR(Order[[#This Row],[OrderDate]])</f>
        <v>2022</v>
      </c>
      <c r="G1497" s="14">
        <v>20220116</v>
      </c>
      <c r="H1497" t="s">
        <v>486</v>
      </c>
      <c r="I1497" s="4">
        <v>318</v>
      </c>
      <c r="J1497" s="4">
        <v>53</v>
      </c>
      <c r="K1497" s="4">
        <v>53</v>
      </c>
      <c r="L1497">
        <v>6</v>
      </c>
      <c r="M1497" s="8">
        <v>0</v>
      </c>
      <c r="N1497" t="s">
        <v>405</v>
      </c>
      <c r="O1497">
        <v>24</v>
      </c>
      <c r="P1497" s="4">
        <v>18.835525116961144</v>
      </c>
      <c r="Q1497" t="s">
        <v>161</v>
      </c>
      <c r="R1497" t="s">
        <v>250</v>
      </c>
      <c r="S1497" t="s">
        <v>335</v>
      </c>
      <c r="T1497" t="s">
        <v>510</v>
      </c>
      <c r="U1497" t="s">
        <v>353</v>
      </c>
      <c r="V1497" t="s">
        <v>513</v>
      </c>
    </row>
    <row r="1498" spans="1:22" x14ac:dyDescent="0.3">
      <c r="A1498">
        <v>10822</v>
      </c>
      <c r="B1498" t="s">
        <v>79</v>
      </c>
      <c r="C1498">
        <v>62</v>
      </c>
      <c r="D1498">
        <v>6</v>
      </c>
      <c r="E1498" s="3">
        <v>44569</v>
      </c>
      <c r="F1498" s="25">
        <f>YEAR(Order[[#This Row],[OrderDate]])</f>
        <v>2022</v>
      </c>
      <c r="G1498" s="14">
        <v>20220116</v>
      </c>
      <c r="H1498" t="s">
        <v>485</v>
      </c>
      <c r="I1498" s="4">
        <v>147.89999999999998</v>
      </c>
      <c r="J1498" s="4">
        <v>49.3</v>
      </c>
      <c r="K1498" s="4">
        <v>49.3</v>
      </c>
      <c r="L1498">
        <v>3</v>
      </c>
      <c r="M1498" s="8">
        <v>0</v>
      </c>
      <c r="N1498" t="s">
        <v>416</v>
      </c>
      <c r="O1498">
        <v>29</v>
      </c>
      <c r="P1498" s="4">
        <v>34.868075459270003</v>
      </c>
      <c r="Q1498" t="s">
        <v>168</v>
      </c>
      <c r="R1498" t="s">
        <v>257</v>
      </c>
      <c r="S1498" t="s">
        <v>341</v>
      </c>
      <c r="T1498" t="s">
        <v>510</v>
      </c>
      <c r="U1498" t="s">
        <v>353</v>
      </c>
      <c r="V1498" t="s">
        <v>516</v>
      </c>
    </row>
    <row r="1499" spans="1:22" x14ac:dyDescent="0.3">
      <c r="A1499">
        <v>10822</v>
      </c>
      <c r="B1499" t="s">
        <v>79</v>
      </c>
      <c r="C1499">
        <v>70</v>
      </c>
      <c r="D1499">
        <v>6</v>
      </c>
      <c r="E1499" s="3">
        <v>44569</v>
      </c>
      <c r="F1499" s="25">
        <f>YEAR(Order[[#This Row],[OrderDate]])</f>
        <v>2022</v>
      </c>
      <c r="G1499" s="14">
        <v>20220113</v>
      </c>
      <c r="H1499" t="s">
        <v>485</v>
      </c>
      <c r="I1499" s="4">
        <v>90</v>
      </c>
      <c r="J1499" s="4">
        <v>15</v>
      </c>
      <c r="K1499" s="4">
        <v>15</v>
      </c>
      <c r="L1499">
        <v>6</v>
      </c>
      <c r="M1499" s="8">
        <v>0</v>
      </c>
      <c r="N1499" t="s">
        <v>424</v>
      </c>
      <c r="O1499">
        <v>7</v>
      </c>
      <c r="P1499" s="4">
        <v>4.3219663299234155</v>
      </c>
      <c r="Q1499" t="s">
        <v>168</v>
      </c>
      <c r="R1499" t="s">
        <v>257</v>
      </c>
      <c r="S1499" t="s">
        <v>341</v>
      </c>
      <c r="T1499" t="s">
        <v>510</v>
      </c>
      <c r="U1499" t="s">
        <v>353</v>
      </c>
      <c r="V1499" t="s">
        <v>517</v>
      </c>
    </row>
    <row r="1500" spans="1:22" ht="15" customHeight="1" x14ac:dyDescent="0.3">
      <c r="A1500">
        <v>10823</v>
      </c>
      <c r="B1500" t="s">
        <v>44</v>
      </c>
      <c r="C1500">
        <v>11</v>
      </c>
      <c r="D1500">
        <v>5</v>
      </c>
      <c r="E1500" s="3">
        <v>44570</v>
      </c>
      <c r="F1500" s="25">
        <f>YEAR(Order[[#This Row],[OrderDate]])</f>
        <v>2022</v>
      </c>
      <c r="G1500" s="14">
        <v>20220113</v>
      </c>
      <c r="H1500" t="s">
        <v>484</v>
      </c>
      <c r="I1500" s="4">
        <v>377.99999937415123</v>
      </c>
      <c r="J1500" s="4">
        <v>21</v>
      </c>
      <c r="K1500" s="4">
        <v>18.899999968707561</v>
      </c>
      <c r="L1500">
        <v>20</v>
      </c>
      <c r="M1500" s="8">
        <v>0.10000000149011611</v>
      </c>
      <c r="N1500" t="s">
        <v>365</v>
      </c>
      <c r="O1500">
        <v>5</v>
      </c>
      <c r="P1500" s="4">
        <v>7.3815383533820462</v>
      </c>
      <c r="Q1500" t="s">
        <v>133</v>
      </c>
      <c r="R1500" t="s">
        <v>222</v>
      </c>
      <c r="S1500" t="s">
        <v>309</v>
      </c>
      <c r="T1500" t="s">
        <v>510</v>
      </c>
      <c r="U1500" t="s">
        <v>354</v>
      </c>
      <c r="V1500" t="s">
        <v>511</v>
      </c>
    </row>
    <row r="1501" spans="1:22" ht="15" customHeight="1" x14ac:dyDescent="0.3">
      <c r="A1501">
        <v>10823</v>
      </c>
      <c r="B1501" t="s">
        <v>44</v>
      </c>
      <c r="C1501">
        <v>57</v>
      </c>
      <c r="D1501">
        <v>5</v>
      </c>
      <c r="E1501" s="3">
        <v>44570</v>
      </c>
      <c r="F1501" s="25">
        <f>YEAR(Order[[#This Row],[OrderDate]])</f>
        <v>2022</v>
      </c>
      <c r="G1501" s="14">
        <v>20220113</v>
      </c>
      <c r="H1501" t="s">
        <v>484</v>
      </c>
      <c r="I1501" s="4">
        <v>292.5</v>
      </c>
      <c r="J1501" s="4">
        <v>19.5</v>
      </c>
      <c r="K1501" s="4">
        <v>19.5</v>
      </c>
      <c r="L1501">
        <v>15</v>
      </c>
      <c r="M1501" s="8">
        <v>0</v>
      </c>
      <c r="N1501" t="s">
        <v>411</v>
      </c>
      <c r="O1501">
        <v>26</v>
      </c>
      <c r="P1501" s="4">
        <v>13.98469118449494</v>
      </c>
      <c r="Q1501" t="s">
        <v>133</v>
      </c>
      <c r="R1501" t="s">
        <v>222</v>
      </c>
      <c r="S1501" t="s">
        <v>309</v>
      </c>
      <c r="T1501" t="s">
        <v>510</v>
      </c>
      <c r="U1501" t="s">
        <v>354</v>
      </c>
      <c r="V1501" t="s">
        <v>512</v>
      </c>
    </row>
    <row r="1502" spans="1:22" ht="15" customHeight="1" x14ac:dyDescent="0.3">
      <c r="A1502">
        <v>10823</v>
      </c>
      <c r="B1502" t="s">
        <v>44</v>
      </c>
      <c r="C1502">
        <v>59</v>
      </c>
      <c r="D1502">
        <v>5</v>
      </c>
      <c r="E1502" s="3">
        <v>44570</v>
      </c>
      <c r="F1502" s="25">
        <f>YEAR(Order[[#This Row],[OrderDate]])</f>
        <v>2022</v>
      </c>
      <c r="G1502" s="14">
        <v>20220113</v>
      </c>
      <c r="H1502" t="s">
        <v>484</v>
      </c>
      <c r="I1502" s="4">
        <v>1979.9999967217445</v>
      </c>
      <c r="J1502" s="4">
        <v>55</v>
      </c>
      <c r="K1502" s="4">
        <v>49.499999918043613</v>
      </c>
      <c r="L1502">
        <v>40</v>
      </c>
      <c r="M1502" s="8">
        <v>0.10000000149011611</v>
      </c>
      <c r="N1502" t="s">
        <v>413</v>
      </c>
      <c r="O1502">
        <v>28</v>
      </c>
      <c r="P1502" s="4">
        <v>29.299646906924384</v>
      </c>
      <c r="Q1502" t="s">
        <v>133</v>
      </c>
      <c r="R1502" t="s">
        <v>222</v>
      </c>
      <c r="S1502" t="s">
        <v>309</v>
      </c>
      <c r="T1502" t="s">
        <v>510</v>
      </c>
      <c r="U1502" t="s">
        <v>354</v>
      </c>
      <c r="V1502" t="s">
        <v>511</v>
      </c>
    </row>
    <row r="1503" spans="1:22" ht="15" customHeight="1" x14ac:dyDescent="0.3">
      <c r="A1503">
        <v>10823</v>
      </c>
      <c r="B1503" t="s">
        <v>44</v>
      </c>
      <c r="C1503">
        <v>77</v>
      </c>
      <c r="D1503">
        <v>5</v>
      </c>
      <c r="E1503" s="3">
        <v>44570</v>
      </c>
      <c r="F1503" s="25">
        <f>YEAR(Order[[#This Row],[OrderDate]])</f>
        <v>2022</v>
      </c>
      <c r="G1503" s="14">
        <v>20220130</v>
      </c>
      <c r="H1503" t="s">
        <v>484</v>
      </c>
      <c r="I1503" s="4">
        <v>175.49999970942736</v>
      </c>
      <c r="J1503" s="4">
        <v>13</v>
      </c>
      <c r="K1503" s="4">
        <v>11.69999998062849</v>
      </c>
      <c r="L1503">
        <v>15</v>
      </c>
      <c r="M1503" s="8">
        <v>0.10000000149011611</v>
      </c>
      <c r="N1503" t="s">
        <v>431</v>
      </c>
      <c r="O1503">
        <v>12</v>
      </c>
      <c r="P1503" s="4">
        <v>9.7871799999999993</v>
      </c>
      <c r="Q1503" t="s">
        <v>133</v>
      </c>
      <c r="R1503" t="s">
        <v>222</v>
      </c>
      <c r="S1503" t="s">
        <v>309</v>
      </c>
      <c r="T1503" t="s">
        <v>510</v>
      </c>
      <c r="U1503" t="s">
        <v>354</v>
      </c>
      <c r="V1503" t="s">
        <v>515</v>
      </c>
    </row>
    <row r="1504" spans="1:22" ht="15" customHeight="1" x14ac:dyDescent="0.3">
      <c r="A1504">
        <v>10824</v>
      </c>
      <c r="B1504" t="s">
        <v>22</v>
      </c>
      <c r="C1504">
        <v>41</v>
      </c>
      <c r="D1504">
        <v>8</v>
      </c>
      <c r="E1504" s="3">
        <v>44570</v>
      </c>
      <c r="F1504" s="25">
        <f>YEAR(Order[[#This Row],[OrderDate]])</f>
        <v>2022</v>
      </c>
      <c r="G1504" s="14">
        <v>20220130</v>
      </c>
      <c r="H1504" t="s">
        <v>486</v>
      </c>
      <c r="I1504" s="4">
        <v>115.80000000000001</v>
      </c>
      <c r="J1504" s="4">
        <v>9.65</v>
      </c>
      <c r="K1504" s="4">
        <v>9.65</v>
      </c>
      <c r="L1504">
        <v>12</v>
      </c>
      <c r="M1504" s="8">
        <v>0</v>
      </c>
      <c r="N1504" t="s">
        <v>395</v>
      </c>
      <c r="O1504">
        <v>19</v>
      </c>
      <c r="P1504" s="4">
        <v>6.0463867884479576</v>
      </c>
      <c r="Q1504" t="s">
        <v>111</v>
      </c>
      <c r="R1504" t="s">
        <v>200</v>
      </c>
      <c r="S1504" t="s">
        <v>289</v>
      </c>
      <c r="T1504" t="s">
        <v>509</v>
      </c>
      <c r="U1504" t="s">
        <v>526</v>
      </c>
      <c r="V1504" t="s">
        <v>514</v>
      </c>
    </row>
    <row r="1505" spans="1:22" ht="15" customHeight="1" x14ac:dyDescent="0.3">
      <c r="A1505">
        <v>10824</v>
      </c>
      <c r="B1505" t="s">
        <v>22</v>
      </c>
      <c r="C1505">
        <v>70</v>
      </c>
      <c r="D1505">
        <v>8</v>
      </c>
      <c r="E1505" s="3">
        <v>44570</v>
      </c>
      <c r="F1505" s="25">
        <f>YEAR(Order[[#This Row],[OrderDate]])</f>
        <v>2022</v>
      </c>
      <c r="G1505" s="14">
        <v>20220114</v>
      </c>
      <c r="H1505" t="s">
        <v>486</v>
      </c>
      <c r="I1505" s="4">
        <v>135</v>
      </c>
      <c r="J1505" s="4">
        <v>15</v>
      </c>
      <c r="K1505" s="4">
        <v>15</v>
      </c>
      <c r="L1505">
        <v>9</v>
      </c>
      <c r="M1505" s="8">
        <v>0</v>
      </c>
      <c r="N1505" t="s">
        <v>424</v>
      </c>
      <c r="O1505">
        <v>7</v>
      </c>
      <c r="P1505" s="4">
        <v>4.3219663299234155</v>
      </c>
      <c r="Q1505" t="s">
        <v>111</v>
      </c>
      <c r="R1505" t="s">
        <v>200</v>
      </c>
      <c r="S1505" t="s">
        <v>289</v>
      </c>
      <c r="T1505" t="s">
        <v>509</v>
      </c>
      <c r="U1505" t="s">
        <v>526</v>
      </c>
      <c r="V1505" t="s">
        <v>517</v>
      </c>
    </row>
    <row r="1506" spans="1:22" ht="15" customHeight="1" x14ac:dyDescent="0.3">
      <c r="A1506">
        <v>10825</v>
      </c>
      <c r="B1506" t="s">
        <v>16</v>
      </c>
      <c r="C1506">
        <v>26</v>
      </c>
      <c r="D1506">
        <v>1</v>
      </c>
      <c r="E1506" s="3">
        <v>44570</v>
      </c>
      <c r="F1506" s="25">
        <f>YEAR(Order[[#This Row],[OrderDate]])</f>
        <v>2022</v>
      </c>
      <c r="G1506" s="14">
        <v>20220114</v>
      </c>
      <c r="H1506" t="s">
        <v>486</v>
      </c>
      <c r="I1506" s="4">
        <v>374.76</v>
      </c>
      <c r="J1506" s="4">
        <v>31.23</v>
      </c>
      <c r="K1506" s="4">
        <v>31.23</v>
      </c>
      <c r="L1506">
        <v>12</v>
      </c>
      <c r="M1506" s="8">
        <v>0</v>
      </c>
      <c r="N1506" t="s">
        <v>380</v>
      </c>
      <c r="O1506">
        <v>11</v>
      </c>
      <c r="P1506" s="4">
        <v>12.929370209027901</v>
      </c>
      <c r="Q1506" t="s">
        <v>105</v>
      </c>
      <c r="R1506" t="s">
        <v>194</v>
      </c>
      <c r="S1506" t="s">
        <v>283</v>
      </c>
      <c r="T1506" t="s">
        <v>509</v>
      </c>
      <c r="U1506" t="s">
        <v>520</v>
      </c>
      <c r="V1506" t="s">
        <v>516</v>
      </c>
    </row>
    <row r="1507" spans="1:22" ht="15" customHeight="1" x14ac:dyDescent="0.3">
      <c r="A1507">
        <v>10825</v>
      </c>
      <c r="B1507" t="s">
        <v>16</v>
      </c>
      <c r="C1507">
        <v>53</v>
      </c>
      <c r="D1507">
        <v>1</v>
      </c>
      <c r="E1507" s="3">
        <v>44570</v>
      </c>
      <c r="F1507" s="25">
        <f>YEAR(Order[[#This Row],[OrderDate]])</f>
        <v>2022</v>
      </c>
      <c r="G1507" s="14">
        <v>20220216</v>
      </c>
      <c r="H1507" t="s">
        <v>486</v>
      </c>
      <c r="I1507" s="4">
        <v>656</v>
      </c>
      <c r="J1507" s="4">
        <v>32.799999999999997</v>
      </c>
      <c r="K1507" s="4">
        <v>32.799999999999997</v>
      </c>
      <c r="L1507">
        <v>20</v>
      </c>
      <c r="M1507" s="8">
        <v>0</v>
      </c>
      <c r="N1507" t="s">
        <v>407</v>
      </c>
      <c r="O1507">
        <v>24</v>
      </c>
      <c r="P1507" s="4">
        <v>11.283141843590998</v>
      </c>
      <c r="Q1507" t="s">
        <v>105</v>
      </c>
      <c r="R1507" t="s">
        <v>194</v>
      </c>
      <c r="S1507" t="s">
        <v>283</v>
      </c>
      <c r="T1507" t="s">
        <v>509</v>
      </c>
      <c r="U1507" t="s">
        <v>520</v>
      </c>
      <c r="V1507" t="s">
        <v>518</v>
      </c>
    </row>
    <row r="1508" spans="1:22" x14ac:dyDescent="0.3">
      <c r="A1508">
        <v>10826</v>
      </c>
      <c r="B1508" t="s">
        <v>6</v>
      </c>
      <c r="C1508">
        <v>31</v>
      </c>
      <c r="D1508">
        <v>6</v>
      </c>
      <c r="E1508" s="3">
        <v>44573</v>
      </c>
      <c r="F1508" s="25">
        <f>YEAR(Order[[#This Row],[OrderDate]])</f>
        <v>2022</v>
      </c>
      <c r="G1508" s="14">
        <v>20220216</v>
      </c>
      <c r="H1508" t="s">
        <v>486</v>
      </c>
      <c r="I1508" s="4">
        <v>437.5</v>
      </c>
      <c r="J1508" s="4">
        <v>12.5</v>
      </c>
      <c r="K1508" s="4">
        <v>12.5</v>
      </c>
      <c r="L1508">
        <v>35</v>
      </c>
      <c r="M1508" s="8">
        <v>0</v>
      </c>
      <c r="N1508" t="s">
        <v>385</v>
      </c>
      <c r="O1508">
        <v>14</v>
      </c>
      <c r="P1508" s="4">
        <v>8.9210025428745876</v>
      </c>
      <c r="Q1508" t="s">
        <v>95</v>
      </c>
      <c r="R1508" t="s">
        <v>184</v>
      </c>
      <c r="S1508" t="s">
        <v>273</v>
      </c>
      <c r="T1508" t="s">
        <v>509</v>
      </c>
      <c r="U1508" t="s">
        <v>519</v>
      </c>
      <c r="V1508" t="s">
        <v>511</v>
      </c>
    </row>
    <row r="1509" spans="1:22" x14ac:dyDescent="0.3">
      <c r="A1509">
        <v>10826</v>
      </c>
      <c r="B1509" t="s">
        <v>6</v>
      </c>
      <c r="C1509">
        <v>57</v>
      </c>
      <c r="D1509">
        <v>6</v>
      </c>
      <c r="E1509" s="3">
        <v>44573</v>
      </c>
      <c r="F1509" s="25">
        <f>YEAR(Order[[#This Row],[OrderDate]])</f>
        <v>2022</v>
      </c>
      <c r="G1509" s="14">
        <v>20220216</v>
      </c>
      <c r="H1509" t="s">
        <v>486</v>
      </c>
      <c r="I1509" s="4">
        <v>292.5</v>
      </c>
      <c r="J1509" s="4">
        <v>19.5</v>
      </c>
      <c r="K1509" s="4">
        <v>19.5</v>
      </c>
      <c r="L1509">
        <v>15</v>
      </c>
      <c r="M1509" s="8">
        <v>0</v>
      </c>
      <c r="N1509" t="s">
        <v>411</v>
      </c>
      <c r="O1509">
        <v>26</v>
      </c>
      <c r="P1509" s="4">
        <v>13.98469118449494</v>
      </c>
      <c r="Q1509" t="s">
        <v>95</v>
      </c>
      <c r="R1509" t="s">
        <v>184</v>
      </c>
      <c r="S1509" t="s">
        <v>273</v>
      </c>
      <c r="T1509" t="s">
        <v>509</v>
      </c>
      <c r="U1509" t="s">
        <v>519</v>
      </c>
      <c r="V1509" t="s">
        <v>512</v>
      </c>
    </row>
    <row r="1510" spans="1:22" ht="15" customHeight="1" x14ac:dyDescent="0.3">
      <c r="A1510">
        <v>10827</v>
      </c>
      <c r="B1510" t="s">
        <v>8</v>
      </c>
      <c r="C1510">
        <v>10</v>
      </c>
      <c r="D1510">
        <v>1</v>
      </c>
      <c r="E1510" s="3">
        <v>44573</v>
      </c>
      <c r="F1510" s="25">
        <f>YEAR(Order[[#This Row],[OrderDate]])</f>
        <v>2022</v>
      </c>
      <c r="G1510" s="14">
        <v>20220216</v>
      </c>
      <c r="H1510" t="s">
        <v>484</v>
      </c>
      <c r="I1510" s="4">
        <v>465</v>
      </c>
      <c r="J1510" s="4">
        <v>31</v>
      </c>
      <c r="K1510" s="4">
        <v>31</v>
      </c>
      <c r="L1510">
        <v>15</v>
      </c>
      <c r="M1510" s="8">
        <v>0</v>
      </c>
      <c r="N1510" t="s">
        <v>364</v>
      </c>
      <c r="O1510">
        <v>4</v>
      </c>
      <c r="P1510" s="4">
        <v>11.047328272500083</v>
      </c>
      <c r="Q1510" t="s">
        <v>97</v>
      </c>
      <c r="R1510" t="s">
        <v>186</v>
      </c>
      <c r="S1510" t="s">
        <v>275</v>
      </c>
      <c r="T1510" t="s">
        <v>509</v>
      </c>
      <c r="U1510" t="s">
        <v>519</v>
      </c>
      <c r="V1510" t="s">
        <v>514</v>
      </c>
    </row>
    <row r="1511" spans="1:22" ht="15" customHeight="1" x14ac:dyDescent="0.3">
      <c r="A1511">
        <v>10827</v>
      </c>
      <c r="B1511" t="s">
        <v>8</v>
      </c>
      <c r="C1511">
        <v>39</v>
      </c>
      <c r="D1511">
        <v>1</v>
      </c>
      <c r="E1511" s="3">
        <v>44573</v>
      </c>
      <c r="F1511" s="25">
        <f>YEAR(Order[[#This Row],[OrderDate]])</f>
        <v>2022</v>
      </c>
      <c r="G1511" s="14">
        <v>20220214</v>
      </c>
      <c r="H1511" t="s">
        <v>484</v>
      </c>
      <c r="I1511" s="4">
        <v>378</v>
      </c>
      <c r="J1511" s="4">
        <v>18</v>
      </c>
      <c r="K1511" s="4">
        <v>18</v>
      </c>
      <c r="L1511">
        <v>21</v>
      </c>
      <c r="M1511" s="8">
        <v>0</v>
      </c>
      <c r="N1511" t="s">
        <v>393</v>
      </c>
      <c r="O1511">
        <v>18</v>
      </c>
      <c r="P1511" s="4">
        <v>13.522215154598831</v>
      </c>
      <c r="Q1511" t="s">
        <v>97</v>
      </c>
      <c r="R1511" t="s">
        <v>186</v>
      </c>
      <c r="S1511" t="s">
        <v>275</v>
      </c>
      <c r="T1511" t="s">
        <v>509</v>
      </c>
      <c r="U1511" t="s">
        <v>519</v>
      </c>
      <c r="V1511" t="s">
        <v>517</v>
      </c>
    </row>
    <row r="1512" spans="1:22" ht="15" customHeight="1" x14ac:dyDescent="0.3">
      <c r="A1512">
        <v>10828</v>
      </c>
      <c r="B1512" t="s">
        <v>61</v>
      </c>
      <c r="C1512">
        <v>20</v>
      </c>
      <c r="D1512">
        <v>9</v>
      </c>
      <c r="E1512" s="3">
        <v>44574</v>
      </c>
      <c r="F1512" s="25">
        <f>YEAR(Order[[#This Row],[OrderDate]])</f>
        <v>2022</v>
      </c>
      <c r="G1512" s="14">
        <v>20220214</v>
      </c>
      <c r="H1512" t="s">
        <v>486</v>
      </c>
      <c r="I1512" s="4">
        <v>405</v>
      </c>
      <c r="J1512" s="4">
        <v>81</v>
      </c>
      <c r="K1512" s="4">
        <v>81</v>
      </c>
      <c r="L1512">
        <v>5</v>
      </c>
      <c r="M1512" s="8">
        <v>0</v>
      </c>
      <c r="N1512" t="s">
        <v>374</v>
      </c>
      <c r="O1512">
        <v>8</v>
      </c>
      <c r="P1512" s="4">
        <v>57.815472307491099</v>
      </c>
      <c r="Q1512" t="s">
        <v>150</v>
      </c>
      <c r="R1512" t="s">
        <v>239</v>
      </c>
      <c r="S1512" t="s">
        <v>278</v>
      </c>
      <c r="T1512" t="s">
        <v>510</v>
      </c>
      <c r="U1512">
        <v>0</v>
      </c>
      <c r="V1512" t="s">
        <v>516</v>
      </c>
    </row>
    <row r="1513" spans="1:22" ht="15" customHeight="1" x14ac:dyDescent="0.3">
      <c r="A1513">
        <v>10828</v>
      </c>
      <c r="B1513" t="s">
        <v>61</v>
      </c>
      <c r="C1513">
        <v>38</v>
      </c>
      <c r="D1513">
        <v>9</v>
      </c>
      <c r="E1513" s="3">
        <v>44574</v>
      </c>
      <c r="F1513" s="25">
        <f>YEAR(Order[[#This Row],[OrderDate]])</f>
        <v>2022</v>
      </c>
      <c r="G1513" s="14">
        <v>20220123</v>
      </c>
      <c r="H1513" t="s">
        <v>486</v>
      </c>
      <c r="I1513" s="4">
        <v>527</v>
      </c>
      <c r="J1513" s="4">
        <v>263.5</v>
      </c>
      <c r="K1513" s="4">
        <v>263.5</v>
      </c>
      <c r="L1513">
        <v>2</v>
      </c>
      <c r="M1513" s="8">
        <v>0</v>
      </c>
      <c r="N1513" t="s">
        <v>392</v>
      </c>
      <c r="O1513">
        <v>18</v>
      </c>
      <c r="P1513" s="4">
        <v>194.17724636053271</v>
      </c>
      <c r="Q1513" t="s">
        <v>150</v>
      </c>
      <c r="R1513" t="s">
        <v>239</v>
      </c>
      <c r="S1513" t="s">
        <v>278</v>
      </c>
      <c r="T1513" t="s">
        <v>510</v>
      </c>
      <c r="U1513">
        <v>0</v>
      </c>
      <c r="V1513" t="s">
        <v>517</v>
      </c>
    </row>
    <row r="1514" spans="1:22" ht="15" customHeight="1" x14ac:dyDescent="0.3">
      <c r="A1514">
        <v>10829</v>
      </c>
      <c r="B1514" t="s">
        <v>36</v>
      </c>
      <c r="C1514">
        <v>2</v>
      </c>
      <c r="D1514">
        <v>9</v>
      </c>
      <c r="E1514" s="3">
        <v>44574</v>
      </c>
      <c r="F1514" s="25">
        <f>YEAR(Order[[#This Row],[OrderDate]])</f>
        <v>2022</v>
      </c>
      <c r="G1514" s="14">
        <v>20220123</v>
      </c>
      <c r="H1514" t="s">
        <v>486</v>
      </c>
      <c r="I1514" s="4">
        <v>190</v>
      </c>
      <c r="J1514" s="4">
        <v>19</v>
      </c>
      <c r="K1514" s="4">
        <v>19</v>
      </c>
      <c r="L1514">
        <v>10</v>
      </c>
      <c r="M1514" s="8">
        <v>0</v>
      </c>
      <c r="N1514" t="s">
        <v>356</v>
      </c>
      <c r="O1514">
        <v>1</v>
      </c>
      <c r="P1514" s="4">
        <v>9.9064127385757743</v>
      </c>
      <c r="Q1514" t="s">
        <v>125</v>
      </c>
      <c r="R1514" t="s">
        <v>214</v>
      </c>
      <c r="S1514" t="s">
        <v>301</v>
      </c>
      <c r="T1514" t="s">
        <v>509</v>
      </c>
      <c r="U1514" t="s">
        <v>351</v>
      </c>
      <c r="V1514" t="s">
        <v>517</v>
      </c>
    </row>
    <row r="1515" spans="1:22" ht="15" customHeight="1" x14ac:dyDescent="0.3">
      <c r="A1515">
        <v>10829</v>
      </c>
      <c r="B1515" t="s">
        <v>36</v>
      </c>
      <c r="C1515">
        <v>8</v>
      </c>
      <c r="D1515">
        <v>9</v>
      </c>
      <c r="E1515" s="3">
        <v>44574</v>
      </c>
      <c r="F1515" s="25">
        <f>YEAR(Order[[#This Row],[OrderDate]])</f>
        <v>2022</v>
      </c>
      <c r="G1515" s="14">
        <v>20220123</v>
      </c>
      <c r="H1515" t="s">
        <v>486</v>
      </c>
      <c r="I1515" s="4">
        <v>800</v>
      </c>
      <c r="J1515" s="4">
        <v>40</v>
      </c>
      <c r="K1515" s="4">
        <v>40</v>
      </c>
      <c r="L1515">
        <v>20</v>
      </c>
      <c r="M1515" s="8">
        <v>0</v>
      </c>
      <c r="N1515" t="s">
        <v>362</v>
      </c>
      <c r="O1515">
        <v>3</v>
      </c>
      <c r="P1515" s="4">
        <v>29.042861179974402</v>
      </c>
      <c r="Q1515" t="s">
        <v>125</v>
      </c>
      <c r="R1515" t="s">
        <v>214</v>
      </c>
      <c r="S1515" t="s">
        <v>301</v>
      </c>
      <c r="T1515" t="s">
        <v>509</v>
      </c>
      <c r="U1515" t="s">
        <v>351</v>
      </c>
      <c r="V1515" t="s">
        <v>515</v>
      </c>
    </row>
    <row r="1516" spans="1:22" ht="15" customHeight="1" x14ac:dyDescent="0.3">
      <c r="A1516">
        <v>10829</v>
      </c>
      <c r="B1516" t="s">
        <v>36</v>
      </c>
      <c r="C1516">
        <v>13</v>
      </c>
      <c r="D1516">
        <v>9</v>
      </c>
      <c r="E1516" s="3">
        <v>44574</v>
      </c>
      <c r="F1516" s="25">
        <f>YEAR(Order[[#This Row],[OrderDate]])</f>
        <v>2022</v>
      </c>
      <c r="G1516" s="14">
        <v>20220123</v>
      </c>
      <c r="H1516" t="s">
        <v>486</v>
      </c>
      <c r="I1516" s="4">
        <v>60</v>
      </c>
      <c r="J1516" s="4">
        <v>6</v>
      </c>
      <c r="K1516" s="4">
        <v>6</v>
      </c>
      <c r="L1516">
        <v>10</v>
      </c>
      <c r="M1516" s="8">
        <v>0</v>
      </c>
      <c r="N1516" t="s">
        <v>367</v>
      </c>
      <c r="O1516">
        <v>6</v>
      </c>
      <c r="P1516" s="4">
        <v>2.1837851755325639</v>
      </c>
      <c r="Q1516" t="s">
        <v>125</v>
      </c>
      <c r="R1516" t="s">
        <v>214</v>
      </c>
      <c r="S1516" t="s">
        <v>301</v>
      </c>
      <c r="T1516" t="s">
        <v>509</v>
      </c>
      <c r="U1516" t="s">
        <v>351</v>
      </c>
      <c r="V1516" t="s">
        <v>514</v>
      </c>
    </row>
    <row r="1517" spans="1:22" ht="15" customHeight="1" x14ac:dyDescent="0.3">
      <c r="A1517">
        <v>10829</v>
      </c>
      <c r="B1517" t="s">
        <v>36</v>
      </c>
      <c r="C1517">
        <v>60</v>
      </c>
      <c r="D1517">
        <v>9</v>
      </c>
      <c r="E1517" s="3">
        <v>44574</v>
      </c>
      <c r="F1517" s="25">
        <f>YEAR(Order[[#This Row],[OrderDate]])</f>
        <v>2022</v>
      </c>
      <c r="G1517" s="14">
        <v>20220121</v>
      </c>
      <c r="H1517" t="s">
        <v>486</v>
      </c>
      <c r="I1517" s="4">
        <v>714</v>
      </c>
      <c r="J1517" s="4">
        <v>34</v>
      </c>
      <c r="K1517" s="4">
        <v>34</v>
      </c>
      <c r="L1517">
        <v>21</v>
      </c>
      <c r="M1517" s="8">
        <v>0</v>
      </c>
      <c r="N1517" t="s">
        <v>414</v>
      </c>
      <c r="O1517">
        <v>28</v>
      </c>
      <c r="P1517" s="4">
        <v>17.186056815854748</v>
      </c>
      <c r="Q1517" t="s">
        <v>125</v>
      </c>
      <c r="R1517" t="s">
        <v>214</v>
      </c>
      <c r="S1517" t="s">
        <v>301</v>
      </c>
      <c r="T1517" t="s">
        <v>509</v>
      </c>
      <c r="U1517" t="s">
        <v>351</v>
      </c>
      <c r="V1517" t="s">
        <v>511</v>
      </c>
    </row>
    <row r="1518" spans="1:22" ht="15" customHeight="1" x14ac:dyDescent="0.3">
      <c r="A1518">
        <v>10830</v>
      </c>
      <c r="B1518" t="s">
        <v>78</v>
      </c>
      <c r="C1518">
        <v>6</v>
      </c>
      <c r="D1518">
        <v>4</v>
      </c>
      <c r="E1518" s="3">
        <v>44574</v>
      </c>
      <c r="F1518" s="25">
        <f>YEAR(Order[[#This Row],[OrderDate]])</f>
        <v>2022</v>
      </c>
      <c r="G1518" s="14">
        <v>20220121</v>
      </c>
      <c r="H1518" t="s">
        <v>484</v>
      </c>
      <c r="I1518" s="4">
        <v>150</v>
      </c>
      <c r="J1518" s="4">
        <v>25</v>
      </c>
      <c r="K1518" s="4">
        <v>25</v>
      </c>
      <c r="L1518">
        <v>6</v>
      </c>
      <c r="M1518" s="8">
        <v>0</v>
      </c>
      <c r="N1518" t="s">
        <v>360</v>
      </c>
      <c r="O1518">
        <v>3</v>
      </c>
      <c r="P1518" s="4">
        <v>17.141683844381447</v>
      </c>
      <c r="Q1518" t="s">
        <v>167</v>
      </c>
      <c r="R1518" t="s">
        <v>256</v>
      </c>
      <c r="S1518" t="s">
        <v>340</v>
      </c>
      <c r="T1518" t="s">
        <v>510</v>
      </c>
      <c r="U1518" t="s">
        <v>521</v>
      </c>
      <c r="V1518" t="s">
        <v>515</v>
      </c>
    </row>
    <row r="1519" spans="1:22" ht="15" customHeight="1" x14ac:dyDescent="0.3">
      <c r="A1519">
        <v>10830</v>
      </c>
      <c r="B1519" t="s">
        <v>78</v>
      </c>
      <c r="C1519">
        <v>39</v>
      </c>
      <c r="D1519">
        <v>4</v>
      </c>
      <c r="E1519" s="3">
        <v>44574</v>
      </c>
      <c r="F1519" s="25">
        <f>YEAR(Order[[#This Row],[OrderDate]])</f>
        <v>2022</v>
      </c>
      <c r="G1519" s="14">
        <v>20220121</v>
      </c>
      <c r="H1519" t="s">
        <v>484</v>
      </c>
      <c r="I1519" s="4">
        <v>504</v>
      </c>
      <c r="J1519" s="4">
        <v>18</v>
      </c>
      <c r="K1519" s="4">
        <v>18</v>
      </c>
      <c r="L1519">
        <v>28</v>
      </c>
      <c r="M1519" s="8">
        <v>0</v>
      </c>
      <c r="N1519" t="s">
        <v>393</v>
      </c>
      <c r="O1519">
        <v>18</v>
      </c>
      <c r="P1519" s="4">
        <v>13.522215154598831</v>
      </c>
      <c r="Q1519" t="s">
        <v>167</v>
      </c>
      <c r="R1519" t="s">
        <v>256</v>
      </c>
      <c r="S1519" t="s">
        <v>340</v>
      </c>
      <c r="T1519" t="s">
        <v>510</v>
      </c>
      <c r="U1519" t="s">
        <v>521</v>
      </c>
      <c r="V1519" t="s">
        <v>517</v>
      </c>
    </row>
    <row r="1520" spans="1:22" ht="15" customHeight="1" x14ac:dyDescent="0.3">
      <c r="A1520">
        <v>10830</v>
      </c>
      <c r="B1520" t="s">
        <v>78</v>
      </c>
      <c r="C1520">
        <v>60</v>
      </c>
      <c r="D1520">
        <v>4</v>
      </c>
      <c r="E1520" s="3">
        <v>44574</v>
      </c>
      <c r="F1520" s="25">
        <f>YEAR(Order[[#This Row],[OrderDate]])</f>
        <v>2022</v>
      </c>
      <c r="G1520" s="14">
        <v>20220121</v>
      </c>
      <c r="H1520" t="s">
        <v>484</v>
      </c>
      <c r="I1520" s="4">
        <v>1020</v>
      </c>
      <c r="J1520" s="4">
        <v>34</v>
      </c>
      <c r="K1520" s="4">
        <v>34</v>
      </c>
      <c r="L1520">
        <v>30</v>
      </c>
      <c r="M1520" s="8">
        <v>0</v>
      </c>
      <c r="N1520" t="s">
        <v>414</v>
      </c>
      <c r="O1520">
        <v>28</v>
      </c>
      <c r="P1520" s="4">
        <v>17.186056815854748</v>
      </c>
      <c r="Q1520" t="s">
        <v>167</v>
      </c>
      <c r="R1520" t="s">
        <v>256</v>
      </c>
      <c r="S1520" t="s">
        <v>340</v>
      </c>
      <c r="T1520" t="s">
        <v>510</v>
      </c>
      <c r="U1520" t="s">
        <v>521</v>
      </c>
      <c r="V1520" t="s">
        <v>511</v>
      </c>
    </row>
    <row r="1521" spans="1:22" ht="15" customHeight="1" x14ac:dyDescent="0.3">
      <c r="A1521">
        <v>10830</v>
      </c>
      <c r="B1521" t="s">
        <v>78</v>
      </c>
      <c r="C1521">
        <v>68</v>
      </c>
      <c r="D1521">
        <v>4</v>
      </c>
      <c r="E1521" s="3">
        <v>44574</v>
      </c>
      <c r="F1521" s="25">
        <f>YEAR(Order[[#This Row],[OrderDate]])</f>
        <v>2022</v>
      </c>
      <c r="G1521" s="14">
        <v>20220123</v>
      </c>
      <c r="H1521" t="s">
        <v>484</v>
      </c>
      <c r="I1521" s="4">
        <v>300</v>
      </c>
      <c r="J1521" s="4">
        <v>12.5</v>
      </c>
      <c r="K1521" s="4">
        <v>12.5</v>
      </c>
      <c r="L1521">
        <v>24</v>
      </c>
      <c r="M1521" s="8">
        <v>0</v>
      </c>
      <c r="N1521" t="s">
        <v>422</v>
      </c>
      <c r="O1521">
        <v>8</v>
      </c>
      <c r="P1521" s="4">
        <v>9.881917469522989</v>
      </c>
      <c r="Q1521" t="s">
        <v>167</v>
      </c>
      <c r="R1521" t="s">
        <v>256</v>
      </c>
      <c r="S1521" t="s">
        <v>340</v>
      </c>
      <c r="T1521" t="s">
        <v>510</v>
      </c>
      <c r="U1521" t="s">
        <v>521</v>
      </c>
      <c r="V1521" t="s">
        <v>516</v>
      </c>
    </row>
    <row r="1522" spans="1:22" ht="15" customHeight="1" x14ac:dyDescent="0.3">
      <c r="A1522">
        <v>10831</v>
      </c>
      <c r="B1522" t="s">
        <v>67</v>
      </c>
      <c r="C1522">
        <v>19</v>
      </c>
      <c r="D1522">
        <v>3</v>
      </c>
      <c r="E1522" s="3">
        <v>44575</v>
      </c>
      <c r="F1522" s="25">
        <f>YEAR(Order[[#This Row],[OrderDate]])</f>
        <v>2022</v>
      </c>
      <c r="G1522" s="14">
        <v>20220123</v>
      </c>
      <c r="H1522" t="s">
        <v>484</v>
      </c>
      <c r="I1522" s="4">
        <v>18.399999999999999</v>
      </c>
      <c r="J1522" s="4">
        <v>9.1999999999999993</v>
      </c>
      <c r="K1522" s="4">
        <v>9.1999999999999993</v>
      </c>
      <c r="L1522">
        <v>2</v>
      </c>
      <c r="M1522" s="8">
        <v>0</v>
      </c>
      <c r="N1522" t="s">
        <v>373</v>
      </c>
      <c r="O1522">
        <v>8</v>
      </c>
      <c r="P1522" s="4">
        <v>7.994614939930428</v>
      </c>
      <c r="Q1522" t="s">
        <v>156</v>
      </c>
      <c r="R1522" t="s">
        <v>245</v>
      </c>
      <c r="S1522" t="s">
        <v>330</v>
      </c>
      <c r="T1522" t="s">
        <v>509</v>
      </c>
      <c r="U1522" t="s">
        <v>534</v>
      </c>
      <c r="V1522" t="s">
        <v>516</v>
      </c>
    </row>
    <row r="1523" spans="1:22" ht="15" customHeight="1" x14ac:dyDescent="0.3">
      <c r="A1523">
        <v>10831</v>
      </c>
      <c r="B1523" t="s">
        <v>67</v>
      </c>
      <c r="C1523">
        <v>35</v>
      </c>
      <c r="D1523">
        <v>3</v>
      </c>
      <c r="E1523" s="3">
        <v>44575</v>
      </c>
      <c r="F1523" s="25">
        <f>YEAR(Order[[#This Row],[OrderDate]])</f>
        <v>2022</v>
      </c>
      <c r="G1523" s="14">
        <v>20220123</v>
      </c>
      <c r="H1523" t="s">
        <v>484</v>
      </c>
      <c r="I1523" s="4">
        <v>144</v>
      </c>
      <c r="J1523" s="4">
        <v>18</v>
      </c>
      <c r="K1523" s="4">
        <v>18</v>
      </c>
      <c r="L1523">
        <v>8</v>
      </c>
      <c r="M1523" s="8">
        <v>0</v>
      </c>
      <c r="N1523" t="s">
        <v>389</v>
      </c>
      <c r="O1523">
        <v>16</v>
      </c>
      <c r="P1523" s="4">
        <v>11.144616765926688</v>
      </c>
      <c r="Q1523" t="s">
        <v>156</v>
      </c>
      <c r="R1523" t="s">
        <v>245</v>
      </c>
      <c r="S1523" t="s">
        <v>330</v>
      </c>
      <c r="T1523" t="s">
        <v>509</v>
      </c>
      <c r="U1523" t="s">
        <v>534</v>
      </c>
      <c r="V1523" t="s">
        <v>517</v>
      </c>
    </row>
    <row r="1524" spans="1:22" ht="15" customHeight="1" x14ac:dyDescent="0.3">
      <c r="A1524">
        <v>10831</v>
      </c>
      <c r="B1524" t="s">
        <v>67</v>
      </c>
      <c r="C1524">
        <v>38</v>
      </c>
      <c r="D1524">
        <v>3</v>
      </c>
      <c r="E1524" s="3">
        <v>44575</v>
      </c>
      <c r="F1524" s="25">
        <f>YEAR(Order[[#This Row],[OrderDate]])</f>
        <v>2022</v>
      </c>
      <c r="G1524" s="14">
        <v>20220123</v>
      </c>
      <c r="H1524" t="s">
        <v>484</v>
      </c>
      <c r="I1524" s="4">
        <v>2108</v>
      </c>
      <c r="J1524" s="4">
        <v>263.5</v>
      </c>
      <c r="K1524" s="4">
        <v>263.5</v>
      </c>
      <c r="L1524">
        <v>8</v>
      </c>
      <c r="M1524" s="8">
        <v>0</v>
      </c>
      <c r="N1524" t="s">
        <v>392</v>
      </c>
      <c r="O1524">
        <v>18</v>
      </c>
      <c r="P1524" s="4">
        <v>194.17724636053271</v>
      </c>
      <c r="Q1524" t="s">
        <v>156</v>
      </c>
      <c r="R1524" t="s">
        <v>245</v>
      </c>
      <c r="S1524" t="s">
        <v>330</v>
      </c>
      <c r="T1524" t="s">
        <v>509</v>
      </c>
      <c r="U1524" t="s">
        <v>534</v>
      </c>
      <c r="V1524" t="s">
        <v>517</v>
      </c>
    </row>
    <row r="1525" spans="1:22" ht="15" customHeight="1" x14ac:dyDescent="0.3">
      <c r="A1525">
        <v>10831</v>
      </c>
      <c r="B1525" t="s">
        <v>67</v>
      </c>
      <c r="C1525">
        <v>43</v>
      </c>
      <c r="D1525">
        <v>3</v>
      </c>
      <c r="E1525" s="3">
        <v>44575</v>
      </c>
      <c r="F1525" s="25">
        <f>YEAR(Order[[#This Row],[OrderDate]])</f>
        <v>2022</v>
      </c>
      <c r="G1525" s="14">
        <v>20220119</v>
      </c>
      <c r="H1525" t="s">
        <v>484</v>
      </c>
      <c r="I1525" s="4">
        <v>414</v>
      </c>
      <c r="J1525" s="4">
        <v>46</v>
      </c>
      <c r="K1525" s="4">
        <v>46</v>
      </c>
      <c r="L1525">
        <v>9</v>
      </c>
      <c r="M1525" s="8">
        <v>0</v>
      </c>
      <c r="N1525" t="s">
        <v>397</v>
      </c>
      <c r="O1525">
        <v>20</v>
      </c>
      <c r="P1525" s="4">
        <v>33.719701744549674</v>
      </c>
      <c r="Q1525" t="s">
        <v>156</v>
      </c>
      <c r="R1525" t="s">
        <v>245</v>
      </c>
      <c r="S1525" t="s">
        <v>330</v>
      </c>
      <c r="T1525" t="s">
        <v>509</v>
      </c>
      <c r="U1525" t="s">
        <v>534</v>
      </c>
      <c r="V1525" t="s">
        <v>517</v>
      </c>
    </row>
    <row r="1526" spans="1:22" ht="15" customHeight="1" x14ac:dyDescent="0.3">
      <c r="A1526">
        <v>10832</v>
      </c>
      <c r="B1526" t="s">
        <v>39</v>
      </c>
      <c r="C1526">
        <v>13</v>
      </c>
      <c r="D1526">
        <v>2</v>
      </c>
      <c r="E1526" s="3">
        <v>44575</v>
      </c>
      <c r="F1526" s="25">
        <f>YEAR(Order[[#This Row],[OrderDate]])</f>
        <v>2022</v>
      </c>
      <c r="G1526" s="14">
        <v>20220119</v>
      </c>
      <c r="H1526" t="s">
        <v>484</v>
      </c>
      <c r="I1526" s="4">
        <v>14.39999994635582</v>
      </c>
      <c r="J1526" s="4">
        <v>6</v>
      </c>
      <c r="K1526" s="4">
        <v>4.7999999821186066</v>
      </c>
      <c r="L1526">
        <v>3</v>
      </c>
      <c r="M1526" s="8">
        <v>0.20000000298023221</v>
      </c>
      <c r="N1526" t="s">
        <v>367</v>
      </c>
      <c r="O1526">
        <v>6</v>
      </c>
      <c r="P1526" s="4">
        <v>2.1837851755325639</v>
      </c>
      <c r="Q1526" t="s">
        <v>128</v>
      </c>
      <c r="R1526" t="s">
        <v>217</v>
      </c>
      <c r="S1526" t="s">
        <v>304</v>
      </c>
      <c r="T1526" t="s">
        <v>509</v>
      </c>
      <c r="U1526" t="s">
        <v>519</v>
      </c>
      <c r="V1526" t="s">
        <v>514</v>
      </c>
    </row>
    <row r="1527" spans="1:22" ht="15" customHeight="1" x14ac:dyDescent="0.3">
      <c r="A1527">
        <v>10832</v>
      </c>
      <c r="B1527" t="s">
        <v>39</v>
      </c>
      <c r="C1527">
        <v>25</v>
      </c>
      <c r="D1527">
        <v>2</v>
      </c>
      <c r="E1527" s="3">
        <v>44575</v>
      </c>
      <c r="F1527" s="25">
        <f>YEAR(Order[[#This Row],[OrderDate]])</f>
        <v>2022</v>
      </c>
      <c r="G1527" s="14">
        <v>20220119</v>
      </c>
      <c r="H1527" t="s">
        <v>484</v>
      </c>
      <c r="I1527" s="4">
        <v>111.99999958276749</v>
      </c>
      <c r="J1527" s="4">
        <v>14</v>
      </c>
      <c r="K1527" s="4">
        <v>11.199999958276749</v>
      </c>
      <c r="L1527">
        <v>10</v>
      </c>
      <c r="M1527" s="8">
        <v>0.20000000298023221</v>
      </c>
      <c r="N1527" t="s">
        <v>379</v>
      </c>
      <c r="O1527">
        <v>11</v>
      </c>
      <c r="P1527" s="4">
        <v>5.7552439408246228</v>
      </c>
      <c r="Q1527" t="s">
        <v>128</v>
      </c>
      <c r="R1527" t="s">
        <v>217</v>
      </c>
      <c r="S1527" t="s">
        <v>304</v>
      </c>
      <c r="T1527" t="s">
        <v>509</v>
      </c>
      <c r="U1527" t="s">
        <v>519</v>
      </c>
      <c r="V1527" t="s">
        <v>516</v>
      </c>
    </row>
    <row r="1528" spans="1:22" ht="15" customHeight="1" x14ac:dyDescent="0.3">
      <c r="A1528">
        <v>10832</v>
      </c>
      <c r="B1528" t="s">
        <v>39</v>
      </c>
      <c r="C1528">
        <v>44</v>
      </c>
      <c r="D1528">
        <v>2</v>
      </c>
      <c r="E1528" s="3">
        <v>44575</v>
      </c>
      <c r="F1528" s="25">
        <f>YEAR(Order[[#This Row],[OrderDate]])</f>
        <v>2022</v>
      </c>
      <c r="G1528" s="14">
        <v>20220119</v>
      </c>
      <c r="H1528" t="s">
        <v>484</v>
      </c>
      <c r="I1528" s="4">
        <v>248.95999907255174</v>
      </c>
      <c r="J1528" s="4">
        <v>19.45</v>
      </c>
      <c r="K1528" s="4">
        <v>15.559999942034484</v>
      </c>
      <c r="L1528">
        <v>16</v>
      </c>
      <c r="M1528" s="8">
        <v>0.20000000298023221</v>
      </c>
      <c r="N1528" t="s">
        <v>398</v>
      </c>
      <c r="O1528">
        <v>20</v>
      </c>
      <c r="P1528" s="4">
        <v>10.842050263532254</v>
      </c>
      <c r="Q1528" t="s">
        <v>128</v>
      </c>
      <c r="R1528" t="s">
        <v>217</v>
      </c>
      <c r="S1528" t="s">
        <v>304</v>
      </c>
      <c r="T1528" t="s">
        <v>509</v>
      </c>
      <c r="U1528" t="s">
        <v>519</v>
      </c>
      <c r="V1528" t="s">
        <v>515</v>
      </c>
    </row>
    <row r="1529" spans="1:22" ht="15" customHeight="1" x14ac:dyDescent="0.3">
      <c r="A1529">
        <v>10832</v>
      </c>
      <c r="B1529" t="s">
        <v>39</v>
      </c>
      <c r="C1529">
        <v>64</v>
      </c>
      <c r="D1529">
        <v>2</v>
      </c>
      <c r="E1529" s="3">
        <v>44575</v>
      </c>
      <c r="F1529" s="25">
        <f>YEAR(Order[[#This Row],[OrderDate]])</f>
        <v>2022</v>
      </c>
      <c r="G1529" s="14">
        <v>20220123</v>
      </c>
      <c r="H1529" t="s">
        <v>484</v>
      </c>
      <c r="I1529" s="4">
        <v>99.75</v>
      </c>
      <c r="J1529" s="4">
        <v>33.25</v>
      </c>
      <c r="K1529" s="4">
        <v>33.25</v>
      </c>
      <c r="L1529">
        <v>3</v>
      </c>
      <c r="M1529" s="8">
        <v>0</v>
      </c>
      <c r="N1529" t="s">
        <v>418</v>
      </c>
      <c r="O1529">
        <v>12</v>
      </c>
      <c r="P1529" s="4">
        <v>21.348702933885775</v>
      </c>
      <c r="Q1529" t="s">
        <v>128</v>
      </c>
      <c r="R1529" t="s">
        <v>217</v>
      </c>
      <c r="S1529" t="s">
        <v>304</v>
      </c>
      <c r="T1529" t="s">
        <v>509</v>
      </c>
      <c r="U1529" t="s">
        <v>519</v>
      </c>
      <c r="V1529" t="s">
        <v>512</v>
      </c>
    </row>
    <row r="1530" spans="1:22" x14ac:dyDescent="0.3">
      <c r="A1530">
        <v>10833</v>
      </c>
      <c r="B1530" t="s">
        <v>54</v>
      </c>
      <c r="C1530">
        <v>7</v>
      </c>
      <c r="D1530">
        <v>6</v>
      </c>
      <c r="E1530" s="3">
        <v>44576</v>
      </c>
      <c r="F1530" s="25">
        <f>YEAR(Order[[#This Row],[OrderDate]])</f>
        <v>2022</v>
      </c>
      <c r="G1530" s="14">
        <v>20220123</v>
      </c>
      <c r="H1530" t="s">
        <v>484</v>
      </c>
      <c r="I1530" s="4">
        <v>539.99999910593033</v>
      </c>
      <c r="J1530" s="4">
        <v>30</v>
      </c>
      <c r="K1530" s="4">
        <v>26.999999955296516</v>
      </c>
      <c r="L1530">
        <v>20</v>
      </c>
      <c r="M1530" s="8">
        <v>0.10000000149011611</v>
      </c>
      <c r="N1530" t="s">
        <v>361</v>
      </c>
      <c r="O1530">
        <v>3</v>
      </c>
      <c r="P1530" s="4">
        <v>16.995648153812226</v>
      </c>
      <c r="Q1530" t="s">
        <v>143</v>
      </c>
      <c r="R1530" t="s">
        <v>232</v>
      </c>
      <c r="S1530" t="s">
        <v>318</v>
      </c>
      <c r="T1530" t="s">
        <v>509</v>
      </c>
      <c r="U1530" t="s">
        <v>520</v>
      </c>
      <c r="V1530" t="s">
        <v>513</v>
      </c>
    </row>
    <row r="1531" spans="1:22" x14ac:dyDescent="0.3">
      <c r="A1531">
        <v>10833</v>
      </c>
      <c r="B1531" t="s">
        <v>54</v>
      </c>
      <c r="C1531">
        <v>31</v>
      </c>
      <c r="D1531">
        <v>6</v>
      </c>
      <c r="E1531" s="3">
        <v>44576</v>
      </c>
      <c r="F1531" s="25">
        <f>YEAR(Order[[#This Row],[OrderDate]])</f>
        <v>2022</v>
      </c>
      <c r="G1531" s="14">
        <v>20220123</v>
      </c>
      <c r="H1531" t="s">
        <v>484</v>
      </c>
      <c r="I1531" s="4">
        <v>101.24999983236194</v>
      </c>
      <c r="J1531" s="4">
        <v>12.5</v>
      </c>
      <c r="K1531" s="4">
        <v>11.249999981373549</v>
      </c>
      <c r="L1531">
        <v>9</v>
      </c>
      <c r="M1531" s="8">
        <v>0.10000000149011611</v>
      </c>
      <c r="N1531" t="s">
        <v>385</v>
      </c>
      <c r="O1531">
        <v>14</v>
      </c>
      <c r="P1531" s="4">
        <v>8.9210025428745876</v>
      </c>
      <c r="Q1531" t="s">
        <v>143</v>
      </c>
      <c r="R1531" t="s">
        <v>232</v>
      </c>
      <c r="S1531" t="s">
        <v>318</v>
      </c>
      <c r="T1531" t="s">
        <v>509</v>
      </c>
      <c r="U1531" t="s">
        <v>520</v>
      </c>
      <c r="V1531" t="s">
        <v>511</v>
      </c>
    </row>
    <row r="1532" spans="1:22" x14ac:dyDescent="0.3">
      <c r="A1532">
        <v>10833</v>
      </c>
      <c r="B1532" t="s">
        <v>54</v>
      </c>
      <c r="C1532">
        <v>53</v>
      </c>
      <c r="D1532">
        <v>6</v>
      </c>
      <c r="E1532" s="3">
        <v>44576</v>
      </c>
      <c r="F1532" s="25">
        <f>YEAR(Order[[#This Row],[OrderDate]])</f>
        <v>2022</v>
      </c>
      <c r="G1532" s="14">
        <v>20220119</v>
      </c>
      <c r="H1532" t="s">
        <v>484</v>
      </c>
      <c r="I1532" s="4">
        <v>265.67999956011766</v>
      </c>
      <c r="J1532" s="4">
        <v>32.799999999999997</v>
      </c>
      <c r="K1532" s="4">
        <v>29.519999951124188</v>
      </c>
      <c r="L1532">
        <v>9</v>
      </c>
      <c r="M1532" s="8">
        <v>0.10000000149011611</v>
      </c>
      <c r="N1532" t="s">
        <v>407</v>
      </c>
      <c r="O1532">
        <v>24</v>
      </c>
      <c r="P1532" s="4">
        <v>11.283141843590998</v>
      </c>
      <c r="Q1532" t="s">
        <v>143</v>
      </c>
      <c r="R1532" t="s">
        <v>232</v>
      </c>
      <c r="S1532" t="s">
        <v>318</v>
      </c>
      <c r="T1532" t="s">
        <v>509</v>
      </c>
      <c r="U1532" t="s">
        <v>520</v>
      </c>
      <c r="V1532" t="s">
        <v>518</v>
      </c>
    </row>
    <row r="1533" spans="1:22" ht="15" customHeight="1" x14ac:dyDescent="0.3">
      <c r="A1533">
        <v>10834</v>
      </c>
      <c r="B1533" t="s">
        <v>78</v>
      </c>
      <c r="C1533">
        <v>29</v>
      </c>
      <c r="D1533">
        <v>1</v>
      </c>
      <c r="E1533" s="3">
        <v>44576</v>
      </c>
      <c r="F1533" s="25">
        <f>YEAR(Order[[#This Row],[OrderDate]])</f>
        <v>2022</v>
      </c>
      <c r="G1533" s="14">
        <v>20220119</v>
      </c>
      <c r="H1533" t="s">
        <v>485</v>
      </c>
      <c r="I1533" s="4">
        <v>940.80399926215409</v>
      </c>
      <c r="J1533" s="4">
        <v>123.79</v>
      </c>
      <c r="K1533" s="4">
        <v>117.60049990776926</v>
      </c>
      <c r="L1533">
        <v>8</v>
      </c>
      <c r="M1533" s="8">
        <v>5.000000074505806E-2</v>
      </c>
      <c r="N1533" t="s">
        <v>383</v>
      </c>
      <c r="O1533">
        <v>12</v>
      </c>
      <c r="P1533" s="4">
        <v>78.453085124436214</v>
      </c>
      <c r="Q1533" t="s">
        <v>167</v>
      </c>
      <c r="R1533" t="s">
        <v>256</v>
      </c>
      <c r="S1533" t="s">
        <v>340</v>
      </c>
      <c r="T1533" t="s">
        <v>510</v>
      </c>
      <c r="U1533" t="s">
        <v>521</v>
      </c>
      <c r="V1533" t="s">
        <v>518</v>
      </c>
    </row>
    <row r="1534" spans="1:22" ht="15" customHeight="1" x14ac:dyDescent="0.3">
      <c r="A1534">
        <v>10834</v>
      </c>
      <c r="B1534" t="s">
        <v>78</v>
      </c>
      <c r="C1534">
        <v>30</v>
      </c>
      <c r="D1534">
        <v>1</v>
      </c>
      <c r="E1534" s="3">
        <v>44576</v>
      </c>
      <c r="F1534" s="25">
        <f>YEAR(Order[[#This Row],[OrderDate]])</f>
        <v>2022</v>
      </c>
      <c r="G1534" s="14">
        <v>20220121</v>
      </c>
      <c r="H1534" t="s">
        <v>485</v>
      </c>
      <c r="I1534" s="4">
        <v>491.90999961420891</v>
      </c>
      <c r="J1534" s="4">
        <v>25.89</v>
      </c>
      <c r="K1534" s="4">
        <v>24.595499980710446</v>
      </c>
      <c r="L1534">
        <v>20</v>
      </c>
      <c r="M1534" s="8">
        <v>5.000000074505806E-2</v>
      </c>
      <c r="N1534" t="s">
        <v>384</v>
      </c>
      <c r="O1534">
        <v>13</v>
      </c>
      <c r="P1534" s="4">
        <v>15.141134761320492</v>
      </c>
      <c r="Q1534" t="s">
        <v>167</v>
      </c>
      <c r="R1534" t="s">
        <v>256</v>
      </c>
      <c r="S1534" t="s">
        <v>340</v>
      </c>
      <c r="T1534" t="s">
        <v>510</v>
      </c>
      <c r="U1534" t="s">
        <v>521</v>
      </c>
      <c r="V1534" t="s">
        <v>514</v>
      </c>
    </row>
    <row r="1535" spans="1:22" ht="15" customHeight="1" x14ac:dyDescent="0.3">
      <c r="A1535">
        <v>10835</v>
      </c>
      <c r="B1535" t="s">
        <v>0</v>
      </c>
      <c r="C1535">
        <v>59</v>
      </c>
      <c r="D1535">
        <v>1</v>
      </c>
      <c r="E1535" s="3">
        <v>44576</v>
      </c>
      <c r="F1535" s="25">
        <f>YEAR(Order[[#This Row],[OrderDate]])</f>
        <v>2022</v>
      </c>
      <c r="G1535" s="14">
        <v>20220121</v>
      </c>
      <c r="H1535" t="s">
        <v>485</v>
      </c>
      <c r="I1535" s="4">
        <v>825</v>
      </c>
      <c r="J1535" s="4">
        <v>55</v>
      </c>
      <c r="K1535" s="4">
        <v>55</v>
      </c>
      <c r="L1535">
        <v>15</v>
      </c>
      <c r="M1535" s="8">
        <v>0</v>
      </c>
      <c r="N1535" t="s">
        <v>413</v>
      </c>
      <c r="O1535">
        <v>28</v>
      </c>
      <c r="P1535" s="4">
        <v>29.299646906924384</v>
      </c>
      <c r="Q1535" t="s">
        <v>89</v>
      </c>
      <c r="R1535" t="s">
        <v>178</v>
      </c>
      <c r="S1535" t="s">
        <v>267</v>
      </c>
      <c r="T1535" t="s">
        <v>509</v>
      </c>
      <c r="U1535" t="s">
        <v>520</v>
      </c>
      <c r="V1535" t="s">
        <v>511</v>
      </c>
    </row>
    <row r="1536" spans="1:22" ht="15" customHeight="1" x14ac:dyDescent="0.3">
      <c r="A1536">
        <v>10835</v>
      </c>
      <c r="B1536" t="s">
        <v>0</v>
      </c>
      <c r="C1536">
        <v>77</v>
      </c>
      <c r="D1536">
        <v>1</v>
      </c>
      <c r="E1536" s="3">
        <v>44576</v>
      </c>
      <c r="F1536" s="25">
        <f>YEAR(Order[[#This Row],[OrderDate]])</f>
        <v>2022</v>
      </c>
      <c r="G1536" s="14">
        <v>20220121</v>
      </c>
      <c r="H1536" t="s">
        <v>485</v>
      </c>
      <c r="I1536" s="4">
        <v>20.799999922513962</v>
      </c>
      <c r="J1536" s="4">
        <v>13</v>
      </c>
      <c r="K1536" s="4">
        <v>10.399999961256981</v>
      </c>
      <c r="L1536">
        <v>2</v>
      </c>
      <c r="M1536" s="8">
        <v>0.20000000298023221</v>
      </c>
      <c r="N1536" t="s">
        <v>431</v>
      </c>
      <c r="O1536">
        <v>12</v>
      </c>
      <c r="P1536" s="4">
        <v>9.7871799999999993</v>
      </c>
      <c r="Q1536" t="s">
        <v>89</v>
      </c>
      <c r="R1536" t="s">
        <v>178</v>
      </c>
      <c r="S1536" t="s">
        <v>267</v>
      </c>
      <c r="T1536" t="s">
        <v>509</v>
      </c>
      <c r="U1536" t="s">
        <v>520</v>
      </c>
      <c r="V1536" t="s">
        <v>515</v>
      </c>
    </row>
    <row r="1537" spans="1:22" x14ac:dyDescent="0.3">
      <c r="A1537">
        <v>10836</v>
      </c>
      <c r="B1537" t="s">
        <v>19</v>
      </c>
      <c r="C1537">
        <v>22</v>
      </c>
      <c r="D1537">
        <v>7</v>
      </c>
      <c r="E1537" s="3">
        <v>44577</v>
      </c>
      <c r="F1537" s="25">
        <f>YEAR(Order[[#This Row],[OrderDate]])</f>
        <v>2022</v>
      </c>
      <c r="G1537" s="14">
        <v>20220121</v>
      </c>
      <c r="H1537" t="s">
        <v>486</v>
      </c>
      <c r="I1537" s="4">
        <v>1092</v>
      </c>
      <c r="J1537" s="4">
        <v>21</v>
      </c>
      <c r="K1537" s="4">
        <v>21</v>
      </c>
      <c r="L1537">
        <v>52</v>
      </c>
      <c r="M1537" s="8">
        <v>0</v>
      </c>
      <c r="N1537" t="s">
        <v>376</v>
      </c>
      <c r="O1537">
        <v>9</v>
      </c>
      <c r="P1537" s="4">
        <v>6.5214240951904641</v>
      </c>
      <c r="Q1537" t="s">
        <v>108</v>
      </c>
      <c r="R1537" t="s">
        <v>197</v>
      </c>
      <c r="S1537" t="s">
        <v>286</v>
      </c>
      <c r="T1537" t="s">
        <v>509</v>
      </c>
      <c r="U1537" t="s">
        <v>524</v>
      </c>
      <c r="V1537" t="s">
        <v>512</v>
      </c>
    </row>
    <row r="1538" spans="1:22" x14ac:dyDescent="0.3">
      <c r="A1538">
        <v>10836</v>
      </c>
      <c r="B1538" t="s">
        <v>19</v>
      </c>
      <c r="C1538">
        <v>35</v>
      </c>
      <c r="D1538">
        <v>7</v>
      </c>
      <c r="E1538" s="3">
        <v>44577</v>
      </c>
      <c r="F1538" s="25">
        <f>YEAR(Order[[#This Row],[OrderDate]])</f>
        <v>2022</v>
      </c>
      <c r="G1538" s="14">
        <v>20220121</v>
      </c>
      <c r="H1538" t="s">
        <v>486</v>
      </c>
      <c r="I1538" s="4">
        <v>108</v>
      </c>
      <c r="J1538" s="4">
        <v>18</v>
      </c>
      <c r="K1538" s="4">
        <v>18</v>
      </c>
      <c r="L1538">
        <v>6</v>
      </c>
      <c r="M1538" s="8">
        <v>0</v>
      </c>
      <c r="N1538" t="s">
        <v>389</v>
      </c>
      <c r="O1538">
        <v>16</v>
      </c>
      <c r="P1538" s="4">
        <v>11.144616765926688</v>
      </c>
      <c r="Q1538" t="s">
        <v>108</v>
      </c>
      <c r="R1538" t="s">
        <v>197</v>
      </c>
      <c r="S1538" t="s">
        <v>286</v>
      </c>
      <c r="T1538" t="s">
        <v>509</v>
      </c>
      <c r="U1538" t="s">
        <v>524</v>
      </c>
      <c r="V1538" t="s">
        <v>517</v>
      </c>
    </row>
    <row r="1539" spans="1:22" x14ac:dyDescent="0.3">
      <c r="A1539">
        <v>10836</v>
      </c>
      <c r="B1539" t="s">
        <v>19</v>
      </c>
      <c r="C1539">
        <v>57</v>
      </c>
      <c r="D1539">
        <v>7</v>
      </c>
      <c r="E1539" s="3">
        <v>44577</v>
      </c>
      <c r="F1539" s="25">
        <f>YEAR(Order[[#This Row],[OrderDate]])</f>
        <v>2022</v>
      </c>
      <c r="G1539" s="14">
        <v>20220121</v>
      </c>
      <c r="H1539" t="s">
        <v>486</v>
      </c>
      <c r="I1539" s="4">
        <v>468</v>
      </c>
      <c r="J1539" s="4">
        <v>19.5</v>
      </c>
      <c r="K1539" s="4">
        <v>19.5</v>
      </c>
      <c r="L1539">
        <v>24</v>
      </c>
      <c r="M1539" s="8">
        <v>0</v>
      </c>
      <c r="N1539" t="s">
        <v>411</v>
      </c>
      <c r="O1539">
        <v>26</v>
      </c>
      <c r="P1539" s="4">
        <v>13.98469118449494</v>
      </c>
      <c r="Q1539" t="s">
        <v>108</v>
      </c>
      <c r="R1539" t="s">
        <v>197</v>
      </c>
      <c r="S1539" t="s">
        <v>286</v>
      </c>
      <c r="T1539" t="s">
        <v>509</v>
      </c>
      <c r="U1539" t="s">
        <v>524</v>
      </c>
      <c r="V1539" t="s">
        <v>512</v>
      </c>
    </row>
    <row r="1540" spans="1:22" x14ac:dyDescent="0.3">
      <c r="A1540">
        <v>10836</v>
      </c>
      <c r="B1540" t="s">
        <v>19</v>
      </c>
      <c r="C1540">
        <v>60</v>
      </c>
      <c r="D1540">
        <v>7</v>
      </c>
      <c r="E1540" s="3">
        <v>44577</v>
      </c>
      <c r="F1540" s="25">
        <f>YEAR(Order[[#This Row],[OrderDate]])</f>
        <v>2022</v>
      </c>
      <c r="G1540" s="14">
        <v>20220121</v>
      </c>
      <c r="H1540" t="s">
        <v>486</v>
      </c>
      <c r="I1540" s="4">
        <v>2040</v>
      </c>
      <c r="J1540" s="4">
        <v>34</v>
      </c>
      <c r="K1540" s="4">
        <v>34</v>
      </c>
      <c r="L1540">
        <v>60</v>
      </c>
      <c r="M1540" s="8">
        <v>0</v>
      </c>
      <c r="N1540" t="s">
        <v>414</v>
      </c>
      <c r="O1540">
        <v>28</v>
      </c>
      <c r="P1540" s="4">
        <v>17.186056815854748</v>
      </c>
      <c r="Q1540" t="s">
        <v>108</v>
      </c>
      <c r="R1540" t="s">
        <v>197</v>
      </c>
      <c r="S1540" t="s">
        <v>286</v>
      </c>
      <c r="T1540" t="s">
        <v>509</v>
      </c>
      <c r="U1540" t="s">
        <v>524</v>
      </c>
      <c r="V1540" t="s">
        <v>511</v>
      </c>
    </row>
    <row r="1541" spans="1:22" x14ac:dyDescent="0.3">
      <c r="A1541">
        <v>10836</v>
      </c>
      <c r="B1541" t="s">
        <v>19</v>
      </c>
      <c r="C1541">
        <v>64</v>
      </c>
      <c r="D1541">
        <v>7</v>
      </c>
      <c r="E1541" s="3">
        <v>44577</v>
      </c>
      <c r="F1541" s="25">
        <f>YEAR(Order[[#This Row],[OrderDate]])</f>
        <v>2022</v>
      </c>
      <c r="G1541" s="14">
        <v>20220123</v>
      </c>
      <c r="H1541" t="s">
        <v>486</v>
      </c>
      <c r="I1541" s="4">
        <v>997.5</v>
      </c>
      <c r="J1541" s="4">
        <v>33.25</v>
      </c>
      <c r="K1541" s="4">
        <v>33.25</v>
      </c>
      <c r="L1541">
        <v>30</v>
      </c>
      <c r="M1541" s="8">
        <v>0</v>
      </c>
      <c r="N1541" t="s">
        <v>418</v>
      </c>
      <c r="O1541">
        <v>12</v>
      </c>
      <c r="P1541" s="4">
        <v>21.348702933885775</v>
      </c>
      <c r="Q1541" t="s">
        <v>108</v>
      </c>
      <c r="R1541" t="s">
        <v>197</v>
      </c>
      <c r="S1541" t="s">
        <v>286</v>
      </c>
      <c r="T1541" t="s">
        <v>509</v>
      </c>
      <c r="U1541" t="s">
        <v>524</v>
      </c>
      <c r="V1541" t="s">
        <v>512</v>
      </c>
    </row>
    <row r="1542" spans="1:22" ht="15" customHeight="1" x14ac:dyDescent="0.3">
      <c r="A1542">
        <v>10837</v>
      </c>
      <c r="B1542" t="s">
        <v>4</v>
      </c>
      <c r="C1542">
        <v>13</v>
      </c>
      <c r="D1542">
        <v>9</v>
      </c>
      <c r="E1542" s="3">
        <v>44577</v>
      </c>
      <c r="F1542" s="25">
        <f>YEAR(Order[[#This Row],[OrderDate]])</f>
        <v>2022</v>
      </c>
      <c r="G1542" s="14">
        <v>20220123</v>
      </c>
      <c r="H1542" t="s">
        <v>485</v>
      </c>
      <c r="I1542" s="4">
        <v>36</v>
      </c>
      <c r="J1542" s="4">
        <v>6</v>
      </c>
      <c r="K1542" s="4">
        <v>6</v>
      </c>
      <c r="L1542">
        <v>6</v>
      </c>
      <c r="M1542" s="8">
        <v>0</v>
      </c>
      <c r="N1542" t="s">
        <v>367</v>
      </c>
      <c r="O1542">
        <v>6</v>
      </c>
      <c r="P1542" s="4">
        <v>2.1837851755325639</v>
      </c>
      <c r="Q1542" t="s">
        <v>93</v>
      </c>
      <c r="R1542" t="s">
        <v>182</v>
      </c>
      <c r="S1542" t="s">
        <v>271</v>
      </c>
      <c r="T1542" t="s">
        <v>509</v>
      </c>
      <c r="U1542" t="s">
        <v>526</v>
      </c>
      <c r="V1542" t="s">
        <v>514</v>
      </c>
    </row>
    <row r="1543" spans="1:22" ht="15" customHeight="1" x14ac:dyDescent="0.3">
      <c r="A1543">
        <v>10837</v>
      </c>
      <c r="B1543" t="s">
        <v>4</v>
      </c>
      <c r="C1543">
        <v>40</v>
      </c>
      <c r="D1543">
        <v>9</v>
      </c>
      <c r="E1543" s="3">
        <v>44577</v>
      </c>
      <c r="F1543" s="25">
        <f>YEAR(Order[[#This Row],[OrderDate]])</f>
        <v>2022</v>
      </c>
      <c r="G1543" s="14">
        <v>20220123</v>
      </c>
      <c r="H1543" t="s">
        <v>485</v>
      </c>
      <c r="I1543" s="4">
        <v>459.99999999999994</v>
      </c>
      <c r="J1543" s="4">
        <v>18.399999999999999</v>
      </c>
      <c r="K1543" s="4">
        <v>18.399999999999999</v>
      </c>
      <c r="L1543">
        <v>25</v>
      </c>
      <c r="M1543" s="8">
        <v>0</v>
      </c>
      <c r="N1543" t="s">
        <v>394</v>
      </c>
      <c r="O1543">
        <v>19</v>
      </c>
      <c r="P1543" s="4">
        <v>11.939905659925371</v>
      </c>
      <c r="Q1543" t="s">
        <v>93</v>
      </c>
      <c r="R1543" t="s">
        <v>182</v>
      </c>
      <c r="S1543" t="s">
        <v>271</v>
      </c>
      <c r="T1543" t="s">
        <v>509</v>
      </c>
      <c r="U1543" t="s">
        <v>526</v>
      </c>
      <c r="V1543" t="s">
        <v>514</v>
      </c>
    </row>
    <row r="1544" spans="1:22" ht="15" customHeight="1" x14ac:dyDescent="0.3">
      <c r="A1544">
        <v>10837</v>
      </c>
      <c r="B1544" t="s">
        <v>4</v>
      </c>
      <c r="C1544">
        <v>47</v>
      </c>
      <c r="D1544">
        <v>9</v>
      </c>
      <c r="E1544" s="3">
        <v>44577</v>
      </c>
      <c r="F1544" s="25">
        <f>YEAR(Order[[#This Row],[OrderDate]])</f>
        <v>2022</v>
      </c>
      <c r="G1544" s="14">
        <v>20220123</v>
      </c>
      <c r="H1544" t="s">
        <v>485</v>
      </c>
      <c r="I1544" s="4">
        <v>285</v>
      </c>
      <c r="J1544" s="4">
        <v>9.5</v>
      </c>
      <c r="K1544" s="4">
        <v>7.125</v>
      </c>
      <c r="L1544">
        <v>40</v>
      </c>
      <c r="M1544" s="8">
        <v>0.25</v>
      </c>
      <c r="N1544" t="s">
        <v>401</v>
      </c>
      <c r="O1544">
        <v>22</v>
      </c>
      <c r="P1544" s="4">
        <v>6.92246398648025</v>
      </c>
      <c r="Q1544" t="s">
        <v>93</v>
      </c>
      <c r="R1544" t="s">
        <v>182</v>
      </c>
      <c r="S1544" t="s">
        <v>271</v>
      </c>
      <c r="T1544" t="s">
        <v>509</v>
      </c>
      <c r="U1544" t="s">
        <v>526</v>
      </c>
      <c r="V1544" t="s">
        <v>516</v>
      </c>
    </row>
    <row r="1545" spans="1:22" ht="15" customHeight="1" x14ac:dyDescent="0.3">
      <c r="A1545">
        <v>10837</v>
      </c>
      <c r="B1545" t="s">
        <v>4</v>
      </c>
      <c r="C1545">
        <v>76</v>
      </c>
      <c r="D1545">
        <v>9</v>
      </c>
      <c r="E1545" s="3">
        <v>44577</v>
      </c>
      <c r="F1545" s="25">
        <f>YEAR(Order[[#This Row],[OrderDate]])</f>
        <v>2022</v>
      </c>
      <c r="G1545" s="14">
        <v>20220123</v>
      </c>
      <c r="H1545" t="s">
        <v>485</v>
      </c>
      <c r="I1545" s="4">
        <v>283.5</v>
      </c>
      <c r="J1545" s="4">
        <v>18</v>
      </c>
      <c r="K1545" s="4">
        <v>13.5</v>
      </c>
      <c r="L1545">
        <v>21</v>
      </c>
      <c r="M1545" s="8">
        <v>0.25</v>
      </c>
      <c r="N1545" t="s">
        <v>430</v>
      </c>
      <c r="O1545">
        <v>23</v>
      </c>
      <c r="P1545" s="4">
        <v>11.35067307451974</v>
      </c>
      <c r="Q1545" t="s">
        <v>93</v>
      </c>
      <c r="R1545" t="s">
        <v>182</v>
      </c>
      <c r="S1545" t="s">
        <v>271</v>
      </c>
      <c r="T1545" t="s">
        <v>509</v>
      </c>
      <c r="U1545" t="s">
        <v>526</v>
      </c>
      <c r="V1545" t="s">
        <v>517</v>
      </c>
    </row>
    <row r="1546" spans="1:22" ht="15" customHeight="1" x14ac:dyDescent="0.3">
      <c r="A1546">
        <v>10838</v>
      </c>
      <c r="B1546" t="s">
        <v>45</v>
      </c>
      <c r="C1546">
        <v>1</v>
      </c>
      <c r="D1546">
        <v>3</v>
      </c>
      <c r="E1546" s="3">
        <v>44580</v>
      </c>
      <c r="F1546" s="25">
        <f>YEAR(Order[[#This Row],[OrderDate]])</f>
        <v>2022</v>
      </c>
      <c r="G1546" s="14">
        <v>20220123</v>
      </c>
      <c r="H1546" t="s">
        <v>485</v>
      </c>
      <c r="I1546" s="4">
        <v>54</v>
      </c>
      <c r="J1546" s="4">
        <v>18</v>
      </c>
      <c r="K1546" s="4">
        <v>13.5</v>
      </c>
      <c r="L1546">
        <v>4</v>
      </c>
      <c r="M1546" s="8">
        <v>0.25</v>
      </c>
      <c r="N1546" t="s">
        <v>355</v>
      </c>
      <c r="O1546">
        <v>1</v>
      </c>
      <c r="P1546" s="4">
        <v>9.9412796083453241</v>
      </c>
      <c r="Q1546" t="s">
        <v>134</v>
      </c>
      <c r="R1546" t="s">
        <v>223</v>
      </c>
      <c r="S1546" t="s">
        <v>310</v>
      </c>
      <c r="T1546" t="s">
        <v>510</v>
      </c>
      <c r="U1546" t="s">
        <v>354</v>
      </c>
      <c r="V1546" t="s">
        <v>517</v>
      </c>
    </row>
    <row r="1547" spans="1:22" ht="15" customHeight="1" x14ac:dyDescent="0.3">
      <c r="A1547">
        <v>10838</v>
      </c>
      <c r="B1547" t="s">
        <v>45</v>
      </c>
      <c r="C1547">
        <v>18</v>
      </c>
      <c r="D1547">
        <v>3</v>
      </c>
      <c r="E1547" s="3">
        <v>44580</v>
      </c>
      <c r="F1547" s="25">
        <f>YEAR(Order[[#This Row],[OrderDate]])</f>
        <v>2022</v>
      </c>
      <c r="G1547" s="14">
        <v>20220123</v>
      </c>
      <c r="H1547" t="s">
        <v>485</v>
      </c>
      <c r="I1547" s="4">
        <v>1171.875</v>
      </c>
      <c r="J1547" s="4">
        <v>62.5</v>
      </c>
      <c r="K1547" s="4">
        <v>46.875</v>
      </c>
      <c r="L1547">
        <v>25</v>
      </c>
      <c r="M1547" s="8">
        <v>0.25</v>
      </c>
      <c r="N1547" t="s">
        <v>372</v>
      </c>
      <c r="O1547">
        <v>7</v>
      </c>
      <c r="P1547" s="4">
        <v>20.144415838276313</v>
      </c>
      <c r="Q1547" t="s">
        <v>134</v>
      </c>
      <c r="R1547" t="s">
        <v>223</v>
      </c>
      <c r="S1547" t="s">
        <v>310</v>
      </c>
      <c r="T1547" t="s">
        <v>510</v>
      </c>
      <c r="U1547" t="s">
        <v>354</v>
      </c>
      <c r="V1547" t="s">
        <v>514</v>
      </c>
    </row>
    <row r="1548" spans="1:22" ht="15" customHeight="1" x14ac:dyDescent="0.3">
      <c r="A1548">
        <v>10838</v>
      </c>
      <c r="B1548" t="s">
        <v>45</v>
      </c>
      <c r="C1548">
        <v>36</v>
      </c>
      <c r="D1548">
        <v>3</v>
      </c>
      <c r="E1548" s="3">
        <v>44580</v>
      </c>
      <c r="F1548" s="25">
        <f>YEAR(Order[[#This Row],[OrderDate]])</f>
        <v>2022</v>
      </c>
      <c r="G1548" s="14">
        <v>20220122</v>
      </c>
      <c r="H1548" t="s">
        <v>485</v>
      </c>
      <c r="I1548" s="4">
        <v>712.5</v>
      </c>
      <c r="J1548" s="4">
        <v>19</v>
      </c>
      <c r="K1548" s="4">
        <v>14.25</v>
      </c>
      <c r="L1548">
        <v>50</v>
      </c>
      <c r="M1548" s="8">
        <v>0.25</v>
      </c>
      <c r="N1548" t="s">
        <v>390</v>
      </c>
      <c r="O1548">
        <v>17</v>
      </c>
      <c r="P1548" s="4">
        <v>14.515505674132482</v>
      </c>
      <c r="Q1548" t="s">
        <v>134</v>
      </c>
      <c r="R1548" t="s">
        <v>223</v>
      </c>
      <c r="S1548" t="s">
        <v>310</v>
      </c>
      <c r="T1548" t="s">
        <v>510</v>
      </c>
      <c r="U1548" t="s">
        <v>354</v>
      </c>
      <c r="V1548" t="s">
        <v>514</v>
      </c>
    </row>
    <row r="1549" spans="1:22" ht="15" customHeight="1" x14ac:dyDescent="0.3">
      <c r="A1549">
        <v>10839</v>
      </c>
      <c r="B1549" t="s">
        <v>78</v>
      </c>
      <c r="C1549">
        <v>58</v>
      </c>
      <c r="D1549">
        <v>3</v>
      </c>
      <c r="E1549" s="3">
        <v>44580</v>
      </c>
      <c r="F1549" s="25">
        <f>YEAR(Order[[#This Row],[OrderDate]])</f>
        <v>2022</v>
      </c>
      <c r="G1549" s="14">
        <v>20220122</v>
      </c>
      <c r="H1549" t="s">
        <v>485</v>
      </c>
      <c r="I1549" s="4">
        <v>357.74999940767884</v>
      </c>
      <c r="J1549" s="4">
        <v>13.25</v>
      </c>
      <c r="K1549" s="4">
        <v>11.924999980255961</v>
      </c>
      <c r="L1549">
        <v>30</v>
      </c>
      <c r="M1549" s="8">
        <v>0.10000000149011611</v>
      </c>
      <c r="N1549" t="s">
        <v>412</v>
      </c>
      <c r="O1549">
        <v>27</v>
      </c>
      <c r="P1549" s="4">
        <v>5.9992715692376155</v>
      </c>
      <c r="Q1549" t="s">
        <v>167</v>
      </c>
      <c r="R1549" t="s">
        <v>256</v>
      </c>
      <c r="S1549" t="s">
        <v>340</v>
      </c>
      <c r="T1549" t="s">
        <v>510</v>
      </c>
      <c r="U1549" t="s">
        <v>521</v>
      </c>
      <c r="V1549" t="s">
        <v>514</v>
      </c>
    </row>
    <row r="1550" spans="1:22" ht="15" customHeight="1" x14ac:dyDescent="0.3">
      <c r="A1550">
        <v>10839</v>
      </c>
      <c r="B1550" t="s">
        <v>78</v>
      </c>
      <c r="C1550">
        <v>72</v>
      </c>
      <c r="D1550">
        <v>3</v>
      </c>
      <c r="E1550" s="3">
        <v>44580</v>
      </c>
      <c r="F1550" s="25">
        <f>YEAR(Order[[#This Row],[OrderDate]])</f>
        <v>2022</v>
      </c>
      <c r="G1550" s="14">
        <v>20220216</v>
      </c>
      <c r="H1550" t="s">
        <v>485</v>
      </c>
      <c r="I1550" s="4">
        <v>469.79999922215933</v>
      </c>
      <c r="J1550" s="4">
        <v>34.799999999999997</v>
      </c>
      <c r="K1550" s="4">
        <v>31.319999948143955</v>
      </c>
      <c r="L1550">
        <v>15</v>
      </c>
      <c r="M1550" s="8">
        <v>0.10000000149011611</v>
      </c>
      <c r="N1550" t="s">
        <v>426</v>
      </c>
      <c r="O1550">
        <v>14</v>
      </c>
      <c r="P1550" s="4">
        <v>14.902797245173618</v>
      </c>
      <c r="Q1550" t="s">
        <v>167</v>
      </c>
      <c r="R1550" t="s">
        <v>256</v>
      </c>
      <c r="S1550" t="s">
        <v>340</v>
      </c>
      <c r="T1550" t="s">
        <v>510</v>
      </c>
      <c r="U1550" t="s">
        <v>521</v>
      </c>
      <c r="V1550" t="s">
        <v>511</v>
      </c>
    </row>
    <row r="1551" spans="1:22" ht="15" customHeight="1" x14ac:dyDescent="0.3">
      <c r="A1551">
        <v>10840</v>
      </c>
      <c r="B1551" t="s">
        <v>45</v>
      </c>
      <c r="C1551">
        <v>25</v>
      </c>
      <c r="D1551">
        <v>4</v>
      </c>
      <c r="E1551" s="3">
        <v>44580</v>
      </c>
      <c r="F1551" s="25">
        <f>YEAR(Order[[#This Row],[OrderDate]])</f>
        <v>2022</v>
      </c>
      <c r="G1551" s="14">
        <v>20220216</v>
      </c>
      <c r="H1551" t="s">
        <v>484</v>
      </c>
      <c r="I1551" s="4">
        <v>67.199999749660492</v>
      </c>
      <c r="J1551" s="4">
        <v>14</v>
      </c>
      <c r="K1551" s="4">
        <v>11.199999958276749</v>
      </c>
      <c r="L1551">
        <v>6</v>
      </c>
      <c r="M1551" s="8">
        <v>0.20000000298023221</v>
      </c>
      <c r="N1551" t="s">
        <v>379</v>
      </c>
      <c r="O1551">
        <v>11</v>
      </c>
      <c r="P1551" s="4">
        <v>5.7552439408246228</v>
      </c>
      <c r="Q1551" t="s">
        <v>134</v>
      </c>
      <c r="R1551" t="s">
        <v>223</v>
      </c>
      <c r="S1551" t="s">
        <v>310</v>
      </c>
      <c r="T1551" t="s">
        <v>510</v>
      </c>
      <c r="U1551" t="s">
        <v>354</v>
      </c>
      <c r="V1551" t="s">
        <v>516</v>
      </c>
    </row>
    <row r="1552" spans="1:22" ht="15" customHeight="1" x14ac:dyDescent="0.3">
      <c r="A1552">
        <v>10840</v>
      </c>
      <c r="B1552" t="s">
        <v>45</v>
      </c>
      <c r="C1552">
        <v>39</v>
      </c>
      <c r="D1552">
        <v>4</v>
      </c>
      <c r="E1552" s="3">
        <v>44580</v>
      </c>
      <c r="F1552" s="25">
        <f>YEAR(Order[[#This Row],[OrderDate]])</f>
        <v>2022</v>
      </c>
      <c r="G1552" s="14">
        <v>20220129</v>
      </c>
      <c r="H1552" t="s">
        <v>484</v>
      </c>
      <c r="I1552" s="4">
        <v>143.9999994635582</v>
      </c>
      <c r="J1552" s="4">
        <v>18</v>
      </c>
      <c r="K1552" s="4">
        <v>14.39999994635582</v>
      </c>
      <c r="L1552">
        <v>10</v>
      </c>
      <c r="M1552" s="8">
        <v>0.20000000298023221</v>
      </c>
      <c r="N1552" t="s">
        <v>393</v>
      </c>
      <c r="O1552">
        <v>18</v>
      </c>
      <c r="P1552" s="4">
        <v>13.522215154598831</v>
      </c>
      <c r="Q1552" t="s">
        <v>134</v>
      </c>
      <c r="R1552" t="s">
        <v>223</v>
      </c>
      <c r="S1552" t="s">
        <v>310</v>
      </c>
      <c r="T1552" t="s">
        <v>510</v>
      </c>
      <c r="U1552" t="s">
        <v>354</v>
      </c>
      <c r="V1552" t="s">
        <v>517</v>
      </c>
    </row>
    <row r="1553" spans="1:22" ht="15" customHeight="1" x14ac:dyDescent="0.3">
      <c r="A1553">
        <v>10841</v>
      </c>
      <c r="B1553" t="s">
        <v>73</v>
      </c>
      <c r="C1553">
        <v>10</v>
      </c>
      <c r="D1553">
        <v>5</v>
      </c>
      <c r="E1553" s="3">
        <v>44581</v>
      </c>
      <c r="F1553" s="25">
        <f>YEAR(Order[[#This Row],[OrderDate]])</f>
        <v>2022</v>
      </c>
      <c r="G1553" s="14">
        <v>20220129</v>
      </c>
      <c r="H1553" t="s">
        <v>484</v>
      </c>
      <c r="I1553" s="4">
        <v>496</v>
      </c>
      <c r="J1553" s="4">
        <v>31</v>
      </c>
      <c r="K1553" s="4">
        <v>31</v>
      </c>
      <c r="L1553">
        <v>16</v>
      </c>
      <c r="M1553" s="8">
        <v>0</v>
      </c>
      <c r="N1553" t="s">
        <v>364</v>
      </c>
      <c r="O1553">
        <v>4</v>
      </c>
      <c r="P1553" s="4">
        <v>11.047328272500083</v>
      </c>
      <c r="Q1553" t="s">
        <v>162</v>
      </c>
      <c r="R1553" t="s">
        <v>251</v>
      </c>
      <c r="S1553" t="s">
        <v>336</v>
      </c>
      <c r="T1553" t="s">
        <v>509</v>
      </c>
      <c r="U1553" t="s">
        <v>522</v>
      </c>
      <c r="V1553" t="s">
        <v>514</v>
      </c>
    </row>
    <row r="1554" spans="1:22" ht="15" customHeight="1" x14ac:dyDescent="0.3">
      <c r="A1554">
        <v>10841</v>
      </c>
      <c r="B1554" t="s">
        <v>73</v>
      </c>
      <c r="C1554">
        <v>56</v>
      </c>
      <c r="D1554">
        <v>5</v>
      </c>
      <c r="E1554" s="3">
        <v>44581</v>
      </c>
      <c r="F1554" s="25">
        <f>YEAR(Order[[#This Row],[OrderDate]])</f>
        <v>2022</v>
      </c>
      <c r="G1554" s="14">
        <v>20220129</v>
      </c>
      <c r="H1554" t="s">
        <v>484</v>
      </c>
      <c r="I1554" s="4">
        <v>1140</v>
      </c>
      <c r="J1554" s="4">
        <v>38</v>
      </c>
      <c r="K1554" s="4">
        <v>38</v>
      </c>
      <c r="L1554">
        <v>30</v>
      </c>
      <c r="M1554" s="8">
        <v>0</v>
      </c>
      <c r="N1554" t="s">
        <v>410</v>
      </c>
      <c r="O1554">
        <v>26</v>
      </c>
      <c r="P1554" s="4">
        <v>12.985049050340091</v>
      </c>
      <c r="Q1554" t="s">
        <v>162</v>
      </c>
      <c r="R1554" t="s">
        <v>251</v>
      </c>
      <c r="S1554" t="s">
        <v>336</v>
      </c>
      <c r="T1554" t="s">
        <v>509</v>
      </c>
      <c r="U1554" t="s">
        <v>522</v>
      </c>
      <c r="V1554" t="s">
        <v>512</v>
      </c>
    </row>
    <row r="1555" spans="1:22" ht="15" customHeight="1" x14ac:dyDescent="0.3">
      <c r="A1555">
        <v>10841</v>
      </c>
      <c r="B1555" t="s">
        <v>73</v>
      </c>
      <c r="C1555">
        <v>59</v>
      </c>
      <c r="D1555">
        <v>5</v>
      </c>
      <c r="E1555" s="3">
        <v>44581</v>
      </c>
      <c r="F1555" s="25">
        <f>YEAR(Order[[#This Row],[OrderDate]])</f>
        <v>2022</v>
      </c>
      <c r="G1555" s="14">
        <v>20220129</v>
      </c>
      <c r="H1555" t="s">
        <v>484</v>
      </c>
      <c r="I1555" s="4">
        <v>2750</v>
      </c>
      <c r="J1555" s="4">
        <v>55</v>
      </c>
      <c r="K1555" s="4">
        <v>55</v>
      </c>
      <c r="L1555">
        <v>50</v>
      </c>
      <c r="M1555" s="8">
        <v>0</v>
      </c>
      <c r="N1555" t="s">
        <v>413</v>
      </c>
      <c r="O1555">
        <v>28</v>
      </c>
      <c r="P1555" s="4">
        <v>29.299646906924384</v>
      </c>
      <c r="Q1555" t="s">
        <v>162</v>
      </c>
      <c r="R1555" t="s">
        <v>251</v>
      </c>
      <c r="S1555" t="s">
        <v>336</v>
      </c>
      <c r="T1555" t="s">
        <v>509</v>
      </c>
      <c r="U1555" t="s">
        <v>522</v>
      </c>
      <c r="V1555" t="s">
        <v>511</v>
      </c>
    </row>
    <row r="1556" spans="1:22" ht="15" customHeight="1" x14ac:dyDescent="0.3">
      <c r="A1556">
        <v>10841</v>
      </c>
      <c r="B1556" t="s">
        <v>73</v>
      </c>
      <c r="C1556">
        <v>77</v>
      </c>
      <c r="D1556">
        <v>5</v>
      </c>
      <c r="E1556" s="3">
        <v>44581</v>
      </c>
      <c r="F1556" s="25">
        <f>YEAR(Order[[#This Row],[OrderDate]])</f>
        <v>2022</v>
      </c>
      <c r="G1556" s="14">
        <v>20220129</v>
      </c>
      <c r="H1556" t="s">
        <v>484</v>
      </c>
      <c r="I1556" s="4">
        <v>195</v>
      </c>
      <c r="J1556" s="4">
        <v>13</v>
      </c>
      <c r="K1556" s="4">
        <v>13</v>
      </c>
      <c r="L1556">
        <v>15</v>
      </c>
      <c r="M1556" s="8">
        <v>0</v>
      </c>
      <c r="N1556" t="s">
        <v>431</v>
      </c>
      <c r="O1556">
        <v>12</v>
      </c>
      <c r="P1556" s="4">
        <v>9.7871799999999993</v>
      </c>
      <c r="Q1556" t="s">
        <v>162</v>
      </c>
      <c r="R1556" t="s">
        <v>251</v>
      </c>
      <c r="S1556" t="s">
        <v>336</v>
      </c>
      <c r="T1556" t="s">
        <v>509</v>
      </c>
      <c r="U1556" t="s">
        <v>522</v>
      </c>
      <c r="V1556" t="s">
        <v>515</v>
      </c>
    </row>
    <row r="1557" spans="1:22" ht="15" customHeight="1" x14ac:dyDescent="0.3">
      <c r="A1557">
        <v>10842</v>
      </c>
      <c r="B1557" t="s">
        <v>77</v>
      </c>
      <c r="C1557">
        <v>11</v>
      </c>
      <c r="D1557">
        <v>1</v>
      </c>
      <c r="E1557" s="3">
        <v>44581</v>
      </c>
      <c r="F1557" s="25">
        <f>YEAR(Order[[#This Row],[OrderDate]])</f>
        <v>2022</v>
      </c>
      <c r="G1557" s="14">
        <v>20220129</v>
      </c>
      <c r="H1557" t="s">
        <v>485</v>
      </c>
      <c r="I1557" s="4">
        <v>315</v>
      </c>
      <c r="J1557" s="4">
        <v>21</v>
      </c>
      <c r="K1557" s="4">
        <v>21</v>
      </c>
      <c r="L1557">
        <v>15</v>
      </c>
      <c r="M1557" s="8">
        <v>0</v>
      </c>
      <c r="N1557" t="s">
        <v>365</v>
      </c>
      <c r="O1557">
        <v>5</v>
      </c>
      <c r="P1557" s="4">
        <v>7.3815383533820462</v>
      </c>
      <c r="Q1557" t="s">
        <v>166</v>
      </c>
      <c r="R1557" t="s">
        <v>255</v>
      </c>
      <c r="S1557" t="s">
        <v>319</v>
      </c>
      <c r="T1557" t="s">
        <v>510</v>
      </c>
      <c r="U1557" t="s">
        <v>525</v>
      </c>
      <c r="V1557" t="s">
        <v>511</v>
      </c>
    </row>
    <row r="1558" spans="1:22" ht="15" customHeight="1" x14ac:dyDescent="0.3">
      <c r="A1558">
        <v>10842</v>
      </c>
      <c r="B1558" t="s">
        <v>77</v>
      </c>
      <c r="C1558">
        <v>43</v>
      </c>
      <c r="D1558">
        <v>1</v>
      </c>
      <c r="E1558" s="3">
        <v>44581</v>
      </c>
      <c r="F1558" s="25">
        <f>YEAR(Order[[#This Row],[OrderDate]])</f>
        <v>2022</v>
      </c>
      <c r="G1558" s="14">
        <v>20220129</v>
      </c>
      <c r="H1558" t="s">
        <v>485</v>
      </c>
      <c r="I1558" s="4">
        <v>230</v>
      </c>
      <c r="J1558" s="4">
        <v>46</v>
      </c>
      <c r="K1558" s="4">
        <v>46</v>
      </c>
      <c r="L1558">
        <v>5</v>
      </c>
      <c r="M1558" s="8">
        <v>0</v>
      </c>
      <c r="N1558" t="s">
        <v>397</v>
      </c>
      <c r="O1558">
        <v>20</v>
      </c>
      <c r="P1558" s="4">
        <v>33.719701744549674</v>
      </c>
      <c r="Q1558" t="s">
        <v>166</v>
      </c>
      <c r="R1558" t="s">
        <v>255</v>
      </c>
      <c r="S1558" t="s">
        <v>319</v>
      </c>
      <c r="T1558" t="s">
        <v>510</v>
      </c>
      <c r="U1558" t="s">
        <v>525</v>
      </c>
      <c r="V1558" t="s">
        <v>517</v>
      </c>
    </row>
    <row r="1559" spans="1:22" ht="15" customHeight="1" x14ac:dyDescent="0.3">
      <c r="A1559">
        <v>10842</v>
      </c>
      <c r="B1559" t="s">
        <v>77</v>
      </c>
      <c r="C1559">
        <v>68</v>
      </c>
      <c r="D1559">
        <v>1</v>
      </c>
      <c r="E1559" s="3">
        <v>44581</v>
      </c>
      <c r="F1559" s="25">
        <f>YEAR(Order[[#This Row],[OrderDate]])</f>
        <v>2022</v>
      </c>
      <c r="G1559" s="14">
        <v>20220129</v>
      </c>
      <c r="H1559" t="s">
        <v>485</v>
      </c>
      <c r="I1559" s="4">
        <v>250</v>
      </c>
      <c r="J1559" s="4">
        <v>12.5</v>
      </c>
      <c r="K1559" s="4">
        <v>12.5</v>
      </c>
      <c r="L1559">
        <v>20</v>
      </c>
      <c r="M1559" s="8">
        <v>0</v>
      </c>
      <c r="N1559" t="s">
        <v>422</v>
      </c>
      <c r="O1559">
        <v>8</v>
      </c>
      <c r="P1559" s="4">
        <v>9.881917469522989</v>
      </c>
      <c r="Q1559" t="s">
        <v>166</v>
      </c>
      <c r="R1559" t="s">
        <v>255</v>
      </c>
      <c r="S1559" t="s">
        <v>319</v>
      </c>
      <c r="T1559" t="s">
        <v>510</v>
      </c>
      <c r="U1559" t="s">
        <v>525</v>
      </c>
      <c r="V1559" t="s">
        <v>516</v>
      </c>
    </row>
    <row r="1560" spans="1:22" ht="15" customHeight="1" x14ac:dyDescent="0.3">
      <c r="A1560">
        <v>10842</v>
      </c>
      <c r="B1560" t="s">
        <v>77</v>
      </c>
      <c r="C1560">
        <v>70</v>
      </c>
      <c r="D1560">
        <v>1</v>
      </c>
      <c r="E1560" s="3">
        <v>44581</v>
      </c>
      <c r="F1560" s="25">
        <f>YEAR(Order[[#This Row],[OrderDate]])</f>
        <v>2022</v>
      </c>
      <c r="G1560" s="14">
        <v>20220126</v>
      </c>
      <c r="H1560" t="s">
        <v>485</v>
      </c>
      <c r="I1560" s="4">
        <v>180</v>
      </c>
      <c r="J1560" s="4">
        <v>15</v>
      </c>
      <c r="K1560" s="4">
        <v>15</v>
      </c>
      <c r="L1560">
        <v>12</v>
      </c>
      <c r="M1560" s="8">
        <v>0</v>
      </c>
      <c r="N1560" t="s">
        <v>424</v>
      </c>
      <c r="O1560">
        <v>7</v>
      </c>
      <c r="P1560" s="4">
        <v>4.3219663299234155</v>
      </c>
      <c r="Q1560" t="s">
        <v>166</v>
      </c>
      <c r="R1560" t="s">
        <v>255</v>
      </c>
      <c r="S1560" t="s">
        <v>319</v>
      </c>
      <c r="T1560" t="s">
        <v>510</v>
      </c>
      <c r="U1560" t="s">
        <v>525</v>
      </c>
      <c r="V1560" t="s">
        <v>517</v>
      </c>
    </row>
    <row r="1561" spans="1:22" ht="15" customHeight="1" x14ac:dyDescent="0.3">
      <c r="A1561">
        <v>10843</v>
      </c>
      <c r="B1561" t="s">
        <v>81</v>
      </c>
      <c r="C1561">
        <v>51</v>
      </c>
      <c r="D1561">
        <v>4</v>
      </c>
      <c r="E1561" s="3">
        <v>44582</v>
      </c>
      <c r="F1561" s="25">
        <f>YEAR(Order[[#This Row],[OrderDate]])</f>
        <v>2022</v>
      </c>
      <c r="G1561" s="14">
        <v>20220126</v>
      </c>
      <c r="H1561" t="s">
        <v>484</v>
      </c>
      <c r="I1561" s="4">
        <v>159</v>
      </c>
      <c r="J1561" s="4">
        <v>53</v>
      </c>
      <c r="K1561" s="4">
        <v>39.75</v>
      </c>
      <c r="L1561">
        <v>4</v>
      </c>
      <c r="M1561" s="8">
        <v>0.25</v>
      </c>
      <c r="N1561" t="s">
        <v>405</v>
      </c>
      <c r="O1561">
        <v>24</v>
      </c>
      <c r="P1561" s="4">
        <v>18.835525116961144</v>
      </c>
      <c r="Q1561" t="s">
        <v>170</v>
      </c>
      <c r="R1561" t="s">
        <v>259</v>
      </c>
      <c r="S1561" t="s">
        <v>343</v>
      </c>
      <c r="T1561" t="s">
        <v>509</v>
      </c>
      <c r="U1561" t="s">
        <v>519</v>
      </c>
      <c r="V1561" t="s">
        <v>513</v>
      </c>
    </row>
    <row r="1562" spans="1:22" ht="15" customHeight="1" x14ac:dyDescent="0.3">
      <c r="A1562">
        <v>10844</v>
      </c>
      <c r="B1562" t="s">
        <v>56</v>
      </c>
      <c r="C1562">
        <v>22</v>
      </c>
      <c r="D1562">
        <v>8</v>
      </c>
      <c r="E1562" s="3">
        <v>44582</v>
      </c>
      <c r="F1562" s="25">
        <f>YEAR(Order[[#This Row],[OrderDate]])</f>
        <v>2022</v>
      </c>
      <c r="G1562" s="14">
        <v>20220130</v>
      </c>
      <c r="H1562" t="s">
        <v>484</v>
      </c>
      <c r="I1562" s="4">
        <v>735</v>
      </c>
      <c r="J1562" s="4">
        <v>21</v>
      </c>
      <c r="K1562" s="4">
        <v>21</v>
      </c>
      <c r="L1562">
        <v>35</v>
      </c>
      <c r="M1562" s="8">
        <v>0</v>
      </c>
      <c r="N1562" t="s">
        <v>376</v>
      </c>
      <c r="O1562">
        <v>9</v>
      </c>
      <c r="P1562" s="4">
        <v>6.5214240951904641</v>
      </c>
      <c r="Q1562" t="s">
        <v>145</v>
      </c>
      <c r="R1562" t="s">
        <v>234</v>
      </c>
      <c r="S1562" t="s">
        <v>320</v>
      </c>
      <c r="T1562" t="s">
        <v>509</v>
      </c>
      <c r="U1562" t="s">
        <v>524</v>
      </c>
      <c r="V1562" t="s">
        <v>512</v>
      </c>
    </row>
    <row r="1563" spans="1:22" ht="15" customHeight="1" x14ac:dyDescent="0.3">
      <c r="A1563">
        <v>10845</v>
      </c>
      <c r="B1563" t="s">
        <v>60</v>
      </c>
      <c r="C1563">
        <v>23</v>
      </c>
      <c r="D1563">
        <v>8</v>
      </c>
      <c r="E1563" s="3">
        <v>44582</v>
      </c>
      <c r="F1563" s="25">
        <f>YEAR(Order[[#This Row],[OrderDate]])</f>
        <v>2022</v>
      </c>
      <c r="G1563" s="14">
        <v>20220130</v>
      </c>
      <c r="H1563" t="s">
        <v>486</v>
      </c>
      <c r="I1563" s="4">
        <v>566.99999906122684</v>
      </c>
      <c r="J1563" s="4">
        <v>9</v>
      </c>
      <c r="K1563" s="4">
        <v>8.0999999865889549</v>
      </c>
      <c r="L1563">
        <v>70</v>
      </c>
      <c r="M1563" s="8">
        <v>0.10000000149011611</v>
      </c>
      <c r="N1563" t="s">
        <v>377</v>
      </c>
      <c r="O1563">
        <v>9</v>
      </c>
      <c r="P1563" s="4">
        <v>5.2140991742329925</v>
      </c>
      <c r="Q1563" t="s">
        <v>149</v>
      </c>
      <c r="R1563" t="s">
        <v>238</v>
      </c>
      <c r="S1563" t="s">
        <v>324</v>
      </c>
      <c r="T1563" t="s">
        <v>509</v>
      </c>
      <c r="U1563" t="s">
        <v>520</v>
      </c>
      <c r="V1563" t="s">
        <v>512</v>
      </c>
    </row>
    <row r="1564" spans="1:22" ht="15" customHeight="1" x14ac:dyDescent="0.3">
      <c r="A1564">
        <v>10845</v>
      </c>
      <c r="B1564" t="s">
        <v>60</v>
      </c>
      <c r="C1564">
        <v>35</v>
      </c>
      <c r="D1564">
        <v>8</v>
      </c>
      <c r="E1564" s="3">
        <v>44582</v>
      </c>
      <c r="F1564" s="25">
        <f>YEAR(Order[[#This Row],[OrderDate]])</f>
        <v>2022</v>
      </c>
      <c r="G1564" s="14">
        <v>20220130</v>
      </c>
      <c r="H1564" t="s">
        <v>486</v>
      </c>
      <c r="I1564" s="4">
        <v>404.99999932944775</v>
      </c>
      <c r="J1564" s="4">
        <v>18</v>
      </c>
      <c r="K1564" s="4">
        <v>16.19999997317791</v>
      </c>
      <c r="L1564">
        <v>25</v>
      </c>
      <c r="M1564" s="8">
        <v>0.10000000149011611</v>
      </c>
      <c r="N1564" t="s">
        <v>389</v>
      </c>
      <c r="O1564">
        <v>16</v>
      </c>
      <c r="P1564" s="4">
        <v>11.144616765926688</v>
      </c>
      <c r="Q1564" t="s">
        <v>149</v>
      </c>
      <c r="R1564" t="s">
        <v>238</v>
      </c>
      <c r="S1564" t="s">
        <v>324</v>
      </c>
      <c r="T1564" t="s">
        <v>509</v>
      </c>
      <c r="U1564" t="s">
        <v>520</v>
      </c>
      <c r="V1564" t="s">
        <v>517</v>
      </c>
    </row>
    <row r="1565" spans="1:22" ht="15" customHeight="1" x14ac:dyDescent="0.3">
      <c r="A1565">
        <v>10845</v>
      </c>
      <c r="B1565" t="s">
        <v>60</v>
      </c>
      <c r="C1565">
        <v>42</v>
      </c>
      <c r="D1565">
        <v>8</v>
      </c>
      <c r="E1565" s="3">
        <v>44582</v>
      </c>
      <c r="F1565" s="25">
        <f>YEAR(Order[[#This Row],[OrderDate]])</f>
        <v>2022</v>
      </c>
      <c r="G1565" s="14">
        <v>20220130</v>
      </c>
      <c r="H1565" t="s">
        <v>486</v>
      </c>
      <c r="I1565" s="4">
        <v>529.19999912381172</v>
      </c>
      <c r="J1565" s="4">
        <v>14</v>
      </c>
      <c r="K1565" s="4">
        <v>12.599999979138374</v>
      </c>
      <c r="L1565">
        <v>42</v>
      </c>
      <c r="M1565" s="8">
        <v>0.10000000149011611</v>
      </c>
      <c r="N1565" t="s">
        <v>396</v>
      </c>
      <c r="O1565">
        <v>20</v>
      </c>
      <c r="P1565" s="4">
        <v>10.762412487567216</v>
      </c>
      <c r="Q1565" t="s">
        <v>149</v>
      </c>
      <c r="R1565" t="s">
        <v>238</v>
      </c>
      <c r="S1565" t="s">
        <v>324</v>
      </c>
      <c r="T1565" t="s">
        <v>509</v>
      </c>
      <c r="U1565" t="s">
        <v>520</v>
      </c>
      <c r="V1565" t="s">
        <v>512</v>
      </c>
    </row>
    <row r="1566" spans="1:22" ht="15" customHeight="1" x14ac:dyDescent="0.3">
      <c r="A1566">
        <v>10845</v>
      </c>
      <c r="B1566" t="s">
        <v>60</v>
      </c>
      <c r="C1566">
        <v>58</v>
      </c>
      <c r="D1566">
        <v>8</v>
      </c>
      <c r="E1566" s="3">
        <v>44582</v>
      </c>
      <c r="F1566" s="25">
        <f>YEAR(Order[[#This Row],[OrderDate]])</f>
        <v>2022</v>
      </c>
      <c r="G1566" s="14">
        <v>20220130</v>
      </c>
      <c r="H1566" t="s">
        <v>486</v>
      </c>
      <c r="I1566" s="4">
        <v>715.49999881535769</v>
      </c>
      <c r="J1566" s="4">
        <v>13.25</v>
      </c>
      <c r="K1566" s="4">
        <v>11.924999980255961</v>
      </c>
      <c r="L1566">
        <v>60</v>
      </c>
      <c r="M1566" s="8">
        <v>0.10000000149011611</v>
      </c>
      <c r="N1566" t="s">
        <v>412</v>
      </c>
      <c r="O1566">
        <v>27</v>
      </c>
      <c r="P1566" s="4">
        <v>5.9992715692376155</v>
      </c>
      <c r="Q1566" t="s">
        <v>149</v>
      </c>
      <c r="R1566" t="s">
        <v>238</v>
      </c>
      <c r="S1566" t="s">
        <v>324</v>
      </c>
      <c r="T1566" t="s">
        <v>509</v>
      </c>
      <c r="U1566" t="s">
        <v>520</v>
      </c>
      <c r="V1566" t="s">
        <v>514</v>
      </c>
    </row>
    <row r="1567" spans="1:22" ht="15" customHeight="1" x14ac:dyDescent="0.3">
      <c r="A1567">
        <v>10845</v>
      </c>
      <c r="B1567" t="s">
        <v>60</v>
      </c>
      <c r="C1567">
        <v>64</v>
      </c>
      <c r="D1567">
        <v>8</v>
      </c>
      <c r="E1567" s="3">
        <v>44582</v>
      </c>
      <c r="F1567" s="25">
        <f>YEAR(Order[[#This Row],[OrderDate]])</f>
        <v>2022</v>
      </c>
      <c r="G1567" s="14">
        <v>20220123</v>
      </c>
      <c r="H1567" t="s">
        <v>486</v>
      </c>
      <c r="I1567" s="4">
        <v>1596</v>
      </c>
      <c r="J1567" s="4">
        <v>33.25</v>
      </c>
      <c r="K1567" s="4">
        <v>33.25</v>
      </c>
      <c r="L1567">
        <v>48</v>
      </c>
      <c r="M1567" s="8">
        <v>0</v>
      </c>
      <c r="N1567" t="s">
        <v>418</v>
      </c>
      <c r="O1567">
        <v>12</v>
      </c>
      <c r="P1567" s="4">
        <v>21.348702933885775</v>
      </c>
      <c r="Q1567" t="s">
        <v>149</v>
      </c>
      <c r="R1567" t="s">
        <v>238</v>
      </c>
      <c r="S1567" t="s">
        <v>324</v>
      </c>
      <c r="T1567" t="s">
        <v>509</v>
      </c>
      <c r="U1567" t="s">
        <v>520</v>
      </c>
      <c r="V1567" t="s">
        <v>512</v>
      </c>
    </row>
    <row r="1568" spans="1:22" ht="15" customHeight="1" x14ac:dyDescent="0.3">
      <c r="A1568">
        <v>10846</v>
      </c>
      <c r="B1568" t="s">
        <v>73</v>
      </c>
      <c r="C1568">
        <v>4</v>
      </c>
      <c r="D1568">
        <v>2</v>
      </c>
      <c r="E1568" s="3">
        <v>44583</v>
      </c>
      <c r="F1568" s="25">
        <f>YEAR(Order[[#This Row],[OrderDate]])</f>
        <v>2022</v>
      </c>
      <c r="G1568" s="14">
        <v>20220123</v>
      </c>
      <c r="H1568" t="s">
        <v>485</v>
      </c>
      <c r="I1568" s="4">
        <v>462</v>
      </c>
      <c r="J1568" s="4">
        <v>22</v>
      </c>
      <c r="K1568" s="4">
        <v>22</v>
      </c>
      <c r="L1568">
        <v>21</v>
      </c>
      <c r="M1568" s="8">
        <v>0</v>
      </c>
      <c r="N1568" t="s">
        <v>358</v>
      </c>
      <c r="O1568">
        <v>2</v>
      </c>
      <c r="P1568" s="4">
        <v>13.396192586104789</v>
      </c>
      <c r="Q1568" t="s">
        <v>162</v>
      </c>
      <c r="R1568" t="s">
        <v>251</v>
      </c>
      <c r="S1568" t="s">
        <v>336</v>
      </c>
      <c r="T1568" t="s">
        <v>509</v>
      </c>
      <c r="U1568" t="s">
        <v>522</v>
      </c>
      <c r="V1568" t="s">
        <v>515</v>
      </c>
    </row>
    <row r="1569" spans="1:22" ht="15" customHeight="1" x14ac:dyDescent="0.3">
      <c r="A1569">
        <v>10846</v>
      </c>
      <c r="B1569" t="s">
        <v>73</v>
      </c>
      <c r="C1569">
        <v>70</v>
      </c>
      <c r="D1569">
        <v>2</v>
      </c>
      <c r="E1569" s="3">
        <v>44583</v>
      </c>
      <c r="F1569" s="25">
        <f>YEAR(Order[[#This Row],[OrderDate]])</f>
        <v>2022</v>
      </c>
      <c r="G1569" s="14">
        <v>20220123</v>
      </c>
      <c r="H1569" t="s">
        <v>485</v>
      </c>
      <c r="I1569" s="4">
        <v>450</v>
      </c>
      <c r="J1569" s="4">
        <v>15</v>
      </c>
      <c r="K1569" s="4">
        <v>15</v>
      </c>
      <c r="L1569">
        <v>30</v>
      </c>
      <c r="M1569" s="8">
        <v>0</v>
      </c>
      <c r="N1569" t="s">
        <v>424</v>
      </c>
      <c r="O1569">
        <v>7</v>
      </c>
      <c r="P1569" s="4">
        <v>4.3219663299234155</v>
      </c>
      <c r="Q1569" t="s">
        <v>162</v>
      </c>
      <c r="R1569" t="s">
        <v>251</v>
      </c>
      <c r="S1569" t="s">
        <v>336</v>
      </c>
      <c r="T1569" t="s">
        <v>509</v>
      </c>
      <c r="U1569" t="s">
        <v>522</v>
      </c>
      <c r="V1569" t="s">
        <v>517</v>
      </c>
    </row>
    <row r="1570" spans="1:22" ht="15" customHeight="1" x14ac:dyDescent="0.3">
      <c r="A1570">
        <v>10846</v>
      </c>
      <c r="B1570" t="s">
        <v>73</v>
      </c>
      <c r="C1570">
        <v>74</v>
      </c>
      <c r="D1570">
        <v>2</v>
      </c>
      <c r="E1570" s="3">
        <v>44583</v>
      </c>
      <c r="F1570" s="25">
        <f>YEAR(Order[[#This Row],[OrderDate]])</f>
        <v>2022</v>
      </c>
      <c r="G1570" s="14">
        <v>20220210</v>
      </c>
      <c r="H1570" t="s">
        <v>485</v>
      </c>
      <c r="I1570" s="4">
        <v>200</v>
      </c>
      <c r="J1570" s="4">
        <v>10</v>
      </c>
      <c r="K1570" s="4">
        <v>10</v>
      </c>
      <c r="L1570">
        <v>20</v>
      </c>
      <c r="M1570" s="8">
        <v>0</v>
      </c>
      <c r="N1570" t="s">
        <v>428</v>
      </c>
      <c r="O1570">
        <v>4</v>
      </c>
      <c r="P1570" s="4">
        <v>5.405016256844287</v>
      </c>
      <c r="Q1570" t="s">
        <v>162</v>
      </c>
      <c r="R1570" t="s">
        <v>251</v>
      </c>
      <c r="S1570" t="s">
        <v>336</v>
      </c>
      <c r="T1570" t="s">
        <v>509</v>
      </c>
      <c r="U1570" t="s">
        <v>522</v>
      </c>
      <c r="V1570" t="s">
        <v>513</v>
      </c>
    </row>
    <row r="1571" spans="1:22" ht="15" customHeight="1" x14ac:dyDescent="0.3">
      <c r="A1571">
        <v>10847</v>
      </c>
      <c r="B1571" t="s">
        <v>68</v>
      </c>
      <c r="C1571">
        <v>1</v>
      </c>
      <c r="D1571">
        <v>4</v>
      </c>
      <c r="E1571" s="3">
        <v>44583</v>
      </c>
      <c r="F1571" s="25">
        <f>YEAR(Order[[#This Row],[OrderDate]])</f>
        <v>2022</v>
      </c>
      <c r="G1571" s="14">
        <v>20220210</v>
      </c>
      <c r="H1571" t="s">
        <v>485</v>
      </c>
      <c r="I1571" s="4">
        <v>1151.9999957084656</v>
      </c>
      <c r="J1571" s="4">
        <v>18</v>
      </c>
      <c r="K1571" s="4">
        <v>14.39999994635582</v>
      </c>
      <c r="L1571">
        <v>80</v>
      </c>
      <c r="M1571" s="8">
        <v>0.20000000298023221</v>
      </c>
      <c r="N1571" t="s">
        <v>355</v>
      </c>
      <c r="O1571">
        <v>1</v>
      </c>
      <c r="P1571" s="4">
        <v>9.9412796083453241</v>
      </c>
      <c r="Q1571" t="s">
        <v>157</v>
      </c>
      <c r="R1571" t="s">
        <v>246</v>
      </c>
      <c r="S1571" t="s">
        <v>331</v>
      </c>
      <c r="T1571" t="s">
        <v>510</v>
      </c>
      <c r="U1571" t="s">
        <v>353</v>
      </c>
      <c r="V1571" t="s">
        <v>517</v>
      </c>
    </row>
    <row r="1572" spans="1:22" ht="15" customHeight="1" x14ac:dyDescent="0.3">
      <c r="A1572">
        <v>10847</v>
      </c>
      <c r="B1572" t="s">
        <v>68</v>
      </c>
      <c r="C1572">
        <v>19</v>
      </c>
      <c r="D1572">
        <v>4</v>
      </c>
      <c r="E1572" s="3">
        <v>44583</v>
      </c>
      <c r="F1572" s="25">
        <f>YEAR(Order[[#This Row],[OrderDate]])</f>
        <v>2022</v>
      </c>
      <c r="G1572" s="14">
        <v>20220210</v>
      </c>
      <c r="H1572" t="s">
        <v>485</v>
      </c>
      <c r="I1572" s="4">
        <v>88.319999670982355</v>
      </c>
      <c r="J1572" s="4">
        <v>9.1999999999999993</v>
      </c>
      <c r="K1572" s="4">
        <v>7.3599999725818632</v>
      </c>
      <c r="L1572">
        <v>12</v>
      </c>
      <c r="M1572" s="8">
        <v>0.20000000298023221</v>
      </c>
      <c r="N1572" t="s">
        <v>373</v>
      </c>
      <c r="O1572">
        <v>8</v>
      </c>
      <c r="P1572" s="4">
        <v>7.994614939930428</v>
      </c>
      <c r="Q1572" t="s">
        <v>157</v>
      </c>
      <c r="R1572" t="s">
        <v>246</v>
      </c>
      <c r="S1572" t="s">
        <v>331</v>
      </c>
      <c r="T1572" t="s">
        <v>510</v>
      </c>
      <c r="U1572" t="s">
        <v>353</v>
      </c>
      <c r="V1572" t="s">
        <v>516</v>
      </c>
    </row>
    <row r="1573" spans="1:22" ht="15" customHeight="1" x14ac:dyDescent="0.3">
      <c r="A1573">
        <v>10847</v>
      </c>
      <c r="B1573" t="s">
        <v>68</v>
      </c>
      <c r="C1573">
        <v>37</v>
      </c>
      <c r="D1573">
        <v>4</v>
      </c>
      <c r="E1573" s="3">
        <v>44583</v>
      </c>
      <c r="F1573" s="25">
        <f>YEAR(Order[[#This Row],[OrderDate]])</f>
        <v>2022</v>
      </c>
      <c r="G1573" s="14">
        <v>20220210</v>
      </c>
      <c r="H1573" t="s">
        <v>485</v>
      </c>
      <c r="I1573" s="4">
        <v>1247.9999953508377</v>
      </c>
      <c r="J1573" s="4">
        <v>26</v>
      </c>
      <c r="K1573" s="4">
        <v>20.799999922513962</v>
      </c>
      <c r="L1573">
        <v>60</v>
      </c>
      <c r="M1573" s="8">
        <v>0.20000000298023221</v>
      </c>
      <c r="N1573" t="s">
        <v>391</v>
      </c>
      <c r="O1573">
        <v>17</v>
      </c>
      <c r="P1573" s="4">
        <v>19.481444194755529</v>
      </c>
      <c r="Q1573" t="s">
        <v>157</v>
      </c>
      <c r="R1573" t="s">
        <v>246</v>
      </c>
      <c r="S1573" t="s">
        <v>331</v>
      </c>
      <c r="T1573" t="s">
        <v>510</v>
      </c>
      <c r="U1573" t="s">
        <v>353</v>
      </c>
      <c r="V1573" t="s">
        <v>514</v>
      </c>
    </row>
    <row r="1574" spans="1:22" ht="15" customHeight="1" x14ac:dyDescent="0.3">
      <c r="A1574">
        <v>10847</v>
      </c>
      <c r="B1574" t="s">
        <v>68</v>
      </c>
      <c r="C1574">
        <v>45</v>
      </c>
      <c r="D1574">
        <v>4</v>
      </c>
      <c r="E1574" s="3">
        <v>44583</v>
      </c>
      <c r="F1574" s="25">
        <f>YEAR(Order[[#This Row],[OrderDate]])</f>
        <v>2022</v>
      </c>
      <c r="G1574" s="14">
        <v>20220210</v>
      </c>
      <c r="H1574" t="s">
        <v>485</v>
      </c>
      <c r="I1574" s="4">
        <v>273.59999898076057</v>
      </c>
      <c r="J1574" s="4">
        <v>9.5</v>
      </c>
      <c r="K1574" s="4">
        <v>7.5999999716877937</v>
      </c>
      <c r="L1574">
        <v>36</v>
      </c>
      <c r="M1574" s="8">
        <v>0.20000000298023221</v>
      </c>
      <c r="N1574" t="s">
        <v>399</v>
      </c>
      <c r="O1574">
        <v>21</v>
      </c>
      <c r="P1574" s="4">
        <v>4.5986324879657294</v>
      </c>
      <c r="Q1574" t="s">
        <v>157</v>
      </c>
      <c r="R1574" t="s">
        <v>246</v>
      </c>
      <c r="S1574" t="s">
        <v>331</v>
      </c>
      <c r="T1574" t="s">
        <v>510</v>
      </c>
      <c r="U1574" t="s">
        <v>353</v>
      </c>
      <c r="V1574" t="s">
        <v>514</v>
      </c>
    </row>
    <row r="1575" spans="1:22" ht="15" customHeight="1" x14ac:dyDescent="0.3">
      <c r="A1575">
        <v>10847</v>
      </c>
      <c r="B1575" t="s">
        <v>68</v>
      </c>
      <c r="C1575">
        <v>60</v>
      </c>
      <c r="D1575">
        <v>4</v>
      </c>
      <c r="E1575" s="3">
        <v>44583</v>
      </c>
      <c r="F1575" s="25">
        <f>YEAR(Order[[#This Row],[OrderDate]])</f>
        <v>2022</v>
      </c>
      <c r="G1575" s="14">
        <v>20220210</v>
      </c>
      <c r="H1575" t="s">
        <v>485</v>
      </c>
      <c r="I1575" s="4">
        <v>1223.9999954402447</v>
      </c>
      <c r="J1575" s="4">
        <v>34</v>
      </c>
      <c r="K1575" s="4">
        <v>27.199999898672104</v>
      </c>
      <c r="L1575">
        <v>45</v>
      </c>
      <c r="M1575" s="8">
        <v>0.20000000298023221</v>
      </c>
      <c r="N1575" t="s">
        <v>414</v>
      </c>
      <c r="O1575">
        <v>28</v>
      </c>
      <c r="P1575" s="4">
        <v>17.186056815854748</v>
      </c>
      <c r="Q1575" t="s">
        <v>157</v>
      </c>
      <c r="R1575" t="s">
        <v>246</v>
      </c>
      <c r="S1575" t="s">
        <v>331</v>
      </c>
      <c r="T1575" t="s">
        <v>510</v>
      </c>
      <c r="U1575" t="s">
        <v>353</v>
      </c>
      <c r="V1575" t="s">
        <v>511</v>
      </c>
    </row>
    <row r="1576" spans="1:22" ht="15" customHeight="1" x14ac:dyDescent="0.3">
      <c r="A1576">
        <v>10847</v>
      </c>
      <c r="B1576" t="s">
        <v>68</v>
      </c>
      <c r="C1576">
        <v>71</v>
      </c>
      <c r="D1576">
        <v>4</v>
      </c>
      <c r="E1576" s="3">
        <v>44583</v>
      </c>
      <c r="F1576" s="25">
        <f>YEAR(Order[[#This Row],[OrderDate]])</f>
        <v>2022</v>
      </c>
      <c r="G1576" s="14">
        <v>20220129</v>
      </c>
      <c r="H1576" t="s">
        <v>485</v>
      </c>
      <c r="I1576" s="4">
        <v>945.99999647587538</v>
      </c>
      <c r="J1576" s="4">
        <v>21.5</v>
      </c>
      <c r="K1576" s="4">
        <v>17.199999935925007</v>
      </c>
      <c r="L1576">
        <v>55</v>
      </c>
      <c r="M1576" s="8">
        <v>0.20000000298023221</v>
      </c>
      <c r="N1576" t="s">
        <v>425</v>
      </c>
      <c r="O1576">
        <v>15</v>
      </c>
      <c r="P1576" s="4">
        <v>15.813450604529082</v>
      </c>
      <c r="Q1576" t="s">
        <v>157</v>
      </c>
      <c r="R1576" t="s">
        <v>246</v>
      </c>
      <c r="S1576" t="s">
        <v>331</v>
      </c>
      <c r="T1576" t="s">
        <v>510</v>
      </c>
      <c r="U1576" t="s">
        <v>353</v>
      </c>
      <c r="V1576" t="s">
        <v>511</v>
      </c>
    </row>
    <row r="1577" spans="1:22" x14ac:dyDescent="0.3">
      <c r="A1577">
        <v>10848</v>
      </c>
      <c r="B1577" t="s">
        <v>15</v>
      </c>
      <c r="C1577">
        <v>5</v>
      </c>
      <c r="D1577">
        <v>7</v>
      </c>
      <c r="E1577" s="3">
        <v>44584</v>
      </c>
      <c r="F1577" s="25">
        <f>YEAR(Order[[#This Row],[OrderDate]])</f>
        <v>2022</v>
      </c>
      <c r="G1577" s="14">
        <v>20220129</v>
      </c>
      <c r="H1577" t="s">
        <v>484</v>
      </c>
      <c r="I1577" s="4">
        <v>640.5</v>
      </c>
      <c r="J1577" s="4">
        <v>21.35</v>
      </c>
      <c r="K1577" s="4">
        <v>21.35</v>
      </c>
      <c r="L1577">
        <v>30</v>
      </c>
      <c r="M1577" s="8">
        <v>0</v>
      </c>
      <c r="N1577" t="s">
        <v>359</v>
      </c>
      <c r="O1577">
        <v>2</v>
      </c>
      <c r="P1577" s="4">
        <v>13.896353834121228</v>
      </c>
      <c r="Q1577" t="s">
        <v>104</v>
      </c>
      <c r="R1577" t="s">
        <v>193</v>
      </c>
      <c r="S1577" t="s">
        <v>282</v>
      </c>
      <c r="T1577" t="s">
        <v>509</v>
      </c>
      <c r="U1577" t="s">
        <v>351</v>
      </c>
      <c r="V1577" t="s">
        <v>515</v>
      </c>
    </row>
    <row r="1578" spans="1:22" x14ac:dyDescent="0.3">
      <c r="A1578">
        <v>10848</v>
      </c>
      <c r="B1578" t="s">
        <v>15</v>
      </c>
      <c r="C1578">
        <v>9</v>
      </c>
      <c r="D1578">
        <v>7</v>
      </c>
      <c r="E1578" s="3">
        <v>44584</v>
      </c>
      <c r="F1578" s="25">
        <f>YEAR(Order[[#This Row],[OrderDate]])</f>
        <v>2022</v>
      </c>
      <c r="G1578" s="14">
        <v>20220130</v>
      </c>
      <c r="H1578" t="s">
        <v>484</v>
      </c>
      <c r="I1578" s="4">
        <v>291</v>
      </c>
      <c r="J1578" s="4">
        <v>97</v>
      </c>
      <c r="K1578" s="4">
        <v>97</v>
      </c>
      <c r="L1578">
        <v>3</v>
      </c>
      <c r="M1578" s="8">
        <v>0</v>
      </c>
      <c r="N1578" t="s">
        <v>363</v>
      </c>
      <c r="O1578">
        <v>4</v>
      </c>
      <c r="P1578" s="4">
        <v>50.619422065150324</v>
      </c>
      <c r="Q1578" t="s">
        <v>104</v>
      </c>
      <c r="R1578" t="s">
        <v>193</v>
      </c>
      <c r="S1578" t="s">
        <v>282</v>
      </c>
      <c r="T1578" t="s">
        <v>509</v>
      </c>
      <c r="U1578" t="s">
        <v>351</v>
      </c>
      <c r="V1578" t="s">
        <v>518</v>
      </c>
    </row>
    <row r="1579" spans="1:22" ht="15" customHeight="1" x14ac:dyDescent="0.3">
      <c r="A1579">
        <v>10849</v>
      </c>
      <c r="B1579" t="s">
        <v>37</v>
      </c>
      <c r="C1579">
        <v>3</v>
      </c>
      <c r="D1579">
        <v>9</v>
      </c>
      <c r="E1579" s="3">
        <v>44584</v>
      </c>
      <c r="F1579" s="25">
        <f>YEAR(Order[[#This Row],[OrderDate]])</f>
        <v>2022</v>
      </c>
      <c r="G1579" s="14">
        <v>20220130</v>
      </c>
      <c r="H1579" t="s">
        <v>484</v>
      </c>
      <c r="I1579" s="4">
        <v>490</v>
      </c>
      <c r="J1579" s="4">
        <v>10</v>
      </c>
      <c r="K1579" s="4">
        <v>10</v>
      </c>
      <c r="L1579">
        <v>49</v>
      </c>
      <c r="M1579" s="8">
        <v>0</v>
      </c>
      <c r="N1579" t="s">
        <v>357</v>
      </c>
      <c r="O1579">
        <v>1</v>
      </c>
      <c r="P1579" s="4">
        <v>8.7131018239662712</v>
      </c>
      <c r="Q1579" t="s">
        <v>126</v>
      </c>
      <c r="R1579" t="s">
        <v>215</v>
      </c>
      <c r="S1579" t="s">
        <v>302</v>
      </c>
      <c r="T1579" t="s">
        <v>509</v>
      </c>
      <c r="U1579" t="s">
        <v>520</v>
      </c>
      <c r="V1579" t="s">
        <v>515</v>
      </c>
    </row>
    <row r="1580" spans="1:22" ht="15" customHeight="1" x14ac:dyDescent="0.3">
      <c r="A1580">
        <v>10849</v>
      </c>
      <c r="B1580" t="s">
        <v>37</v>
      </c>
      <c r="C1580">
        <v>26</v>
      </c>
      <c r="D1580">
        <v>9</v>
      </c>
      <c r="E1580" s="3">
        <v>44584</v>
      </c>
      <c r="F1580" s="25">
        <f>YEAR(Order[[#This Row],[OrderDate]])</f>
        <v>2022</v>
      </c>
      <c r="G1580" s="14">
        <v>20220130</v>
      </c>
      <c r="H1580" t="s">
        <v>484</v>
      </c>
      <c r="I1580" s="4">
        <v>477.81899664938447</v>
      </c>
      <c r="J1580" s="4">
        <v>31.23</v>
      </c>
      <c r="K1580" s="4">
        <v>26.545499813854693</v>
      </c>
      <c r="L1580">
        <v>18</v>
      </c>
      <c r="M1580" s="8">
        <v>0.15000000596046451</v>
      </c>
      <c r="N1580" t="s">
        <v>380</v>
      </c>
      <c r="O1580">
        <v>11</v>
      </c>
      <c r="P1580" s="4">
        <v>12.929370209027901</v>
      </c>
      <c r="Q1580" t="s">
        <v>126</v>
      </c>
      <c r="R1580" t="s">
        <v>215</v>
      </c>
      <c r="S1580" t="s">
        <v>302</v>
      </c>
      <c r="T1580" t="s">
        <v>509</v>
      </c>
      <c r="U1580" t="s">
        <v>520</v>
      </c>
      <c r="V1580" t="s">
        <v>516</v>
      </c>
    </row>
    <row r="1581" spans="1:22" ht="15" customHeight="1" x14ac:dyDescent="0.3">
      <c r="A1581">
        <v>10850</v>
      </c>
      <c r="B1581" t="s">
        <v>81</v>
      </c>
      <c r="C1581">
        <v>25</v>
      </c>
      <c r="D1581">
        <v>1</v>
      </c>
      <c r="E1581" s="3">
        <v>44584</v>
      </c>
      <c r="F1581" s="25">
        <f>YEAR(Order[[#This Row],[OrderDate]])</f>
        <v>2022</v>
      </c>
      <c r="G1581" s="14">
        <v>20220130</v>
      </c>
      <c r="H1581" t="s">
        <v>486</v>
      </c>
      <c r="I1581" s="4">
        <v>237.99999833106995</v>
      </c>
      <c r="J1581" s="4">
        <v>14</v>
      </c>
      <c r="K1581" s="4">
        <v>11.899999916553497</v>
      </c>
      <c r="L1581">
        <v>20</v>
      </c>
      <c r="M1581" s="8">
        <v>0.15000000596046451</v>
      </c>
      <c r="N1581" t="s">
        <v>379</v>
      </c>
      <c r="O1581">
        <v>11</v>
      </c>
      <c r="P1581" s="4">
        <v>5.7552439408246228</v>
      </c>
      <c r="Q1581" t="s">
        <v>170</v>
      </c>
      <c r="R1581" t="s">
        <v>259</v>
      </c>
      <c r="S1581" t="s">
        <v>343</v>
      </c>
      <c r="T1581" t="s">
        <v>509</v>
      </c>
      <c r="U1581" t="s">
        <v>519</v>
      </c>
      <c r="V1581" t="s">
        <v>516</v>
      </c>
    </row>
    <row r="1582" spans="1:22" ht="15" customHeight="1" x14ac:dyDescent="0.3">
      <c r="A1582">
        <v>10850</v>
      </c>
      <c r="B1582" t="s">
        <v>81</v>
      </c>
      <c r="C1582">
        <v>33</v>
      </c>
      <c r="D1582">
        <v>1</v>
      </c>
      <c r="E1582" s="3">
        <v>44584</v>
      </c>
      <c r="F1582" s="25">
        <f>YEAR(Order[[#This Row],[OrderDate]])</f>
        <v>2022</v>
      </c>
      <c r="G1582" s="14">
        <v>20220130</v>
      </c>
      <c r="H1582" t="s">
        <v>486</v>
      </c>
      <c r="I1582" s="4">
        <v>8.4999999403953552</v>
      </c>
      <c r="J1582" s="4">
        <v>2.5</v>
      </c>
      <c r="K1582" s="4">
        <v>2.1249999850988388</v>
      </c>
      <c r="L1582">
        <v>4</v>
      </c>
      <c r="M1582" s="8">
        <v>0.15000000596046451</v>
      </c>
      <c r="N1582" t="s">
        <v>387</v>
      </c>
      <c r="O1582">
        <v>15</v>
      </c>
      <c r="P1582" s="4">
        <v>1.3985746153494198</v>
      </c>
      <c r="Q1582" t="s">
        <v>170</v>
      </c>
      <c r="R1582" t="s">
        <v>259</v>
      </c>
      <c r="S1582" t="s">
        <v>343</v>
      </c>
      <c r="T1582" t="s">
        <v>509</v>
      </c>
      <c r="U1582" t="s">
        <v>519</v>
      </c>
      <c r="V1582" t="s">
        <v>511</v>
      </c>
    </row>
    <row r="1583" spans="1:22" ht="15" customHeight="1" x14ac:dyDescent="0.3">
      <c r="A1583">
        <v>10850</v>
      </c>
      <c r="B1583" t="s">
        <v>81</v>
      </c>
      <c r="C1583">
        <v>70</v>
      </c>
      <c r="D1583">
        <v>1</v>
      </c>
      <c r="E1583" s="3">
        <v>44584</v>
      </c>
      <c r="F1583" s="25">
        <f>YEAR(Order[[#This Row],[OrderDate]])</f>
        <v>2022</v>
      </c>
      <c r="G1583" s="14">
        <v>20220212</v>
      </c>
      <c r="H1583" t="s">
        <v>486</v>
      </c>
      <c r="I1583" s="4">
        <v>382.49999731779099</v>
      </c>
      <c r="J1583" s="4">
        <v>15</v>
      </c>
      <c r="K1583" s="4">
        <v>12.749999910593033</v>
      </c>
      <c r="L1583">
        <v>30</v>
      </c>
      <c r="M1583" s="8">
        <v>0.15000000596046451</v>
      </c>
      <c r="N1583" t="s">
        <v>424</v>
      </c>
      <c r="O1583">
        <v>7</v>
      </c>
      <c r="P1583" s="4">
        <v>4.3219663299234155</v>
      </c>
      <c r="Q1583" t="s">
        <v>170</v>
      </c>
      <c r="R1583" t="s">
        <v>259</v>
      </c>
      <c r="S1583" t="s">
        <v>343</v>
      </c>
      <c r="T1583" t="s">
        <v>509</v>
      </c>
      <c r="U1583" t="s">
        <v>519</v>
      </c>
      <c r="V1583" t="s">
        <v>517</v>
      </c>
    </row>
    <row r="1584" spans="1:22" ht="15" customHeight="1" x14ac:dyDescent="0.3">
      <c r="A1584">
        <v>10851</v>
      </c>
      <c r="B1584" t="s">
        <v>64</v>
      </c>
      <c r="C1584">
        <v>2</v>
      </c>
      <c r="D1584">
        <v>5</v>
      </c>
      <c r="E1584" s="3">
        <v>44587</v>
      </c>
      <c r="F1584" s="25">
        <f>YEAR(Order[[#This Row],[OrderDate]])</f>
        <v>2022</v>
      </c>
      <c r="G1584" s="14">
        <v>20220212</v>
      </c>
      <c r="H1584" t="s">
        <v>486</v>
      </c>
      <c r="I1584" s="4">
        <v>90.249999929219484</v>
      </c>
      <c r="J1584" s="4">
        <v>19</v>
      </c>
      <c r="K1584" s="4">
        <v>18.049999985843897</v>
      </c>
      <c r="L1584">
        <v>5</v>
      </c>
      <c r="M1584" s="8">
        <v>5.000000074505806E-2</v>
      </c>
      <c r="N1584" t="s">
        <v>356</v>
      </c>
      <c r="O1584">
        <v>1</v>
      </c>
      <c r="P1584" s="4">
        <v>9.9064127385757743</v>
      </c>
      <c r="Q1584" t="s">
        <v>153</v>
      </c>
      <c r="R1584" t="s">
        <v>242</v>
      </c>
      <c r="S1584" t="s">
        <v>327</v>
      </c>
      <c r="T1584" t="s">
        <v>510</v>
      </c>
      <c r="U1584" t="s">
        <v>521</v>
      </c>
      <c r="V1584" t="s">
        <v>517</v>
      </c>
    </row>
    <row r="1585" spans="1:22" ht="15" customHeight="1" x14ac:dyDescent="0.3">
      <c r="A1585">
        <v>10851</v>
      </c>
      <c r="B1585" t="s">
        <v>64</v>
      </c>
      <c r="C1585">
        <v>25</v>
      </c>
      <c r="D1585">
        <v>5</v>
      </c>
      <c r="E1585" s="3">
        <v>44587</v>
      </c>
      <c r="F1585" s="25">
        <f>YEAR(Order[[#This Row],[OrderDate]])</f>
        <v>2022</v>
      </c>
      <c r="G1585" s="14">
        <v>20220212</v>
      </c>
      <c r="H1585" t="s">
        <v>486</v>
      </c>
      <c r="I1585" s="4">
        <v>132.99999989569187</v>
      </c>
      <c r="J1585" s="4">
        <v>14</v>
      </c>
      <c r="K1585" s="4">
        <v>13.299999989569187</v>
      </c>
      <c r="L1585">
        <v>10</v>
      </c>
      <c r="M1585" s="8">
        <v>5.000000074505806E-2</v>
      </c>
      <c r="N1585" t="s">
        <v>379</v>
      </c>
      <c r="O1585">
        <v>11</v>
      </c>
      <c r="P1585" s="4">
        <v>5.7552439408246228</v>
      </c>
      <c r="Q1585" t="s">
        <v>153</v>
      </c>
      <c r="R1585" t="s">
        <v>242</v>
      </c>
      <c r="S1585" t="s">
        <v>327</v>
      </c>
      <c r="T1585" t="s">
        <v>510</v>
      </c>
      <c r="U1585" t="s">
        <v>521</v>
      </c>
      <c r="V1585" t="s">
        <v>516</v>
      </c>
    </row>
    <row r="1586" spans="1:22" ht="15" customHeight="1" x14ac:dyDescent="0.3">
      <c r="A1586">
        <v>10851</v>
      </c>
      <c r="B1586" t="s">
        <v>64</v>
      </c>
      <c r="C1586">
        <v>57</v>
      </c>
      <c r="D1586">
        <v>5</v>
      </c>
      <c r="E1586" s="3">
        <v>44587</v>
      </c>
      <c r="F1586" s="25">
        <f>YEAR(Order[[#This Row],[OrderDate]])</f>
        <v>2022</v>
      </c>
      <c r="G1586" s="14">
        <v>20220212</v>
      </c>
      <c r="H1586" t="s">
        <v>486</v>
      </c>
      <c r="I1586" s="4">
        <v>185.24999985471368</v>
      </c>
      <c r="J1586" s="4">
        <v>19.5</v>
      </c>
      <c r="K1586" s="4">
        <v>18.524999985471368</v>
      </c>
      <c r="L1586">
        <v>10</v>
      </c>
      <c r="M1586" s="8">
        <v>5.000000074505806E-2</v>
      </c>
      <c r="N1586" t="s">
        <v>411</v>
      </c>
      <c r="O1586">
        <v>26</v>
      </c>
      <c r="P1586" s="4">
        <v>13.98469118449494</v>
      </c>
      <c r="Q1586" t="s">
        <v>153</v>
      </c>
      <c r="R1586" t="s">
        <v>242</v>
      </c>
      <c r="S1586" t="s">
        <v>327</v>
      </c>
      <c r="T1586" t="s">
        <v>510</v>
      </c>
      <c r="U1586" t="s">
        <v>521</v>
      </c>
      <c r="V1586" t="s">
        <v>512</v>
      </c>
    </row>
    <row r="1587" spans="1:22" ht="15" customHeight="1" x14ac:dyDescent="0.3">
      <c r="A1587">
        <v>10851</v>
      </c>
      <c r="B1587" t="s">
        <v>64</v>
      </c>
      <c r="C1587">
        <v>59</v>
      </c>
      <c r="D1587">
        <v>5</v>
      </c>
      <c r="E1587" s="3">
        <v>44587</v>
      </c>
      <c r="F1587" s="25">
        <f>YEAR(Order[[#This Row],[OrderDate]])</f>
        <v>2022</v>
      </c>
      <c r="G1587" s="14">
        <v>20220130</v>
      </c>
      <c r="H1587" t="s">
        <v>486</v>
      </c>
      <c r="I1587" s="4">
        <v>2194.4999982789159</v>
      </c>
      <c r="J1587" s="4">
        <v>55</v>
      </c>
      <c r="K1587" s="4">
        <v>52.249999959021807</v>
      </c>
      <c r="L1587">
        <v>42</v>
      </c>
      <c r="M1587" s="8">
        <v>5.000000074505806E-2</v>
      </c>
      <c r="N1587" t="s">
        <v>413</v>
      </c>
      <c r="O1587">
        <v>28</v>
      </c>
      <c r="P1587" s="4">
        <v>29.299646906924384</v>
      </c>
      <c r="Q1587" t="s">
        <v>153</v>
      </c>
      <c r="R1587" t="s">
        <v>242</v>
      </c>
      <c r="S1587" t="s">
        <v>327</v>
      </c>
      <c r="T1587" t="s">
        <v>510</v>
      </c>
      <c r="U1587" t="s">
        <v>521</v>
      </c>
      <c r="V1587" t="s">
        <v>511</v>
      </c>
    </row>
    <row r="1588" spans="1:22" ht="15" customHeight="1" x14ac:dyDescent="0.3">
      <c r="A1588">
        <v>10852</v>
      </c>
      <c r="B1588" t="s">
        <v>62</v>
      </c>
      <c r="C1588">
        <v>2</v>
      </c>
      <c r="D1588">
        <v>8</v>
      </c>
      <c r="E1588" s="3">
        <v>44587</v>
      </c>
      <c r="F1588" s="25">
        <f>YEAR(Order[[#This Row],[OrderDate]])</f>
        <v>2022</v>
      </c>
      <c r="G1588" s="14">
        <v>20220130</v>
      </c>
      <c r="H1588" t="s">
        <v>486</v>
      </c>
      <c r="I1588" s="4">
        <v>285</v>
      </c>
      <c r="J1588" s="4">
        <v>19</v>
      </c>
      <c r="K1588" s="4">
        <v>19</v>
      </c>
      <c r="L1588">
        <v>15</v>
      </c>
      <c r="M1588" s="8">
        <v>0</v>
      </c>
      <c r="N1588" t="s">
        <v>356</v>
      </c>
      <c r="O1588">
        <v>1</v>
      </c>
      <c r="P1588" s="4">
        <v>9.9064127385757743</v>
      </c>
      <c r="Q1588" t="s">
        <v>151</v>
      </c>
      <c r="R1588" t="s">
        <v>240</v>
      </c>
      <c r="S1588" t="s">
        <v>325</v>
      </c>
      <c r="T1588" t="s">
        <v>510</v>
      </c>
      <c r="U1588" t="s">
        <v>353</v>
      </c>
      <c r="V1588" t="s">
        <v>517</v>
      </c>
    </row>
    <row r="1589" spans="1:22" ht="15" customHeight="1" x14ac:dyDescent="0.3">
      <c r="A1589">
        <v>10852</v>
      </c>
      <c r="B1589" t="s">
        <v>62</v>
      </c>
      <c r="C1589">
        <v>17</v>
      </c>
      <c r="D1589">
        <v>8</v>
      </c>
      <c r="E1589" s="3">
        <v>44587</v>
      </c>
      <c r="F1589" s="25">
        <f>YEAR(Order[[#This Row],[OrderDate]])</f>
        <v>2022</v>
      </c>
      <c r="G1589" s="14">
        <v>20220130</v>
      </c>
      <c r="H1589" t="s">
        <v>486</v>
      </c>
      <c r="I1589" s="4">
        <v>234</v>
      </c>
      <c r="J1589" s="4">
        <v>39</v>
      </c>
      <c r="K1589" s="4">
        <v>39</v>
      </c>
      <c r="L1589">
        <v>6</v>
      </c>
      <c r="M1589" s="8">
        <v>0</v>
      </c>
      <c r="N1589" t="s">
        <v>371</v>
      </c>
      <c r="O1589">
        <v>7</v>
      </c>
      <c r="P1589" s="4">
        <v>24.774912809223483</v>
      </c>
      <c r="Q1589" t="s">
        <v>151</v>
      </c>
      <c r="R1589" t="s">
        <v>240</v>
      </c>
      <c r="S1589" t="s">
        <v>325</v>
      </c>
      <c r="T1589" t="s">
        <v>510</v>
      </c>
      <c r="U1589" t="s">
        <v>353</v>
      </c>
      <c r="V1589" t="s">
        <v>518</v>
      </c>
    </row>
    <row r="1590" spans="1:22" ht="15" customHeight="1" x14ac:dyDescent="0.3">
      <c r="A1590">
        <v>10852</v>
      </c>
      <c r="B1590" t="s">
        <v>62</v>
      </c>
      <c r="C1590">
        <v>62</v>
      </c>
      <c r="D1590">
        <v>8</v>
      </c>
      <c r="E1590" s="3">
        <v>44587</v>
      </c>
      <c r="F1590" s="25">
        <f>YEAR(Order[[#This Row],[OrderDate]])</f>
        <v>2022</v>
      </c>
      <c r="G1590" s="14">
        <v>20220213</v>
      </c>
      <c r="H1590" t="s">
        <v>486</v>
      </c>
      <c r="I1590" s="4">
        <v>2465</v>
      </c>
      <c r="J1590" s="4">
        <v>49.3</v>
      </c>
      <c r="K1590" s="4">
        <v>49.3</v>
      </c>
      <c r="L1590">
        <v>50</v>
      </c>
      <c r="M1590" s="8">
        <v>0</v>
      </c>
      <c r="N1590" t="s">
        <v>416</v>
      </c>
      <c r="O1590">
        <v>29</v>
      </c>
      <c r="P1590" s="4">
        <v>34.868075459270003</v>
      </c>
      <c r="Q1590" t="s">
        <v>151</v>
      </c>
      <c r="R1590" t="s">
        <v>240</v>
      </c>
      <c r="S1590" t="s">
        <v>325</v>
      </c>
      <c r="T1590" t="s">
        <v>510</v>
      </c>
      <c r="U1590" t="s">
        <v>353</v>
      </c>
      <c r="V1590" t="s">
        <v>516</v>
      </c>
    </row>
    <row r="1591" spans="1:22" ht="15" customHeight="1" x14ac:dyDescent="0.3">
      <c r="A1591">
        <v>10853</v>
      </c>
      <c r="B1591" t="s">
        <v>5</v>
      </c>
      <c r="C1591">
        <v>18</v>
      </c>
      <c r="D1591">
        <v>9</v>
      </c>
      <c r="E1591" s="3">
        <v>44588</v>
      </c>
      <c r="F1591" s="25">
        <f>YEAR(Order[[#This Row],[OrderDate]])</f>
        <v>2022</v>
      </c>
      <c r="G1591" s="14">
        <v>20220215</v>
      </c>
      <c r="H1591" t="s">
        <v>484</v>
      </c>
      <c r="I1591" s="4">
        <v>625</v>
      </c>
      <c r="J1591" s="4">
        <v>62.5</v>
      </c>
      <c r="K1591" s="4">
        <v>62.5</v>
      </c>
      <c r="L1591">
        <v>10</v>
      </c>
      <c r="M1591" s="8">
        <v>0</v>
      </c>
      <c r="N1591" t="s">
        <v>372</v>
      </c>
      <c r="O1591">
        <v>7</v>
      </c>
      <c r="P1591" s="4">
        <v>20.144415838276313</v>
      </c>
      <c r="Q1591" t="s">
        <v>94</v>
      </c>
      <c r="R1591" t="s">
        <v>183</v>
      </c>
      <c r="S1591" t="s">
        <v>272</v>
      </c>
      <c r="T1591" t="s">
        <v>509</v>
      </c>
      <c r="U1591" t="s">
        <v>520</v>
      </c>
      <c r="V1591" t="s">
        <v>514</v>
      </c>
    </row>
    <row r="1592" spans="1:22" ht="15" customHeight="1" x14ac:dyDescent="0.3">
      <c r="A1592">
        <v>10854</v>
      </c>
      <c r="B1592" t="s">
        <v>19</v>
      </c>
      <c r="C1592">
        <v>10</v>
      </c>
      <c r="D1592">
        <v>3</v>
      </c>
      <c r="E1592" s="3">
        <v>44588</v>
      </c>
      <c r="F1592" s="25">
        <f>YEAR(Order[[#This Row],[OrderDate]])</f>
        <v>2022</v>
      </c>
      <c r="G1592" s="14">
        <v>20220215</v>
      </c>
      <c r="H1592" t="s">
        <v>484</v>
      </c>
      <c r="I1592" s="4">
        <v>2634.9999815225601</v>
      </c>
      <c r="J1592" s="4">
        <v>31</v>
      </c>
      <c r="K1592" s="4">
        <v>26.349999815225601</v>
      </c>
      <c r="L1592">
        <v>100</v>
      </c>
      <c r="M1592" s="8">
        <v>0.15000000596046451</v>
      </c>
      <c r="N1592" t="s">
        <v>364</v>
      </c>
      <c r="O1592">
        <v>4</v>
      </c>
      <c r="P1592" s="4">
        <v>11.047328272500083</v>
      </c>
      <c r="Q1592" t="s">
        <v>108</v>
      </c>
      <c r="R1592" t="s">
        <v>197</v>
      </c>
      <c r="S1592" t="s">
        <v>286</v>
      </c>
      <c r="T1592" t="s">
        <v>509</v>
      </c>
      <c r="U1592" t="s">
        <v>524</v>
      </c>
      <c r="V1592" t="s">
        <v>514</v>
      </c>
    </row>
    <row r="1593" spans="1:22" ht="15" customHeight="1" x14ac:dyDescent="0.3">
      <c r="A1593">
        <v>10854</v>
      </c>
      <c r="B1593" t="s">
        <v>19</v>
      </c>
      <c r="C1593">
        <v>13</v>
      </c>
      <c r="D1593">
        <v>3</v>
      </c>
      <c r="E1593" s="3">
        <v>44588</v>
      </c>
      <c r="F1593" s="25">
        <f>YEAR(Order[[#This Row],[OrderDate]])</f>
        <v>2022</v>
      </c>
      <c r="G1593" s="14">
        <v>20220214</v>
      </c>
      <c r="H1593" t="s">
        <v>484</v>
      </c>
      <c r="I1593" s="4">
        <v>331.49999767541885</v>
      </c>
      <c r="J1593" s="4">
        <v>6</v>
      </c>
      <c r="K1593" s="4">
        <v>5.0999999642372131</v>
      </c>
      <c r="L1593">
        <v>65</v>
      </c>
      <c r="M1593" s="8">
        <v>0.15000000596046451</v>
      </c>
      <c r="N1593" t="s">
        <v>367</v>
      </c>
      <c r="O1593">
        <v>6</v>
      </c>
      <c r="P1593" s="4">
        <v>2.1837851755325639</v>
      </c>
      <c r="Q1593" t="s">
        <v>108</v>
      </c>
      <c r="R1593" t="s">
        <v>197</v>
      </c>
      <c r="S1593" t="s">
        <v>286</v>
      </c>
      <c r="T1593" t="s">
        <v>509</v>
      </c>
      <c r="U1593" t="s">
        <v>524</v>
      </c>
      <c r="V1593" t="s">
        <v>514</v>
      </c>
    </row>
    <row r="1594" spans="1:22" ht="15" customHeight="1" x14ac:dyDescent="0.3">
      <c r="A1594">
        <v>10855</v>
      </c>
      <c r="B1594" t="s">
        <v>53</v>
      </c>
      <c r="C1594">
        <v>16</v>
      </c>
      <c r="D1594">
        <v>3</v>
      </c>
      <c r="E1594" s="3">
        <v>44588</v>
      </c>
      <c r="F1594" s="25">
        <f>YEAR(Order[[#This Row],[OrderDate]])</f>
        <v>2022</v>
      </c>
      <c r="G1594" s="14">
        <v>20220214</v>
      </c>
      <c r="H1594" t="s">
        <v>486</v>
      </c>
      <c r="I1594" s="4">
        <v>872.5</v>
      </c>
      <c r="J1594" s="4">
        <v>17.45</v>
      </c>
      <c r="K1594" s="4">
        <v>17.45</v>
      </c>
      <c r="L1594">
        <v>50</v>
      </c>
      <c r="M1594" s="8">
        <v>0</v>
      </c>
      <c r="N1594" t="s">
        <v>370</v>
      </c>
      <c r="O1594">
        <v>7</v>
      </c>
      <c r="P1594" s="4">
        <v>12.75283918323947</v>
      </c>
      <c r="Q1594" t="s">
        <v>142</v>
      </c>
      <c r="R1594" t="s">
        <v>231</v>
      </c>
      <c r="S1594" t="s">
        <v>317</v>
      </c>
      <c r="T1594" t="s">
        <v>510</v>
      </c>
      <c r="U1594" t="s">
        <v>353</v>
      </c>
      <c r="V1594" t="s">
        <v>516</v>
      </c>
    </row>
    <row r="1595" spans="1:22" ht="15" customHeight="1" x14ac:dyDescent="0.3">
      <c r="A1595">
        <v>10855</v>
      </c>
      <c r="B1595" t="s">
        <v>53</v>
      </c>
      <c r="C1595">
        <v>31</v>
      </c>
      <c r="D1595">
        <v>3</v>
      </c>
      <c r="E1595" s="3">
        <v>44588</v>
      </c>
      <c r="F1595" s="25">
        <f>YEAR(Order[[#This Row],[OrderDate]])</f>
        <v>2022</v>
      </c>
      <c r="G1595" s="14">
        <v>20220214</v>
      </c>
      <c r="H1595" t="s">
        <v>486</v>
      </c>
      <c r="I1595" s="4">
        <v>175</v>
      </c>
      <c r="J1595" s="4">
        <v>12.5</v>
      </c>
      <c r="K1595" s="4">
        <v>12.5</v>
      </c>
      <c r="L1595">
        <v>14</v>
      </c>
      <c r="M1595" s="8">
        <v>0</v>
      </c>
      <c r="N1595" t="s">
        <v>385</v>
      </c>
      <c r="O1595">
        <v>14</v>
      </c>
      <c r="P1595" s="4">
        <v>8.9210025428745876</v>
      </c>
      <c r="Q1595" t="s">
        <v>142</v>
      </c>
      <c r="R1595" t="s">
        <v>231</v>
      </c>
      <c r="S1595" t="s">
        <v>317</v>
      </c>
      <c r="T1595" t="s">
        <v>510</v>
      </c>
      <c r="U1595" t="s">
        <v>353</v>
      </c>
      <c r="V1595" t="s">
        <v>511</v>
      </c>
    </row>
    <row r="1596" spans="1:22" ht="15" customHeight="1" x14ac:dyDescent="0.3">
      <c r="A1596">
        <v>10855</v>
      </c>
      <c r="B1596" t="s">
        <v>53</v>
      </c>
      <c r="C1596">
        <v>56</v>
      </c>
      <c r="D1596">
        <v>3</v>
      </c>
      <c r="E1596" s="3">
        <v>44588</v>
      </c>
      <c r="F1596" s="25">
        <f>YEAR(Order[[#This Row],[OrderDate]])</f>
        <v>2022</v>
      </c>
      <c r="G1596" s="14">
        <v>20220214</v>
      </c>
      <c r="H1596" t="s">
        <v>486</v>
      </c>
      <c r="I1596" s="4">
        <v>912</v>
      </c>
      <c r="J1596" s="4">
        <v>38</v>
      </c>
      <c r="K1596" s="4">
        <v>38</v>
      </c>
      <c r="L1596">
        <v>24</v>
      </c>
      <c r="M1596" s="8">
        <v>0</v>
      </c>
      <c r="N1596" t="s">
        <v>410</v>
      </c>
      <c r="O1596">
        <v>26</v>
      </c>
      <c r="P1596" s="4">
        <v>12.985049050340091</v>
      </c>
      <c r="Q1596" t="s">
        <v>142</v>
      </c>
      <c r="R1596" t="s">
        <v>231</v>
      </c>
      <c r="S1596" t="s">
        <v>317</v>
      </c>
      <c r="T1596" t="s">
        <v>510</v>
      </c>
      <c r="U1596" t="s">
        <v>353</v>
      </c>
      <c r="V1596" t="s">
        <v>512</v>
      </c>
    </row>
    <row r="1597" spans="1:22" ht="15" customHeight="1" x14ac:dyDescent="0.3">
      <c r="A1597">
        <v>10855</v>
      </c>
      <c r="B1597" t="s">
        <v>53</v>
      </c>
      <c r="C1597">
        <v>65</v>
      </c>
      <c r="D1597">
        <v>3</v>
      </c>
      <c r="E1597" s="3">
        <v>44588</v>
      </c>
      <c r="F1597" s="25">
        <f>YEAR(Order[[#This Row],[OrderDate]])</f>
        <v>2022</v>
      </c>
      <c r="G1597" s="14">
        <v>20220210</v>
      </c>
      <c r="H1597" t="s">
        <v>486</v>
      </c>
      <c r="I1597" s="4">
        <v>268.38749811798334</v>
      </c>
      <c r="J1597" s="4">
        <v>21.05</v>
      </c>
      <c r="K1597" s="4">
        <v>17.892499874532223</v>
      </c>
      <c r="L1597">
        <v>15</v>
      </c>
      <c r="M1597" s="8">
        <v>0.15000000596046451</v>
      </c>
      <c r="N1597" t="s">
        <v>419</v>
      </c>
      <c r="O1597">
        <v>2</v>
      </c>
      <c r="P1597" s="4">
        <v>12.356901002694999</v>
      </c>
      <c r="Q1597" t="s">
        <v>142</v>
      </c>
      <c r="R1597" t="s">
        <v>231</v>
      </c>
      <c r="S1597" t="s">
        <v>317</v>
      </c>
      <c r="T1597" t="s">
        <v>510</v>
      </c>
      <c r="U1597" t="s">
        <v>353</v>
      </c>
      <c r="V1597" t="s">
        <v>515</v>
      </c>
    </row>
    <row r="1598" spans="1:22" ht="15" customHeight="1" x14ac:dyDescent="0.3">
      <c r="A1598">
        <v>10856</v>
      </c>
      <c r="B1598" t="s">
        <v>2</v>
      </c>
      <c r="C1598">
        <v>2</v>
      </c>
      <c r="D1598">
        <v>3</v>
      </c>
      <c r="E1598" s="3">
        <v>44589</v>
      </c>
      <c r="F1598" s="25">
        <f>YEAR(Order[[#This Row],[OrderDate]])</f>
        <v>2022</v>
      </c>
      <c r="G1598" s="14">
        <v>20220210</v>
      </c>
      <c r="H1598" t="s">
        <v>484</v>
      </c>
      <c r="I1598" s="4">
        <v>380</v>
      </c>
      <c r="J1598" s="4">
        <v>19</v>
      </c>
      <c r="K1598" s="4">
        <v>19</v>
      </c>
      <c r="L1598">
        <v>20</v>
      </c>
      <c r="M1598" s="8">
        <v>0</v>
      </c>
      <c r="N1598" t="s">
        <v>356</v>
      </c>
      <c r="O1598">
        <v>1</v>
      </c>
      <c r="P1598" s="4">
        <v>9.9064127385757743</v>
      </c>
      <c r="Q1598" t="s">
        <v>91</v>
      </c>
      <c r="R1598" t="s">
        <v>180</v>
      </c>
      <c r="S1598" t="s">
        <v>269</v>
      </c>
      <c r="T1598" t="s">
        <v>510</v>
      </c>
      <c r="U1598" t="s">
        <v>525</v>
      </c>
      <c r="V1598" t="s">
        <v>517</v>
      </c>
    </row>
    <row r="1599" spans="1:22" ht="15" customHeight="1" x14ac:dyDescent="0.3">
      <c r="A1599">
        <v>10856</v>
      </c>
      <c r="B1599" t="s">
        <v>2</v>
      </c>
      <c r="C1599">
        <v>42</v>
      </c>
      <c r="D1599">
        <v>3</v>
      </c>
      <c r="E1599" s="3">
        <v>44589</v>
      </c>
      <c r="F1599" s="25">
        <f>YEAR(Order[[#This Row],[OrderDate]])</f>
        <v>2022</v>
      </c>
      <c r="G1599" s="14">
        <v>20220216</v>
      </c>
      <c r="H1599" t="s">
        <v>484</v>
      </c>
      <c r="I1599" s="4">
        <v>280</v>
      </c>
      <c r="J1599" s="4">
        <v>14</v>
      </c>
      <c r="K1599" s="4">
        <v>14</v>
      </c>
      <c r="L1599">
        <v>20</v>
      </c>
      <c r="M1599" s="8">
        <v>0</v>
      </c>
      <c r="N1599" t="s">
        <v>396</v>
      </c>
      <c r="O1599">
        <v>20</v>
      </c>
      <c r="P1599" s="4">
        <v>10.762412487567216</v>
      </c>
      <c r="Q1599" t="s">
        <v>91</v>
      </c>
      <c r="R1599" t="s">
        <v>180</v>
      </c>
      <c r="S1599" t="s">
        <v>269</v>
      </c>
      <c r="T1599" t="s">
        <v>510</v>
      </c>
      <c r="U1599" t="s">
        <v>525</v>
      </c>
      <c r="V1599" t="s">
        <v>512</v>
      </c>
    </row>
    <row r="1600" spans="1:22" ht="15" customHeight="1" x14ac:dyDescent="0.3">
      <c r="A1600">
        <v>10857</v>
      </c>
      <c r="B1600" t="s">
        <v>4</v>
      </c>
      <c r="C1600">
        <v>3</v>
      </c>
      <c r="D1600">
        <v>8</v>
      </c>
      <c r="E1600" s="3">
        <v>44589</v>
      </c>
      <c r="F1600" s="25">
        <f>YEAR(Order[[#This Row],[OrderDate]])</f>
        <v>2022</v>
      </c>
      <c r="G1600" s="14">
        <v>20220216</v>
      </c>
      <c r="H1600" t="s">
        <v>484</v>
      </c>
      <c r="I1600" s="4">
        <v>300</v>
      </c>
      <c r="J1600" s="4">
        <v>10</v>
      </c>
      <c r="K1600" s="4">
        <v>10</v>
      </c>
      <c r="L1600">
        <v>30</v>
      </c>
      <c r="M1600" s="8">
        <v>0</v>
      </c>
      <c r="N1600" t="s">
        <v>357</v>
      </c>
      <c r="O1600">
        <v>1</v>
      </c>
      <c r="P1600" s="4">
        <v>8.7131018239662712</v>
      </c>
      <c r="Q1600" t="s">
        <v>93</v>
      </c>
      <c r="R1600" t="s">
        <v>182</v>
      </c>
      <c r="S1600" t="s">
        <v>271</v>
      </c>
      <c r="T1600" t="s">
        <v>509</v>
      </c>
      <c r="U1600" t="s">
        <v>526</v>
      </c>
      <c r="V1600" t="s">
        <v>515</v>
      </c>
    </row>
    <row r="1601" spans="1:22" ht="15" customHeight="1" x14ac:dyDescent="0.3">
      <c r="A1601">
        <v>10857</v>
      </c>
      <c r="B1601" t="s">
        <v>4</v>
      </c>
      <c r="C1601">
        <v>26</v>
      </c>
      <c r="D1601">
        <v>8</v>
      </c>
      <c r="E1601" s="3">
        <v>44589</v>
      </c>
      <c r="F1601" s="25">
        <f>YEAR(Order[[#This Row],[OrderDate]])</f>
        <v>2022</v>
      </c>
      <c r="G1601" s="14">
        <v>20220216</v>
      </c>
      <c r="H1601" t="s">
        <v>484</v>
      </c>
      <c r="I1601" s="4">
        <v>819.78750000000002</v>
      </c>
      <c r="J1601" s="4">
        <v>31.23</v>
      </c>
      <c r="K1601" s="4">
        <v>23.422499999999999</v>
      </c>
      <c r="L1601">
        <v>35</v>
      </c>
      <c r="M1601" s="8">
        <v>0.25</v>
      </c>
      <c r="N1601" t="s">
        <v>380</v>
      </c>
      <c r="O1601">
        <v>11</v>
      </c>
      <c r="P1601" s="4">
        <v>12.929370209027901</v>
      </c>
      <c r="Q1601" t="s">
        <v>93</v>
      </c>
      <c r="R1601" t="s">
        <v>182</v>
      </c>
      <c r="S1601" t="s">
        <v>271</v>
      </c>
      <c r="T1601" t="s">
        <v>509</v>
      </c>
      <c r="U1601" t="s">
        <v>526</v>
      </c>
      <c r="V1601" t="s">
        <v>516</v>
      </c>
    </row>
    <row r="1602" spans="1:22" ht="15" customHeight="1" x14ac:dyDescent="0.3">
      <c r="A1602">
        <v>10857</v>
      </c>
      <c r="B1602" t="s">
        <v>4</v>
      </c>
      <c r="C1602">
        <v>29</v>
      </c>
      <c r="D1602">
        <v>8</v>
      </c>
      <c r="E1602" s="3">
        <v>44589</v>
      </c>
      <c r="F1602" s="25">
        <f>YEAR(Order[[#This Row],[OrderDate]])</f>
        <v>2022</v>
      </c>
      <c r="G1602" s="14">
        <v>20220213</v>
      </c>
      <c r="H1602" t="s">
        <v>484</v>
      </c>
      <c r="I1602" s="4">
        <v>928.42499999999995</v>
      </c>
      <c r="J1602" s="4">
        <v>123.79</v>
      </c>
      <c r="K1602" s="4">
        <v>92.842500000000001</v>
      </c>
      <c r="L1602">
        <v>10</v>
      </c>
      <c r="M1602" s="8">
        <v>0.25</v>
      </c>
      <c r="N1602" t="s">
        <v>383</v>
      </c>
      <c r="O1602">
        <v>12</v>
      </c>
      <c r="P1602" s="4">
        <v>78.453085124436214</v>
      </c>
      <c r="Q1602" t="s">
        <v>93</v>
      </c>
      <c r="R1602" t="s">
        <v>182</v>
      </c>
      <c r="S1602" t="s">
        <v>271</v>
      </c>
      <c r="T1602" t="s">
        <v>509</v>
      </c>
      <c r="U1602" t="s">
        <v>526</v>
      </c>
      <c r="V1602" t="s">
        <v>518</v>
      </c>
    </row>
    <row r="1603" spans="1:22" ht="15" customHeight="1" x14ac:dyDescent="0.3">
      <c r="A1603">
        <v>10858</v>
      </c>
      <c r="B1603" t="s">
        <v>38</v>
      </c>
      <c r="C1603">
        <v>7</v>
      </c>
      <c r="D1603">
        <v>2</v>
      </c>
      <c r="E1603" s="3">
        <v>44590</v>
      </c>
      <c r="F1603" s="25">
        <f>YEAR(Order[[#This Row],[OrderDate]])</f>
        <v>2022</v>
      </c>
      <c r="G1603" s="14">
        <v>20220213</v>
      </c>
      <c r="H1603" t="s">
        <v>486</v>
      </c>
      <c r="I1603" s="4">
        <v>150</v>
      </c>
      <c r="J1603" s="4">
        <v>30</v>
      </c>
      <c r="K1603" s="4">
        <v>30</v>
      </c>
      <c r="L1603">
        <v>5</v>
      </c>
      <c r="M1603" s="8">
        <v>0</v>
      </c>
      <c r="N1603" t="s">
        <v>361</v>
      </c>
      <c r="O1603">
        <v>3</v>
      </c>
      <c r="P1603" s="4">
        <v>16.995648153812226</v>
      </c>
      <c r="Q1603" t="s">
        <v>127</v>
      </c>
      <c r="R1603" t="s">
        <v>216</v>
      </c>
      <c r="S1603" t="s">
        <v>303</v>
      </c>
      <c r="T1603" t="s">
        <v>509</v>
      </c>
      <c r="U1603" t="s">
        <v>519</v>
      </c>
      <c r="V1603" t="s">
        <v>513</v>
      </c>
    </row>
    <row r="1604" spans="1:22" ht="15" customHeight="1" x14ac:dyDescent="0.3">
      <c r="A1604">
        <v>10858</v>
      </c>
      <c r="B1604" t="s">
        <v>38</v>
      </c>
      <c r="C1604">
        <v>27</v>
      </c>
      <c r="D1604">
        <v>2</v>
      </c>
      <c r="E1604" s="3">
        <v>44590</v>
      </c>
      <c r="F1604" s="25">
        <f>YEAR(Order[[#This Row],[OrderDate]])</f>
        <v>2022</v>
      </c>
      <c r="G1604" s="14">
        <v>20220213</v>
      </c>
      <c r="H1604" t="s">
        <v>486</v>
      </c>
      <c r="I1604" s="4">
        <v>439</v>
      </c>
      <c r="J1604" s="4">
        <v>43.9</v>
      </c>
      <c r="K1604" s="4">
        <v>43.9</v>
      </c>
      <c r="L1604">
        <v>10</v>
      </c>
      <c r="M1604" s="8">
        <v>0</v>
      </c>
      <c r="N1604" t="s">
        <v>381</v>
      </c>
      <c r="O1604">
        <v>11</v>
      </c>
      <c r="P1604" s="4">
        <v>33.234373496604114</v>
      </c>
      <c r="Q1604" t="s">
        <v>127</v>
      </c>
      <c r="R1604" t="s">
        <v>216</v>
      </c>
      <c r="S1604" t="s">
        <v>303</v>
      </c>
      <c r="T1604" t="s">
        <v>509</v>
      </c>
      <c r="U1604" t="s">
        <v>519</v>
      </c>
      <c r="V1604" t="s">
        <v>516</v>
      </c>
    </row>
    <row r="1605" spans="1:22" ht="15" customHeight="1" x14ac:dyDescent="0.3">
      <c r="A1605">
        <v>10858</v>
      </c>
      <c r="B1605" t="s">
        <v>38</v>
      </c>
      <c r="C1605">
        <v>70</v>
      </c>
      <c r="D1605">
        <v>2</v>
      </c>
      <c r="E1605" s="3">
        <v>44590</v>
      </c>
      <c r="F1605" s="25">
        <f>YEAR(Order[[#This Row],[OrderDate]])</f>
        <v>2022</v>
      </c>
      <c r="G1605" s="14">
        <v>20220212</v>
      </c>
      <c r="H1605" t="s">
        <v>486</v>
      </c>
      <c r="I1605" s="4">
        <v>60</v>
      </c>
      <c r="J1605" s="4">
        <v>15</v>
      </c>
      <c r="K1605" s="4">
        <v>15</v>
      </c>
      <c r="L1605">
        <v>4</v>
      </c>
      <c r="M1605" s="8">
        <v>0</v>
      </c>
      <c r="N1605" t="s">
        <v>424</v>
      </c>
      <c r="O1605">
        <v>7</v>
      </c>
      <c r="P1605" s="4">
        <v>4.3219663299234155</v>
      </c>
      <c r="Q1605" t="s">
        <v>127</v>
      </c>
      <c r="R1605" t="s">
        <v>216</v>
      </c>
      <c r="S1605" t="s">
        <v>303</v>
      </c>
      <c r="T1605" t="s">
        <v>509</v>
      </c>
      <c r="U1605" t="s">
        <v>519</v>
      </c>
      <c r="V1605" t="s">
        <v>517</v>
      </c>
    </row>
    <row r="1606" spans="1:22" ht="15" customHeight="1" x14ac:dyDescent="0.3">
      <c r="A1606">
        <v>10859</v>
      </c>
      <c r="B1606" t="s">
        <v>23</v>
      </c>
      <c r="C1606">
        <v>24</v>
      </c>
      <c r="D1606">
        <v>1</v>
      </c>
      <c r="E1606" s="3">
        <v>44590</v>
      </c>
      <c r="F1606" s="25">
        <f>YEAR(Order[[#This Row],[OrderDate]])</f>
        <v>2022</v>
      </c>
      <c r="G1606" s="14">
        <v>20220212</v>
      </c>
      <c r="H1606" t="s">
        <v>484</v>
      </c>
      <c r="I1606" s="4">
        <v>135</v>
      </c>
      <c r="J1606" s="4">
        <v>4.5</v>
      </c>
      <c r="K1606" s="4">
        <v>3.375</v>
      </c>
      <c r="L1606">
        <v>40</v>
      </c>
      <c r="M1606" s="8">
        <v>0.25</v>
      </c>
      <c r="N1606" t="s">
        <v>378</v>
      </c>
      <c r="O1606">
        <v>10</v>
      </c>
      <c r="P1606" s="4">
        <v>2.1230577042655105</v>
      </c>
      <c r="Q1606" t="s">
        <v>112</v>
      </c>
      <c r="R1606" t="s">
        <v>201</v>
      </c>
      <c r="S1606" t="s">
        <v>290</v>
      </c>
      <c r="T1606" t="s">
        <v>509</v>
      </c>
      <c r="U1606" t="s">
        <v>520</v>
      </c>
      <c r="V1606" t="s">
        <v>517</v>
      </c>
    </row>
    <row r="1607" spans="1:22" ht="15" customHeight="1" x14ac:dyDescent="0.3">
      <c r="A1607">
        <v>10859</v>
      </c>
      <c r="B1607" t="s">
        <v>23</v>
      </c>
      <c r="C1607">
        <v>54</v>
      </c>
      <c r="D1607">
        <v>1</v>
      </c>
      <c r="E1607" s="3">
        <v>44590</v>
      </c>
      <c r="F1607" s="25">
        <f>YEAR(Order[[#This Row],[OrderDate]])</f>
        <v>2022</v>
      </c>
      <c r="G1607" s="14">
        <v>20220212</v>
      </c>
      <c r="H1607" t="s">
        <v>484</v>
      </c>
      <c r="I1607" s="4">
        <v>195.5625</v>
      </c>
      <c r="J1607" s="4">
        <v>7.45</v>
      </c>
      <c r="K1607" s="4">
        <v>5.5875000000000004</v>
      </c>
      <c r="L1607">
        <v>35</v>
      </c>
      <c r="M1607" s="8">
        <v>0.25</v>
      </c>
      <c r="N1607" t="s">
        <v>408</v>
      </c>
      <c r="O1607">
        <v>25</v>
      </c>
      <c r="P1607" s="4">
        <v>5.7031720626915998</v>
      </c>
      <c r="Q1607" t="s">
        <v>112</v>
      </c>
      <c r="R1607" t="s">
        <v>201</v>
      </c>
      <c r="S1607" t="s">
        <v>290</v>
      </c>
      <c r="T1607" t="s">
        <v>509</v>
      </c>
      <c r="U1607" t="s">
        <v>520</v>
      </c>
      <c r="V1607" t="s">
        <v>518</v>
      </c>
    </row>
    <row r="1608" spans="1:22" ht="15" customHeight="1" x14ac:dyDescent="0.3">
      <c r="A1608">
        <v>10859</v>
      </c>
      <c r="B1608" t="s">
        <v>23</v>
      </c>
      <c r="C1608">
        <v>64</v>
      </c>
      <c r="D1608">
        <v>1</v>
      </c>
      <c r="E1608" s="3">
        <v>44590</v>
      </c>
      <c r="F1608" s="25">
        <f>YEAR(Order[[#This Row],[OrderDate]])</f>
        <v>2022</v>
      </c>
      <c r="G1608" s="14">
        <v>20220214</v>
      </c>
      <c r="H1608" t="s">
        <v>484</v>
      </c>
      <c r="I1608" s="4">
        <v>748.125</v>
      </c>
      <c r="J1608" s="4">
        <v>33.25</v>
      </c>
      <c r="K1608" s="4">
        <v>24.9375</v>
      </c>
      <c r="L1608">
        <v>30</v>
      </c>
      <c r="M1608" s="8">
        <v>0.25</v>
      </c>
      <c r="N1608" t="s">
        <v>418</v>
      </c>
      <c r="O1608">
        <v>12</v>
      </c>
      <c r="P1608" s="4">
        <v>21.348702933885775</v>
      </c>
      <c r="Q1608" t="s">
        <v>112</v>
      </c>
      <c r="R1608" t="s">
        <v>201</v>
      </c>
      <c r="S1608" t="s">
        <v>290</v>
      </c>
      <c r="T1608" t="s">
        <v>509</v>
      </c>
      <c r="U1608" t="s">
        <v>520</v>
      </c>
      <c r="V1608" t="s">
        <v>512</v>
      </c>
    </row>
    <row r="1609" spans="1:22" ht="15" customHeight="1" x14ac:dyDescent="0.3">
      <c r="A1609">
        <v>10860</v>
      </c>
      <c r="B1609" t="s">
        <v>24</v>
      </c>
      <c r="C1609">
        <v>51</v>
      </c>
      <c r="D1609">
        <v>3</v>
      </c>
      <c r="E1609" s="3">
        <v>44590</v>
      </c>
      <c r="F1609" s="25">
        <f>YEAR(Order[[#This Row],[OrderDate]])</f>
        <v>2022</v>
      </c>
      <c r="G1609" s="14">
        <v>20220214</v>
      </c>
      <c r="H1609" t="s">
        <v>485</v>
      </c>
      <c r="I1609" s="4">
        <v>159</v>
      </c>
      <c r="J1609" s="4">
        <v>53</v>
      </c>
      <c r="K1609" s="4">
        <v>53</v>
      </c>
      <c r="L1609">
        <v>3</v>
      </c>
      <c r="M1609" s="8">
        <v>0</v>
      </c>
      <c r="N1609" t="s">
        <v>405</v>
      </c>
      <c r="O1609">
        <v>24</v>
      </c>
      <c r="P1609" s="4">
        <v>18.835525116961144</v>
      </c>
      <c r="Q1609" t="s">
        <v>113</v>
      </c>
      <c r="R1609" t="s">
        <v>202</v>
      </c>
      <c r="S1609" t="s">
        <v>284</v>
      </c>
      <c r="T1609" t="s">
        <v>509</v>
      </c>
      <c r="U1609" t="s">
        <v>519</v>
      </c>
      <c r="V1609" t="s">
        <v>513</v>
      </c>
    </row>
    <row r="1610" spans="1:22" ht="15" customHeight="1" x14ac:dyDescent="0.3">
      <c r="A1610">
        <v>10860</v>
      </c>
      <c r="B1610" t="s">
        <v>24</v>
      </c>
      <c r="C1610">
        <v>76</v>
      </c>
      <c r="D1610">
        <v>3</v>
      </c>
      <c r="E1610" s="3">
        <v>44590</v>
      </c>
      <c r="F1610" s="25">
        <f>YEAR(Order[[#This Row],[OrderDate]])</f>
        <v>2022</v>
      </c>
      <c r="G1610" s="14">
        <v>20220217</v>
      </c>
      <c r="H1610" t="s">
        <v>485</v>
      </c>
      <c r="I1610" s="4">
        <v>360</v>
      </c>
      <c r="J1610" s="4">
        <v>18</v>
      </c>
      <c r="K1610" s="4">
        <v>18</v>
      </c>
      <c r="L1610">
        <v>20</v>
      </c>
      <c r="M1610" s="8">
        <v>0</v>
      </c>
      <c r="N1610" t="s">
        <v>430</v>
      </c>
      <c r="O1610">
        <v>23</v>
      </c>
      <c r="P1610" s="4">
        <v>11.35067307451974</v>
      </c>
      <c r="Q1610" t="s">
        <v>113</v>
      </c>
      <c r="R1610" t="s">
        <v>202</v>
      </c>
      <c r="S1610" t="s">
        <v>284</v>
      </c>
      <c r="T1610" t="s">
        <v>509</v>
      </c>
      <c r="U1610" t="s">
        <v>519</v>
      </c>
      <c r="V1610" t="s">
        <v>517</v>
      </c>
    </row>
    <row r="1611" spans="1:22" ht="15" customHeight="1" x14ac:dyDescent="0.3">
      <c r="A1611">
        <v>10861</v>
      </c>
      <c r="B1611" t="s">
        <v>86</v>
      </c>
      <c r="C1611">
        <v>17</v>
      </c>
      <c r="D1611">
        <v>4</v>
      </c>
      <c r="E1611" s="3">
        <v>44591</v>
      </c>
      <c r="F1611" s="25">
        <f>YEAR(Order[[#This Row],[OrderDate]])</f>
        <v>2022</v>
      </c>
      <c r="G1611" s="14">
        <v>20220217</v>
      </c>
      <c r="H1611" t="s">
        <v>484</v>
      </c>
      <c r="I1611" s="4">
        <v>1638</v>
      </c>
      <c r="J1611" s="4">
        <v>39</v>
      </c>
      <c r="K1611" s="4">
        <v>39</v>
      </c>
      <c r="L1611">
        <v>42</v>
      </c>
      <c r="M1611" s="8">
        <v>0</v>
      </c>
      <c r="N1611" t="s">
        <v>371</v>
      </c>
      <c r="O1611">
        <v>7</v>
      </c>
      <c r="P1611" s="4">
        <v>24.774912809223483</v>
      </c>
      <c r="Q1611" t="s">
        <v>175</v>
      </c>
      <c r="R1611" t="s">
        <v>264</v>
      </c>
      <c r="S1611" t="s">
        <v>348</v>
      </c>
      <c r="T1611" t="s">
        <v>510</v>
      </c>
      <c r="U1611" t="s">
        <v>353</v>
      </c>
      <c r="V1611" t="s">
        <v>518</v>
      </c>
    </row>
    <row r="1612" spans="1:22" ht="15" customHeight="1" x14ac:dyDescent="0.3">
      <c r="A1612">
        <v>10861</v>
      </c>
      <c r="B1612" t="s">
        <v>86</v>
      </c>
      <c r="C1612">
        <v>18</v>
      </c>
      <c r="D1612">
        <v>4</v>
      </c>
      <c r="E1612" s="3">
        <v>44591</v>
      </c>
      <c r="F1612" s="25">
        <f>YEAR(Order[[#This Row],[OrderDate]])</f>
        <v>2022</v>
      </c>
      <c r="G1612" s="14">
        <v>20220217</v>
      </c>
      <c r="H1612" t="s">
        <v>484</v>
      </c>
      <c r="I1612" s="4">
        <v>1250</v>
      </c>
      <c r="J1612" s="4">
        <v>62.5</v>
      </c>
      <c r="K1612" s="4">
        <v>62.5</v>
      </c>
      <c r="L1612">
        <v>20</v>
      </c>
      <c r="M1612" s="8">
        <v>0</v>
      </c>
      <c r="N1612" t="s">
        <v>372</v>
      </c>
      <c r="O1612">
        <v>7</v>
      </c>
      <c r="P1612" s="4">
        <v>20.144415838276313</v>
      </c>
      <c r="Q1612" t="s">
        <v>175</v>
      </c>
      <c r="R1612" t="s">
        <v>264</v>
      </c>
      <c r="S1612" t="s">
        <v>348</v>
      </c>
      <c r="T1612" t="s">
        <v>510</v>
      </c>
      <c r="U1612" t="s">
        <v>353</v>
      </c>
      <c r="V1612" t="s">
        <v>514</v>
      </c>
    </row>
    <row r="1613" spans="1:22" ht="15" customHeight="1" x14ac:dyDescent="0.3">
      <c r="A1613">
        <v>10861</v>
      </c>
      <c r="B1613" t="s">
        <v>86</v>
      </c>
      <c r="C1613">
        <v>21</v>
      </c>
      <c r="D1613">
        <v>4</v>
      </c>
      <c r="E1613" s="3">
        <v>44591</v>
      </c>
      <c r="F1613" s="25">
        <f>YEAR(Order[[#This Row],[OrderDate]])</f>
        <v>2022</v>
      </c>
      <c r="G1613" s="14">
        <v>20220217</v>
      </c>
      <c r="H1613" t="s">
        <v>484</v>
      </c>
      <c r="I1613" s="4">
        <v>400</v>
      </c>
      <c r="J1613" s="4">
        <v>10</v>
      </c>
      <c r="K1613" s="4">
        <v>10</v>
      </c>
      <c r="L1613">
        <v>40</v>
      </c>
      <c r="M1613" s="8">
        <v>0</v>
      </c>
      <c r="N1613" t="s">
        <v>375</v>
      </c>
      <c r="O1613">
        <v>8</v>
      </c>
      <c r="P1613" s="4">
        <v>8.5451596278118238</v>
      </c>
      <c r="Q1613" t="s">
        <v>175</v>
      </c>
      <c r="R1613" t="s">
        <v>264</v>
      </c>
      <c r="S1613" t="s">
        <v>348</v>
      </c>
      <c r="T1613" t="s">
        <v>510</v>
      </c>
      <c r="U1613" t="s">
        <v>353</v>
      </c>
      <c r="V1613" t="s">
        <v>516</v>
      </c>
    </row>
    <row r="1614" spans="1:22" ht="15" customHeight="1" x14ac:dyDescent="0.3">
      <c r="A1614">
        <v>10861</v>
      </c>
      <c r="B1614" t="s">
        <v>86</v>
      </c>
      <c r="C1614">
        <v>33</v>
      </c>
      <c r="D1614">
        <v>4</v>
      </c>
      <c r="E1614" s="3">
        <v>44591</v>
      </c>
      <c r="F1614" s="25">
        <f>YEAR(Order[[#This Row],[OrderDate]])</f>
        <v>2022</v>
      </c>
      <c r="G1614" s="14">
        <v>20220217</v>
      </c>
      <c r="H1614" t="s">
        <v>484</v>
      </c>
      <c r="I1614" s="4">
        <v>87.5</v>
      </c>
      <c r="J1614" s="4">
        <v>2.5</v>
      </c>
      <c r="K1614" s="4">
        <v>2.5</v>
      </c>
      <c r="L1614">
        <v>35</v>
      </c>
      <c r="M1614" s="8">
        <v>0</v>
      </c>
      <c r="N1614" t="s">
        <v>387</v>
      </c>
      <c r="O1614">
        <v>15</v>
      </c>
      <c r="P1614" s="4">
        <v>1.3985746153494198</v>
      </c>
      <c r="Q1614" t="s">
        <v>175</v>
      </c>
      <c r="R1614" t="s">
        <v>264</v>
      </c>
      <c r="S1614" t="s">
        <v>348</v>
      </c>
      <c r="T1614" t="s">
        <v>510</v>
      </c>
      <c r="U1614" t="s">
        <v>353</v>
      </c>
      <c r="V1614" t="s">
        <v>511</v>
      </c>
    </row>
    <row r="1615" spans="1:22" ht="15" customHeight="1" x14ac:dyDescent="0.3">
      <c r="A1615">
        <v>10861</v>
      </c>
      <c r="B1615" t="s">
        <v>86</v>
      </c>
      <c r="C1615">
        <v>62</v>
      </c>
      <c r="D1615">
        <v>4</v>
      </c>
      <c r="E1615" s="3">
        <v>44591</v>
      </c>
      <c r="F1615" s="25">
        <f>YEAR(Order[[#This Row],[OrderDate]])</f>
        <v>2022</v>
      </c>
      <c r="G1615" s="14">
        <v>20220212</v>
      </c>
      <c r="H1615" t="s">
        <v>484</v>
      </c>
      <c r="I1615" s="4">
        <v>147.89999999999998</v>
      </c>
      <c r="J1615" s="4">
        <v>49.3</v>
      </c>
      <c r="K1615" s="4">
        <v>49.3</v>
      </c>
      <c r="L1615">
        <v>3</v>
      </c>
      <c r="M1615" s="8">
        <v>0</v>
      </c>
      <c r="N1615" t="s">
        <v>416</v>
      </c>
      <c r="O1615">
        <v>29</v>
      </c>
      <c r="P1615" s="4">
        <v>34.868075459270003</v>
      </c>
      <c r="Q1615" t="s">
        <v>175</v>
      </c>
      <c r="R1615" t="s">
        <v>264</v>
      </c>
      <c r="S1615" t="s">
        <v>348</v>
      </c>
      <c r="T1615" t="s">
        <v>510</v>
      </c>
      <c r="U1615" t="s">
        <v>353</v>
      </c>
      <c r="V1615" t="s">
        <v>516</v>
      </c>
    </row>
    <row r="1616" spans="1:22" ht="15" customHeight="1" x14ac:dyDescent="0.3">
      <c r="A1616">
        <v>10862</v>
      </c>
      <c r="B1616" t="s">
        <v>42</v>
      </c>
      <c r="C1616">
        <v>11</v>
      </c>
      <c r="D1616">
        <v>8</v>
      </c>
      <c r="E1616" s="3">
        <v>44591</v>
      </c>
      <c r="F1616" s="25">
        <f>YEAR(Order[[#This Row],[OrderDate]])</f>
        <v>2022</v>
      </c>
      <c r="G1616" s="14">
        <v>20220212</v>
      </c>
      <c r="H1616" t="s">
        <v>484</v>
      </c>
      <c r="I1616" s="4">
        <v>525</v>
      </c>
      <c r="J1616" s="4">
        <v>21</v>
      </c>
      <c r="K1616" s="4">
        <v>21</v>
      </c>
      <c r="L1616">
        <v>25</v>
      </c>
      <c r="M1616" s="8">
        <v>0</v>
      </c>
      <c r="N1616" t="s">
        <v>365</v>
      </c>
      <c r="O1616">
        <v>5</v>
      </c>
      <c r="P1616" s="4">
        <v>7.3815383533820462</v>
      </c>
      <c r="Q1616" t="s">
        <v>131</v>
      </c>
      <c r="R1616" t="s">
        <v>220</v>
      </c>
      <c r="S1616" t="s">
        <v>307</v>
      </c>
      <c r="T1616" t="s">
        <v>509</v>
      </c>
      <c r="U1616" t="s">
        <v>520</v>
      </c>
      <c r="V1616" t="s">
        <v>511</v>
      </c>
    </row>
    <row r="1617" spans="1:22" ht="15" customHeight="1" x14ac:dyDescent="0.3">
      <c r="A1617">
        <v>10862</v>
      </c>
      <c r="B1617" t="s">
        <v>42</v>
      </c>
      <c r="C1617">
        <v>52</v>
      </c>
      <c r="D1617">
        <v>8</v>
      </c>
      <c r="E1617" s="3">
        <v>44591</v>
      </c>
      <c r="F1617" s="25">
        <f>YEAR(Order[[#This Row],[OrderDate]])</f>
        <v>2022</v>
      </c>
      <c r="G1617" s="14">
        <v>20220217</v>
      </c>
      <c r="H1617" t="s">
        <v>484</v>
      </c>
      <c r="I1617" s="4">
        <v>56</v>
      </c>
      <c r="J1617" s="4">
        <v>7</v>
      </c>
      <c r="K1617" s="4">
        <v>7</v>
      </c>
      <c r="L1617">
        <v>8</v>
      </c>
      <c r="M1617" s="8">
        <v>0</v>
      </c>
      <c r="N1617" t="s">
        <v>406</v>
      </c>
      <c r="O1617">
        <v>24</v>
      </c>
      <c r="P1617" s="4">
        <v>2.7531089859539</v>
      </c>
      <c r="Q1617" t="s">
        <v>131</v>
      </c>
      <c r="R1617" t="s">
        <v>220</v>
      </c>
      <c r="S1617" t="s">
        <v>307</v>
      </c>
      <c r="T1617" t="s">
        <v>509</v>
      </c>
      <c r="U1617" t="s">
        <v>520</v>
      </c>
      <c r="V1617" t="s">
        <v>512</v>
      </c>
    </row>
    <row r="1618" spans="1:22" ht="15" customHeight="1" x14ac:dyDescent="0.3">
      <c r="A1618">
        <v>10863</v>
      </c>
      <c r="B1618" t="s">
        <v>33</v>
      </c>
      <c r="C1618">
        <v>1</v>
      </c>
      <c r="D1618">
        <v>4</v>
      </c>
      <c r="E1618" s="3">
        <v>44594</v>
      </c>
      <c r="F1618" s="25">
        <f>YEAR(Order[[#This Row],[OrderDate]])</f>
        <v>2022</v>
      </c>
      <c r="G1618" s="14">
        <v>20220217</v>
      </c>
      <c r="H1618" t="s">
        <v>484</v>
      </c>
      <c r="I1618" s="4">
        <v>305.99999785423279</v>
      </c>
      <c r="J1618" s="4">
        <v>18</v>
      </c>
      <c r="K1618" s="4">
        <v>15.299999892711639</v>
      </c>
      <c r="L1618">
        <v>20</v>
      </c>
      <c r="M1618" s="8">
        <v>0.15000000596046451</v>
      </c>
      <c r="N1618" t="s">
        <v>355</v>
      </c>
      <c r="O1618">
        <v>1</v>
      </c>
      <c r="P1618" s="4">
        <v>9.9412796083453241</v>
      </c>
      <c r="Q1618" t="s">
        <v>122</v>
      </c>
      <c r="R1618" t="s">
        <v>211</v>
      </c>
      <c r="S1618" t="s">
        <v>299</v>
      </c>
      <c r="T1618" t="s">
        <v>510</v>
      </c>
      <c r="U1618" t="s">
        <v>354</v>
      </c>
      <c r="V1618" t="s">
        <v>517</v>
      </c>
    </row>
    <row r="1619" spans="1:22" ht="15" customHeight="1" x14ac:dyDescent="0.3">
      <c r="A1619">
        <v>10863</v>
      </c>
      <c r="B1619" t="s">
        <v>33</v>
      </c>
      <c r="C1619">
        <v>58</v>
      </c>
      <c r="D1619">
        <v>4</v>
      </c>
      <c r="E1619" s="3">
        <v>44594</v>
      </c>
      <c r="F1619" s="25">
        <f>YEAR(Order[[#This Row],[OrderDate]])</f>
        <v>2022</v>
      </c>
      <c r="G1619" s="14">
        <v>20220219</v>
      </c>
      <c r="H1619" t="s">
        <v>484</v>
      </c>
      <c r="I1619" s="4">
        <v>135.14999905228615</v>
      </c>
      <c r="J1619" s="4">
        <v>13.25</v>
      </c>
      <c r="K1619" s="4">
        <v>11.262499921023846</v>
      </c>
      <c r="L1619">
        <v>12</v>
      </c>
      <c r="M1619" s="8">
        <v>0.15000000596046451</v>
      </c>
      <c r="N1619" t="s">
        <v>412</v>
      </c>
      <c r="O1619">
        <v>27</v>
      </c>
      <c r="P1619" s="4">
        <v>5.9992715692376155</v>
      </c>
      <c r="Q1619" t="s">
        <v>122</v>
      </c>
      <c r="R1619" t="s">
        <v>211</v>
      </c>
      <c r="S1619" t="s">
        <v>299</v>
      </c>
      <c r="T1619" t="s">
        <v>510</v>
      </c>
      <c r="U1619" t="s">
        <v>354</v>
      </c>
      <c r="V1619" t="s">
        <v>514</v>
      </c>
    </row>
    <row r="1620" spans="1:22" ht="15" customHeight="1" x14ac:dyDescent="0.3">
      <c r="A1620">
        <v>10864</v>
      </c>
      <c r="B1620" t="s">
        <v>3</v>
      </c>
      <c r="C1620">
        <v>35</v>
      </c>
      <c r="D1620">
        <v>4</v>
      </c>
      <c r="E1620" s="3">
        <v>44594</v>
      </c>
      <c r="F1620" s="25">
        <f>YEAR(Order[[#This Row],[OrderDate]])</f>
        <v>2022</v>
      </c>
      <c r="G1620" s="14">
        <v>20220219</v>
      </c>
      <c r="H1620" t="s">
        <v>484</v>
      </c>
      <c r="I1620" s="4">
        <v>72</v>
      </c>
      <c r="J1620" s="4">
        <v>18</v>
      </c>
      <c r="K1620" s="4">
        <v>18</v>
      </c>
      <c r="L1620">
        <v>4</v>
      </c>
      <c r="M1620" s="8">
        <v>0</v>
      </c>
      <c r="N1620" t="s">
        <v>389</v>
      </c>
      <c r="O1620">
        <v>16</v>
      </c>
      <c r="P1620" s="4">
        <v>11.144616765926688</v>
      </c>
      <c r="Q1620" t="s">
        <v>92</v>
      </c>
      <c r="R1620" t="s">
        <v>181</v>
      </c>
      <c r="S1620" t="s">
        <v>270</v>
      </c>
      <c r="T1620" t="s">
        <v>509</v>
      </c>
      <c r="U1620" t="s">
        <v>351</v>
      </c>
      <c r="V1620" t="s">
        <v>517</v>
      </c>
    </row>
    <row r="1621" spans="1:22" ht="15" customHeight="1" x14ac:dyDescent="0.3">
      <c r="A1621">
        <v>10864</v>
      </c>
      <c r="B1621" t="s">
        <v>3</v>
      </c>
      <c r="C1621">
        <v>67</v>
      </c>
      <c r="D1621">
        <v>4</v>
      </c>
      <c r="E1621" s="3">
        <v>44594</v>
      </c>
      <c r="F1621" s="25">
        <f>YEAR(Order[[#This Row],[OrderDate]])</f>
        <v>2022</v>
      </c>
      <c r="G1621" s="14">
        <v>20220212</v>
      </c>
      <c r="H1621" t="s">
        <v>484</v>
      </c>
      <c r="I1621" s="4">
        <v>210</v>
      </c>
      <c r="J1621" s="4">
        <v>14</v>
      </c>
      <c r="K1621" s="4">
        <v>14</v>
      </c>
      <c r="L1621">
        <v>15</v>
      </c>
      <c r="M1621" s="8">
        <v>0</v>
      </c>
      <c r="N1621" t="s">
        <v>421</v>
      </c>
      <c r="O1621">
        <v>16</v>
      </c>
      <c r="P1621" s="4">
        <v>8.0791143090423496</v>
      </c>
      <c r="Q1621" t="s">
        <v>92</v>
      </c>
      <c r="R1621" t="s">
        <v>181</v>
      </c>
      <c r="S1621" t="s">
        <v>270</v>
      </c>
      <c r="T1621" t="s">
        <v>509</v>
      </c>
      <c r="U1621" t="s">
        <v>351</v>
      </c>
      <c r="V1621" t="s">
        <v>517</v>
      </c>
    </row>
    <row r="1622" spans="1:22" ht="15" customHeight="1" x14ac:dyDescent="0.3">
      <c r="A1622">
        <v>10865</v>
      </c>
      <c r="B1622" t="s">
        <v>60</v>
      </c>
      <c r="C1622">
        <v>38</v>
      </c>
      <c r="D1622">
        <v>2</v>
      </c>
      <c r="E1622" s="3">
        <v>44594</v>
      </c>
      <c r="F1622" s="25">
        <f>YEAR(Order[[#This Row],[OrderDate]])</f>
        <v>2022</v>
      </c>
      <c r="G1622" s="14">
        <v>20220212</v>
      </c>
      <c r="H1622" t="s">
        <v>486</v>
      </c>
      <c r="I1622" s="4">
        <v>15019.499988220632</v>
      </c>
      <c r="J1622" s="4">
        <v>263.5</v>
      </c>
      <c r="K1622" s="4">
        <v>250.3249998036772</v>
      </c>
      <c r="L1622">
        <v>60</v>
      </c>
      <c r="M1622" s="8">
        <v>5.000000074505806E-2</v>
      </c>
      <c r="N1622" t="s">
        <v>392</v>
      </c>
      <c r="O1622">
        <v>18</v>
      </c>
      <c r="P1622" s="4">
        <v>194.17724636053271</v>
      </c>
      <c r="Q1622" t="s">
        <v>149</v>
      </c>
      <c r="R1622" t="s">
        <v>238</v>
      </c>
      <c r="S1622" t="s">
        <v>324</v>
      </c>
      <c r="T1622" t="s">
        <v>509</v>
      </c>
      <c r="U1622" t="s">
        <v>520</v>
      </c>
      <c r="V1622" t="s">
        <v>517</v>
      </c>
    </row>
    <row r="1623" spans="1:22" ht="15" customHeight="1" x14ac:dyDescent="0.3">
      <c r="A1623">
        <v>10865</v>
      </c>
      <c r="B1623" t="s">
        <v>60</v>
      </c>
      <c r="C1623">
        <v>39</v>
      </c>
      <c r="D1623">
        <v>2</v>
      </c>
      <c r="E1623" s="3">
        <v>44594</v>
      </c>
      <c r="F1623" s="25">
        <f>YEAR(Order[[#This Row],[OrderDate]])</f>
        <v>2022</v>
      </c>
      <c r="G1623" s="14">
        <v>20220212</v>
      </c>
      <c r="H1623" t="s">
        <v>486</v>
      </c>
      <c r="I1623" s="4">
        <v>1367.9999989271164</v>
      </c>
      <c r="J1623" s="4">
        <v>18</v>
      </c>
      <c r="K1623" s="4">
        <v>17.099999986588955</v>
      </c>
      <c r="L1623">
        <v>80</v>
      </c>
      <c r="M1623" s="8">
        <v>5.000000074505806E-2</v>
      </c>
      <c r="N1623" t="s">
        <v>393</v>
      </c>
      <c r="O1623">
        <v>18</v>
      </c>
      <c r="P1623" s="4">
        <v>13.522215154598831</v>
      </c>
      <c r="Q1623" t="s">
        <v>149</v>
      </c>
      <c r="R1623" t="s">
        <v>238</v>
      </c>
      <c r="S1623" t="s">
        <v>324</v>
      </c>
      <c r="T1623" t="s">
        <v>509</v>
      </c>
      <c r="U1623" t="s">
        <v>520</v>
      </c>
      <c r="V1623" t="s">
        <v>517</v>
      </c>
    </row>
    <row r="1624" spans="1:22" ht="15" customHeight="1" x14ac:dyDescent="0.3">
      <c r="A1624">
        <v>10866</v>
      </c>
      <c r="B1624" t="s">
        <v>4</v>
      </c>
      <c r="C1624">
        <v>2</v>
      </c>
      <c r="D1624">
        <v>5</v>
      </c>
      <c r="E1624" s="3">
        <v>44595</v>
      </c>
      <c r="F1624" s="25">
        <f>YEAR(Order[[#This Row],[OrderDate]])</f>
        <v>2022</v>
      </c>
      <c r="G1624" s="14">
        <v>20220212</v>
      </c>
      <c r="H1624" t="s">
        <v>486</v>
      </c>
      <c r="I1624" s="4">
        <v>299.25</v>
      </c>
      <c r="J1624" s="4">
        <v>19</v>
      </c>
      <c r="K1624" s="4">
        <v>14.25</v>
      </c>
      <c r="L1624">
        <v>21</v>
      </c>
      <c r="M1624" s="8">
        <v>0.25</v>
      </c>
      <c r="N1624" t="s">
        <v>356</v>
      </c>
      <c r="O1624">
        <v>1</v>
      </c>
      <c r="P1624" s="4">
        <v>9.9064127385757743</v>
      </c>
      <c r="Q1624" t="s">
        <v>93</v>
      </c>
      <c r="R1624" t="s">
        <v>182</v>
      </c>
      <c r="S1624" t="s">
        <v>271</v>
      </c>
      <c r="T1624" t="s">
        <v>509</v>
      </c>
      <c r="U1624" t="s">
        <v>526</v>
      </c>
      <c r="V1624" t="s">
        <v>517</v>
      </c>
    </row>
    <row r="1625" spans="1:22" ht="15" customHeight="1" x14ac:dyDescent="0.3">
      <c r="A1625">
        <v>10866</v>
      </c>
      <c r="B1625" t="s">
        <v>4</v>
      </c>
      <c r="C1625">
        <v>24</v>
      </c>
      <c r="D1625">
        <v>5</v>
      </c>
      <c r="E1625" s="3">
        <v>44595</v>
      </c>
      <c r="F1625" s="25">
        <f>YEAR(Order[[#This Row],[OrderDate]])</f>
        <v>2022</v>
      </c>
      <c r="G1625" s="14">
        <v>20220212</v>
      </c>
      <c r="H1625" t="s">
        <v>486</v>
      </c>
      <c r="I1625" s="4">
        <v>20.25</v>
      </c>
      <c r="J1625" s="4">
        <v>4.5</v>
      </c>
      <c r="K1625" s="4">
        <v>3.375</v>
      </c>
      <c r="L1625">
        <v>6</v>
      </c>
      <c r="M1625" s="8">
        <v>0.25</v>
      </c>
      <c r="N1625" t="s">
        <v>378</v>
      </c>
      <c r="O1625">
        <v>10</v>
      </c>
      <c r="P1625" s="4">
        <v>2.1230577042655105</v>
      </c>
      <c r="Q1625" t="s">
        <v>93</v>
      </c>
      <c r="R1625" t="s">
        <v>182</v>
      </c>
      <c r="S1625" t="s">
        <v>271</v>
      </c>
      <c r="T1625" t="s">
        <v>509</v>
      </c>
      <c r="U1625" t="s">
        <v>526</v>
      </c>
      <c r="V1625" t="s">
        <v>517</v>
      </c>
    </row>
    <row r="1626" spans="1:22" ht="15" customHeight="1" x14ac:dyDescent="0.3">
      <c r="A1626">
        <v>10866</v>
      </c>
      <c r="B1626" t="s">
        <v>4</v>
      </c>
      <c r="C1626">
        <v>30</v>
      </c>
      <c r="D1626">
        <v>5</v>
      </c>
      <c r="E1626" s="3">
        <v>44595</v>
      </c>
      <c r="F1626" s="25">
        <f>YEAR(Order[[#This Row],[OrderDate]])</f>
        <v>2022</v>
      </c>
      <c r="G1626" s="14">
        <v>20220211</v>
      </c>
      <c r="H1626" t="s">
        <v>486</v>
      </c>
      <c r="I1626" s="4">
        <v>776.7</v>
      </c>
      <c r="J1626" s="4">
        <v>25.89</v>
      </c>
      <c r="K1626" s="4">
        <v>19.4175</v>
      </c>
      <c r="L1626">
        <v>40</v>
      </c>
      <c r="M1626" s="8">
        <v>0.25</v>
      </c>
      <c r="N1626" t="s">
        <v>384</v>
      </c>
      <c r="O1626">
        <v>13</v>
      </c>
      <c r="P1626" s="4">
        <v>15.141134761320492</v>
      </c>
      <c r="Q1626" t="s">
        <v>93</v>
      </c>
      <c r="R1626" t="s">
        <v>182</v>
      </c>
      <c r="S1626" t="s">
        <v>271</v>
      </c>
      <c r="T1626" t="s">
        <v>509</v>
      </c>
      <c r="U1626" t="s">
        <v>526</v>
      </c>
      <c r="V1626" t="s">
        <v>514</v>
      </c>
    </row>
    <row r="1627" spans="1:22" x14ac:dyDescent="0.3">
      <c r="A1627">
        <v>10867</v>
      </c>
      <c r="B1627" t="s">
        <v>46</v>
      </c>
      <c r="C1627">
        <v>53</v>
      </c>
      <c r="D1627">
        <v>6</v>
      </c>
      <c r="E1627" s="3">
        <v>44595</v>
      </c>
      <c r="F1627" s="25">
        <f>YEAR(Order[[#This Row],[OrderDate]])</f>
        <v>2022</v>
      </c>
      <c r="G1627" s="14">
        <v>20220223</v>
      </c>
      <c r="H1627" t="s">
        <v>486</v>
      </c>
      <c r="I1627" s="4">
        <v>98.399999999999991</v>
      </c>
      <c r="J1627" s="4">
        <v>32.799999999999997</v>
      </c>
      <c r="K1627" s="4">
        <v>32.799999999999997</v>
      </c>
      <c r="L1627">
        <v>3</v>
      </c>
      <c r="M1627" s="8">
        <v>0</v>
      </c>
      <c r="N1627" t="s">
        <v>407</v>
      </c>
      <c r="O1627">
        <v>24</v>
      </c>
      <c r="P1627" s="4">
        <v>11.283141843590998</v>
      </c>
      <c r="Q1627" t="s">
        <v>135</v>
      </c>
      <c r="R1627" t="s">
        <v>224</v>
      </c>
      <c r="S1627" t="s">
        <v>311</v>
      </c>
      <c r="T1627" t="s">
        <v>510</v>
      </c>
      <c r="U1627" t="s">
        <v>353</v>
      </c>
      <c r="V1627" t="s">
        <v>518</v>
      </c>
    </row>
    <row r="1628" spans="1:22" x14ac:dyDescent="0.3">
      <c r="A1628">
        <v>10868</v>
      </c>
      <c r="B1628" t="s">
        <v>59</v>
      </c>
      <c r="C1628">
        <v>26</v>
      </c>
      <c r="D1628">
        <v>7</v>
      </c>
      <c r="E1628" s="3">
        <v>44596</v>
      </c>
      <c r="F1628" s="25">
        <f>YEAR(Order[[#This Row],[OrderDate]])</f>
        <v>2022</v>
      </c>
      <c r="G1628" s="14">
        <v>20220223</v>
      </c>
      <c r="H1628" t="s">
        <v>484</v>
      </c>
      <c r="I1628" s="4">
        <v>624.6</v>
      </c>
      <c r="J1628" s="4">
        <v>31.23</v>
      </c>
      <c r="K1628" s="4">
        <v>31.23</v>
      </c>
      <c r="L1628">
        <v>20</v>
      </c>
      <c r="M1628" s="8">
        <v>0</v>
      </c>
      <c r="N1628" t="s">
        <v>380</v>
      </c>
      <c r="O1628">
        <v>11</v>
      </c>
      <c r="P1628" s="4">
        <v>12.929370209027901</v>
      </c>
      <c r="Q1628" t="s">
        <v>148</v>
      </c>
      <c r="R1628" t="s">
        <v>237</v>
      </c>
      <c r="S1628" t="s">
        <v>323</v>
      </c>
      <c r="T1628" t="s">
        <v>510</v>
      </c>
      <c r="U1628" t="s">
        <v>521</v>
      </c>
      <c r="V1628" t="s">
        <v>516</v>
      </c>
    </row>
    <row r="1629" spans="1:22" x14ac:dyDescent="0.3">
      <c r="A1629">
        <v>10868</v>
      </c>
      <c r="B1629" t="s">
        <v>59</v>
      </c>
      <c r="C1629">
        <v>35</v>
      </c>
      <c r="D1629">
        <v>7</v>
      </c>
      <c r="E1629" s="3">
        <v>44596</v>
      </c>
      <c r="F1629" s="25">
        <f>YEAR(Order[[#This Row],[OrderDate]])</f>
        <v>2022</v>
      </c>
      <c r="G1629" s="14">
        <v>20220223</v>
      </c>
      <c r="H1629" t="s">
        <v>484</v>
      </c>
      <c r="I1629" s="4">
        <v>540</v>
      </c>
      <c r="J1629" s="4">
        <v>18</v>
      </c>
      <c r="K1629" s="4">
        <v>18</v>
      </c>
      <c r="L1629">
        <v>30</v>
      </c>
      <c r="M1629" s="8">
        <v>0</v>
      </c>
      <c r="N1629" t="s">
        <v>389</v>
      </c>
      <c r="O1629">
        <v>16</v>
      </c>
      <c r="P1629" s="4">
        <v>11.144616765926688</v>
      </c>
      <c r="Q1629" t="s">
        <v>148</v>
      </c>
      <c r="R1629" t="s">
        <v>237</v>
      </c>
      <c r="S1629" t="s">
        <v>323</v>
      </c>
      <c r="T1629" t="s">
        <v>510</v>
      </c>
      <c r="U1629" t="s">
        <v>521</v>
      </c>
      <c r="V1629" t="s">
        <v>517</v>
      </c>
    </row>
    <row r="1630" spans="1:22" x14ac:dyDescent="0.3">
      <c r="A1630">
        <v>10868</v>
      </c>
      <c r="B1630" t="s">
        <v>59</v>
      </c>
      <c r="C1630">
        <v>49</v>
      </c>
      <c r="D1630">
        <v>7</v>
      </c>
      <c r="E1630" s="3">
        <v>44596</v>
      </c>
      <c r="F1630" s="25">
        <f>YEAR(Order[[#This Row],[OrderDate]])</f>
        <v>2022</v>
      </c>
      <c r="G1630" s="14">
        <v>20220219</v>
      </c>
      <c r="H1630" t="s">
        <v>484</v>
      </c>
      <c r="I1630" s="4">
        <v>755.99999874830246</v>
      </c>
      <c r="J1630" s="4">
        <v>20</v>
      </c>
      <c r="K1630" s="4">
        <v>17.999999970197678</v>
      </c>
      <c r="L1630">
        <v>42</v>
      </c>
      <c r="M1630" s="8">
        <v>0.10000000149011611</v>
      </c>
      <c r="N1630" t="s">
        <v>403</v>
      </c>
      <c r="O1630">
        <v>23</v>
      </c>
      <c r="P1630" s="4">
        <v>12.545683485741497</v>
      </c>
      <c r="Q1630" t="s">
        <v>148</v>
      </c>
      <c r="R1630" t="s">
        <v>237</v>
      </c>
      <c r="S1630" t="s">
        <v>323</v>
      </c>
      <c r="T1630" t="s">
        <v>510</v>
      </c>
      <c r="U1630" t="s">
        <v>521</v>
      </c>
      <c r="V1630" t="s">
        <v>516</v>
      </c>
    </row>
    <row r="1631" spans="1:22" ht="15" customHeight="1" x14ac:dyDescent="0.3">
      <c r="A1631">
        <v>10869</v>
      </c>
      <c r="B1631" t="s">
        <v>69</v>
      </c>
      <c r="C1631">
        <v>1</v>
      </c>
      <c r="D1631">
        <v>5</v>
      </c>
      <c r="E1631" s="3">
        <v>44596</v>
      </c>
      <c r="F1631" s="25">
        <f>YEAR(Order[[#This Row],[OrderDate]])</f>
        <v>2022</v>
      </c>
      <c r="G1631" s="14">
        <v>20220219</v>
      </c>
      <c r="H1631" t="s">
        <v>486</v>
      </c>
      <c r="I1631" s="4">
        <v>720</v>
      </c>
      <c r="J1631" s="4">
        <v>18</v>
      </c>
      <c r="K1631" s="4">
        <v>18</v>
      </c>
      <c r="L1631">
        <v>40</v>
      </c>
      <c r="M1631" s="8">
        <v>0</v>
      </c>
      <c r="N1631" t="s">
        <v>355</v>
      </c>
      <c r="O1631">
        <v>1</v>
      </c>
      <c r="P1631" s="4">
        <v>9.9412796083453241</v>
      </c>
      <c r="Q1631" t="s">
        <v>158</v>
      </c>
      <c r="R1631" t="s">
        <v>247</v>
      </c>
      <c r="S1631" t="s">
        <v>332</v>
      </c>
      <c r="T1631" t="s">
        <v>509</v>
      </c>
      <c r="U1631" t="s">
        <v>351</v>
      </c>
      <c r="V1631" t="s">
        <v>517</v>
      </c>
    </row>
    <row r="1632" spans="1:22" ht="15" customHeight="1" x14ac:dyDescent="0.3">
      <c r="A1632">
        <v>10869</v>
      </c>
      <c r="B1632" t="s">
        <v>69</v>
      </c>
      <c r="C1632">
        <v>11</v>
      </c>
      <c r="D1632">
        <v>5</v>
      </c>
      <c r="E1632" s="3">
        <v>44596</v>
      </c>
      <c r="F1632" s="25">
        <f>YEAR(Order[[#This Row],[OrderDate]])</f>
        <v>2022</v>
      </c>
      <c r="G1632" s="14">
        <v>20220219</v>
      </c>
      <c r="H1632" t="s">
        <v>486</v>
      </c>
      <c r="I1632" s="4">
        <v>210</v>
      </c>
      <c r="J1632" s="4">
        <v>21</v>
      </c>
      <c r="K1632" s="4">
        <v>21</v>
      </c>
      <c r="L1632">
        <v>10</v>
      </c>
      <c r="M1632" s="8">
        <v>0</v>
      </c>
      <c r="N1632" t="s">
        <v>365</v>
      </c>
      <c r="O1632">
        <v>5</v>
      </c>
      <c r="P1632" s="4">
        <v>7.3815383533820462</v>
      </c>
      <c r="Q1632" t="s">
        <v>158</v>
      </c>
      <c r="R1632" t="s">
        <v>247</v>
      </c>
      <c r="S1632" t="s">
        <v>332</v>
      </c>
      <c r="T1632" t="s">
        <v>509</v>
      </c>
      <c r="U1632" t="s">
        <v>351</v>
      </c>
      <c r="V1632" t="s">
        <v>511</v>
      </c>
    </row>
    <row r="1633" spans="1:22" ht="15" customHeight="1" x14ac:dyDescent="0.3">
      <c r="A1633">
        <v>10869</v>
      </c>
      <c r="B1633" t="s">
        <v>69</v>
      </c>
      <c r="C1633">
        <v>23</v>
      </c>
      <c r="D1633">
        <v>5</v>
      </c>
      <c r="E1633" s="3">
        <v>44596</v>
      </c>
      <c r="F1633" s="25">
        <f>YEAR(Order[[#This Row],[OrderDate]])</f>
        <v>2022</v>
      </c>
      <c r="G1633" s="14">
        <v>20220219</v>
      </c>
      <c r="H1633" t="s">
        <v>486</v>
      </c>
      <c r="I1633" s="4">
        <v>450</v>
      </c>
      <c r="J1633" s="4">
        <v>9</v>
      </c>
      <c r="K1633" s="4">
        <v>9</v>
      </c>
      <c r="L1633">
        <v>50</v>
      </c>
      <c r="M1633" s="8">
        <v>0</v>
      </c>
      <c r="N1633" t="s">
        <v>377</v>
      </c>
      <c r="O1633">
        <v>9</v>
      </c>
      <c r="P1633" s="4">
        <v>5.2140991742329925</v>
      </c>
      <c r="Q1633" t="s">
        <v>158</v>
      </c>
      <c r="R1633" t="s">
        <v>247</v>
      </c>
      <c r="S1633" t="s">
        <v>332</v>
      </c>
      <c r="T1633" t="s">
        <v>509</v>
      </c>
      <c r="U1633" t="s">
        <v>351</v>
      </c>
      <c r="V1633" t="s">
        <v>512</v>
      </c>
    </row>
    <row r="1634" spans="1:22" ht="15" customHeight="1" x14ac:dyDescent="0.3">
      <c r="A1634">
        <v>10869</v>
      </c>
      <c r="B1634" t="s">
        <v>69</v>
      </c>
      <c r="C1634">
        <v>68</v>
      </c>
      <c r="D1634">
        <v>5</v>
      </c>
      <c r="E1634" s="3">
        <v>44596</v>
      </c>
      <c r="F1634" s="25">
        <f>YEAR(Order[[#This Row],[OrderDate]])</f>
        <v>2022</v>
      </c>
      <c r="G1634" s="14">
        <v>20220213</v>
      </c>
      <c r="H1634" t="s">
        <v>486</v>
      </c>
      <c r="I1634" s="4">
        <v>250</v>
      </c>
      <c r="J1634" s="4">
        <v>12.5</v>
      </c>
      <c r="K1634" s="4">
        <v>12.5</v>
      </c>
      <c r="L1634">
        <v>20</v>
      </c>
      <c r="M1634" s="8">
        <v>0</v>
      </c>
      <c r="N1634" t="s">
        <v>422</v>
      </c>
      <c r="O1634">
        <v>8</v>
      </c>
      <c r="P1634" s="4">
        <v>9.881917469522989</v>
      </c>
      <c r="Q1634" t="s">
        <v>158</v>
      </c>
      <c r="R1634" t="s">
        <v>247</v>
      </c>
      <c r="S1634" t="s">
        <v>332</v>
      </c>
      <c r="T1634" t="s">
        <v>509</v>
      </c>
      <c r="U1634" t="s">
        <v>351</v>
      </c>
      <c r="V1634" t="s">
        <v>516</v>
      </c>
    </row>
    <row r="1635" spans="1:22" ht="15" customHeight="1" x14ac:dyDescent="0.3">
      <c r="A1635">
        <v>10870</v>
      </c>
      <c r="B1635" t="s">
        <v>88</v>
      </c>
      <c r="C1635">
        <v>35</v>
      </c>
      <c r="D1635">
        <v>5</v>
      </c>
      <c r="E1635" s="3">
        <v>44596</v>
      </c>
      <c r="F1635" s="25">
        <f>YEAR(Order[[#This Row],[OrderDate]])</f>
        <v>2022</v>
      </c>
      <c r="G1635" s="14">
        <v>20220213</v>
      </c>
      <c r="H1635" t="s">
        <v>485</v>
      </c>
      <c r="I1635" s="4">
        <v>54</v>
      </c>
      <c r="J1635" s="4">
        <v>18</v>
      </c>
      <c r="K1635" s="4">
        <v>18</v>
      </c>
      <c r="L1635">
        <v>3</v>
      </c>
      <c r="M1635" s="8">
        <v>0</v>
      </c>
      <c r="N1635" t="s">
        <v>389</v>
      </c>
      <c r="O1635">
        <v>16</v>
      </c>
      <c r="P1635" s="4">
        <v>11.144616765926688</v>
      </c>
      <c r="Q1635" t="s">
        <v>177</v>
      </c>
      <c r="R1635" t="s">
        <v>266</v>
      </c>
      <c r="S1635" t="s">
        <v>350</v>
      </c>
      <c r="T1635" t="s">
        <v>509</v>
      </c>
      <c r="U1635" t="s">
        <v>533</v>
      </c>
      <c r="V1635" t="s">
        <v>517</v>
      </c>
    </row>
    <row r="1636" spans="1:22" ht="15" customHeight="1" x14ac:dyDescent="0.3">
      <c r="A1636">
        <v>10870</v>
      </c>
      <c r="B1636" t="s">
        <v>88</v>
      </c>
      <c r="C1636">
        <v>51</v>
      </c>
      <c r="D1636">
        <v>5</v>
      </c>
      <c r="E1636" s="3">
        <v>44596</v>
      </c>
      <c r="F1636" s="25">
        <f>YEAR(Order[[#This Row],[OrderDate]])</f>
        <v>2022</v>
      </c>
      <c r="G1636" s="14">
        <v>20220210</v>
      </c>
      <c r="H1636" t="s">
        <v>485</v>
      </c>
      <c r="I1636" s="4">
        <v>106</v>
      </c>
      <c r="J1636" s="4">
        <v>53</v>
      </c>
      <c r="K1636" s="4">
        <v>53</v>
      </c>
      <c r="L1636">
        <v>2</v>
      </c>
      <c r="M1636" s="8">
        <v>0</v>
      </c>
      <c r="N1636" t="s">
        <v>405</v>
      </c>
      <c r="O1636">
        <v>24</v>
      </c>
      <c r="P1636" s="4">
        <v>18.835525116961144</v>
      </c>
      <c r="Q1636" t="s">
        <v>177</v>
      </c>
      <c r="R1636" t="s">
        <v>266</v>
      </c>
      <c r="S1636" t="s">
        <v>350</v>
      </c>
      <c r="T1636" t="s">
        <v>509</v>
      </c>
      <c r="U1636" t="s">
        <v>533</v>
      </c>
      <c r="V1636" t="s">
        <v>513</v>
      </c>
    </row>
    <row r="1637" spans="1:22" ht="15" customHeight="1" x14ac:dyDescent="0.3">
      <c r="A1637">
        <v>10871</v>
      </c>
      <c r="B1637" t="s">
        <v>8</v>
      </c>
      <c r="C1637">
        <v>6</v>
      </c>
      <c r="D1637">
        <v>9</v>
      </c>
      <c r="E1637" s="3">
        <v>44597</v>
      </c>
      <c r="F1637" s="25">
        <f>YEAR(Order[[#This Row],[OrderDate]])</f>
        <v>2022</v>
      </c>
      <c r="G1637" s="14">
        <v>20220210</v>
      </c>
      <c r="H1637" t="s">
        <v>484</v>
      </c>
      <c r="I1637" s="4">
        <v>1187.4999990686774</v>
      </c>
      <c r="J1637" s="4">
        <v>25</v>
      </c>
      <c r="K1637" s="4">
        <v>23.749999981373549</v>
      </c>
      <c r="L1637">
        <v>50</v>
      </c>
      <c r="M1637" s="8">
        <v>5.000000074505806E-2</v>
      </c>
      <c r="N1637" t="s">
        <v>360</v>
      </c>
      <c r="O1637">
        <v>3</v>
      </c>
      <c r="P1637" s="4">
        <v>17.141683844381447</v>
      </c>
      <c r="Q1637" t="s">
        <v>97</v>
      </c>
      <c r="R1637" t="s">
        <v>186</v>
      </c>
      <c r="S1637" t="s">
        <v>275</v>
      </c>
      <c r="T1637" t="s">
        <v>509</v>
      </c>
      <c r="U1637" t="s">
        <v>519</v>
      </c>
      <c r="V1637" t="s">
        <v>515</v>
      </c>
    </row>
    <row r="1638" spans="1:22" ht="15" customHeight="1" x14ac:dyDescent="0.3">
      <c r="A1638">
        <v>10871</v>
      </c>
      <c r="B1638" t="s">
        <v>8</v>
      </c>
      <c r="C1638">
        <v>16</v>
      </c>
      <c r="D1638">
        <v>9</v>
      </c>
      <c r="E1638" s="3">
        <v>44597</v>
      </c>
      <c r="F1638" s="25">
        <f>YEAR(Order[[#This Row],[OrderDate]])</f>
        <v>2022</v>
      </c>
      <c r="G1638" s="14">
        <v>20220210</v>
      </c>
      <c r="H1638" t="s">
        <v>484</v>
      </c>
      <c r="I1638" s="4">
        <v>198.92999984398483</v>
      </c>
      <c r="J1638" s="4">
        <v>17.45</v>
      </c>
      <c r="K1638" s="4">
        <v>16.577499986998735</v>
      </c>
      <c r="L1638">
        <v>12</v>
      </c>
      <c r="M1638" s="8">
        <v>5.000000074505806E-2</v>
      </c>
      <c r="N1638" t="s">
        <v>370</v>
      </c>
      <c r="O1638">
        <v>7</v>
      </c>
      <c r="P1638" s="4">
        <v>12.75283918323947</v>
      </c>
      <c r="Q1638" t="s">
        <v>97</v>
      </c>
      <c r="R1638" t="s">
        <v>186</v>
      </c>
      <c r="S1638" t="s">
        <v>275</v>
      </c>
      <c r="T1638" t="s">
        <v>509</v>
      </c>
      <c r="U1638" t="s">
        <v>519</v>
      </c>
      <c r="V1638" t="s">
        <v>516</v>
      </c>
    </row>
    <row r="1639" spans="1:22" ht="15" customHeight="1" x14ac:dyDescent="0.3">
      <c r="A1639">
        <v>10871</v>
      </c>
      <c r="B1639" t="s">
        <v>8</v>
      </c>
      <c r="C1639">
        <v>17</v>
      </c>
      <c r="D1639">
        <v>9</v>
      </c>
      <c r="E1639" s="3">
        <v>44597</v>
      </c>
      <c r="F1639" s="25">
        <f>YEAR(Order[[#This Row],[OrderDate]])</f>
        <v>2022</v>
      </c>
      <c r="G1639" s="14">
        <v>20220219</v>
      </c>
      <c r="H1639" t="s">
        <v>484</v>
      </c>
      <c r="I1639" s="4">
        <v>592.79999953508377</v>
      </c>
      <c r="J1639" s="4">
        <v>39</v>
      </c>
      <c r="K1639" s="4">
        <v>37.049999970942736</v>
      </c>
      <c r="L1639">
        <v>16</v>
      </c>
      <c r="M1639" s="8">
        <v>5.000000074505806E-2</v>
      </c>
      <c r="N1639" t="s">
        <v>371</v>
      </c>
      <c r="O1639">
        <v>7</v>
      </c>
      <c r="P1639" s="4">
        <v>24.774912809223483</v>
      </c>
      <c r="Q1639" t="s">
        <v>97</v>
      </c>
      <c r="R1639" t="s">
        <v>186</v>
      </c>
      <c r="S1639" t="s">
        <v>275</v>
      </c>
      <c r="T1639" t="s">
        <v>509</v>
      </c>
      <c r="U1639" t="s">
        <v>519</v>
      </c>
      <c r="V1639" t="s">
        <v>518</v>
      </c>
    </row>
    <row r="1640" spans="1:22" ht="15" customHeight="1" x14ac:dyDescent="0.3">
      <c r="A1640">
        <v>10872</v>
      </c>
      <c r="B1640" t="s">
        <v>28</v>
      </c>
      <c r="C1640">
        <v>55</v>
      </c>
      <c r="D1640">
        <v>5</v>
      </c>
      <c r="E1640" s="3">
        <v>44597</v>
      </c>
      <c r="F1640" s="25">
        <f>YEAR(Order[[#This Row],[OrderDate]])</f>
        <v>2022</v>
      </c>
      <c r="G1640" s="14">
        <v>20220219</v>
      </c>
      <c r="H1640" t="s">
        <v>484</v>
      </c>
      <c r="I1640" s="4">
        <v>227.99999982118607</v>
      </c>
      <c r="J1640" s="4">
        <v>24</v>
      </c>
      <c r="K1640" s="4">
        <v>22.799999982118607</v>
      </c>
      <c r="L1640">
        <v>10</v>
      </c>
      <c r="M1640" s="8">
        <v>5.000000074505806E-2</v>
      </c>
      <c r="N1640" t="s">
        <v>409</v>
      </c>
      <c r="O1640">
        <v>25</v>
      </c>
      <c r="P1640" s="4">
        <v>18.144678468561601</v>
      </c>
      <c r="Q1640" t="s">
        <v>117</v>
      </c>
      <c r="R1640" t="s">
        <v>206</v>
      </c>
      <c r="S1640" t="s">
        <v>294</v>
      </c>
      <c r="T1640" t="s">
        <v>509</v>
      </c>
      <c r="U1640" t="s">
        <v>529</v>
      </c>
      <c r="V1640" t="s">
        <v>518</v>
      </c>
    </row>
    <row r="1641" spans="1:22" ht="15" customHeight="1" x14ac:dyDescent="0.3">
      <c r="A1641">
        <v>10872</v>
      </c>
      <c r="B1641" t="s">
        <v>28</v>
      </c>
      <c r="C1641">
        <v>62</v>
      </c>
      <c r="D1641">
        <v>5</v>
      </c>
      <c r="E1641" s="3">
        <v>44597</v>
      </c>
      <c r="F1641" s="25">
        <f>YEAR(Order[[#This Row],[OrderDate]])</f>
        <v>2022</v>
      </c>
      <c r="G1641" s="14">
        <v>20220219</v>
      </c>
      <c r="H1641" t="s">
        <v>484</v>
      </c>
      <c r="I1641" s="4">
        <v>936.69999926537275</v>
      </c>
      <c r="J1641" s="4">
        <v>49.3</v>
      </c>
      <c r="K1641" s="4">
        <v>46.834999963268636</v>
      </c>
      <c r="L1641">
        <v>20</v>
      </c>
      <c r="M1641" s="8">
        <v>5.000000074505806E-2</v>
      </c>
      <c r="N1641" t="s">
        <v>416</v>
      </c>
      <c r="O1641">
        <v>29</v>
      </c>
      <c r="P1641" s="4">
        <v>34.868075459270003</v>
      </c>
      <c r="Q1641" t="s">
        <v>117</v>
      </c>
      <c r="R1641" t="s">
        <v>206</v>
      </c>
      <c r="S1641" t="s">
        <v>294</v>
      </c>
      <c r="T1641" t="s">
        <v>509</v>
      </c>
      <c r="U1641" t="s">
        <v>529</v>
      </c>
      <c r="V1641" t="s">
        <v>516</v>
      </c>
    </row>
    <row r="1642" spans="1:22" ht="15" customHeight="1" x14ac:dyDescent="0.3">
      <c r="A1642">
        <v>10872</v>
      </c>
      <c r="B1642" t="s">
        <v>28</v>
      </c>
      <c r="C1642">
        <v>64</v>
      </c>
      <c r="D1642">
        <v>5</v>
      </c>
      <c r="E1642" s="3">
        <v>44597</v>
      </c>
      <c r="F1642" s="25">
        <f>YEAR(Order[[#This Row],[OrderDate]])</f>
        <v>2022</v>
      </c>
      <c r="G1642" s="14">
        <v>20220219</v>
      </c>
      <c r="H1642" t="s">
        <v>484</v>
      </c>
      <c r="I1642" s="4">
        <v>473.81249962840229</v>
      </c>
      <c r="J1642" s="4">
        <v>33.25</v>
      </c>
      <c r="K1642" s="4">
        <v>31.58749997522682</v>
      </c>
      <c r="L1642">
        <v>15</v>
      </c>
      <c r="M1642" s="8">
        <v>5.000000074505806E-2</v>
      </c>
      <c r="N1642" t="s">
        <v>418</v>
      </c>
      <c r="O1642">
        <v>12</v>
      </c>
      <c r="P1642" s="4">
        <v>21.348702933885775</v>
      </c>
      <c r="Q1642" t="s">
        <v>117</v>
      </c>
      <c r="R1642" t="s">
        <v>206</v>
      </c>
      <c r="S1642" t="s">
        <v>294</v>
      </c>
      <c r="T1642" t="s">
        <v>509</v>
      </c>
      <c r="U1642" t="s">
        <v>529</v>
      </c>
      <c r="V1642" t="s">
        <v>512</v>
      </c>
    </row>
    <row r="1643" spans="1:22" ht="15" customHeight="1" x14ac:dyDescent="0.3">
      <c r="A1643">
        <v>10872</v>
      </c>
      <c r="B1643" t="s">
        <v>28</v>
      </c>
      <c r="C1643">
        <v>65</v>
      </c>
      <c r="D1643">
        <v>5</v>
      </c>
      <c r="E1643" s="3">
        <v>44597</v>
      </c>
      <c r="F1643" s="25">
        <f>YEAR(Order[[#This Row],[OrderDate]])</f>
        <v>2022</v>
      </c>
      <c r="G1643" s="14">
        <v>20220219</v>
      </c>
      <c r="H1643" t="s">
        <v>484</v>
      </c>
      <c r="I1643" s="4">
        <v>419.94749967064712</v>
      </c>
      <c r="J1643" s="4">
        <v>21.05</v>
      </c>
      <c r="K1643" s="4">
        <v>19.99749998431653</v>
      </c>
      <c r="L1643">
        <v>21</v>
      </c>
      <c r="M1643" s="8">
        <v>5.000000074505806E-2</v>
      </c>
      <c r="N1643" t="s">
        <v>419</v>
      </c>
      <c r="O1643">
        <v>2</v>
      </c>
      <c r="P1643" s="4">
        <v>12.356901002694999</v>
      </c>
      <c r="Q1643" t="s">
        <v>117</v>
      </c>
      <c r="R1643" t="s">
        <v>206</v>
      </c>
      <c r="S1643" t="s">
        <v>294</v>
      </c>
      <c r="T1643" t="s">
        <v>509</v>
      </c>
      <c r="U1643" t="s">
        <v>529</v>
      </c>
      <c r="V1643" t="s">
        <v>515</v>
      </c>
    </row>
    <row r="1644" spans="1:22" ht="15" customHeight="1" x14ac:dyDescent="0.3">
      <c r="A1644">
        <v>10873</v>
      </c>
      <c r="B1644" t="s">
        <v>87</v>
      </c>
      <c r="C1644">
        <v>21</v>
      </c>
      <c r="D1644">
        <v>4</v>
      </c>
      <c r="E1644" s="3">
        <v>44598</v>
      </c>
      <c r="F1644" s="25">
        <f>YEAR(Order[[#This Row],[OrderDate]])</f>
        <v>2022</v>
      </c>
      <c r="G1644" s="14">
        <v>20220219</v>
      </c>
      <c r="H1644" t="s">
        <v>486</v>
      </c>
      <c r="I1644" s="4">
        <v>200</v>
      </c>
      <c r="J1644" s="4">
        <v>10</v>
      </c>
      <c r="K1644" s="4">
        <v>10</v>
      </c>
      <c r="L1644">
        <v>20</v>
      </c>
      <c r="M1644" s="8">
        <v>0</v>
      </c>
      <c r="N1644" t="s">
        <v>375</v>
      </c>
      <c r="O1644">
        <v>8</v>
      </c>
      <c r="P1644" s="4">
        <v>8.5451596278118238</v>
      </c>
      <c r="Q1644" t="s">
        <v>176</v>
      </c>
      <c r="R1644" t="s">
        <v>265</v>
      </c>
      <c r="S1644" t="s">
        <v>349</v>
      </c>
      <c r="T1644" t="s">
        <v>509</v>
      </c>
      <c r="U1644" t="s">
        <v>527</v>
      </c>
      <c r="V1644" t="s">
        <v>516</v>
      </c>
    </row>
    <row r="1645" spans="1:22" ht="15" customHeight="1" x14ac:dyDescent="0.3">
      <c r="A1645">
        <v>10873</v>
      </c>
      <c r="B1645" t="s">
        <v>87</v>
      </c>
      <c r="C1645">
        <v>28</v>
      </c>
      <c r="D1645">
        <v>4</v>
      </c>
      <c r="E1645" s="3">
        <v>44598</v>
      </c>
      <c r="F1645" s="25">
        <f>YEAR(Order[[#This Row],[OrderDate]])</f>
        <v>2022</v>
      </c>
      <c r="G1645" s="14">
        <v>20220211</v>
      </c>
      <c r="H1645" t="s">
        <v>486</v>
      </c>
      <c r="I1645" s="4">
        <v>136.80000000000001</v>
      </c>
      <c r="J1645" s="4">
        <v>45.6</v>
      </c>
      <c r="K1645" s="4">
        <v>45.6</v>
      </c>
      <c r="L1645">
        <v>3</v>
      </c>
      <c r="M1645" s="8">
        <v>0</v>
      </c>
      <c r="N1645" t="s">
        <v>382</v>
      </c>
      <c r="O1645">
        <v>12</v>
      </c>
      <c r="P1645" s="4">
        <v>23.763027335506571</v>
      </c>
      <c r="Q1645" t="s">
        <v>176</v>
      </c>
      <c r="R1645" t="s">
        <v>265</v>
      </c>
      <c r="S1645" t="s">
        <v>349</v>
      </c>
      <c r="T1645" t="s">
        <v>509</v>
      </c>
      <c r="U1645" t="s">
        <v>527</v>
      </c>
      <c r="V1645" t="s">
        <v>513</v>
      </c>
    </row>
    <row r="1646" spans="1:22" ht="15" customHeight="1" x14ac:dyDescent="0.3">
      <c r="A1646">
        <v>10874</v>
      </c>
      <c r="B1646" t="s">
        <v>28</v>
      </c>
      <c r="C1646">
        <v>10</v>
      </c>
      <c r="D1646">
        <v>5</v>
      </c>
      <c r="E1646" s="3">
        <v>44598</v>
      </c>
      <c r="F1646" s="25">
        <f>YEAR(Order[[#This Row],[OrderDate]])</f>
        <v>2022</v>
      </c>
      <c r="G1646" s="14">
        <v>20220303</v>
      </c>
      <c r="H1646" t="s">
        <v>484</v>
      </c>
      <c r="I1646" s="4">
        <v>310</v>
      </c>
      <c r="J1646" s="4">
        <v>31</v>
      </c>
      <c r="K1646" s="4">
        <v>31</v>
      </c>
      <c r="L1646">
        <v>10</v>
      </c>
      <c r="M1646" s="8">
        <v>0</v>
      </c>
      <c r="N1646" t="s">
        <v>364</v>
      </c>
      <c r="O1646">
        <v>4</v>
      </c>
      <c r="P1646" s="4">
        <v>11.047328272500083</v>
      </c>
      <c r="Q1646" t="s">
        <v>117</v>
      </c>
      <c r="R1646" t="s">
        <v>206</v>
      </c>
      <c r="S1646" t="s">
        <v>294</v>
      </c>
      <c r="T1646" t="s">
        <v>509</v>
      </c>
      <c r="U1646" t="s">
        <v>529</v>
      </c>
      <c r="V1646" t="s">
        <v>514</v>
      </c>
    </row>
    <row r="1647" spans="1:22" ht="15" customHeight="1" x14ac:dyDescent="0.3">
      <c r="A1647">
        <v>10875</v>
      </c>
      <c r="B1647" t="s">
        <v>4</v>
      </c>
      <c r="C1647">
        <v>19</v>
      </c>
      <c r="D1647">
        <v>4</v>
      </c>
      <c r="E1647" s="3">
        <v>44598</v>
      </c>
      <c r="F1647" s="25">
        <f>YEAR(Order[[#This Row],[OrderDate]])</f>
        <v>2022</v>
      </c>
      <c r="G1647" s="14">
        <v>20220303</v>
      </c>
      <c r="H1647" t="s">
        <v>484</v>
      </c>
      <c r="I1647" s="4">
        <v>229.99999999999997</v>
      </c>
      <c r="J1647" s="4">
        <v>9.1999999999999993</v>
      </c>
      <c r="K1647" s="4">
        <v>9.1999999999999993</v>
      </c>
      <c r="L1647">
        <v>25</v>
      </c>
      <c r="M1647" s="8">
        <v>0</v>
      </c>
      <c r="N1647" t="s">
        <v>373</v>
      </c>
      <c r="O1647">
        <v>8</v>
      </c>
      <c r="P1647" s="4">
        <v>7.994614939930428</v>
      </c>
      <c r="Q1647" t="s">
        <v>93</v>
      </c>
      <c r="R1647" t="s">
        <v>182</v>
      </c>
      <c r="S1647" t="s">
        <v>271</v>
      </c>
      <c r="T1647" t="s">
        <v>509</v>
      </c>
      <c r="U1647" t="s">
        <v>526</v>
      </c>
      <c r="V1647" t="s">
        <v>516</v>
      </c>
    </row>
    <row r="1648" spans="1:22" ht="15" customHeight="1" x14ac:dyDescent="0.3">
      <c r="A1648">
        <v>10875</v>
      </c>
      <c r="B1648" t="s">
        <v>4</v>
      </c>
      <c r="C1648">
        <v>47</v>
      </c>
      <c r="D1648">
        <v>4</v>
      </c>
      <c r="E1648" s="3">
        <v>44598</v>
      </c>
      <c r="F1648" s="25">
        <f>YEAR(Order[[#This Row],[OrderDate]])</f>
        <v>2022</v>
      </c>
      <c r="G1648" s="14">
        <v>20220303</v>
      </c>
      <c r="H1648" t="s">
        <v>484</v>
      </c>
      <c r="I1648" s="4">
        <v>179.54999970272183</v>
      </c>
      <c r="J1648" s="4">
        <v>9.5</v>
      </c>
      <c r="K1648" s="4">
        <v>8.5499999858438969</v>
      </c>
      <c r="L1648">
        <v>21</v>
      </c>
      <c r="M1648" s="8">
        <v>0.10000000149011611</v>
      </c>
      <c r="N1648" t="s">
        <v>401</v>
      </c>
      <c r="O1648">
        <v>22</v>
      </c>
      <c r="P1648" s="4">
        <v>6.92246398648025</v>
      </c>
      <c r="Q1648" t="s">
        <v>93</v>
      </c>
      <c r="R1648" t="s">
        <v>182</v>
      </c>
      <c r="S1648" t="s">
        <v>271</v>
      </c>
      <c r="T1648" t="s">
        <v>509</v>
      </c>
      <c r="U1648" t="s">
        <v>526</v>
      </c>
      <c r="V1648" t="s">
        <v>516</v>
      </c>
    </row>
    <row r="1649" spans="1:22" ht="15" customHeight="1" x14ac:dyDescent="0.3">
      <c r="A1649">
        <v>10875</v>
      </c>
      <c r="B1649" t="s">
        <v>4</v>
      </c>
      <c r="C1649">
        <v>49</v>
      </c>
      <c r="D1649">
        <v>4</v>
      </c>
      <c r="E1649" s="3">
        <v>44598</v>
      </c>
      <c r="F1649" s="25">
        <f>YEAR(Order[[#This Row],[OrderDate]])</f>
        <v>2022</v>
      </c>
      <c r="G1649" s="14">
        <v>20220212</v>
      </c>
      <c r="H1649" t="s">
        <v>484</v>
      </c>
      <c r="I1649" s="4">
        <v>300</v>
      </c>
      <c r="J1649" s="4">
        <v>20</v>
      </c>
      <c r="K1649" s="4">
        <v>20</v>
      </c>
      <c r="L1649">
        <v>15</v>
      </c>
      <c r="M1649" s="8">
        <v>0</v>
      </c>
      <c r="N1649" t="s">
        <v>403</v>
      </c>
      <c r="O1649">
        <v>23</v>
      </c>
      <c r="P1649" s="4">
        <v>12.545683485741497</v>
      </c>
      <c r="Q1649" t="s">
        <v>93</v>
      </c>
      <c r="R1649" t="s">
        <v>182</v>
      </c>
      <c r="S1649" t="s">
        <v>271</v>
      </c>
      <c r="T1649" t="s">
        <v>509</v>
      </c>
      <c r="U1649" t="s">
        <v>526</v>
      </c>
      <c r="V1649" t="s">
        <v>516</v>
      </c>
    </row>
    <row r="1650" spans="1:22" x14ac:dyDescent="0.3">
      <c r="A1650">
        <v>10876</v>
      </c>
      <c r="B1650" t="s">
        <v>8</v>
      </c>
      <c r="C1650">
        <v>46</v>
      </c>
      <c r="D1650">
        <v>7</v>
      </c>
      <c r="E1650" s="3">
        <v>44601</v>
      </c>
      <c r="F1650" s="25">
        <f>YEAR(Order[[#This Row],[OrderDate]])</f>
        <v>2022</v>
      </c>
      <c r="G1650" s="14">
        <v>20220212</v>
      </c>
      <c r="H1650" t="s">
        <v>485</v>
      </c>
      <c r="I1650" s="4">
        <v>252</v>
      </c>
      <c r="J1650" s="4">
        <v>12</v>
      </c>
      <c r="K1650" s="4">
        <v>12</v>
      </c>
      <c r="L1650">
        <v>21</v>
      </c>
      <c r="M1650" s="8">
        <v>0</v>
      </c>
      <c r="N1650" t="s">
        <v>400</v>
      </c>
      <c r="O1650">
        <v>21</v>
      </c>
      <c r="P1650" s="4">
        <v>5.504627786254181</v>
      </c>
      <c r="Q1650" t="s">
        <v>97</v>
      </c>
      <c r="R1650" t="s">
        <v>186</v>
      </c>
      <c r="S1650" t="s">
        <v>275</v>
      </c>
      <c r="T1650" t="s">
        <v>509</v>
      </c>
      <c r="U1650" t="s">
        <v>519</v>
      </c>
      <c r="V1650" t="s">
        <v>514</v>
      </c>
    </row>
    <row r="1651" spans="1:22" x14ac:dyDescent="0.3">
      <c r="A1651">
        <v>10876</v>
      </c>
      <c r="B1651" t="s">
        <v>8</v>
      </c>
      <c r="C1651">
        <v>64</v>
      </c>
      <c r="D1651">
        <v>7</v>
      </c>
      <c r="E1651" s="3">
        <v>44601</v>
      </c>
      <c r="F1651" s="25">
        <f>YEAR(Order[[#This Row],[OrderDate]])</f>
        <v>2022</v>
      </c>
      <c r="G1651" s="14">
        <v>20220219</v>
      </c>
      <c r="H1651" t="s">
        <v>485</v>
      </c>
      <c r="I1651" s="4">
        <v>665</v>
      </c>
      <c r="J1651" s="4">
        <v>33.25</v>
      </c>
      <c r="K1651" s="4">
        <v>33.25</v>
      </c>
      <c r="L1651">
        <v>20</v>
      </c>
      <c r="M1651" s="8">
        <v>0</v>
      </c>
      <c r="N1651" t="s">
        <v>418</v>
      </c>
      <c r="O1651">
        <v>12</v>
      </c>
      <c r="P1651" s="4">
        <v>21.348702933885775</v>
      </c>
      <c r="Q1651" t="s">
        <v>97</v>
      </c>
      <c r="R1651" t="s">
        <v>186</v>
      </c>
      <c r="S1651" t="s">
        <v>275</v>
      </c>
      <c r="T1651" t="s">
        <v>509</v>
      </c>
      <c r="U1651" t="s">
        <v>519</v>
      </c>
      <c r="V1651" t="s">
        <v>512</v>
      </c>
    </row>
    <row r="1652" spans="1:22" ht="15" customHeight="1" x14ac:dyDescent="0.3">
      <c r="A1652">
        <v>10877</v>
      </c>
      <c r="B1652" t="s">
        <v>64</v>
      </c>
      <c r="C1652">
        <v>16</v>
      </c>
      <c r="D1652">
        <v>1</v>
      </c>
      <c r="E1652" s="3">
        <v>44601</v>
      </c>
      <c r="F1652" s="25">
        <f>YEAR(Order[[#This Row],[OrderDate]])</f>
        <v>2022</v>
      </c>
      <c r="G1652" s="14">
        <v>20220219</v>
      </c>
      <c r="H1652" t="s">
        <v>486</v>
      </c>
      <c r="I1652" s="4">
        <v>392.62499999999994</v>
      </c>
      <c r="J1652" s="4">
        <v>17.45</v>
      </c>
      <c r="K1652" s="4">
        <v>13.087499999999999</v>
      </c>
      <c r="L1652">
        <v>30</v>
      </c>
      <c r="M1652" s="8">
        <v>0.25</v>
      </c>
      <c r="N1652" t="s">
        <v>370</v>
      </c>
      <c r="O1652">
        <v>7</v>
      </c>
      <c r="P1652" s="4">
        <v>12.75283918323947</v>
      </c>
      <c r="Q1652" t="s">
        <v>153</v>
      </c>
      <c r="R1652" t="s">
        <v>242</v>
      </c>
      <c r="S1652" t="s">
        <v>327</v>
      </c>
      <c r="T1652" t="s">
        <v>510</v>
      </c>
      <c r="U1652" t="s">
        <v>521</v>
      </c>
      <c r="V1652" t="s">
        <v>516</v>
      </c>
    </row>
    <row r="1653" spans="1:22" ht="15" customHeight="1" x14ac:dyDescent="0.3">
      <c r="A1653">
        <v>10877</v>
      </c>
      <c r="B1653" t="s">
        <v>64</v>
      </c>
      <c r="C1653">
        <v>18</v>
      </c>
      <c r="D1653">
        <v>1</v>
      </c>
      <c r="E1653" s="3">
        <v>44601</v>
      </c>
      <c r="F1653" s="25">
        <f>YEAR(Order[[#This Row],[OrderDate]])</f>
        <v>2022</v>
      </c>
      <c r="G1653" s="14">
        <v>20220212</v>
      </c>
      <c r="H1653" t="s">
        <v>486</v>
      </c>
      <c r="I1653" s="4">
        <v>1562.5</v>
      </c>
      <c r="J1653" s="4">
        <v>62.5</v>
      </c>
      <c r="K1653" s="4">
        <v>62.5</v>
      </c>
      <c r="L1653">
        <v>25</v>
      </c>
      <c r="M1653" s="8">
        <v>0</v>
      </c>
      <c r="N1653" t="s">
        <v>372</v>
      </c>
      <c r="O1653">
        <v>7</v>
      </c>
      <c r="P1653" s="4">
        <v>20.144415838276313</v>
      </c>
      <c r="Q1653" t="s">
        <v>153</v>
      </c>
      <c r="R1653" t="s">
        <v>242</v>
      </c>
      <c r="S1653" t="s">
        <v>327</v>
      </c>
      <c r="T1653" t="s">
        <v>510</v>
      </c>
      <c r="U1653" t="s">
        <v>521</v>
      </c>
      <c r="V1653" t="s">
        <v>514</v>
      </c>
    </row>
    <row r="1654" spans="1:22" ht="15" customHeight="1" x14ac:dyDescent="0.3">
      <c r="A1654">
        <v>10878</v>
      </c>
      <c r="B1654" t="s">
        <v>60</v>
      </c>
      <c r="C1654">
        <v>20</v>
      </c>
      <c r="D1654">
        <v>4</v>
      </c>
      <c r="E1654" s="3">
        <v>44602</v>
      </c>
      <c r="F1654" s="25">
        <f>YEAR(Order[[#This Row],[OrderDate]])</f>
        <v>2022</v>
      </c>
      <c r="G1654" s="14">
        <v>20220212</v>
      </c>
      <c r="H1654" t="s">
        <v>486</v>
      </c>
      <c r="I1654" s="4">
        <v>1538.9999987930059</v>
      </c>
      <c r="J1654" s="4">
        <v>81</v>
      </c>
      <c r="K1654" s="4">
        <v>76.949999939650297</v>
      </c>
      <c r="L1654">
        <v>20</v>
      </c>
      <c r="M1654" s="8">
        <v>5.000000074505806E-2</v>
      </c>
      <c r="N1654" t="s">
        <v>374</v>
      </c>
      <c r="O1654">
        <v>8</v>
      </c>
      <c r="P1654" s="4">
        <v>57.815472307491099</v>
      </c>
      <c r="Q1654" t="s">
        <v>149</v>
      </c>
      <c r="R1654" t="s">
        <v>238</v>
      </c>
      <c r="S1654" t="s">
        <v>324</v>
      </c>
      <c r="T1654" t="s">
        <v>509</v>
      </c>
      <c r="U1654" t="s">
        <v>520</v>
      </c>
      <c r="V1654" t="s">
        <v>516</v>
      </c>
    </row>
    <row r="1655" spans="1:22" ht="15" customHeight="1" x14ac:dyDescent="0.3">
      <c r="A1655">
        <v>10879</v>
      </c>
      <c r="B1655" t="s">
        <v>87</v>
      </c>
      <c r="C1655">
        <v>40</v>
      </c>
      <c r="D1655">
        <v>3</v>
      </c>
      <c r="E1655" s="3">
        <v>44602</v>
      </c>
      <c r="F1655" s="25">
        <f>YEAR(Order[[#This Row],[OrderDate]])</f>
        <v>2022</v>
      </c>
      <c r="G1655" s="14">
        <v>20220212</v>
      </c>
      <c r="H1655" t="s">
        <v>485</v>
      </c>
      <c r="I1655" s="4">
        <v>220.79999999999998</v>
      </c>
      <c r="J1655" s="4">
        <v>18.399999999999999</v>
      </c>
      <c r="K1655" s="4">
        <v>18.399999999999999</v>
      </c>
      <c r="L1655">
        <v>12</v>
      </c>
      <c r="M1655" s="8">
        <v>0</v>
      </c>
      <c r="N1655" t="s">
        <v>394</v>
      </c>
      <c r="O1655">
        <v>19</v>
      </c>
      <c r="P1655" s="4">
        <v>11.939905659925371</v>
      </c>
      <c r="Q1655" t="s">
        <v>176</v>
      </c>
      <c r="R1655" t="s">
        <v>265</v>
      </c>
      <c r="S1655" t="s">
        <v>349</v>
      </c>
      <c r="T1655" t="s">
        <v>509</v>
      </c>
      <c r="U1655" t="s">
        <v>527</v>
      </c>
      <c r="V1655" t="s">
        <v>514</v>
      </c>
    </row>
    <row r="1656" spans="1:22" ht="15" customHeight="1" x14ac:dyDescent="0.3">
      <c r="A1656">
        <v>10879</v>
      </c>
      <c r="B1656" t="s">
        <v>87</v>
      </c>
      <c r="C1656">
        <v>65</v>
      </c>
      <c r="D1656">
        <v>3</v>
      </c>
      <c r="E1656" s="3">
        <v>44602</v>
      </c>
      <c r="F1656" s="25">
        <f>YEAR(Order[[#This Row],[OrderDate]])</f>
        <v>2022</v>
      </c>
      <c r="G1656" s="14">
        <v>20220212</v>
      </c>
      <c r="H1656" t="s">
        <v>485</v>
      </c>
      <c r="I1656" s="4">
        <v>210.5</v>
      </c>
      <c r="J1656" s="4">
        <v>21.05</v>
      </c>
      <c r="K1656" s="4">
        <v>21.05</v>
      </c>
      <c r="L1656">
        <v>10</v>
      </c>
      <c r="M1656" s="8">
        <v>0</v>
      </c>
      <c r="N1656" t="s">
        <v>419</v>
      </c>
      <c r="O1656">
        <v>2</v>
      </c>
      <c r="P1656" s="4">
        <v>12.356901002694999</v>
      </c>
      <c r="Q1656" t="s">
        <v>176</v>
      </c>
      <c r="R1656" t="s">
        <v>265</v>
      </c>
      <c r="S1656" t="s">
        <v>349</v>
      </c>
      <c r="T1656" t="s">
        <v>509</v>
      </c>
      <c r="U1656" t="s">
        <v>527</v>
      </c>
      <c r="V1656" t="s">
        <v>515</v>
      </c>
    </row>
    <row r="1657" spans="1:22" ht="15" customHeight="1" x14ac:dyDescent="0.3">
      <c r="A1657">
        <v>10879</v>
      </c>
      <c r="B1657" t="s">
        <v>87</v>
      </c>
      <c r="C1657">
        <v>76</v>
      </c>
      <c r="D1657">
        <v>3</v>
      </c>
      <c r="E1657" s="3">
        <v>44602</v>
      </c>
      <c r="F1657" s="25">
        <f>YEAR(Order[[#This Row],[OrderDate]])</f>
        <v>2022</v>
      </c>
      <c r="G1657" s="14">
        <v>20220218</v>
      </c>
      <c r="H1657" t="s">
        <v>485</v>
      </c>
      <c r="I1657" s="4">
        <v>180</v>
      </c>
      <c r="J1657" s="4">
        <v>18</v>
      </c>
      <c r="K1657" s="4">
        <v>18</v>
      </c>
      <c r="L1657">
        <v>10</v>
      </c>
      <c r="M1657" s="8">
        <v>0</v>
      </c>
      <c r="N1657" t="s">
        <v>430</v>
      </c>
      <c r="O1657">
        <v>23</v>
      </c>
      <c r="P1657" s="4">
        <v>11.35067307451974</v>
      </c>
      <c r="Q1657" t="s">
        <v>176</v>
      </c>
      <c r="R1657" t="s">
        <v>265</v>
      </c>
      <c r="S1657" t="s">
        <v>349</v>
      </c>
      <c r="T1657" t="s">
        <v>509</v>
      </c>
      <c r="U1657" t="s">
        <v>527</v>
      </c>
      <c r="V1657" t="s">
        <v>517</v>
      </c>
    </row>
    <row r="1658" spans="1:22" x14ac:dyDescent="0.3">
      <c r="A1658">
        <v>10880</v>
      </c>
      <c r="B1658" t="s">
        <v>22</v>
      </c>
      <c r="C1658">
        <v>23</v>
      </c>
      <c r="D1658">
        <v>7</v>
      </c>
      <c r="E1658" s="3">
        <v>44602</v>
      </c>
      <c r="F1658" s="25">
        <f>YEAR(Order[[#This Row],[OrderDate]])</f>
        <v>2022</v>
      </c>
      <c r="G1658" s="14">
        <v>20220218</v>
      </c>
      <c r="H1658" t="s">
        <v>486</v>
      </c>
      <c r="I1658" s="4">
        <v>215.9999991953373</v>
      </c>
      <c r="J1658" s="4">
        <v>9</v>
      </c>
      <c r="K1658" s="4">
        <v>7.1999999731779099</v>
      </c>
      <c r="L1658">
        <v>30</v>
      </c>
      <c r="M1658" s="8">
        <v>0.20000000298023221</v>
      </c>
      <c r="N1658" t="s">
        <v>377</v>
      </c>
      <c r="O1658">
        <v>9</v>
      </c>
      <c r="P1658" s="4">
        <v>5.2140991742329925</v>
      </c>
      <c r="Q1658" t="s">
        <v>111</v>
      </c>
      <c r="R1658" t="s">
        <v>200</v>
      </c>
      <c r="S1658" t="s">
        <v>289</v>
      </c>
      <c r="T1658" t="s">
        <v>509</v>
      </c>
      <c r="U1658" t="s">
        <v>526</v>
      </c>
      <c r="V1658" t="s">
        <v>512</v>
      </c>
    </row>
    <row r="1659" spans="1:22" x14ac:dyDescent="0.3">
      <c r="A1659">
        <v>10880</v>
      </c>
      <c r="B1659" t="s">
        <v>22</v>
      </c>
      <c r="C1659">
        <v>61</v>
      </c>
      <c r="D1659">
        <v>7</v>
      </c>
      <c r="E1659" s="3">
        <v>44602</v>
      </c>
      <c r="F1659" s="25">
        <f>YEAR(Order[[#This Row],[OrderDate]])</f>
        <v>2022</v>
      </c>
      <c r="G1659" s="14">
        <v>20220218</v>
      </c>
      <c r="H1659" t="s">
        <v>486</v>
      </c>
      <c r="I1659" s="4">
        <v>683.99999745190144</v>
      </c>
      <c r="J1659" s="4">
        <v>28.5</v>
      </c>
      <c r="K1659" s="4">
        <v>22.799999915063381</v>
      </c>
      <c r="L1659">
        <v>30</v>
      </c>
      <c r="M1659" s="8">
        <v>0.20000000298023221</v>
      </c>
      <c r="N1659" t="s">
        <v>415</v>
      </c>
      <c r="O1659">
        <v>29</v>
      </c>
      <c r="P1659" s="4">
        <v>10.457549197381082</v>
      </c>
      <c r="Q1659" t="s">
        <v>111</v>
      </c>
      <c r="R1659" t="s">
        <v>200</v>
      </c>
      <c r="S1659" t="s">
        <v>289</v>
      </c>
      <c r="T1659" t="s">
        <v>509</v>
      </c>
      <c r="U1659" t="s">
        <v>526</v>
      </c>
      <c r="V1659" t="s">
        <v>515</v>
      </c>
    </row>
    <row r="1660" spans="1:22" x14ac:dyDescent="0.3">
      <c r="A1660">
        <v>10880</v>
      </c>
      <c r="B1660" t="s">
        <v>22</v>
      </c>
      <c r="C1660">
        <v>70</v>
      </c>
      <c r="D1660">
        <v>7</v>
      </c>
      <c r="E1660" s="3">
        <v>44602</v>
      </c>
      <c r="F1660" s="25">
        <f>YEAR(Order[[#This Row],[OrderDate]])</f>
        <v>2022</v>
      </c>
      <c r="G1660" s="14">
        <v>20220218</v>
      </c>
      <c r="H1660" t="s">
        <v>486</v>
      </c>
      <c r="I1660" s="4">
        <v>599.99999776482582</v>
      </c>
      <c r="J1660" s="4">
        <v>15</v>
      </c>
      <c r="K1660" s="4">
        <v>11.999999955296516</v>
      </c>
      <c r="L1660">
        <v>50</v>
      </c>
      <c r="M1660" s="8">
        <v>0.20000000298023221</v>
      </c>
      <c r="N1660" t="s">
        <v>424</v>
      </c>
      <c r="O1660">
        <v>7</v>
      </c>
      <c r="P1660" s="4">
        <v>4.3219663299234155</v>
      </c>
      <c r="Q1660" t="s">
        <v>111</v>
      </c>
      <c r="R1660" t="s">
        <v>200</v>
      </c>
      <c r="S1660" t="s">
        <v>289</v>
      </c>
      <c r="T1660" t="s">
        <v>509</v>
      </c>
      <c r="U1660" t="s">
        <v>526</v>
      </c>
      <c r="V1660" t="s">
        <v>517</v>
      </c>
    </row>
    <row r="1661" spans="1:22" ht="15" customHeight="1" x14ac:dyDescent="0.3">
      <c r="A1661">
        <v>10881</v>
      </c>
      <c r="B1661" t="s">
        <v>11</v>
      </c>
      <c r="C1661">
        <v>73</v>
      </c>
      <c r="D1661">
        <v>4</v>
      </c>
      <c r="E1661" s="3">
        <v>44603</v>
      </c>
      <c r="F1661" s="25">
        <f>YEAR(Order[[#This Row],[OrderDate]])</f>
        <v>2022</v>
      </c>
      <c r="G1661" s="14">
        <v>20220220</v>
      </c>
      <c r="H1661" t="s">
        <v>486</v>
      </c>
      <c r="I1661" s="4">
        <v>150</v>
      </c>
      <c r="J1661" s="4">
        <v>15</v>
      </c>
      <c r="K1661" s="4">
        <v>15</v>
      </c>
      <c r="L1661">
        <v>10</v>
      </c>
      <c r="M1661" s="8">
        <v>0</v>
      </c>
      <c r="N1661" t="s">
        <v>427</v>
      </c>
      <c r="O1661">
        <v>17</v>
      </c>
      <c r="P1661" s="4">
        <v>4.6045134272414314</v>
      </c>
      <c r="Q1661" t="s">
        <v>100</v>
      </c>
      <c r="R1661" t="s">
        <v>189</v>
      </c>
      <c r="S1661" t="s">
        <v>278</v>
      </c>
      <c r="T1661" t="s">
        <v>510</v>
      </c>
      <c r="U1661">
        <v>0</v>
      </c>
      <c r="V1661" t="s">
        <v>514</v>
      </c>
    </row>
    <row r="1662" spans="1:22" ht="15" customHeight="1" x14ac:dyDescent="0.3">
      <c r="A1662">
        <v>10882</v>
      </c>
      <c r="B1662" t="s">
        <v>68</v>
      </c>
      <c r="C1662">
        <v>42</v>
      </c>
      <c r="D1662">
        <v>4</v>
      </c>
      <c r="E1662" s="3">
        <v>44603</v>
      </c>
      <c r="F1662" s="25">
        <f>YEAR(Order[[#This Row],[OrderDate]])</f>
        <v>2022</v>
      </c>
      <c r="G1662" s="14">
        <v>20220220</v>
      </c>
      <c r="H1662" t="s">
        <v>485</v>
      </c>
      <c r="I1662" s="4">
        <v>350</v>
      </c>
      <c r="J1662" s="4">
        <v>14</v>
      </c>
      <c r="K1662" s="4">
        <v>14</v>
      </c>
      <c r="L1662">
        <v>25</v>
      </c>
      <c r="M1662" s="8">
        <v>0</v>
      </c>
      <c r="N1662" t="s">
        <v>396</v>
      </c>
      <c r="O1662">
        <v>20</v>
      </c>
      <c r="P1662" s="4">
        <v>10.762412487567216</v>
      </c>
      <c r="Q1662" t="s">
        <v>157</v>
      </c>
      <c r="R1662" t="s">
        <v>246</v>
      </c>
      <c r="S1662" t="s">
        <v>331</v>
      </c>
      <c r="T1662" t="s">
        <v>510</v>
      </c>
      <c r="U1662" t="s">
        <v>353</v>
      </c>
      <c r="V1662" t="s">
        <v>512</v>
      </c>
    </row>
    <row r="1663" spans="1:22" ht="15" customHeight="1" x14ac:dyDescent="0.3">
      <c r="A1663">
        <v>10882</v>
      </c>
      <c r="B1663" t="s">
        <v>68</v>
      </c>
      <c r="C1663">
        <v>49</v>
      </c>
      <c r="D1663">
        <v>4</v>
      </c>
      <c r="E1663" s="3">
        <v>44603</v>
      </c>
      <c r="F1663" s="25">
        <f>YEAR(Order[[#This Row],[OrderDate]])</f>
        <v>2022</v>
      </c>
      <c r="G1663" s="14">
        <v>20220220</v>
      </c>
      <c r="H1663" t="s">
        <v>485</v>
      </c>
      <c r="I1663" s="4">
        <v>339.99999761581421</v>
      </c>
      <c r="J1663" s="4">
        <v>20</v>
      </c>
      <c r="K1663" s="4">
        <v>16.99999988079071</v>
      </c>
      <c r="L1663">
        <v>20</v>
      </c>
      <c r="M1663" s="8">
        <v>0.15000000596046451</v>
      </c>
      <c r="N1663" t="s">
        <v>403</v>
      </c>
      <c r="O1663">
        <v>23</v>
      </c>
      <c r="P1663" s="4">
        <v>12.545683485741497</v>
      </c>
      <c r="Q1663" t="s">
        <v>157</v>
      </c>
      <c r="R1663" t="s">
        <v>246</v>
      </c>
      <c r="S1663" t="s">
        <v>331</v>
      </c>
      <c r="T1663" t="s">
        <v>510</v>
      </c>
      <c r="U1663" t="s">
        <v>353</v>
      </c>
      <c r="V1663" t="s">
        <v>516</v>
      </c>
    </row>
    <row r="1664" spans="1:22" ht="15" customHeight="1" x14ac:dyDescent="0.3">
      <c r="A1664">
        <v>10882</v>
      </c>
      <c r="B1664" t="s">
        <v>68</v>
      </c>
      <c r="C1664">
        <v>54</v>
      </c>
      <c r="D1664">
        <v>4</v>
      </c>
      <c r="E1664" s="3">
        <v>44603</v>
      </c>
      <c r="F1664" s="25">
        <f>YEAR(Order[[#This Row],[OrderDate]])</f>
        <v>2022</v>
      </c>
      <c r="G1664" s="14">
        <v>20220220</v>
      </c>
      <c r="H1664" t="s">
        <v>485</v>
      </c>
      <c r="I1664" s="4">
        <v>202.63999857902527</v>
      </c>
      <c r="J1664" s="4">
        <v>7.45</v>
      </c>
      <c r="K1664" s="4">
        <v>6.3324999555945398</v>
      </c>
      <c r="L1664">
        <v>32</v>
      </c>
      <c r="M1664" s="8">
        <v>0.15000000596046451</v>
      </c>
      <c r="N1664" t="s">
        <v>408</v>
      </c>
      <c r="O1664">
        <v>25</v>
      </c>
      <c r="P1664" s="4">
        <v>5.7031720626915998</v>
      </c>
      <c r="Q1664" t="s">
        <v>157</v>
      </c>
      <c r="R1664" t="s">
        <v>246</v>
      </c>
      <c r="S1664" t="s">
        <v>331</v>
      </c>
      <c r="T1664" t="s">
        <v>510</v>
      </c>
      <c r="U1664" t="s">
        <v>353</v>
      </c>
      <c r="V1664" t="s">
        <v>518</v>
      </c>
    </row>
    <row r="1665" spans="1:22" ht="15" customHeight="1" x14ac:dyDescent="0.3">
      <c r="A1665">
        <v>10883</v>
      </c>
      <c r="B1665" t="s">
        <v>46</v>
      </c>
      <c r="C1665">
        <v>24</v>
      </c>
      <c r="D1665">
        <v>8</v>
      </c>
      <c r="E1665" s="3">
        <v>44604</v>
      </c>
      <c r="F1665" s="25">
        <f>YEAR(Order[[#This Row],[OrderDate]])</f>
        <v>2022</v>
      </c>
      <c r="G1665" s="14">
        <v>20220213</v>
      </c>
      <c r="H1665" t="s">
        <v>485</v>
      </c>
      <c r="I1665" s="4">
        <v>36</v>
      </c>
      <c r="J1665" s="4">
        <v>4.5</v>
      </c>
      <c r="K1665" s="4">
        <v>4.5</v>
      </c>
      <c r="L1665">
        <v>8</v>
      </c>
      <c r="M1665" s="8">
        <v>0</v>
      </c>
      <c r="N1665" t="s">
        <v>378</v>
      </c>
      <c r="O1665">
        <v>10</v>
      </c>
      <c r="P1665" s="4">
        <v>2.1230577042655105</v>
      </c>
      <c r="Q1665" t="s">
        <v>135</v>
      </c>
      <c r="R1665" t="s">
        <v>224</v>
      </c>
      <c r="S1665" t="s">
        <v>311</v>
      </c>
      <c r="T1665" t="s">
        <v>510</v>
      </c>
      <c r="U1665" t="s">
        <v>353</v>
      </c>
      <c r="V1665" t="s">
        <v>517</v>
      </c>
    </row>
    <row r="1666" spans="1:22" ht="15" customHeight="1" x14ac:dyDescent="0.3">
      <c r="A1666">
        <v>10884</v>
      </c>
      <c r="B1666" t="s">
        <v>43</v>
      </c>
      <c r="C1666">
        <v>21</v>
      </c>
      <c r="D1666">
        <v>4</v>
      </c>
      <c r="E1666" s="3">
        <v>44604</v>
      </c>
      <c r="F1666" s="25">
        <f>YEAR(Order[[#This Row],[OrderDate]])</f>
        <v>2022</v>
      </c>
      <c r="G1666" s="14">
        <v>20220213</v>
      </c>
      <c r="H1666" t="s">
        <v>484</v>
      </c>
      <c r="I1666" s="4">
        <v>379.99999970197678</v>
      </c>
      <c r="J1666" s="4">
        <v>10</v>
      </c>
      <c r="K1666" s="4">
        <v>9.4999999925494194</v>
      </c>
      <c r="L1666">
        <v>40</v>
      </c>
      <c r="M1666" s="8">
        <v>5.000000074505806E-2</v>
      </c>
      <c r="N1666" t="s">
        <v>375</v>
      </c>
      <c r="O1666">
        <v>8</v>
      </c>
      <c r="P1666" s="4">
        <v>8.5451596278118238</v>
      </c>
      <c r="Q1666" t="s">
        <v>132</v>
      </c>
      <c r="R1666" t="s">
        <v>221</v>
      </c>
      <c r="S1666" t="s">
        <v>308</v>
      </c>
      <c r="T1666" t="s">
        <v>510</v>
      </c>
      <c r="U1666" t="s">
        <v>353</v>
      </c>
      <c r="V1666" t="s">
        <v>516</v>
      </c>
    </row>
    <row r="1667" spans="1:22" ht="15" customHeight="1" x14ac:dyDescent="0.3">
      <c r="A1667">
        <v>10884</v>
      </c>
      <c r="B1667" t="s">
        <v>43</v>
      </c>
      <c r="C1667">
        <v>56</v>
      </c>
      <c r="D1667">
        <v>4</v>
      </c>
      <c r="E1667" s="3">
        <v>44604</v>
      </c>
      <c r="F1667" s="25">
        <f>YEAR(Order[[#This Row],[OrderDate]])</f>
        <v>2022</v>
      </c>
      <c r="G1667" s="14">
        <v>20220213</v>
      </c>
      <c r="H1667" t="s">
        <v>484</v>
      </c>
      <c r="I1667" s="4">
        <v>758.09999940544367</v>
      </c>
      <c r="J1667" s="4">
        <v>38</v>
      </c>
      <c r="K1667" s="4">
        <v>36.099999971687794</v>
      </c>
      <c r="L1667">
        <v>21</v>
      </c>
      <c r="M1667" s="8">
        <v>5.000000074505806E-2</v>
      </c>
      <c r="N1667" t="s">
        <v>410</v>
      </c>
      <c r="O1667">
        <v>26</v>
      </c>
      <c r="P1667" s="4">
        <v>12.985049050340091</v>
      </c>
      <c r="Q1667" t="s">
        <v>132</v>
      </c>
      <c r="R1667" t="s">
        <v>221</v>
      </c>
      <c r="S1667" t="s">
        <v>308</v>
      </c>
      <c r="T1667" t="s">
        <v>510</v>
      </c>
      <c r="U1667" t="s">
        <v>353</v>
      </c>
      <c r="V1667" t="s">
        <v>512</v>
      </c>
    </row>
    <row r="1668" spans="1:22" ht="15" customHeight="1" x14ac:dyDescent="0.3">
      <c r="A1668">
        <v>10884</v>
      </c>
      <c r="B1668" t="s">
        <v>43</v>
      </c>
      <c r="C1668">
        <v>65</v>
      </c>
      <c r="D1668">
        <v>4</v>
      </c>
      <c r="E1668" s="3">
        <v>44604</v>
      </c>
      <c r="F1668" s="25">
        <f>YEAR(Order[[#This Row],[OrderDate]])</f>
        <v>2022</v>
      </c>
      <c r="G1668" s="14">
        <v>20220218</v>
      </c>
      <c r="H1668" t="s">
        <v>484</v>
      </c>
      <c r="I1668" s="4">
        <v>239.96999981179835</v>
      </c>
      <c r="J1668" s="4">
        <v>21.05</v>
      </c>
      <c r="K1668" s="4">
        <v>19.99749998431653</v>
      </c>
      <c r="L1668">
        <v>12</v>
      </c>
      <c r="M1668" s="8">
        <v>5.000000074505806E-2</v>
      </c>
      <c r="N1668" t="s">
        <v>419</v>
      </c>
      <c r="O1668">
        <v>2</v>
      </c>
      <c r="P1668" s="4">
        <v>12.356901002694999</v>
      </c>
      <c r="Q1668" t="s">
        <v>132</v>
      </c>
      <c r="R1668" t="s">
        <v>221</v>
      </c>
      <c r="S1668" t="s">
        <v>308</v>
      </c>
      <c r="T1668" t="s">
        <v>510</v>
      </c>
      <c r="U1668" t="s">
        <v>353</v>
      </c>
      <c r="V1668" t="s">
        <v>515</v>
      </c>
    </row>
    <row r="1669" spans="1:22" x14ac:dyDescent="0.3">
      <c r="A1669">
        <v>10885</v>
      </c>
      <c r="B1669" t="s">
        <v>73</v>
      </c>
      <c r="C1669">
        <v>2</v>
      </c>
      <c r="D1669">
        <v>6</v>
      </c>
      <c r="E1669" s="3">
        <v>44604</v>
      </c>
      <c r="F1669" s="25">
        <f>YEAR(Order[[#This Row],[OrderDate]])</f>
        <v>2022</v>
      </c>
      <c r="G1669" s="14">
        <v>20220218</v>
      </c>
      <c r="H1669" t="s">
        <v>485</v>
      </c>
      <c r="I1669" s="4">
        <v>380</v>
      </c>
      <c r="J1669" s="4">
        <v>19</v>
      </c>
      <c r="K1669" s="4">
        <v>19</v>
      </c>
      <c r="L1669">
        <v>20</v>
      </c>
      <c r="M1669" s="8">
        <v>0</v>
      </c>
      <c r="N1669" t="s">
        <v>356</v>
      </c>
      <c r="O1669">
        <v>1</v>
      </c>
      <c r="P1669" s="4">
        <v>9.9064127385757743</v>
      </c>
      <c r="Q1669" t="s">
        <v>162</v>
      </c>
      <c r="R1669" t="s">
        <v>251</v>
      </c>
      <c r="S1669" t="s">
        <v>336</v>
      </c>
      <c r="T1669" t="s">
        <v>509</v>
      </c>
      <c r="U1669" t="s">
        <v>522</v>
      </c>
      <c r="V1669" t="s">
        <v>517</v>
      </c>
    </row>
    <row r="1670" spans="1:22" x14ac:dyDescent="0.3">
      <c r="A1670">
        <v>10885</v>
      </c>
      <c r="B1670" t="s">
        <v>73</v>
      </c>
      <c r="C1670">
        <v>24</v>
      </c>
      <c r="D1670">
        <v>6</v>
      </c>
      <c r="E1670" s="3">
        <v>44604</v>
      </c>
      <c r="F1670" s="25">
        <f>YEAR(Order[[#This Row],[OrderDate]])</f>
        <v>2022</v>
      </c>
      <c r="G1670" s="14">
        <v>20220218</v>
      </c>
      <c r="H1670" t="s">
        <v>485</v>
      </c>
      <c r="I1670" s="4">
        <v>54</v>
      </c>
      <c r="J1670" s="4">
        <v>4.5</v>
      </c>
      <c r="K1670" s="4">
        <v>4.5</v>
      </c>
      <c r="L1670">
        <v>12</v>
      </c>
      <c r="M1670" s="8">
        <v>0</v>
      </c>
      <c r="N1670" t="s">
        <v>378</v>
      </c>
      <c r="O1670">
        <v>10</v>
      </c>
      <c r="P1670" s="4">
        <v>2.1230577042655105</v>
      </c>
      <c r="Q1670" t="s">
        <v>162</v>
      </c>
      <c r="R1670" t="s">
        <v>251</v>
      </c>
      <c r="S1670" t="s">
        <v>336</v>
      </c>
      <c r="T1670" t="s">
        <v>509</v>
      </c>
      <c r="U1670" t="s">
        <v>522</v>
      </c>
      <c r="V1670" t="s">
        <v>517</v>
      </c>
    </row>
    <row r="1671" spans="1:22" x14ac:dyDescent="0.3">
      <c r="A1671">
        <v>10885</v>
      </c>
      <c r="B1671" t="s">
        <v>73</v>
      </c>
      <c r="C1671">
        <v>70</v>
      </c>
      <c r="D1671">
        <v>6</v>
      </c>
      <c r="E1671" s="3">
        <v>44604</v>
      </c>
      <c r="F1671" s="25">
        <f>YEAR(Order[[#This Row],[OrderDate]])</f>
        <v>2022</v>
      </c>
      <c r="G1671" s="14">
        <v>20220218</v>
      </c>
      <c r="H1671" t="s">
        <v>485</v>
      </c>
      <c r="I1671" s="4">
        <v>450</v>
      </c>
      <c r="J1671" s="4">
        <v>15</v>
      </c>
      <c r="K1671" s="4">
        <v>15</v>
      </c>
      <c r="L1671">
        <v>30</v>
      </c>
      <c r="M1671" s="8">
        <v>0</v>
      </c>
      <c r="N1671" t="s">
        <v>424</v>
      </c>
      <c r="O1671">
        <v>7</v>
      </c>
      <c r="P1671" s="4">
        <v>4.3219663299234155</v>
      </c>
      <c r="Q1671" t="s">
        <v>162</v>
      </c>
      <c r="R1671" t="s">
        <v>251</v>
      </c>
      <c r="S1671" t="s">
        <v>336</v>
      </c>
      <c r="T1671" t="s">
        <v>509</v>
      </c>
      <c r="U1671" t="s">
        <v>522</v>
      </c>
      <c r="V1671" t="s">
        <v>517</v>
      </c>
    </row>
    <row r="1672" spans="1:22" x14ac:dyDescent="0.3">
      <c r="A1672">
        <v>10885</v>
      </c>
      <c r="B1672" t="s">
        <v>73</v>
      </c>
      <c r="C1672">
        <v>77</v>
      </c>
      <c r="D1672">
        <v>6</v>
      </c>
      <c r="E1672" s="3">
        <v>44604</v>
      </c>
      <c r="F1672" s="25">
        <f>YEAR(Order[[#This Row],[OrderDate]])</f>
        <v>2022</v>
      </c>
      <c r="G1672" s="14">
        <v>20220302</v>
      </c>
      <c r="H1672" t="s">
        <v>485</v>
      </c>
      <c r="I1672" s="4">
        <v>325</v>
      </c>
      <c r="J1672" s="4">
        <v>13</v>
      </c>
      <c r="K1672" s="4">
        <v>13</v>
      </c>
      <c r="L1672">
        <v>25</v>
      </c>
      <c r="M1672" s="8">
        <v>0</v>
      </c>
      <c r="N1672" t="s">
        <v>431</v>
      </c>
      <c r="O1672">
        <v>12</v>
      </c>
      <c r="P1672" s="4">
        <v>9.7871799999999993</v>
      </c>
      <c r="Q1672" t="s">
        <v>162</v>
      </c>
      <c r="R1672" t="s">
        <v>251</v>
      </c>
      <c r="S1672" t="s">
        <v>336</v>
      </c>
      <c r="T1672" t="s">
        <v>509</v>
      </c>
      <c r="U1672" t="s">
        <v>522</v>
      </c>
      <c r="V1672" t="s">
        <v>515</v>
      </c>
    </row>
    <row r="1673" spans="1:22" ht="15" customHeight="1" x14ac:dyDescent="0.3">
      <c r="A1673">
        <v>10886</v>
      </c>
      <c r="B1673" t="s">
        <v>32</v>
      </c>
      <c r="C1673">
        <v>10</v>
      </c>
      <c r="D1673">
        <v>1</v>
      </c>
      <c r="E1673" s="3">
        <v>44605</v>
      </c>
      <c r="F1673" s="25">
        <f>YEAR(Order[[#This Row],[OrderDate]])</f>
        <v>2022</v>
      </c>
      <c r="G1673" s="14">
        <v>20220302</v>
      </c>
      <c r="H1673" t="s">
        <v>486</v>
      </c>
      <c r="I1673" s="4">
        <v>2170</v>
      </c>
      <c r="J1673" s="4">
        <v>31</v>
      </c>
      <c r="K1673" s="4">
        <v>31</v>
      </c>
      <c r="L1673">
        <v>70</v>
      </c>
      <c r="M1673" s="8">
        <v>0</v>
      </c>
      <c r="N1673" t="s">
        <v>364</v>
      </c>
      <c r="O1673">
        <v>4</v>
      </c>
      <c r="P1673" s="4">
        <v>11.047328272500083</v>
      </c>
      <c r="Q1673" t="s">
        <v>121</v>
      </c>
      <c r="R1673" t="s">
        <v>210</v>
      </c>
      <c r="S1673" t="s">
        <v>298</v>
      </c>
      <c r="T1673" t="s">
        <v>510</v>
      </c>
      <c r="U1673" t="s">
        <v>521</v>
      </c>
      <c r="V1673" t="s">
        <v>514</v>
      </c>
    </row>
    <row r="1674" spans="1:22" ht="15" customHeight="1" x14ac:dyDescent="0.3">
      <c r="A1674">
        <v>10886</v>
      </c>
      <c r="B1674" t="s">
        <v>32</v>
      </c>
      <c r="C1674">
        <v>31</v>
      </c>
      <c r="D1674">
        <v>1</v>
      </c>
      <c r="E1674" s="3">
        <v>44605</v>
      </c>
      <c r="F1674" s="25">
        <f>YEAR(Order[[#This Row],[OrderDate]])</f>
        <v>2022</v>
      </c>
      <c r="G1674" s="14">
        <v>20220302</v>
      </c>
      <c r="H1674" t="s">
        <v>486</v>
      </c>
      <c r="I1674" s="4">
        <v>437.5</v>
      </c>
      <c r="J1674" s="4">
        <v>12.5</v>
      </c>
      <c r="K1674" s="4">
        <v>12.5</v>
      </c>
      <c r="L1674">
        <v>35</v>
      </c>
      <c r="M1674" s="8">
        <v>0</v>
      </c>
      <c r="N1674" t="s">
        <v>385</v>
      </c>
      <c r="O1674">
        <v>14</v>
      </c>
      <c r="P1674" s="4">
        <v>8.9210025428745876</v>
      </c>
      <c r="Q1674" t="s">
        <v>121</v>
      </c>
      <c r="R1674" t="s">
        <v>210</v>
      </c>
      <c r="S1674" t="s">
        <v>298</v>
      </c>
      <c r="T1674" t="s">
        <v>510</v>
      </c>
      <c r="U1674" t="s">
        <v>521</v>
      </c>
      <c r="V1674" t="s">
        <v>511</v>
      </c>
    </row>
    <row r="1675" spans="1:22" ht="15" customHeight="1" x14ac:dyDescent="0.3">
      <c r="A1675">
        <v>10886</v>
      </c>
      <c r="B1675" t="s">
        <v>32</v>
      </c>
      <c r="C1675">
        <v>77</v>
      </c>
      <c r="D1675">
        <v>1</v>
      </c>
      <c r="E1675" s="3">
        <v>44605</v>
      </c>
      <c r="F1675" s="25">
        <f>YEAR(Order[[#This Row],[OrderDate]])</f>
        <v>2022</v>
      </c>
      <c r="G1675" s="14">
        <v>20220216</v>
      </c>
      <c r="H1675" t="s">
        <v>486</v>
      </c>
      <c r="I1675" s="4">
        <v>520</v>
      </c>
      <c r="J1675" s="4">
        <v>13</v>
      </c>
      <c r="K1675" s="4">
        <v>13</v>
      </c>
      <c r="L1675">
        <v>40</v>
      </c>
      <c r="M1675" s="8">
        <v>0</v>
      </c>
      <c r="N1675" t="s">
        <v>431</v>
      </c>
      <c r="O1675">
        <v>12</v>
      </c>
      <c r="P1675" s="4">
        <v>9.7871799999999993</v>
      </c>
      <c r="Q1675" t="s">
        <v>121</v>
      </c>
      <c r="R1675" t="s">
        <v>210</v>
      </c>
      <c r="S1675" t="s">
        <v>298</v>
      </c>
      <c r="T1675" t="s">
        <v>510</v>
      </c>
      <c r="U1675" t="s">
        <v>521</v>
      </c>
      <c r="V1675" t="s">
        <v>515</v>
      </c>
    </row>
    <row r="1676" spans="1:22" ht="15" customHeight="1" x14ac:dyDescent="0.3">
      <c r="A1676">
        <v>10887</v>
      </c>
      <c r="B1676" t="s">
        <v>27</v>
      </c>
      <c r="C1676">
        <v>25</v>
      </c>
      <c r="D1676">
        <v>8</v>
      </c>
      <c r="E1676" s="3">
        <v>44605</v>
      </c>
      <c r="F1676" s="25">
        <f>YEAR(Order[[#This Row],[OrderDate]])</f>
        <v>2022</v>
      </c>
      <c r="G1676" s="14">
        <v>20220223</v>
      </c>
      <c r="H1676" t="s">
        <v>485</v>
      </c>
      <c r="I1676" s="4">
        <v>70</v>
      </c>
      <c r="J1676" s="4">
        <v>14</v>
      </c>
      <c r="K1676" s="4">
        <v>14</v>
      </c>
      <c r="L1676">
        <v>5</v>
      </c>
      <c r="M1676" s="8">
        <v>0</v>
      </c>
      <c r="N1676" t="s">
        <v>379</v>
      </c>
      <c r="O1676">
        <v>11</v>
      </c>
      <c r="P1676" s="4">
        <v>5.7552439408246228</v>
      </c>
      <c r="Q1676" t="s">
        <v>116</v>
      </c>
      <c r="R1676" t="s">
        <v>205</v>
      </c>
      <c r="S1676" t="s">
        <v>293</v>
      </c>
      <c r="T1676" t="s">
        <v>509</v>
      </c>
      <c r="U1676" t="s">
        <v>529</v>
      </c>
      <c r="V1676" t="s">
        <v>516</v>
      </c>
    </row>
    <row r="1677" spans="1:22" ht="15" customHeight="1" x14ac:dyDescent="0.3">
      <c r="A1677">
        <v>10888</v>
      </c>
      <c r="B1677" t="s">
        <v>28</v>
      </c>
      <c r="C1677">
        <v>2</v>
      </c>
      <c r="D1677">
        <v>1</v>
      </c>
      <c r="E1677" s="3">
        <v>44608</v>
      </c>
      <c r="F1677" s="25">
        <f>YEAR(Order[[#This Row],[OrderDate]])</f>
        <v>2022</v>
      </c>
      <c r="G1677" s="14">
        <v>20220223</v>
      </c>
      <c r="H1677" t="s">
        <v>484</v>
      </c>
      <c r="I1677" s="4">
        <v>380</v>
      </c>
      <c r="J1677" s="4">
        <v>19</v>
      </c>
      <c r="K1677" s="4">
        <v>19</v>
      </c>
      <c r="L1677">
        <v>20</v>
      </c>
      <c r="M1677" s="8">
        <v>0</v>
      </c>
      <c r="N1677" t="s">
        <v>356</v>
      </c>
      <c r="O1677">
        <v>1</v>
      </c>
      <c r="P1677" s="4">
        <v>9.9064127385757743</v>
      </c>
      <c r="Q1677" t="s">
        <v>117</v>
      </c>
      <c r="R1677" t="s">
        <v>206</v>
      </c>
      <c r="S1677" t="s">
        <v>294</v>
      </c>
      <c r="T1677" t="s">
        <v>509</v>
      </c>
      <c r="U1677" t="s">
        <v>529</v>
      </c>
      <c r="V1677" t="s">
        <v>517</v>
      </c>
    </row>
    <row r="1678" spans="1:22" ht="15" customHeight="1" x14ac:dyDescent="0.3">
      <c r="A1678">
        <v>10888</v>
      </c>
      <c r="B1678" t="s">
        <v>28</v>
      </c>
      <c r="C1678">
        <v>68</v>
      </c>
      <c r="D1678">
        <v>1</v>
      </c>
      <c r="E1678" s="3">
        <v>44608</v>
      </c>
      <c r="F1678" s="25">
        <f>YEAR(Order[[#This Row],[OrderDate]])</f>
        <v>2022</v>
      </c>
      <c r="G1678" s="14">
        <v>20220223</v>
      </c>
      <c r="H1678" t="s">
        <v>484</v>
      </c>
      <c r="I1678" s="4">
        <v>225</v>
      </c>
      <c r="J1678" s="4">
        <v>12.5</v>
      </c>
      <c r="K1678" s="4">
        <v>12.5</v>
      </c>
      <c r="L1678">
        <v>18</v>
      </c>
      <c r="M1678" s="8">
        <v>0</v>
      </c>
      <c r="N1678" t="s">
        <v>422</v>
      </c>
      <c r="O1678">
        <v>8</v>
      </c>
      <c r="P1678" s="4">
        <v>9.881917469522989</v>
      </c>
      <c r="Q1678" t="s">
        <v>117</v>
      </c>
      <c r="R1678" t="s">
        <v>206</v>
      </c>
      <c r="S1678" t="s">
        <v>294</v>
      </c>
      <c r="T1678" t="s">
        <v>509</v>
      </c>
      <c r="U1678" t="s">
        <v>529</v>
      </c>
      <c r="V1678" t="s">
        <v>516</v>
      </c>
    </row>
    <row r="1679" spans="1:22" ht="15" customHeight="1" x14ac:dyDescent="0.3">
      <c r="A1679">
        <v>10889</v>
      </c>
      <c r="B1679" t="s">
        <v>62</v>
      </c>
      <c r="C1679">
        <v>11</v>
      </c>
      <c r="D1679">
        <v>9</v>
      </c>
      <c r="E1679" s="3">
        <v>44608</v>
      </c>
      <c r="F1679" s="25">
        <f>YEAR(Order[[#This Row],[OrderDate]])</f>
        <v>2022</v>
      </c>
      <c r="G1679" s="14">
        <v>20220223</v>
      </c>
      <c r="H1679" t="s">
        <v>485</v>
      </c>
      <c r="I1679" s="4">
        <v>840</v>
      </c>
      <c r="J1679" s="4">
        <v>21</v>
      </c>
      <c r="K1679" s="4">
        <v>21</v>
      </c>
      <c r="L1679">
        <v>40</v>
      </c>
      <c r="M1679" s="8">
        <v>0</v>
      </c>
      <c r="N1679" t="s">
        <v>365</v>
      </c>
      <c r="O1679">
        <v>5</v>
      </c>
      <c r="P1679" s="4">
        <v>7.3815383533820462</v>
      </c>
      <c r="Q1679" t="s">
        <v>151</v>
      </c>
      <c r="R1679" t="s">
        <v>240</v>
      </c>
      <c r="S1679" t="s">
        <v>325</v>
      </c>
      <c r="T1679" t="s">
        <v>510</v>
      </c>
      <c r="U1679" t="s">
        <v>353</v>
      </c>
      <c r="V1679" t="s">
        <v>511</v>
      </c>
    </row>
    <row r="1680" spans="1:22" ht="15" customHeight="1" x14ac:dyDescent="0.3">
      <c r="A1680">
        <v>10889</v>
      </c>
      <c r="B1680" t="s">
        <v>62</v>
      </c>
      <c r="C1680">
        <v>38</v>
      </c>
      <c r="D1680">
        <v>9</v>
      </c>
      <c r="E1680" s="3">
        <v>44608</v>
      </c>
      <c r="F1680" s="25">
        <f>YEAR(Order[[#This Row],[OrderDate]])</f>
        <v>2022</v>
      </c>
      <c r="G1680" s="14">
        <v>20220218</v>
      </c>
      <c r="H1680" t="s">
        <v>485</v>
      </c>
      <c r="I1680" s="4">
        <v>10540</v>
      </c>
      <c r="J1680" s="4">
        <v>263.5</v>
      </c>
      <c r="K1680" s="4">
        <v>263.5</v>
      </c>
      <c r="L1680">
        <v>40</v>
      </c>
      <c r="M1680" s="8">
        <v>0</v>
      </c>
      <c r="N1680" t="s">
        <v>392</v>
      </c>
      <c r="O1680">
        <v>18</v>
      </c>
      <c r="P1680" s="4">
        <v>194.17724636053271</v>
      </c>
      <c r="Q1680" t="s">
        <v>151</v>
      </c>
      <c r="R1680" t="s">
        <v>240</v>
      </c>
      <c r="S1680" t="s">
        <v>325</v>
      </c>
      <c r="T1680" t="s">
        <v>510</v>
      </c>
      <c r="U1680" t="s">
        <v>353</v>
      </c>
      <c r="V1680" t="s">
        <v>517</v>
      </c>
    </row>
    <row r="1681" spans="1:22" x14ac:dyDescent="0.3">
      <c r="A1681">
        <v>10890</v>
      </c>
      <c r="B1681" t="s">
        <v>17</v>
      </c>
      <c r="C1681">
        <v>17</v>
      </c>
      <c r="D1681">
        <v>7</v>
      </c>
      <c r="E1681" s="3">
        <v>44608</v>
      </c>
      <c r="F1681" s="25">
        <f>YEAR(Order[[#This Row],[OrderDate]])</f>
        <v>2022</v>
      </c>
      <c r="G1681" s="14">
        <v>20220218</v>
      </c>
      <c r="H1681" t="s">
        <v>486</v>
      </c>
      <c r="I1681" s="4">
        <v>585</v>
      </c>
      <c r="J1681" s="4">
        <v>39</v>
      </c>
      <c r="K1681" s="4">
        <v>39</v>
      </c>
      <c r="L1681">
        <v>15</v>
      </c>
      <c r="M1681" s="8">
        <v>0</v>
      </c>
      <c r="N1681" t="s">
        <v>371</v>
      </c>
      <c r="O1681">
        <v>7</v>
      </c>
      <c r="P1681" s="4">
        <v>24.774912809223483</v>
      </c>
      <c r="Q1681" t="s">
        <v>106</v>
      </c>
      <c r="R1681" t="s">
        <v>195</v>
      </c>
      <c r="S1681" t="s">
        <v>284</v>
      </c>
      <c r="T1681" t="s">
        <v>509</v>
      </c>
      <c r="U1681" t="s">
        <v>519</v>
      </c>
      <c r="V1681" t="s">
        <v>518</v>
      </c>
    </row>
    <row r="1682" spans="1:22" x14ac:dyDescent="0.3">
      <c r="A1682">
        <v>10890</v>
      </c>
      <c r="B1682" t="s">
        <v>17</v>
      </c>
      <c r="C1682">
        <v>34</v>
      </c>
      <c r="D1682">
        <v>7</v>
      </c>
      <c r="E1682" s="3">
        <v>44608</v>
      </c>
      <c r="F1682" s="25">
        <f>YEAR(Order[[#This Row],[OrderDate]])</f>
        <v>2022</v>
      </c>
      <c r="G1682" s="14">
        <v>20220218</v>
      </c>
      <c r="H1682" t="s">
        <v>486</v>
      </c>
      <c r="I1682" s="4">
        <v>140</v>
      </c>
      <c r="J1682" s="4">
        <v>14</v>
      </c>
      <c r="K1682" s="4">
        <v>14</v>
      </c>
      <c r="L1682">
        <v>10</v>
      </c>
      <c r="M1682" s="8">
        <v>0</v>
      </c>
      <c r="N1682" t="s">
        <v>388</v>
      </c>
      <c r="O1682">
        <v>16</v>
      </c>
      <c r="P1682" s="4">
        <v>9.0738672986425506</v>
      </c>
      <c r="Q1682" t="s">
        <v>106</v>
      </c>
      <c r="R1682" t="s">
        <v>195</v>
      </c>
      <c r="S1682" t="s">
        <v>284</v>
      </c>
      <c r="T1682" t="s">
        <v>509</v>
      </c>
      <c r="U1682" t="s">
        <v>519</v>
      </c>
      <c r="V1682" t="s">
        <v>517</v>
      </c>
    </row>
    <row r="1683" spans="1:22" x14ac:dyDescent="0.3">
      <c r="A1683">
        <v>10890</v>
      </c>
      <c r="B1683" t="s">
        <v>17</v>
      </c>
      <c r="C1683">
        <v>41</v>
      </c>
      <c r="D1683">
        <v>7</v>
      </c>
      <c r="E1683" s="3">
        <v>44608</v>
      </c>
      <c r="F1683" s="25">
        <f>YEAR(Order[[#This Row],[OrderDate]])</f>
        <v>2022</v>
      </c>
      <c r="G1683" s="14">
        <v>20220219</v>
      </c>
      <c r="H1683" t="s">
        <v>486</v>
      </c>
      <c r="I1683" s="4">
        <v>135.1</v>
      </c>
      <c r="J1683" s="4">
        <v>9.65</v>
      </c>
      <c r="K1683" s="4">
        <v>9.65</v>
      </c>
      <c r="L1683">
        <v>14</v>
      </c>
      <c r="M1683" s="8">
        <v>0</v>
      </c>
      <c r="N1683" t="s">
        <v>395</v>
      </c>
      <c r="O1683">
        <v>19</v>
      </c>
      <c r="P1683" s="4">
        <v>6.0463867884479576</v>
      </c>
      <c r="Q1683" t="s">
        <v>106</v>
      </c>
      <c r="R1683" t="s">
        <v>195</v>
      </c>
      <c r="S1683" t="s">
        <v>284</v>
      </c>
      <c r="T1683" t="s">
        <v>509</v>
      </c>
      <c r="U1683" t="s">
        <v>519</v>
      </c>
      <c r="V1683" t="s">
        <v>514</v>
      </c>
    </row>
    <row r="1684" spans="1:22" x14ac:dyDescent="0.3">
      <c r="A1684">
        <v>10891</v>
      </c>
      <c r="B1684" t="s">
        <v>42</v>
      </c>
      <c r="C1684">
        <v>30</v>
      </c>
      <c r="D1684">
        <v>7</v>
      </c>
      <c r="E1684" s="3">
        <v>44609</v>
      </c>
      <c r="F1684" s="25">
        <f>YEAR(Order[[#This Row],[OrderDate]])</f>
        <v>2022</v>
      </c>
      <c r="G1684" s="14">
        <v>20220219</v>
      </c>
      <c r="H1684" t="s">
        <v>484</v>
      </c>
      <c r="I1684" s="4">
        <v>368.93249971065671</v>
      </c>
      <c r="J1684" s="4">
        <v>25.89</v>
      </c>
      <c r="K1684" s="4">
        <v>24.595499980710446</v>
      </c>
      <c r="L1684">
        <v>15</v>
      </c>
      <c r="M1684" s="8">
        <v>5.000000074505806E-2</v>
      </c>
      <c r="N1684" t="s">
        <v>384</v>
      </c>
      <c r="O1684">
        <v>13</v>
      </c>
      <c r="P1684" s="4">
        <v>15.141134761320492</v>
      </c>
      <c r="Q1684" t="s">
        <v>131</v>
      </c>
      <c r="R1684" t="s">
        <v>220</v>
      </c>
      <c r="S1684" t="s">
        <v>307</v>
      </c>
      <c r="T1684" t="s">
        <v>509</v>
      </c>
      <c r="U1684" t="s">
        <v>520</v>
      </c>
      <c r="V1684" t="s">
        <v>514</v>
      </c>
    </row>
    <row r="1685" spans="1:22" ht="15" customHeight="1" x14ac:dyDescent="0.3">
      <c r="A1685">
        <v>10892</v>
      </c>
      <c r="B1685" t="s">
        <v>48</v>
      </c>
      <c r="C1685">
        <v>59</v>
      </c>
      <c r="D1685">
        <v>4</v>
      </c>
      <c r="E1685" s="3">
        <v>44609</v>
      </c>
      <c r="F1685" s="25">
        <f>YEAR(Order[[#This Row],[OrderDate]])</f>
        <v>2022</v>
      </c>
      <c r="G1685" s="14">
        <v>20220220</v>
      </c>
      <c r="H1685" t="s">
        <v>484</v>
      </c>
      <c r="I1685" s="4">
        <v>2089.9999983608723</v>
      </c>
      <c r="J1685" s="4">
        <v>55</v>
      </c>
      <c r="K1685" s="4">
        <v>52.249999959021807</v>
      </c>
      <c r="L1685">
        <v>40</v>
      </c>
      <c r="M1685" s="8">
        <v>5.000000074505806E-2</v>
      </c>
      <c r="N1685" t="s">
        <v>413</v>
      </c>
      <c r="O1685">
        <v>28</v>
      </c>
      <c r="P1685" s="4">
        <v>29.299646906924384</v>
      </c>
      <c r="Q1685" t="s">
        <v>137</v>
      </c>
      <c r="R1685" t="s">
        <v>226</v>
      </c>
      <c r="S1685" t="s">
        <v>313</v>
      </c>
      <c r="T1685" t="s">
        <v>509</v>
      </c>
      <c r="U1685" t="s">
        <v>522</v>
      </c>
      <c r="V1685" t="s">
        <v>511</v>
      </c>
    </row>
    <row r="1686" spans="1:22" ht="15" customHeight="1" x14ac:dyDescent="0.3">
      <c r="A1686">
        <v>10893</v>
      </c>
      <c r="B1686" t="s">
        <v>37</v>
      </c>
      <c r="C1686">
        <v>8</v>
      </c>
      <c r="D1686">
        <v>9</v>
      </c>
      <c r="E1686" s="3">
        <v>44610</v>
      </c>
      <c r="F1686" s="25">
        <f>YEAR(Order[[#This Row],[OrderDate]])</f>
        <v>2022</v>
      </c>
      <c r="G1686" s="14">
        <v>20220220</v>
      </c>
      <c r="H1686" t="s">
        <v>484</v>
      </c>
      <c r="I1686" s="4">
        <v>1200</v>
      </c>
      <c r="J1686" s="4">
        <v>40</v>
      </c>
      <c r="K1686" s="4">
        <v>40</v>
      </c>
      <c r="L1686">
        <v>30</v>
      </c>
      <c r="M1686" s="8">
        <v>0</v>
      </c>
      <c r="N1686" t="s">
        <v>362</v>
      </c>
      <c r="O1686">
        <v>3</v>
      </c>
      <c r="P1686" s="4">
        <v>29.042861179974402</v>
      </c>
      <c r="Q1686" t="s">
        <v>126</v>
      </c>
      <c r="R1686" t="s">
        <v>215</v>
      </c>
      <c r="S1686" t="s">
        <v>302</v>
      </c>
      <c r="T1686" t="s">
        <v>509</v>
      </c>
      <c r="U1686" t="s">
        <v>520</v>
      </c>
      <c r="V1686" t="s">
        <v>515</v>
      </c>
    </row>
    <row r="1687" spans="1:22" ht="15" customHeight="1" x14ac:dyDescent="0.3">
      <c r="A1687">
        <v>10893</v>
      </c>
      <c r="B1687" t="s">
        <v>37</v>
      </c>
      <c r="C1687">
        <v>24</v>
      </c>
      <c r="D1687">
        <v>9</v>
      </c>
      <c r="E1687" s="3">
        <v>44610</v>
      </c>
      <c r="F1687" s="25">
        <f>YEAR(Order[[#This Row],[OrderDate]])</f>
        <v>2022</v>
      </c>
      <c r="G1687" s="14">
        <v>20220220</v>
      </c>
      <c r="H1687" t="s">
        <v>484</v>
      </c>
      <c r="I1687" s="4">
        <v>45</v>
      </c>
      <c r="J1687" s="4">
        <v>4.5</v>
      </c>
      <c r="K1687" s="4">
        <v>4.5</v>
      </c>
      <c r="L1687">
        <v>10</v>
      </c>
      <c r="M1687" s="8">
        <v>0</v>
      </c>
      <c r="N1687" t="s">
        <v>378</v>
      </c>
      <c r="O1687">
        <v>10</v>
      </c>
      <c r="P1687" s="4">
        <v>2.1230577042655105</v>
      </c>
      <c r="Q1687" t="s">
        <v>126</v>
      </c>
      <c r="R1687" t="s">
        <v>215</v>
      </c>
      <c r="S1687" t="s">
        <v>302</v>
      </c>
      <c r="T1687" t="s">
        <v>509</v>
      </c>
      <c r="U1687" t="s">
        <v>520</v>
      </c>
      <c r="V1687" t="s">
        <v>517</v>
      </c>
    </row>
    <row r="1688" spans="1:22" ht="15" customHeight="1" x14ac:dyDescent="0.3">
      <c r="A1688">
        <v>10893</v>
      </c>
      <c r="B1688" t="s">
        <v>37</v>
      </c>
      <c r="C1688">
        <v>29</v>
      </c>
      <c r="D1688">
        <v>9</v>
      </c>
      <c r="E1688" s="3">
        <v>44610</v>
      </c>
      <c r="F1688" s="25">
        <f>YEAR(Order[[#This Row],[OrderDate]])</f>
        <v>2022</v>
      </c>
      <c r="G1688" s="14">
        <v>20220220</v>
      </c>
      <c r="H1688" t="s">
        <v>484</v>
      </c>
      <c r="I1688" s="4">
        <v>2970.96</v>
      </c>
      <c r="J1688" s="4">
        <v>123.79</v>
      </c>
      <c r="K1688" s="4">
        <v>123.79</v>
      </c>
      <c r="L1688">
        <v>24</v>
      </c>
      <c r="M1688" s="8">
        <v>0</v>
      </c>
      <c r="N1688" t="s">
        <v>383</v>
      </c>
      <c r="O1688">
        <v>12</v>
      </c>
      <c r="P1688" s="4">
        <v>78.453085124436214</v>
      </c>
      <c r="Q1688" t="s">
        <v>126</v>
      </c>
      <c r="R1688" t="s">
        <v>215</v>
      </c>
      <c r="S1688" t="s">
        <v>302</v>
      </c>
      <c r="T1688" t="s">
        <v>509</v>
      </c>
      <c r="U1688" t="s">
        <v>520</v>
      </c>
      <c r="V1688" t="s">
        <v>518</v>
      </c>
    </row>
    <row r="1689" spans="1:22" ht="15" customHeight="1" x14ac:dyDescent="0.3">
      <c r="A1689">
        <v>10893</v>
      </c>
      <c r="B1689" t="s">
        <v>37</v>
      </c>
      <c r="C1689">
        <v>30</v>
      </c>
      <c r="D1689">
        <v>9</v>
      </c>
      <c r="E1689" s="3">
        <v>44610</v>
      </c>
      <c r="F1689" s="25">
        <f>YEAR(Order[[#This Row],[OrderDate]])</f>
        <v>2022</v>
      </c>
      <c r="G1689" s="14">
        <v>20220220</v>
      </c>
      <c r="H1689" t="s">
        <v>484</v>
      </c>
      <c r="I1689" s="4">
        <v>906.15</v>
      </c>
      <c r="J1689" s="4">
        <v>25.89</v>
      </c>
      <c r="K1689" s="4">
        <v>25.89</v>
      </c>
      <c r="L1689">
        <v>35</v>
      </c>
      <c r="M1689" s="8">
        <v>0</v>
      </c>
      <c r="N1689" t="s">
        <v>384</v>
      </c>
      <c r="O1689">
        <v>13</v>
      </c>
      <c r="P1689" s="4">
        <v>15.141134761320492</v>
      </c>
      <c r="Q1689" t="s">
        <v>126</v>
      </c>
      <c r="R1689" t="s">
        <v>215</v>
      </c>
      <c r="S1689" t="s">
        <v>302</v>
      </c>
      <c r="T1689" t="s">
        <v>509</v>
      </c>
      <c r="U1689" t="s">
        <v>520</v>
      </c>
      <c r="V1689" t="s">
        <v>514</v>
      </c>
    </row>
    <row r="1690" spans="1:22" ht="15" customHeight="1" x14ac:dyDescent="0.3">
      <c r="A1690">
        <v>10893</v>
      </c>
      <c r="B1690" t="s">
        <v>37</v>
      </c>
      <c r="C1690">
        <v>36</v>
      </c>
      <c r="D1690">
        <v>9</v>
      </c>
      <c r="E1690" s="3">
        <v>44610</v>
      </c>
      <c r="F1690" s="25">
        <f>YEAR(Order[[#This Row],[OrderDate]])</f>
        <v>2022</v>
      </c>
      <c r="G1690" s="14">
        <v>20220220</v>
      </c>
      <c r="H1690" t="s">
        <v>484</v>
      </c>
      <c r="I1690" s="4">
        <v>380</v>
      </c>
      <c r="J1690" s="4">
        <v>19</v>
      </c>
      <c r="K1690" s="4">
        <v>19</v>
      </c>
      <c r="L1690">
        <v>20</v>
      </c>
      <c r="M1690" s="8">
        <v>0</v>
      </c>
      <c r="N1690" t="s">
        <v>390</v>
      </c>
      <c r="O1690">
        <v>17</v>
      </c>
      <c r="P1690" s="4">
        <v>14.515505674132482</v>
      </c>
      <c r="Q1690" t="s">
        <v>126</v>
      </c>
      <c r="R1690" t="s">
        <v>215</v>
      </c>
      <c r="S1690" t="s">
        <v>302</v>
      </c>
      <c r="T1690" t="s">
        <v>509</v>
      </c>
      <c r="U1690" t="s">
        <v>520</v>
      </c>
      <c r="V1690" t="s">
        <v>514</v>
      </c>
    </row>
    <row r="1691" spans="1:22" ht="15" customHeight="1" x14ac:dyDescent="0.3">
      <c r="A1691">
        <v>10894</v>
      </c>
      <c r="B1691" t="s">
        <v>68</v>
      </c>
      <c r="C1691">
        <v>13</v>
      </c>
      <c r="D1691">
        <v>1</v>
      </c>
      <c r="E1691" s="3">
        <v>44610</v>
      </c>
      <c r="F1691" s="25">
        <f>YEAR(Order[[#This Row],[OrderDate]])</f>
        <v>2022</v>
      </c>
      <c r="G1691" s="14">
        <v>20220220</v>
      </c>
      <c r="H1691" t="s">
        <v>486</v>
      </c>
      <c r="I1691" s="4">
        <v>159.59999987483025</v>
      </c>
      <c r="J1691" s="4">
        <v>6</v>
      </c>
      <c r="K1691" s="4">
        <v>5.6999999955296516</v>
      </c>
      <c r="L1691">
        <v>28</v>
      </c>
      <c r="M1691" s="8">
        <v>5.000000074505806E-2</v>
      </c>
      <c r="N1691" t="s">
        <v>367</v>
      </c>
      <c r="O1691">
        <v>6</v>
      </c>
      <c r="P1691" s="4">
        <v>2.1837851755325639</v>
      </c>
      <c r="Q1691" t="s">
        <v>157</v>
      </c>
      <c r="R1691" t="s">
        <v>246</v>
      </c>
      <c r="S1691" t="s">
        <v>331</v>
      </c>
      <c r="T1691" t="s">
        <v>510</v>
      </c>
      <c r="U1691" t="s">
        <v>353</v>
      </c>
      <c r="V1691" t="s">
        <v>514</v>
      </c>
    </row>
    <row r="1692" spans="1:22" ht="15" customHeight="1" x14ac:dyDescent="0.3">
      <c r="A1692">
        <v>10894</v>
      </c>
      <c r="B1692" t="s">
        <v>68</v>
      </c>
      <c r="C1692">
        <v>69</v>
      </c>
      <c r="D1692">
        <v>1</v>
      </c>
      <c r="E1692" s="3">
        <v>44610</v>
      </c>
      <c r="F1692" s="25">
        <f>YEAR(Order[[#This Row],[OrderDate]])</f>
        <v>2022</v>
      </c>
      <c r="G1692" s="14">
        <v>20220220</v>
      </c>
      <c r="H1692" t="s">
        <v>486</v>
      </c>
      <c r="I1692" s="4">
        <v>1709.9999986588955</v>
      </c>
      <c r="J1692" s="4">
        <v>36</v>
      </c>
      <c r="K1692" s="4">
        <v>34.19999997317791</v>
      </c>
      <c r="L1692">
        <v>50</v>
      </c>
      <c r="M1692" s="8">
        <v>5.000000074505806E-2</v>
      </c>
      <c r="N1692" t="s">
        <v>423</v>
      </c>
      <c r="O1692">
        <v>15</v>
      </c>
      <c r="P1692" s="4">
        <v>12.894008605174344</v>
      </c>
      <c r="Q1692" t="s">
        <v>157</v>
      </c>
      <c r="R1692" t="s">
        <v>246</v>
      </c>
      <c r="S1692" t="s">
        <v>331</v>
      </c>
      <c r="T1692" t="s">
        <v>510</v>
      </c>
      <c r="U1692" t="s">
        <v>353</v>
      </c>
      <c r="V1692" t="s">
        <v>511</v>
      </c>
    </row>
    <row r="1693" spans="1:22" ht="15" customHeight="1" x14ac:dyDescent="0.3">
      <c r="A1693">
        <v>10894</v>
      </c>
      <c r="B1693" t="s">
        <v>68</v>
      </c>
      <c r="C1693">
        <v>75</v>
      </c>
      <c r="D1693">
        <v>1</v>
      </c>
      <c r="E1693" s="3">
        <v>44610</v>
      </c>
      <c r="F1693" s="25">
        <f>YEAR(Order[[#This Row],[OrderDate]])</f>
        <v>2022</v>
      </c>
      <c r="G1693" s="14">
        <v>20220223</v>
      </c>
      <c r="H1693" t="s">
        <v>486</v>
      </c>
      <c r="I1693" s="4">
        <v>883.499999307096</v>
      </c>
      <c r="J1693" s="4">
        <v>7.75</v>
      </c>
      <c r="K1693" s="4">
        <v>7.3624999942258</v>
      </c>
      <c r="L1693">
        <v>120</v>
      </c>
      <c r="M1693" s="8">
        <v>5.000000074505806E-2</v>
      </c>
      <c r="N1693" t="s">
        <v>429</v>
      </c>
      <c r="O1693">
        <v>12</v>
      </c>
      <c r="P1693" s="4">
        <v>3.8495729671919596</v>
      </c>
      <c r="Q1693" t="s">
        <v>157</v>
      </c>
      <c r="R1693" t="s">
        <v>246</v>
      </c>
      <c r="S1693" t="s">
        <v>331</v>
      </c>
      <c r="T1693" t="s">
        <v>510</v>
      </c>
      <c r="U1693" t="s">
        <v>353</v>
      </c>
      <c r="V1693" t="s">
        <v>517</v>
      </c>
    </row>
    <row r="1694" spans="1:22" ht="15" customHeight="1" x14ac:dyDescent="0.3">
      <c r="A1694">
        <v>10895</v>
      </c>
      <c r="B1694" t="s">
        <v>19</v>
      </c>
      <c r="C1694">
        <v>24</v>
      </c>
      <c r="D1694">
        <v>3</v>
      </c>
      <c r="E1694" s="3">
        <v>44610</v>
      </c>
      <c r="F1694" s="25">
        <f>YEAR(Order[[#This Row],[OrderDate]])</f>
        <v>2022</v>
      </c>
      <c r="G1694" s="14">
        <v>20220223</v>
      </c>
      <c r="H1694" t="s">
        <v>486</v>
      </c>
      <c r="I1694" s="4">
        <v>495</v>
      </c>
      <c r="J1694" s="4">
        <v>4.5</v>
      </c>
      <c r="K1694" s="4">
        <v>4.5</v>
      </c>
      <c r="L1694">
        <v>110</v>
      </c>
      <c r="M1694" s="8">
        <v>0</v>
      </c>
      <c r="N1694" t="s">
        <v>378</v>
      </c>
      <c r="O1694">
        <v>10</v>
      </c>
      <c r="P1694" s="4">
        <v>2.1230577042655105</v>
      </c>
      <c r="Q1694" t="s">
        <v>108</v>
      </c>
      <c r="R1694" t="s">
        <v>197</v>
      </c>
      <c r="S1694" t="s">
        <v>286</v>
      </c>
      <c r="T1694" t="s">
        <v>509</v>
      </c>
      <c r="U1694" t="s">
        <v>524</v>
      </c>
      <c r="V1694" t="s">
        <v>517</v>
      </c>
    </row>
    <row r="1695" spans="1:22" ht="15" customHeight="1" x14ac:dyDescent="0.3">
      <c r="A1695">
        <v>10895</v>
      </c>
      <c r="B1695" t="s">
        <v>19</v>
      </c>
      <c r="C1695">
        <v>39</v>
      </c>
      <c r="D1695">
        <v>3</v>
      </c>
      <c r="E1695" s="3">
        <v>44610</v>
      </c>
      <c r="F1695" s="25">
        <f>YEAR(Order[[#This Row],[OrderDate]])</f>
        <v>2022</v>
      </c>
      <c r="G1695" s="14">
        <v>20220223</v>
      </c>
      <c r="H1695" t="s">
        <v>486</v>
      </c>
      <c r="I1695" s="4">
        <v>810</v>
      </c>
      <c r="J1695" s="4">
        <v>18</v>
      </c>
      <c r="K1695" s="4">
        <v>18</v>
      </c>
      <c r="L1695">
        <v>45</v>
      </c>
      <c r="M1695" s="8">
        <v>0</v>
      </c>
      <c r="N1695" t="s">
        <v>393</v>
      </c>
      <c r="O1695">
        <v>18</v>
      </c>
      <c r="P1695" s="4">
        <v>13.522215154598831</v>
      </c>
      <c r="Q1695" t="s">
        <v>108</v>
      </c>
      <c r="R1695" t="s">
        <v>197</v>
      </c>
      <c r="S1695" t="s">
        <v>286</v>
      </c>
      <c r="T1695" t="s">
        <v>509</v>
      </c>
      <c r="U1695" t="s">
        <v>524</v>
      </c>
      <c r="V1695" t="s">
        <v>517</v>
      </c>
    </row>
    <row r="1696" spans="1:22" ht="15" customHeight="1" x14ac:dyDescent="0.3">
      <c r="A1696">
        <v>10895</v>
      </c>
      <c r="B1696" t="s">
        <v>19</v>
      </c>
      <c r="C1696">
        <v>40</v>
      </c>
      <c r="D1696">
        <v>3</v>
      </c>
      <c r="E1696" s="3">
        <v>44610</v>
      </c>
      <c r="F1696" s="25">
        <f>YEAR(Order[[#This Row],[OrderDate]])</f>
        <v>2022</v>
      </c>
      <c r="G1696" s="14">
        <v>20220223</v>
      </c>
      <c r="H1696" t="s">
        <v>486</v>
      </c>
      <c r="I1696" s="4">
        <v>1674.3999999999999</v>
      </c>
      <c r="J1696" s="4">
        <v>18.399999999999999</v>
      </c>
      <c r="K1696" s="4">
        <v>18.399999999999999</v>
      </c>
      <c r="L1696">
        <v>91</v>
      </c>
      <c r="M1696" s="8">
        <v>0</v>
      </c>
      <c r="N1696" t="s">
        <v>394</v>
      </c>
      <c r="O1696">
        <v>19</v>
      </c>
      <c r="P1696" s="4">
        <v>11.939905659925371</v>
      </c>
      <c r="Q1696" t="s">
        <v>108</v>
      </c>
      <c r="R1696" t="s">
        <v>197</v>
      </c>
      <c r="S1696" t="s">
        <v>286</v>
      </c>
      <c r="T1696" t="s">
        <v>509</v>
      </c>
      <c r="U1696" t="s">
        <v>524</v>
      </c>
      <c r="V1696" t="s">
        <v>514</v>
      </c>
    </row>
    <row r="1697" spans="1:22" ht="15" customHeight="1" x14ac:dyDescent="0.3">
      <c r="A1697">
        <v>10895</v>
      </c>
      <c r="B1697" t="s">
        <v>19</v>
      </c>
      <c r="C1697">
        <v>60</v>
      </c>
      <c r="D1697">
        <v>3</v>
      </c>
      <c r="E1697" s="3">
        <v>44610</v>
      </c>
      <c r="F1697" s="25">
        <f>YEAR(Order[[#This Row],[OrderDate]])</f>
        <v>2022</v>
      </c>
      <c r="G1697" s="14">
        <v>20220227</v>
      </c>
      <c r="H1697" t="s">
        <v>486</v>
      </c>
      <c r="I1697" s="4">
        <v>3400</v>
      </c>
      <c r="J1697" s="4">
        <v>34</v>
      </c>
      <c r="K1697" s="4">
        <v>34</v>
      </c>
      <c r="L1697">
        <v>100</v>
      </c>
      <c r="M1697" s="8">
        <v>0</v>
      </c>
      <c r="N1697" t="s">
        <v>414</v>
      </c>
      <c r="O1697">
        <v>28</v>
      </c>
      <c r="P1697" s="4">
        <v>17.186056815854748</v>
      </c>
      <c r="Q1697" t="s">
        <v>108</v>
      </c>
      <c r="R1697" t="s">
        <v>197</v>
      </c>
      <c r="S1697" t="s">
        <v>286</v>
      </c>
      <c r="T1697" t="s">
        <v>509</v>
      </c>
      <c r="U1697" t="s">
        <v>524</v>
      </c>
      <c r="V1697" t="s">
        <v>511</v>
      </c>
    </row>
    <row r="1698" spans="1:22" x14ac:dyDescent="0.3">
      <c r="A1698">
        <v>10896</v>
      </c>
      <c r="B1698" t="s">
        <v>48</v>
      </c>
      <c r="C1698">
        <v>45</v>
      </c>
      <c r="D1698">
        <v>7</v>
      </c>
      <c r="E1698" s="3">
        <v>44611</v>
      </c>
      <c r="F1698" s="25">
        <f>YEAR(Order[[#This Row],[OrderDate]])</f>
        <v>2022</v>
      </c>
      <c r="G1698" s="14">
        <v>20220227</v>
      </c>
      <c r="H1698" t="s">
        <v>485</v>
      </c>
      <c r="I1698" s="4">
        <v>142.5</v>
      </c>
      <c r="J1698" s="4">
        <v>9.5</v>
      </c>
      <c r="K1698" s="4">
        <v>9.5</v>
      </c>
      <c r="L1698">
        <v>15</v>
      </c>
      <c r="M1698" s="8">
        <v>0</v>
      </c>
      <c r="N1698" t="s">
        <v>399</v>
      </c>
      <c r="O1698">
        <v>21</v>
      </c>
      <c r="P1698" s="4">
        <v>4.5986324879657294</v>
      </c>
      <c r="Q1698" t="s">
        <v>137</v>
      </c>
      <c r="R1698" t="s">
        <v>226</v>
      </c>
      <c r="S1698" t="s">
        <v>313</v>
      </c>
      <c r="T1698" t="s">
        <v>509</v>
      </c>
      <c r="U1698" t="s">
        <v>522</v>
      </c>
      <c r="V1698" t="s">
        <v>514</v>
      </c>
    </row>
    <row r="1699" spans="1:22" x14ac:dyDescent="0.3">
      <c r="A1699">
        <v>10896</v>
      </c>
      <c r="B1699" t="s">
        <v>48</v>
      </c>
      <c r="C1699">
        <v>56</v>
      </c>
      <c r="D1699">
        <v>7</v>
      </c>
      <c r="E1699" s="3">
        <v>44611</v>
      </c>
      <c r="F1699" s="25">
        <f>YEAR(Order[[#This Row],[OrderDate]])</f>
        <v>2022</v>
      </c>
      <c r="G1699" s="14">
        <v>20220225</v>
      </c>
      <c r="H1699" t="s">
        <v>485</v>
      </c>
      <c r="I1699" s="4">
        <v>608</v>
      </c>
      <c r="J1699" s="4">
        <v>38</v>
      </c>
      <c r="K1699" s="4">
        <v>38</v>
      </c>
      <c r="L1699">
        <v>16</v>
      </c>
      <c r="M1699" s="8">
        <v>0</v>
      </c>
      <c r="N1699" t="s">
        <v>410</v>
      </c>
      <c r="O1699">
        <v>26</v>
      </c>
      <c r="P1699" s="4">
        <v>12.985049050340091</v>
      </c>
      <c r="Q1699" t="s">
        <v>137</v>
      </c>
      <c r="R1699" t="s">
        <v>226</v>
      </c>
      <c r="S1699" t="s">
        <v>313</v>
      </c>
      <c r="T1699" t="s">
        <v>509</v>
      </c>
      <c r="U1699" t="s">
        <v>522</v>
      </c>
      <c r="V1699" t="s">
        <v>512</v>
      </c>
    </row>
    <row r="1700" spans="1:22" ht="15" customHeight="1" x14ac:dyDescent="0.3">
      <c r="A1700">
        <v>10897</v>
      </c>
      <c r="B1700" t="s">
        <v>35</v>
      </c>
      <c r="C1700">
        <v>29</v>
      </c>
      <c r="D1700">
        <v>3</v>
      </c>
      <c r="E1700" s="3">
        <v>44611</v>
      </c>
      <c r="F1700" s="25">
        <f>YEAR(Order[[#This Row],[OrderDate]])</f>
        <v>2022</v>
      </c>
      <c r="G1700" s="14">
        <v>20220225</v>
      </c>
      <c r="H1700" t="s">
        <v>484</v>
      </c>
      <c r="I1700" s="4">
        <v>9903.2000000000007</v>
      </c>
      <c r="J1700" s="4">
        <v>123.79</v>
      </c>
      <c r="K1700" s="4">
        <v>123.79</v>
      </c>
      <c r="L1700">
        <v>80</v>
      </c>
      <c r="M1700" s="8">
        <v>0</v>
      </c>
      <c r="N1700" t="s">
        <v>383</v>
      </c>
      <c r="O1700">
        <v>12</v>
      </c>
      <c r="P1700" s="4">
        <v>78.453085124436214</v>
      </c>
      <c r="Q1700" t="s">
        <v>124</v>
      </c>
      <c r="R1700" t="s">
        <v>213</v>
      </c>
      <c r="T1700" t="s">
        <v>509</v>
      </c>
      <c r="U1700" t="s">
        <v>530</v>
      </c>
      <c r="V1700" t="s">
        <v>518</v>
      </c>
    </row>
    <row r="1701" spans="1:22" ht="15" customHeight="1" x14ac:dyDescent="0.3">
      <c r="A1701">
        <v>10897</v>
      </c>
      <c r="B1701" t="s">
        <v>35</v>
      </c>
      <c r="C1701">
        <v>30</v>
      </c>
      <c r="D1701">
        <v>3</v>
      </c>
      <c r="E1701" s="3">
        <v>44611</v>
      </c>
      <c r="F1701" s="25">
        <f>YEAR(Order[[#This Row],[OrderDate]])</f>
        <v>2022</v>
      </c>
      <c r="G1701" s="14">
        <v>20220306</v>
      </c>
      <c r="H1701" t="s">
        <v>484</v>
      </c>
      <c r="I1701" s="4">
        <v>932.04</v>
      </c>
      <c r="J1701" s="4">
        <v>25.89</v>
      </c>
      <c r="K1701" s="4">
        <v>25.89</v>
      </c>
      <c r="L1701">
        <v>36</v>
      </c>
      <c r="M1701" s="8">
        <v>0</v>
      </c>
      <c r="N1701" t="s">
        <v>384</v>
      </c>
      <c r="O1701">
        <v>13</v>
      </c>
      <c r="P1701" s="4">
        <v>15.141134761320492</v>
      </c>
      <c r="Q1701" t="s">
        <v>124</v>
      </c>
      <c r="R1701" t="s">
        <v>213</v>
      </c>
      <c r="T1701" t="s">
        <v>509</v>
      </c>
      <c r="U1701" t="s">
        <v>530</v>
      </c>
      <c r="V1701" t="s">
        <v>514</v>
      </c>
    </row>
    <row r="1702" spans="1:22" ht="15" customHeight="1" x14ac:dyDescent="0.3">
      <c r="A1702">
        <v>10898</v>
      </c>
      <c r="B1702" t="s">
        <v>52</v>
      </c>
      <c r="C1702">
        <v>13</v>
      </c>
      <c r="D1702">
        <v>4</v>
      </c>
      <c r="E1702" s="3">
        <v>44612</v>
      </c>
      <c r="F1702" s="25">
        <f>YEAR(Order[[#This Row],[OrderDate]])</f>
        <v>2022</v>
      </c>
      <c r="G1702" s="14">
        <v>20220226</v>
      </c>
      <c r="H1702" t="s">
        <v>484</v>
      </c>
      <c r="I1702" s="4">
        <v>30</v>
      </c>
      <c r="J1702" s="4">
        <v>6</v>
      </c>
      <c r="K1702" s="4">
        <v>6</v>
      </c>
      <c r="L1702">
        <v>5</v>
      </c>
      <c r="M1702" s="8">
        <v>0</v>
      </c>
      <c r="N1702" t="s">
        <v>367</v>
      </c>
      <c r="O1702">
        <v>6</v>
      </c>
      <c r="P1702" s="4">
        <v>2.1837851755325639</v>
      </c>
      <c r="Q1702" t="s">
        <v>141</v>
      </c>
      <c r="R1702" t="s">
        <v>230</v>
      </c>
      <c r="S1702" t="s">
        <v>278</v>
      </c>
      <c r="T1702" t="s">
        <v>510</v>
      </c>
      <c r="U1702">
        <v>0</v>
      </c>
      <c r="V1702" t="s">
        <v>514</v>
      </c>
    </row>
    <row r="1703" spans="1:22" ht="15" customHeight="1" x14ac:dyDescent="0.3">
      <c r="A1703">
        <v>10899</v>
      </c>
      <c r="B1703" t="s">
        <v>44</v>
      </c>
      <c r="C1703">
        <v>39</v>
      </c>
      <c r="D1703">
        <v>5</v>
      </c>
      <c r="E1703" s="3">
        <v>44612</v>
      </c>
      <c r="F1703" s="25">
        <f>YEAR(Order[[#This Row],[OrderDate]])</f>
        <v>2022</v>
      </c>
      <c r="G1703" s="14">
        <v>20220304</v>
      </c>
      <c r="H1703" t="s">
        <v>485</v>
      </c>
      <c r="I1703" s="4">
        <v>122.39999914169312</v>
      </c>
      <c r="J1703" s="4">
        <v>18</v>
      </c>
      <c r="K1703" s="4">
        <v>15.299999892711639</v>
      </c>
      <c r="L1703">
        <v>8</v>
      </c>
      <c r="M1703" s="8">
        <v>0.15000000596046451</v>
      </c>
      <c r="N1703" t="s">
        <v>393</v>
      </c>
      <c r="O1703">
        <v>18</v>
      </c>
      <c r="P1703" s="4">
        <v>13.522215154598831</v>
      </c>
      <c r="Q1703" t="s">
        <v>133</v>
      </c>
      <c r="R1703" t="s">
        <v>222</v>
      </c>
      <c r="S1703" t="s">
        <v>309</v>
      </c>
      <c r="T1703" t="s">
        <v>510</v>
      </c>
      <c r="U1703" t="s">
        <v>354</v>
      </c>
      <c r="V1703" t="s">
        <v>517</v>
      </c>
    </row>
    <row r="1704" spans="1:22" ht="15" customHeight="1" x14ac:dyDescent="0.3">
      <c r="A1704">
        <v>10900</v>
      </c>
      <c r="B1704" t="s">
        <v>85</v>
      </c>
      <c r="C1704">
        <v>70</v>
      </c>
      <c r="D1704">
        <v>1</v>
      </c>
      <c r="E1704" s="3">
        <v>44612</v>
      </c>
      <c r="F1704" s="25">
        <f>YEAR(Order[[#This Row],[OrderDate]])</f>
        <v>2022</v>
      </c>
      <c r="G1704" s="14">
        <v>20220226</v>
      </c>
      <c r="H1704" t="s">
        <v>484</v>
      </c>
      <c r="I1704" s="4">
        <v>33.75</v>
      </c>
      <c r="J1704" s="4">
        <v>15</v>
      </c>
      <c r="K1704" s="4">
        <v>11.25</v>
      </c>
      <c r="L1704">
        <v>3</v>
      </c>
      <c r="M1704" s="8">
        <v>0.25</v>
      </c>
      <c r="N1704" t="s">
        <v>424</v>
      </c>
      <c r="O1704">
        <v>7</v>
      </c>
      <c r="P1704" s="4">
        <v>4.3219663299234155</v>
      </c>
      <c r="Q1704" t="s">
        <v>174</v>
      </c>
      <c r="R1704" t="s">
        <v>263</v>
      </c>
      <c r="S1704" t="s">
        <v>347</v>
      </c>
      <c r="T1704" t="s">
        <v>510</v>
      </c>
      <c r="U1704" t="s">
        <v>521</v>
      </c>
      <c r="V1704" t="s">
        <v>517</v>
      </c>
    </row>
    <row r="1705" spans="1:22" ht="15" customHeight="1" x14ac:dyDescent="0.3">
      <c r="A1705">
        <v>10901</v>
      </c>
      <c r="B1705" t="s">
        <v>33</v>
      </c>
      <c r="C1705">
        <v>41</v>
      </c>
      <c r="D1705">
        <v>4</v>
      </c>
      <c r="E1705" s="3">
        <v>44615</v>
      </c>
      <c r="F1705" s="25">
        <f>YEAR(Order[[#This Row],[OrderDate]])</f>
        <v>2022</v>
      </c>
      <c r="G1705" s="14">
        <v>20220226</v>
      </c>
      <c r="H1705" t="s">
        <v>486</v>
      </c>
      <c r="I1705" s="4">
        <v>289.5</v>
      </c>
      <c r="J1705" s="4">
        <v>9.65</v>
      </c>
      <c r="K1705" s="4">
        <v>9.65</v>
      </c>
      <c r="L1705">
        <v>30</v>
      </c>
      <c r="M1705" s="8">
        <v>0</v>
      </c>
      <c r="N1705" t="s">
        <v>395</v>
      </c>
      <c r="O1705">
        <v>19</v>
      </c>
      <c r="P1705" s="4">
        <v>6.0463867884479576</v>
      </c>
      <c r="Q1705" t="s">
        <v>122</v>
      </c>
      <c r="R1705" t="s">
        <v>211</v>
      </c>
      <c r="S1705" t="s">
        <v>299</v>
      </c>
      <c r="T1705" t="s">
        <v>510</v>
      </c>
      <c r="U1705" t="s">
        <v>354</v>
      </c>
      <c r="V1705" t="s">
        <v>514</v>
      </c>
    </row>
    <row r="1706" spans="1:22" ht="15" customHeight="1" x14ac:dyDescent="0.3">
      <c r="A1706">
        <v>10901</v>
      </c>
      <c r="B1706" t="s">
        <v>33</v>
      </c>
      <c r="C1706">
        <v>71</v>
      </c>
      <c r="D1706">
        <v>4</v>
      </c>
      <c r="E1706" s="3">
        <v>44615</v>
      </c>
      <c r="F1706" s="25">
        <f>YEAR(Order[[#This Row],[OrderDate]])</f>
        <v>2022</v>
      </c>
      <c r="G1706" s="14">
        <v>20220303</v>
      </c>
      <c r="H1706" t="s">
        <v>486</v>
      </c>
      <c r="I1706" s="4">
        <v>645</v>
      </c>
      <c r="J1706" s="4">
        <v>21.5</v>
      </c>
      <c r="K1706" s="4">
        <v>21.5</v>
      </c>
      <c r="L1706">
        <v>30</v>
      </c>
      <c r="M1706" s="8">
        <v>0</v>
      </c>
      <c r="N1706" t="s">
        <v>425</v>
      </c>
      <c r="O1706">
        <v>15</v>
      </c>
      <c r="P1706" s="4">
        <v>15.813450604529082</v>
      </c>
      <c r="Q1706" t="s">
        <v>122</v>
      </c>
      <c r="R1706" t="s">
        <v>211</v>
      </c>
      <c r="S1706" t="s">
        <v>299</v>
      </c>
      <c r="T1706" t="s">
        <v>510</v>
      </c>
      <c r="U1706" t="s">
        <v>354</v>
      </c>
      <c r="V1706" t="s">
        <v>511</v>
      </c>
    </row>
    <row r="1707" spans="1:22" ht="15" customHeight="1" x14ac:dyDescent="0.3">
      <c r="A1707">
        <v>10902</v>
      </c>
      <c r="B1707" t="s">
        <v>22</v>
      </c>
      <c r="C1707">
        <v>55</v>
      </c>
      <c r="D1707">
        <v>1</v>
      </c>
      <c r="E1707" s="3">
        <v>44615</v>
      </c>
      <c r="F1707" s="25">
        <f>YEAR(Order[[#This Row],[OrderDate]])</f>
        <v>2022</v>
      </c>
      <c r="G1707" s="14">
        <v>20220303</v>
      </c>
      <c r="H1707" t="s">
        <v>486</v>
      </c>
      <c r="I1707" s="4">
        <v>611.99999570846558</v>
      </c>
      <c r="J1707" s="4">
        <v>24</v>
      </c>
      <c r="K1707" s="4">
        <v>20.399999856948853</v>
      </c>
      <c r="L1707">
        <v>30</v>
      </c>
      <c r="M1707" s="8">
        <v>0.15000000596046451</v>
      </c>
      <c r="N1707" t="s">
        <v>409</v>
      </c>
      <c r="O1707">
        <v>25</v>
      </c>
      <c r="P1707" s="4">
        <v>18.144678468561601</v>
      </c>
      <c r="Q1707" t="s">
        <v>111</v>
      </c>
      <c r="R1707" t="s">
        <v>200</v>
      </c>
      <c r="S1707" t="s">
        <v>289</v>
      </c>
      <c r="T1707" t="s">
        <v>509</v>
      </c>
      <c r="U1707" t="s">
        <v>526</v>
      </c>
      <c r="V1707" t="s">
        <v>518</v>
      </c>
    </row>
    <row r="1708" spans="1:22" ht="15" customHeight="1" x14ac:dyDescent="0.3">
      <c r="A1708">
        <v>10902</v>
      </c>
      <c r="B1708" t="s">
        <v>22</v>
      </c>
      <c r="C1708">
        <v>62</v>
      </c>
      <c r="D1708">
        <v>1</v>
      </c>
      <c r="E1708" s="3">
        <v>44615</v>
      </c>
      <c r="F1708" s="25">
        <f>YEAR(Order[[#This Row],[OrderDate]])</f>
        <v>2022</v>
      </c>
      <c r="G1708" s="14">
        <v>20220304</v>
      </c>
      <c r="H1708" t="s">
        <v>486</v>
      </c>
      <c r="I1708" s="4">
        <v>251.42999823689459</v>
      </c>
      <c r="J1708" s="4">
        <v>49.3</v>
      </c>
      <c r="K1708" s="4">
        <v>41.904999706149098</v>
      </c>
      <c r="L1708">
        <v>6</v>
      </c>
      <c r="M1708" s="8">
        <v>0.15000000596046451</v>
      </c>
      <c r="N1708" t="s">
        <v>416</v>
      </c>
      <c r="O1708">
        <v>29</v>
      </c>
      <c r="P1708" s="4">
        <v>34.868075459270003</v>
      </c>
      <c r="Q1708" t="s">
        <v>111</v>
      </c>
      <c r="R1708" t="s">
        <v>200</v>
      </c>
      <c r="S1708" t="s">
        <v>289</v>
      </c>
      <c r="T1708" t="s">
        <v>509</v>
      </c>
      <c r="U1708" t="s">
        <v>526</v>
      </c>
      <c r="V1708" t="s">
        <v>516</v>
      </c>
    </row>
    <row r="1709" spans="1:22" ht="15" customHeight="1" x14ac:dyDescent="0.3">
      <c r="A1709">
        <v>10903</v>
      </c>
      <c r="B1709" t="s">
        <v>32</v>
      </c>
      <c r="C1709">
        <v>13</v>
      </c>
      <c r="D1709">
        <v>3</v>
      </c>
      <c r="E1709" s="3">
        <v>44616</v>
      </c>
      <c r="F1709" s="25">
        <f>YEAR(Order[[#This Row],[OrderDate]])</f>
        <v>2022</v>
      </c>
      <c r="G1709" s="14">
        <v>20220304</v>
      </c>
      <c r="H1709" t="s">
        <v>485</v>
      </c>
      <c r="I1709" s="4">
        <v>240</v>
      </c>
      <c r="J1709" s="4">
        <v>6</v>
      </c>
      <c r="K1709" s="4">
        <v>6</v>
      </c>
      <c r="L1709">
        <v>40</v>
      </c>
      <c r="M1709" s="8">
        <v>0</v>
      </c>
      <c r="N1709" t="s">
        <v>367</v>
      </c>
      <c r="O1709">
        <v>6</v>
      </c>
      <c r="P1709" s="4">
        <v>2.1837851755325639</v>
      </c>
      <c r="Q1709" t="s">
        <v>121</v>
      </c>
      <c r="R1709" t="s">
        <v>210</v>
      </c>
      <c r="S1709" t="s">
        <v>298</v>
      </c>
      <c r="T1709" t="s">
        <v>510</v>
      </c>
      <c r="U1709" t="s">
        <v>521</v>
      </c>
      <c r="V1709" t="s">
        <v>514</v>
      </c>
    </row>
    <row r="1710" spans="1:22" ht="15" customHeight="1" x14ac:dyDescent="0.3">
      <c r="A1710">
        <v>10903</v>
      </c>
      <c r="B1710" t="s">
        <v>32</v>
      </c>
      <c r="C1710">
        <v>65</v>
      </c>
      <c r="D1710">
        <v>3</v>
      </c>
      <c r="E1710" s="3">
        <v>44616</v>
      </c>
      <c r="F1710" s="25">
        <f>YEAR(Order[[#This Row],[OrderDate]])</f>
        <v>2022</v>
      </c>
      <c r="G1710" s="14">
        <v>20220304</v>
      </c>
      <c r="H1710" t="s">
        <v>485</v>
      </c>
      <c r="I1710" s="4">
        <v>442.05</v>
      </c>
      <c r="J1710" s="4">
        <v>21.05</v>
      </c>
      <c r="K1710" s="4">
        <v>21.05</v>
      </c>
      <c r="L1710">
        <v>21</v>
      </c>
      <c r="M1710" s="8">
        <v>0</v>
      </c>
      <c r="N1710" t="s">
        <v>419</v>
      </c>
      <c r="O1710">
        <v>2</v>
      </c>
      <c r="P1710" s="4">
        <v>12.356901002694999</v>
      </c>
      <c r="Q1710" t="s">
        <v>121</v>
      </c>
      <c r="R1710" t="s">
        <v>210</v>
      </c>
      <c r="S1710" t="s">
        <v>298</v>
      </c>
      <c r="T1710" t="s">
        <v>510</v>
      </c>
      <c r="U1710" t="s">
        <v>521</v>
      </c>
      <c r="V1710" t="s">
        <v>515</v>
      </c>
    </row>
    <row r="1711" spans="1:22" ht="15" customHeight="1" x14ac:dyDescent="0.3">
      <c r="A1711">
        <v>10903</v>
      </c>
      <c r="B1711" t="s">
        <v>32</v>
      </c>
      <c r="C1711">
        <v>68</v>
      </c>
      <c r="D1711">
        <v>3</v>
      </c>
      <c r="E1711" s="3">
        <v>44616</v>
      </c>
      <c r="F1711" s="25">
        <f>YEAR(Order[[#This Row],[OrderDate]])</f>
        <v>2022</v>
      </c>
      <c r="G1711" s="14">
        <v>20220227</v>
      </c>
      <c r="H1711" t="s">
        <v>485</v>
      </c>
      <c r="I1711" s="4">
        <v>250</v>
      </c>
      <c r="J1711" s="4">
        <v>12.5</v>
      </c>
      <c r="K1711" s="4">
        <v>12.5</v>
      </c>
      <c r="L1711">
        <v>20</v>
      </c>
      <c r="M1711" s="8">
        <v>0</v>
      </c>
      <c r="N1711" t="s">
        <v>422</v>
      </c>
      <c r="O1711">
        <v>8</v>
      </c>
      <c r="P1711" s="4">
        <v>9.881917469522989</v>
      </c>
      <c r="Q1711" t="s">
        <v>121</v>
      </c>
      <c r="R1711" t="s">
        <v>210</v>
      </c>
      <c r="S1711" t="s">
        <v>298</v>
      </c>
      <c r="T1711" t="s">
        <v>510</v>
      </c>
      <c r="U1711" t="s">
        <v>521</v>
      </c>
      <c r="V1711" t="s">
        <v>516</v>
      </c>
    </row>
    <row r="1712" spans="1:22" ht="15" customHeight="1" x14ac:dyDescent="0.3">
      <c r="A1712">
        <v>10904</v>
      </c>
      <c r="B1712" t="s">
        <v>86</v>
      </c>
      <c r="C1712">
        <v>58</v>
      </c>
      <c r="D1712">
        <v>3</v>
      </c>
      <c r="E1712" s="3">
        <v>44616</v>
      </c>
      <c r="F1712" s="25">
        <f>YEAR(Order[[#This Row],[OrderDate]])</f>
        <v>2022</v>
      </c>
      <c r="G1712" s="14">
        <v>20220227</v>
      </c>
      <c r="H1712" t="s">
        <v>485</v>
      </c>
      <c r="I1712" s="4">
        <v>198.75</v>
      </c>
      <c r="J1712" s="4">
        <v>13.25</v>
      </c>
      <c r="K1712" s="4">
        <v>13.25</v>
      </c>
      <c r="L1712">
        <v>15</v>
      </c>
      <c r="M1712" s="8">
        <v>0</v>
      </c>
      <c r="N1712" t="s">
        <v>412</v>
      </c>
      <c r="O1712">
        <v>27</v>
      </c>
      <c r="P1712" s="4">
        <v>5.9992715692376155</v>
      </c>
      <c r="Q1712" t="s">
        <v>175</v>
      </c>
      <c r="R1712" t="s">
        <v>264</v>
      </c>
      <c r="S1712" t="s">
        <v>348</v>
      </c>
      <c r="T1712" t="s">
        <v>510</v>
      </c>
      <c r="U1712" t="s">
        <v>353</v>
      </c>
      <c r="V1712" t="s">
        <v>514</v>
      </c>
    </row>
    <row r="1713" spans="1:22" ht="15" customHeight="1" x14ac:dyDescent="0.3">
      <c r="A1713">
        <v>10904</v>
      </c>
      <c r="B1713" t="s">
        <v>86</v>
      </c>
      <c r="C1713">
        <v>62</v>
      </c>
      <c r="D1713">
        <v>3</v>
      </c>
      <c r="E1713" s="3">
        <v>44616</v>
      </c>
      <c r="F1713" s="25">
        <f>YEAR(Order[[#This Row],[OrderDate]])</f>
        <v>2022</v>
      </c>
      <c r="G1713" s="14">
        <v>20220306</v>
      </c>
      <c r="H1713" t="s">
        <v>485</v>
      </c>
      <c r="I1713" s="4">
        <v>1725.5</v>
      </c>
      <c r="J1713" s="4">
        <v>49.3</v>
      </c>
      <c r="K1713" s="4">
        <v>49.3</v>
      </c>
      <c r="L1713">
        <v>35</v>
      </c>
      <c r="M1713" s="8">
        <v>0</v>
      </c>
      <c r="N1713" t="s">
        <v>416</v>
      </c>
      <c r="O1713">
        <v>29</v>
      </c>
      <c r="P1713" s="4">
        <v>34.868075459270003</v>
      </c>
      <c r="Q1713" t="s">
        <v>175</v>
      </c>
      <c r="R1713" t="s">
        <v>264</v>
      </c>
      <c r="S1713" t="s">
        <v>348</v>
      </c>
      <c r="T1713" t="s">
        <v>510</v>
      </c>
      <c r="U1713" t="s">
        <v>353</v>
      </c>
      <c r="V1713" t="s">
        <v>516</v>
      </c>
    </row>
    <row r="1714" spans="1:22" ht="15" customHeight="1" x14ac:dyDescent="0.3">
      <c r="A1714">
        <v>10905</v>
      </c>
      <c r="B1714" t="s">
        <v>85</v>
      </c>
      <c r="C1714">
        <v>1</v>
      </c>
      <c r="D1714">
        <v>9</v>
      </c>
      <c r="E1714" s="3">
        <v>44616</v>
      </c>
      <c r="F1714" s="25">
        <f>YEAR(Order[[#This Row],[OrderDate]])</f>
        <v>2022</v>
      </c>
      <c r="G1714" s="14">
        <v>20220303</v>
      </c>
      <c r="H1714" t="s">
        <v>484</v>
      </c>
      <c r="I1714" s="4">
        <v>341.9999997317791</v>
      </c>
      <c r="J1714" s="4">
        <v>18</v>
      </c>
      <c r="K1714" s="4">
        <v>17.099999986588955</v>
      </c>
      <c r="L1714">
        <v>20</v>
      </c>
      <c r="M1714" s="8">
        <v>5.000000074505806E-2</v>
      </c>
      <c r="N1714" t="s">
        <v>355</v>
      </c>
      <c r="O1714">
        <v>1</v>
      </c>
      <c r="P1714" s="4">
        <v>9.9412796083453241</v>
      </c>
      <c r="Q1714" t="s">
        <v>174</v>
      </c>
      <c r="R1714" t="s">
        <v>263</v>
      </c>
      <c r="S1714" t="s">
        <v>347</v>
      </c>
      <c r="T1714" t="s">
        <v>510</v>
      </c>
      <c r="U1714" t="s">
        <v>521</v>
      </c>
      <c r="V1714" t="s">
        <v>517</v>
      </c>
    </row>
    <row r="1715" spans="1:22" ht="15" customHeight="1" x14ac:dyDescent="0.3">
      <c r="A1715">
        <v>10906</v>
      </c>
      <c r="B1715" t="s">
        <v>88</v>
      </c>
      <c r="C1715">
        <v>61</v>
      </c>
      <c r="D1715">
        <v>4</v>
      </c>
      <c r="E1715" s="3">
        <v>44617</v>
      </c>
      <c r="F1715" s="25">
        <f>YEAR(Order[[#This Row],[OrderDate]])</f>
        <v>2022</v>
      </c>
      <c r="G1715" s="14">
        <v>20220227</v>
      </c>
      <c r="H1715" t="s">
        <v>485</v>
      </c>
      <c r="I1715" s="4">
        <v>427.5</v>
      </c>
      <c r="J1715" s="4">
        <v>28.5</v>
      </c>
      <c r="K1715" s="4">
        <v>28.5</v>
      </c>
      <c r="L1715">
        <v>15</v>
      </c>
      <c r="M1715" s="8">
        <v>0</v>
      </c>
      <c r="N1715" t="s">
        <v>415</v>
      </c>
      <c r="O1715">
        <v>29</v>
      </c>
      <c r="P1715" s="4">
        <v>10.457549197381082</v>
      </c>
      <c r="Q1715" t="s">
        <v>177</v>
      </c>
      <c r="R1715" t="s">
        <v>266</v>
      </c>
      <c r="S1715" t="s">
        <v>350</v>
      </c>
      <c r="T1715" t="s">
        <v>509</v>
      </c>
      <c r="U1715" t="s">
        <v>533</v>
      </c>
      <c r="V1715" t="s">
        <v>515</v>
      </c>
    </row>
    <row r="1716" spans="1:22" x14ac:dyDescent="0.3">
      <c r="A1716">
        <v>10907</v>
      </c>
      <c r="B1716" t="s">
        <v>71</v>
      </c>
      <c r="C1716">
        <v>75</v>
      </c>
      <c r="D1716">
        <v>6</v>
      </c>
      <c r="E1716" s="3">
        <v>44617</v>
      </c>
      <c r="F1716" s="25">
        <f>YEAR(Order[[#This Row],[OrderDate]])</f>
        <v>2022</v>
      </c>
      <c r="G1716" s="14">
        <v>20220306</v>
      </c>
      <c r="H1716" t="s">
        <v>485</v>
      </c>
      <c r="I1716" s="4">
        <v>108.5</v>
      </c>
      <c r="J1716" s="4">
        <v>7.75</v>
      </c>
      <c r="K1716" s="4">
        <v>7.75</v>
      </c>
      <c r="L1716">
        <v>14</v>
      </c>
      <c r="M1716" s="8">
        <v>0</v>
      </c>
      <c r="N1716" t="s">
        <v>429</v>
      </c>
      <c r="O1716">
        <v>12</v>
      </c>
      <c r="P1716" s="4">
        <v>3.8495729671919596</v>
      </c>
      <c r="Q1716" t="s">
        <v>160</v>
      </c>
      <c r="R1716" t="s">
        <v>249</v>
      </c>
      <c r="S1716" t="s">
        <v>334</v>
      </c>
      <c r="T1716" t="s">
        <v>509</v>
      </c>
      <c r="U1716" t="s">
        <v>519</v>
      </c>
      <c r="V1716" t="s">
        <v>517</v>
      </c>
    </row>
    <row r="1717" spans="1:22" ht="15" customHeight="1" x14ac:dyDescent="0.3">
      <c r="A1717">
        <v>10908</v>
      </c>
      <c r="B1717" t="s">
        <v>63</v>
      </c>
      <c r="C1717">
        <v>7</v>
      </c>
      <c r="D1717">
        <v>4</v>
      </c>
      <c r="E1717" s="3">
        <v>44618</v>
      </c>
      <c r="F1717" s="25">
        <f>YEAR(Order[[#This Row],[OrderDate]])</f>
        <v>2022</v>
      </c>
      <c r="G1717" s="14">
        <v>20220306</v>
      </c>
      <c r="H1717" t="s">
        <v>484</v>
      </c>
      <c r="I1717" s="4">
        <v>569.99999955296516</v>
      </c>
      <c r="J1717" s="4">
        <v>30</v>
      </c>
      <c r="K1717" s="4">
        <v>28.499999977648258</v>
      </c>
      <c r="L1717">
        <v>20</v>
      </c>
      <c r="M1717" s="8">
        <v>5.000000074505806E-2</v>
      </c>
      <c r="N1717" t="s">
        <v>361</v>
      </c>
      <c r="O1717">
        <v>3</v>
      </c>
      <c r="P1717" s="4">
        <v>16.995648153812226</v>
      </c>
      <c r="Q1717" t="s">
        <v>152</v>
      </c>
      <c r="R1717" t="s">
        <v>241</v>
      </c>
      <c r="S1717" t="s">
        <v>326</v>
      </c>
      <c r="T1717" t="s">
        <v>509</v>
      </c>
      <c r="U1717" t="s">
        <v>528</v>
      </c>
      <c r="V1717" t="s">
        <v>513</v>
      </c>
    </row>
    <row r="1718" spans="1:22" ht="15" customHeight="1" x14ac:dyDescent="0.3">
      <c r="A1718">
        <v>10908</v>
      </c>
      <c r="B1718" t="s">
        <v>63</v>
      </c>
      <c r="C1718">
        <v>52</v>
      </c>
      <c r="D1718">
        <v>4</v>
      </c>
      <c r="E1718" s="3">
        <v>44618</v>
      </c>
      <c r="F1718" s="25">
        <f>YEAR(Order[[#This Row],[OrderDate]])</f>
        <v>2022</v>
      </c>
      <c r="G1718" s="14">
        <v>20220310</v>
      </c>
      <c r="H1718" t="s">
        <v>484</v>
      </c>
      <c r="I1718" s="4">
        <v>93.09999992698431</v>
      </c>
      <c r="J1718" s="4">
        <v>7</v>
      </c>
      <c r="K1718" s="4">
        <v>6.6499999947845936</v>
      </c>
      <c r="L1718">
        <v>14</v>
      </c>
      <c r="M1718" s="8">
        <v>5.000000074505806E-2</v>
      </c>
      <c r="N1718" t="s">
        <v>406</v>
      </c>
      <c r="O1718">
        <v>24</v>
      </c>
      <c r="P1718" s="4">
        <v>2.7531089859539</v>
      </c>
      <c r="Q1718" t="s">
        <v>152</v>
      </c>
      <c r="R1718" t="s">
        <v>241</v>
      </c>
      <c r="S1718" t="s">
        <v>326</v>
      </c>
      <c r="T1718" t="s">
        <v>509</v>
      </c>
      <c r="U1718" t="s">
        <v>528</v>
      </c>
      <c r="V1718" t="s">
        <v>512</v>
      </c>
    </row>
    <row r="1719" spans="1:22" ht="15" customHeight="1" x14ac:dyDescent="0.3">
      <c r="A1719">
        <v>10909</v>
      </c>
      <c r="B1719" t="s">
        <v>67</v>
      </c>
      <c r="C1719">
        <v>7</v>
      </c>
      <c r="D1719">
        <v>1</v>
      </c>
      <c r="E1719" s="3">
        <v>44618</v>
      </c>
      <c r="F1719" s="25">
        <f>YEAR(Order[[#This Row],[OrderDate]])</f>
        <v>2022</v>
      </c>
      <c r="G1719" s="14">
        <v>20220310</v>
      </c>
      <c r="H1719" t="s">
        <v>484</v>
      </c>
      <c r="I1719" s="4">
        <v>360</v>
      </c>
      <c r="J1719" s="4">
        <v>30</v>
      </c>
      <c r="K1719" s="4">
        <v>30</v>
      </c>
      <c r="L1719">
        <v>12</v>
      </c>
      <c r="M1719" s="8">
        <v>0</v>
      </c>
      <c r="N1719" t="s">
        <v>361</v>
      </c>
      <c r="O1719">
        <v>3</v>
      </c>
      <c r="P1719" s="4">
        <v>16.995648153812226</v>
      </c>
      <c r="Q1719" t="s">
        <v>156</v>
      </c>
      <c r="R1719" t="s">
        <v>245</v>
      </c>
      <c r="S1719" t="s">
        <v>330</v>
      </c>
      <c r="T1719" t="s">
        <v>509</v>
      </c>
      <c r="U1719" t="s">
        <v>534</v>
      </c>
      <c r="V1719" t="s">
        <v>513</v>
      </c>
    </row>
    <row r="1720" spans="1:22" ht="15" customHeight="1" x14ac:dyDescent="0.3">
      <c r="A1720">
        <v>10909</v>
      </c>
      <c r="B1720" t="s">
        <v>67</v>
      </c>
      <c r="C1720">
        <v>16</v>
      </c>
      <c r="D1720">
        <v>1</v>
      </c>
      <c r="E1720" s="3">
        <v>44618</v>
      </c>
      <c r="F1720" s="25">
        <f>YEAR(Order[[#This Row],[OrderDate]])</f>
        <v>2022</v>
      </c>
      <c r="G1720" s="14">
        <v>20220310</v>
      </c>
      <c r="H1720" t="s">
        <v>484</v>
      </c>
      <c r="I1720" s="4">
        <v>261.75</v>
      </c>
      <c r="J1720" s="4">
        <v>17.45</v>
      </c>
      <c r="K1720" s="4">
        <v>17.45</v>
      </c>
      <c r="L1720">
        <v>15</v>
      </c>
      <c r="M1720" s="8">
        <v>0</v>
      </c>
      <c r="N1720" t="s">
        <v>370</v>
      </c>
      <c r="O1720">
        <v>7</v>
      </c>
      <c r="P1720" s="4">
        <v>12.75283918323947</v>
      </c>
      <c r="Q1720" t="s">
        <v>156</v>
      </c>
      <c r="R1720" t="s">
        <v>245</v>
      </c>
      <c r="S1720" t="s">
        <v>330</v>
      </c>
      <c r="T1720" t="s">
        <v>509</v>
      </c>
      <c r="U1720" t="s">
        <v>534</v>
      </c>
      <c r="V1720" t="s">
        <v>516</v>
      </c>
    </row>
    <row r="1721" spans="1:22" ht="15" customHeight="1" x14ac:dyDescent="0.3">
      <c r="A1721">
        <v>10909</v>
      </c>
      <c r="B1721" t="s">
        <v>67</v>
      </c>
      <c r="C1721">
        <v>41</v>
      </c>
      <c r="D1721">
        <v>1</v>
      </c>
      <c r="E1721" s="3">
        <v>44618</v>
      </c>
      <c r="F1721" s="25">
        <f>YEAR(Order[[#This Row],[OrderDate]])</f>
        <v>2022</v>
      </c>
      <c r="G1721" s="14">
        <v>20220304</v>
      </c>
      <c r="H1721" t="s">
        <v>484</v>
      </c>
      <c r="I1721" s="4">
        <v>48.25</v>
      </c>
      <c r="J1721" s="4">
        <v>9.65</v>
      </c>
      <c r="K1721" s="4">
        <v>9.65</v>
      </c>
      <c r="L1721">
        <v>5</v>
      </c>
      <c r="M1721" s="8">
        <v>0</v>
      </c>
      <c r="N1721" t="s">
        <v>395</v>
      </c>
      <c r="O1721">
        <v>19</v>
      </c>
      <c r="P1721" s="4">
        <v>6.0463867884479576</v>
      </c>
      <c r="Q1721" t="s">
        <v>156</v>
      </c>
      <c r="R1721" t="s">
        <v>245</v>
      </c>
      <c r="S1721" t="s">
        <v>330</v>
      </c>
      <c r="T1721" t="s">
        <v>509</v>
      </c>
      <c r="U1721" t="s">
        <v>534</v>
      </c>
      <c r="V1721" t="s">
        <v>514</v>
      </c>
    </row>
    <row r="1722" spans="1:22" ht="15" customHeight="1" x14ac:dyDescent="0.3">
      <c r="A1722">
        <v>10910</v>
      </c>
      <c r="B1722" t="s">
        <v>87</v>
      </c>
      <c r="C1722">
        <v>19</v>
      </c>
      <c r="D1722">
        <v>1</v>
      </c>
      <c r="E1722" s="3">
        <v>44618</v>
      </c>
      <c r="F1722" s="25">
        <f>YEAR(Order[[#This Row],[OrderDate]])</f>
        <v>2022</v>
      </c>
      <c r="G1722" s="14">
        <v>20220304</v>
      </c>
      <c r="H1722" t="s">
        <v>485</v>
      </c>
      <c r="I1722" s="4">
        <v>110.39999999999999</v>
      </c>
      <c r="J1722" s="4">
        <v>9.1999999999999993</v>
      </c>
      <c r="K1722" s="4">
        <v>9.1999999999999993</v>
      </c>
      <c r="L1722">
        <v>12</v>
      </c>
      <c r="M1722" s="8">
        <v>0</v>
      </c>
      <c r="N1722" t="s">
        <v>373</v>
      </c>
      <c r="O1722">
        <v>8</v>
      </c>
      <c r="P1722" s="4">
        <v>7.994614939930428</v>
      </c>
      <c r="Q1722" t="s">
        <v>176</v>
      </c>
      <c r="R1722" t="s">
        <v>265</v>
      </c>
      <c r="S1722" t="s">
        <v>349</v>
      </c>
      <c r="T1722" t="s">
        <v>509</v>
      </c>
      <c r="U1722" t="s">
        <v>527</v>
      </c>
      <c r="V1722" t="s">
        <v>516</v>
      </c>
    </row>
    <row r="1723" spans="1:22" ht="15" customHeight="1" x14ac:dyDescent="0.3">
      <c r="A1723">
        <v>10910</v>
      </c>
      <c r="B1723" t="s">
        <v>87</v>
      </c>
      <c r="C1723">
        <v>49</v>
      </c>
      <c r="D1723">
        <v>1</v>
      </c>
      <c r="E1723" s="3">
        <v>44618</v>
      </c>
      <c r="F1723" s="25">
        <f>YEAR(Order[[#This Row],[OrderDate]])</f>
        <v>2022</v>
      </c>
      <c r="G1723" s="14">
        <v>20220304</v>
      </c>
      <c r="H1723" t="s">
        <v>485</v>
      </c>
      <c r="I1723" s="4">
        <v>200</v>
      </c>
      <c r="J1723" s="4">
        <v>20</v>
      </c>
      <c r="K1723" s="4">
        <v>20</v>
      </c>
      <c r="L1723">
        <v>10</v>
      </c>
      <c r="M1723" s="8">
        <v>0</v>
      </c>
      <c r="N1723" t="s">
        <v>403</v>
      </c>
      <c r="O1723">
        <v>23</v>
      </c>
      <c r="P1723" s="4">
        <v>12.545683485741497</v>
      </c>
      <c r="Q1723" t="s">
        <v>176</v>
      </c>
      <c r="R1723" t="s">
        <v>265</v>
      </c>
      <c r="S1723" t="s">
        <v>349</v>
      </c>
      <c r="T1723" t="s">
        <v>509</v>
      </c>
      <c r="U1723" t="s">
        <v>527</v>
      </c>
      <c r="V1723" t="s">
        <v>516</v>
      </c>
    </row>
    <row r="1724" spans="1:22" ht="15" customHeight="1" x14ac:dyDescent="0.3">
      <c r="A1724">
        <v>10910</v>
      </c>
      <c r="B1724" t="s">
        <v>87</v>
      </c>
      <c r="C1724">
        <v>61</v>
      </c>
      <c r="D1724">
        <v>1</v>
      </c>
      <c r="E1724" s="3">
        <v>44618</v>
      </c>
      <c r="F1724" s="25">
        <f>YEAR(Order[[#This Row],[OrderDate]])</f>
        <v>2022</v>
      </c>
      <c r="G1724" s="14">
        <v>20220305</v>
      </c>
      <c r="H1724" t="s">
        <v>485</v>
      </c>
      <c r="I1724" s="4">
        <v>142.5</v>
      </c>
      <c r="J1724" s="4">
        <v>28.5</v>
      </c>
      <c r="K1724" s="4">
        <v>28.5</v>
      </c>
      <c r="L1724">
        <v>5</v>
      </c>
      <c r="M1724" s="8">
        <v>0</v>
      </c>
      <c r="N1724" t="s">
        <v>415</v>
      </c>
      <c r="O1724">
        <v>29</v>
      </c>
      <c r="P1724" s="4">
        <v>10.457549197381082</v>
      </c>
      <c r="Q1724" t="s">
        <v>176</v>
      </c>
      <c r="R1724" t="s">
        <v>265</v>
      </c>
      <c r="S1724" t="s">
        <v>349</v>
      </c>
      <c r="T1724" t="s">
        <v>509</v>
      </c>
      <c r="U1724" t="s">
        <v>527</v>
      </c>
      <c r="V1724" t="s">
        <v>515</v>
      </c>
    </row>
    <row r="1725" spans="1:22" ht="15" customHeight="1" x14ac:dyDescent="0.3">
      <c r="A1725">
        <v>10911</v>
      </c>
      <c r="B1725" t="s">
        <v>28</v>
      </c>
      <c r="C1725">
        <v>1</v>
      </c>
      <c r="D1725">
        <v>3</v>
      </c>
      <c r="E1725" s="3">
        <v>44618</v>
      </c>
      <c r="F1725" s="25">
        <f>YEAR(Order[[#This Row],[OrderDate]])</f>
        <v>2022</v>
      </c>
      <c r="G1725" s="14">
        <v>20220305</v>
      </c>
      <c r="H1725" t="s">
        <v>486</v>
      </c>
      <c r="I1725" s="4">
        <v>180</v>
      </c>
      <c r="J1725" s="4">
        <v>18</v>
      </c>
      <c r="K1725" s="4">
        <v>18</v>
      </c>
      <c r="L1725">
        <v>10</v>
      </c>
      <c r="M1725" s="8">
        <v>0</v>
      </c>
      <c r="N1725" t="s">
        <v>355</v>
      </c>
      <c r="O1725">
        <v>1</v>
      </c>
      <c r="P1725" s="4">
        <v>9.9412796083453241</v>
      </c>
      <c r="Q1725" t="s">
        <v>117</v>
      </c>
      <c r="R1725" t="s">
        <v>206</v>
      </c>
      <c r="S1725" t="s">
        <v>294</v>
      </c>
      <c r="T1725" t="s">
        <v>509</v>
      </c>
      <c r="U1725" t="s">
        <v>529</v>
      </c>
      <c r="V1725" t="s">
        <v>517</v>
      </c>
    </row>
    <row r="1726" spans="1:22" ht="15" customHeight="1" x14ac:dyDescent="0.3">
      <c r="A1726">
        <v>10911</v>
      </c>
      <c r="B1726" t="s">
        <v>28</v>
      </c>
      <c r="C1726">
        <v>17</v>
      </c>
      <c r="D1726">
        <v>3</v>
      </c>
      <c r="E1726" s="3">
        <v>44618</v>
      </c>
      <c r="F1726" s="25">
        <f>YEAR(Order[[#This Row],[OrderDate]])</f>
        <v>2022</v>
      </c>
      <c r="G1726" s="14">
        <v>20220305</v>
      </c>
      <c r="H1726" t="s">
        <v>486</v>
      </c>
      <c r="I1726" s="4">
        <v>468</v>
      </c>
      <c r="J1726" s="4">
        <v>39</v>
      </c>
      <c r="K1726" s="4">
        <v>39</v>
      </c>
      <c r="L1726">
        <v>12</v>
      </c>
      <c r="M1726" s="8">
        <v>0</v>
      </c>
      <c r="N1726" t="s">
        <v>371</v>
      </c>
      <c r="O1726">
        <v>7</v>
      </c>
      <c r="P1726" s="4">
        <v>24.774912809223483</v>
      </c>
      <c r="Q1726" t="s">
        <v>117</v>
      </c>
      <c r="R1726" t="s">
        <v>206</v>
      </c>
      <c r="S1726" t="s">
        <v>294</v>
      </c>
      <c r="T1726" t="s">
        <v>509</v>
      </c>
      <c r="U1726" t="s">
        <v>529</v>
      </c>
      <c r="V1726" t="s">
        <v>518</v>
      </c>
    </row>
    <row r="1727" spans="1:22" ht="15" customHeight="1" x14ac:dyDescent="0.3">
      <c r="A1727">
        <v>10911</v>
      </c>
      <c r="B1727" t="s">
        <v>28</v>
      </c>
      <c r="C1727">
        <v>67</v>
      </c>
      <c r="D1727">
        <v>3</v>
      </c>
      <c r="E1727" s="3">
        <v>44618</v>
      </c>
      <c r="F1727" s="25">
        <f>YEAR(Order[[#This Row],[OrderDate]])</f>
        <v>2022</v>
      </c>
      <c r="G1727" s="14">
        <v>20220318</v>
      </c>
      <c r="H1727" t="s">
        <v>486</v>
      </c>
      <c r="I1727" s="4">
        <v>210</v>
      </c>
      <c r="J1727" s="4">
        <v>14</v>
      </c>
      <c r="K1727" s="4">
        <v>14</v>
      </c>
      <c r="L1727">
        <v>15</v>
      </c>
      <c r="M1727" s="8">
        <v>0</v>
      </c>
      <c r="N1727" t="s">
        <v>421</v>
      </c>
      <c r="O1727">
        <v>16</v>
      </c>
      <c r="P1727" s="4">
        <v>8.0791143090423496</v>
      </c>
      <c r="Q1727" t="s">
        <v>117</v>
      </c>
      <c r="R1727" t="s">
        <v>206</v>
      </c>
      <c r="S1727" t="s">
        <v>294</v>
      </c>
      <c r="T1727" t="s">
        <v>509</v>
      </c>
      <c r="U1727" t="s">
        <v>529</v>
      </c>
      <c r="V1727" t="s">
        <v>517</v>
      </c>
    </row>
    <row r="1728" spans="1:22" ht="15" customHeight="1" x14ac:dyDescent="0.3">
      <c r="A1728">
        <v>10912</v>
      </c>
      <c r="B1728" t="s">
        <v>35</v>
      </c>
      <c r="C1728">
        <v>11</v>
      </c>
      <c r="D1728">
        <v>2</v>
      </c>
      <c r="E1728" s="3">
        <v>44618</v>
      </c>
      <c r="F1728" s="25">
        <f>YEAR(Order[[#This Row],[OrderDate]])</f>
        <v>2022</v>
      </c>
      <c r="G1728" s="14">
        <v>20220318</v>
      </c>
      <c r="H1728" t="s">
        <v>484</v>
      </c>
      <c r="I1728" s="4">
        <v>630</v>
      </c>
      <c r="J1728" s="4">
        <v>21</v>
      </c>
      <c r="K1728" s="4">
        <v>15.75</v>
      </c>
      <c r="L1728">
        <v>40</v>
      </c>
      <c r="M1728" s="8">
        <v>0.25</v>
      </c>
      <c r="N1728" t="s">
        <v>365</v>
      </c>
      <c r="O1728">
        <v>5</v>
      </c>
      <c r="P1728" s="4">
        <v>7.3815383533820462</v>
      </c>
      <c r="Q1728" t="s">
        <v>124</v>
      </c>
      <c r="R1728" t="s">
        <v>213</v>
      </c>
      <c r="T1728" t="s">
        <v>509</v>
      </c>
      <c r="U1728" t="s">
        <v>530</v>
      </c>
      <c r="V1728" t="s">
        <v>511</v>
      </c>
    </row>
    <row r="1729" spans="1:22" ht="15" customHeight="1" x14ac:dyDescent="0.3">
      <c r="A1729">
        <v>10912</v>
      </c>
      <c r="B1729" t="s">
        <v>35</v>
      </c>
      <c r="C1729">
        <v>29</v>
      </c>
      <c r="D1729">
        <v>2</v>
      </c>
      <c r="E1729" s="3">
        <v>44618</v>
      </c>
      <c r="F1729" s="25">
        <f>YEAR(Order[[#This Row],[OrderDate]])</f>
        <v>2022</v>
      </c>
      <c r="G1729" s="14">
        <v>20220304</v>
      </c>
      <c r="H1729" t="s">
        <v>484</v>
      </c>
      <c r="I1729" s="4">
        <v>5570.55</v>
      </c>
      <c r="J1729" s="4">
        <v>123.79</v>
      </c>
      <c r="K1729" s="4">
        <v>92.842500000000001</v>
      </c>
      <c r="L1729">
        <v>60</v>
      </c>
      <c r="M1729" s="8">
        <v>0.25</v>
      </c>
      <c r="N1729" t="s">
        <v>383</v>
      </c>
      <c r="O1729">
        <v>12</v>
      </c>
      <c r="P1729" s="4">
        <v>78.453085124436214</v>
      </c>
      <c r="Q1729" t="s">
        <v>124</v>
      </c>
      <c r="R1729" t="s">
        <v>213</v>
      </c>
      <c r="T1729" t="s">
        <v>509</v>
      </c>
      <c r="U1729" t="s">
        <v>530</v>
      </c>
      <c r="V1729" t="s">
        <v>518</v>
      </c>
    </row>
    <row r="1730" spans="1:22" ht="15" customHeight="1" x14ac:dyDescent="0.3">
      <c r="A1730">
        <v>10913</v>
      </c>
      <c r="B1730" t="s">
        <v>59</v>
      </c>
      <c r="C1730">
        <v>4</v>
      </c>
      <c r="D1730">
        <v>4</v>
      </c>
      <c r="E1730" s="3">
        <v>44618</v>
      </c>
      <c r="F1730" s="25">
        <f>YEAR(Order[[#This Row],[OrderDate]])</f>
        <v>2022</v>
      </c>
      <c r="G1730" s="14">
        <v>20220304</v>
      </c>
      <c r="H1730" t="s">
        <v>486</v>
      </c>
      <c r="I1730" s="4">
        <v>495</v>
      </c>
      <c r="J1730" s="4">
        <v>22</v>
      </c>
      <c r="K1730" s="4">
        <v>16.5</v>
      </c>
      <c r="L1730">
        <v>30</v>
      </c>
      <c r="M1730" s="8">
        <v>0.25</v>
      </c>
      <c r="N1730" t="s">
        <v>358</v>
      </c>
      <c r="O1730">
        <v>2</v>
      </c>
      <c r="P1730" s="4">
        <v>13.396192586104789</v>
      </c>
      <c r="Q1730" t="s">
        <v>148</v>
      </c>
      <c r="R1730" t="s">
        <v>237</v>
      </c>
      <c r="S1730" t="s">
        <v>323</v>
      </c>
      <c r="T1730" t="s">
        <v>510</v>
      </c>
      <c r="U1730" t="s">
        <v>521</v>
      </c>
      <c r="V1730" t="s">
        <v>515</v>
      </c>
    </row>
    <row r="1731" spans="1:22" ht="15" customHeight="1" x14ac:dyDescent="0.3">
      <c r="A1731">
        <v>10913</v>
      </c>
      <c r="B1731" t="s">
        <v>59</v>
      </c>
      <c r="C1731">
        <v>33</v>
      </c>
      <c r="D1731">
        <v>4</v>
      </c>
      <c r="E1731" s="3">
        <v>44618</v>
      </c>
      <c r="F1731" s="25">
        <f>YEAR(Order[[#This Row],[OrderDate]])</f>
        <v>2022</v>
      </c>
      <c r="G1731" s="14">
        <v>20220304</v>
      </c>
      <c r="H1731" t="s">
        <v>486</v>
      </c>
      <c r="I1731" s="4">
        <v>75</v>
      </c>
      <c r="J1731" s="4">
        <v>2.5</v>
      </c>
      <c r="K1731" s="4">
        <v>1.875</v>
      </c>
      <c r="L1731">
        <v>40</v>
      </c>
      <c r="M1731" s="8">
        <v>0.25</v>
      </c>
      <c r="N1731" t="s">
        <v>387</v>
      </c>
      <c r="O1731">
        <v>15</v>
      </c>
      <c r="P1731" s="4">
        <v>1.3985746153494198</v>
      </c>
      <c r="Q1731" t="s">
        <v>148</v>
      </c>
      <c r="R1731" t="s">
        <v>237</v>
      </c>
      <c r="S1731" t="s">
        <v>323</v>
      </c>
      <c r="T1731" t="s">
        <v>510</v>
      </c>
      <c r="U1731" t="s">
        <v>521</v>
      </c>
      <c r="V1731" t="s">
        <v>511</v>
      </c>
    </row>
    <row r="1732" spans="1:22" ht="15" customHeight="1" x14ac:dyDescent="0.3">
      <c r="A1732">
        <v>10913</v>
      </c>
      <c r="B1732" t="s">
        <v>59</v>
      </c>
      <c r="C1732">
        <v>58</v>
      </c>
      <c r="D1732">
        <v>4</v>
      </c>
      <c r="E1732" s="3">
        <v>44618</v>
      </c>
      <c r="F1732" s="25">
        <f>YEAR(Order[[#This Row],[OrderDate]])</f>
        <v>2022</v>
      </c>
      <c r="G1732" s="14">
        <v>20220302</v>
      </c>
      <c r="H1732" t="s">
        <v>486</v>
      </c>
      <c r="I1732" s="4">
        <v>198.75</v>
      </c>
      <c r="J1732" s="4">
        <v>13.25</v>
      </c>
      <c r="K1732" s="4">
        <v>13.25</v>
      </c>
      <c r="L1732">
        <v>15</v>
      </c>
      <c r="M1732" s="8">
        <v>0</v>
      </c>
      <c r="N1732" t="s">
        <v>412</v>
      </c>
      <c r="O1732">
        <v>27</v>
      </c>
      <c r="P1732" s="4">
        <v>5.9992715692376155</v>
      </c>
      <c r="Q1732" t="s">
        <v>148</v>
      </c>
      <c r="R1732" t="s">
        <v>237</v>
      </c>
      <c r="S1732" t="s">
        <v>323</v>
      </c>
      <c r="T1732" t="s">
        <v>510</v>
      </c>
      <c r="U1732" t="s">
        <v>521</v>
      </c>
      <c r="V1732" t="s">
        <v>514</v>
      </c>
    </row>
    <row r="1733" spans="1:22" x14ac:dyDescent="0.3">
      <c r="A1733">
        <v>10914</v>
      </c>
      <c r="B1733" t="s">
        <v>59</v>
      </c>
      <c r="C1733">
        <v>71</v>
      </c>
      <c r="D1733">
        <v>6</v>
      </c>
      <c r="E1733" s="3">
        <v>44619</v>
      </c>
      <c r="F1733" s="25">
        <f>YEAR(Order[[#This Row],[OrderDate]])</f>
        <v>2022</v>
      </c>
      <c r="G1733" s="14">
        <v>20220302</v>
      </c>
      <c r="H1733" t="s">
        <v>486</v>
      </c>
      <c r="I1733" s="4">
        <v>537.5</v>
      </c>
      <c r="J1733" s="4">
        <v>21.5</v>
      </c>
      <c r="K1733" s="4">
        <v>21.5</v>
      </c>
      <c r="L1733">
        <v>25</v>
      </c>
      <c r="M1733" s="8">
        <v>0</v>
      </c>
      <c r="N1733" t="s">
        <v>425</v>
      </c>
      <c r="O1733">
        <v>15</v>
      </c>
      <c r="P1733" s="4">
        <v>15.813450604529082</v>
      </c>
      <c r="Q1733" t="s">
        <v>148</v>
      </c>
      <c r="R1733" t="s">
        <v>237</v>
      </c>
      <c r="S1733" t="s">
        <v>323</v>
      </c>
      <c r="T1733" t="s">
        <v>510</v>
      </c>
      <c r="U1733" t="s">
        <v>521</v>
      </c>
      <c r="V1733" t="s">
        <v>511</v>
      </c>
    </row>
    <row r="1734" spans="1:22" ht="15" customHeight="1" x14ac:dyDescent="0.3">
      <c r="A1734">
        <v>10915</v>
      </c>
      <c r="B1734" t="s">
        <v>77</v>
      </c>
      <c r="C1734">
        <v>17</v>
      </c>
      <c r="D1734">
        <v>2</v>
      </c>
      <c r="E1734" s="3">
        <v>44619</v>
      </c>
      <c r="F1734" s="25">
        <f>YEAR(Order[[#This Row],[OrderDate]])</f>
        <v>2022</v>
      </c>
      <c r="G1734" s="14">
        <v>20220302</v>
      </c>
      <c r="H1734" t="s">
        <v>484</v>
      </c>
      <c r="I1734" s="4">
        <v>390</v>
      </c>
      <c r="J1734" s="4">
        <v>39</v>
      </c>
      <c r="K1734" s="4">
        <v>39</v>
      </c>
      <c r="L1734">
        <v>10</v>
      </c>
      <c r="M1734" s="8">
        <v>0</v>
      </c>
      <c r="N1734" t="s">
        <v>371</v>
      </c>
      <c r="O1734">
        <v>7</v>
      </c>
      <c r="P1734" s="4">
        <v>24.774912809223483</v>
      </c>
      <c r="Q1734" t="s">
        <v>166</v>
      </c>
      <c r="R1734" t="s">
        <v>255</v>
      </c>
      <c r="S1734" t="s">
        <v>319</v>
      </c>
      <c r="T1734" t="s">
        <v>510</v>
      </c>
      <c r="U1734" t="s">
        <v>525</v>
      </c>
      <c r="V1734" t="s">
        <v>518</v>
      </c>
    </row>
    <row r="1735" spans="1:22" ht="15" customHeight="1" x14ac:dyDescent="0.3">
      <c r="A1735">
        <v>10915</v>
      </c>
      <c r="B1735" t="s">
        <v>77</v>
      </c>
      <c r="C1735">
        <v>33</v>
      </c>
      <c r="D1735">
        <v>2</v>
      </c>
      <c r="E1735" s="3">
        <v>44619</v>
      </c>
      <c r="F1735" s="25">
        <f>YEAR(Order[[#This Row],[OrderDate]])</f>
        <v>2022</v>
      </c>
      <c r="G1735" s="14">
        <v>20220302</v>
      </c>
      <c r="H1735" t="s">
        <v>484</v>
      </c>
      <c r="I1735" s="4">
        <v>75</v>
      </c>
      <c r="J1735" s="4">
        <v>2.5</v>
      </c>
      <c r="K1735" s="4">
        <v>2.5</v>
      </c>
      <c r="L1735">
        <v>30</v>
      </c>
      <c r="M1735" s="8">
        <v>0</v>
      </c>
      <c r="N1735" t="s">
        <v>387</v>
      </c>
      <c r="O1735">
        <v>15</v>
      </c>
      <c r="P1735" s="4">
        <v>1.3985746153494198</v>
      </c>
      <c r="Q1735" t="s">
        <v>166</v>
      </c>
      <c r="R1735" t="s">
        <v>255</v>
      </c>
      <c r="S1735" t="s">
        <v>319</v>
      </c>
      <c r="T1735" t="s">
        <v>510</v>
      </c>
      <c r="U1735" t="s">
        <v>525</v>
      </c>
      <c r="V1735" t="s">
        <v>511</v>
      </c>
    </row>
    <row r="1736" spans="1:22" ht="15" customHeight="1" x14ac:dyDescent="0.3">
      <c r="A1736">
        <v>10915</v>
      </c>
      <c r="B1736" t="s">
        <v>77</v>
      </c>
      <c r="C1736">
        <v>54</v>
      </c>
      <c r="D1736">
        <v>2</v>
      </c>
      <c r="E1736" s="3">
        <v>44619</v>
      </c>
      <c r="F1736" s="25">
        <f>YEAR(Order[[#This Row],[OrderDate]])</f>
        <v>2022</v>
      </c>
      <c r="G1736" s="14">
        <v>20220309</v>
      </c>
      <c r="H1736" t="s">
        <v>484</v>
      </c>
      <c r="I1736" s="4">
        <v>74.5</v>
      </c>
      <c r="J1736" s="4">
        <v>7.45</v>
      </c>
      <c r="K1736" s="4">
        <v>7.45</v>
      </c>
      <c r="L1736">
        <v>10</v>
      </c>
      <c r="M1736" s="8">
        <v>0</v>
      </c>
      <c r="N1736" t="s">
        <v>408</v>
      </c>
      <c r="O1736">
        <v>25</v>
      </c>
      <c r="P1736" s="4">
        <v>5.7031720626915998</v>
      </c>
      <c r="Q1736" t="s">
        <v>166</v>
      </c>
      <c r="R1736" t="s">
        <v>255</v>
      </c>
      <c r="S1736" t="s">
        <v>319</v>
      </c>
      <c r="T1736" t="s">
        <v>510</v>
      </c>
      <c r="U1736" t="s">
        <v>525</v>
      </c>
      <c r="V1736" t="s">
        <v>518</v>
      </c>
    </row>
    <row r="1737" spans="1:22" ht="15" customHeight="1" x14ac:dyDescent="0.3">
      <c r="A1737">
        <v>10916</v>
      </c>
      <c r="B1737" t="s">
        <v>61</v>
      </c>
      <c r="C1737">
        <v>16</v>
      </c>
      <c r="D1737">
        <v>1</v>
      </c>
      <c r="E1737" s="3">
        <v>44619</v>
      </c>
      <c r="F1737" s="25">
        <f>YEAR(Order[[#This Row],[OrderDate]])</f>
        <v>2022</v>
      </c>
      <c r="G1737" s="14">
        <v>20220309</v>
      </c>
      <c r="H1737" t="s">
        <v>484</v>
      </c>
      <c r="I1737" s="4">
        <v>104.69999999999999</v>
      </c>
      <c r="J1737" s="4">
        <v>17.45</v>
      </c>
      <c r="K1737" s="4">
        <v>17.45</v>
      </c>
      <c r="L1737">
        <v>6</v>
      </c>
      <c r="M1737" s="8">
        <v>0</v>
      </c>
      <c r="N1737" t="s">
        <v>370</v>
      </c>
      <c r="O1737">
        <v>7</v>
      </c>
      <c r="P1737" s="4">
        <v>12.75283918323947</v>
      </c>
      <c r="Q1737" t="s">
        <v>150</v>
      </c>
      <c r="R1737" t="s">
        <v>239</v>
      </c>
      <c r="S1737" t="s">
        <v>278</v>
      </c>
      <c r="T1737" t="s">
        <v>510</v>
      </c>
      <c r="U1737">
        <v>0</v>
      </c>
      <c r="V1737" t="s">
        <v>516</v>
      </c>
    </row>
    <row r="1738" spans="1:22" ht="15" customHeight="1" x14ac:dyDescent="0.3">
      <c r="A1738">
        <v>10916</v>
      </c>
      <c r="B1738" t="s">
        <v>61</v>
      </c>
      <c r="C1738">
        <v>32</v>
      </c>
      <c r="D1738">
        <v>1</v>
      </c>
      <c r="E1738" s="3">
        <v>44619</v>
      </c>
      <c r="F1738" s="25">
        <f>YEAR(Order[[#This Row],[OrderDate]])</f>
        <v>2022</v>
      </c>
      <c r="G1738" s="14">
        <v>20220309</v>
      </c>
      <c r="H1738" t="s">
        <v>484</v>
      </c>
      <c r="I1738" s="4">
        <v>192</v>
      </c>
      <c r="J1738" s="4">
        <v>32</v>
      </c>
      <c r="K1738" s="4">
        <v>32</v>
      </c>
      <c r="L1738">
        <v>6</v>
      </c>
      <c r="M1738" s="8">
        <v>0</v>
      </c>
      <c r="N1738" t="s">
        <v>386</v>
      </c>
      <c r="O1738">
        <v>14</v>
      </c>
      <c r="P1738" s="4">
        <v>15.737004602670464</v>
      </c>
      <c r="Q1738" t="s">
        <v>150</v>
      </c>
      <c r="R1738" t="s">
        <v>239</v>
      </c>
      <c r="S1738" t="s">
        <v>278</v>
      </c>
      <c r="T1738" t="s">
        <v>510</v>
      </c>
      <c r="U1738">
        <v>0</v>
      </c>
      <c r="V1738" t="s">
        <v>511</v>
      </c>
    </row>
    <row r="1739" spans="1:22" ht="15" customHeight="1" x14ac:dyDescent="0.3">
      <c r="A1739">
        <v>10916</v>
      </c>
      <c r="B1739" t="s">
        <v>61</v>
      </c>
      <c r="C1739">
        <v>57</v>
      </c>
      <c r="D1739">
        <v>1</v>
      </c>
      <c r="E1739" s="3">
        <v>44619</v>
      </c>
      <c r="F1739" s="25">
        <f>YEAR(Order[[#This Row],[OrderDate]])</f>
        <v>2022</v>
      </c>
      <c r="G1739" s="14">
        <v>20220311</v>
      </c>
      <c r="H1739" t="s">
        <v>484</v>
      </c>
      <c r="I1739" s="4">
        <v>390</v>
      </c>
      <c r="J1739" s="4">
        <v>19.5</v>
      </c>
      <c r="K1739" s="4">
        <v>19.5</v>
      </c>
      <c r="L1739">
        <v>20</v>
      </c>
      <c r="M1739" s="8">
        <v>0</v>
      </c>
      <c r="N1739" t="s">
        <v>411</v>
      </c>
      <c r="O1739">
        <v>26</v>
      </c>
      <c r="P1739" s="4">
        <v>13.98469118449494</v>
      </c>
      <c r="Q1739" t="s">
        <v>150</v>
      </c>
      <c r="R1739" t="s">
        <v>239</v>
      </c>
      <c r="S1739" t="s">
        <v>278</v>
      </c>
      <c r="T1739" t="s">
        <v>510</v>
      </c>
      <c r="U1739">
        <v>0</v>
      </c>
      <c r="V1739" t="s">
        <v>512</v>
      </c>
    </row>
    <row r="1740" spans="1:22" ht="15" customHeight="1" x14ac:dyDescent="0.3">
      <c r="A1740">
        <v>10917</v>
      </c>
      <c r="B1740" t="s">
        <v>66</v>
      </c>
      <c r="C1740">
        <v>30</v>
      </c>
      <c r="D1740">
        <v>4</v>
      </c>
      <c r="E1740" s="3">
        <v>44622</v>
      </c>
      <c r="F1740" s="25">
        <f>YEAR(Order[[#This Row],[OrderDate]])</f>
        <v>2022</v>
      </c>
      <c r="G1740" s="14">
        <v>20220311</v>
      </c>
      <c r="H1740" t="s">
        <v>484</v>
      </c>
      <c r="I1740" s="4">
        <v>25.89</v>
      </c>
      <c r="J1740" s="4">
        <v>25.89</v>
      </c>
      <c r="K1740" s="4">
        <v>25.89</v>
      </c>
      <c r="L1740">
        <v>1</v>
      </c>
      <c r="M1740" s="8">
        <v>0</v>
      </c>
      <c r="N1740" t="s">
        <v>384</v>
      </c>
      <c r="O1740">
        <v>13</v>
      </c>
      <c r="P1740" s="4">
        <v>15.141134761320492</v>
      </c>
      <c r="Q1740" t="s">
        <v>155</v>
      </c>
      <c r="R1740" t="s">
        <v>244</v>
      </c>
      <c r="S1740" t="s">
        <v>329</v>
      </c>
      <c r="T1740" t="s">
        <v>509</v>
      </c>
      <c r="U1740" t="s">
        <v>529</v>
      </c>
      <c r="V1740" t="s">
        <v>514</v>
      </c>
    </row>
    <row r="1741" spans="1:22" ht="15" customHeight="1" x14ac:dyDescent="0.3">
      <c r="A1741">
        <v>10917</v>
      </c>
      <c r="B1741" t="s">
        <v>66</v>
      </c>
      <c r="C1741">
        <v>60</v>
      </c>
      <c r="D1741">
        <v>4</v>
      </c>
      <c r="E1741" s="3">
        <v>44622</v>
      </c>
      <c r="F1741" s="25">
        <f>YEAR(Order[[#This Row],[OrderDate]])</f>
        <v>2022</v>
      </c>
      <c r="G1741" s="14">
        <v>20220311</v>
      </c>
      <c r="H1741" t="s">
        <v>484</v>
      </c>
      <c r="I1741" s="4">
        <v>340</v>
      </c>
      <c r="J1741" s="4">
        <v>34</v>
      </c>
      <c r="K1741" s="4">
        <v>34</v>
      </c>
      <c r="L1741">
        <v>10</v>
      </c>
      <c r="M1741" s="8">
        <v>0</v>
      </c>
      <c r="N1741" t="s">
        <v>414</v>
      </c>
      <c r="O1741">
        <v>28</v>
      </c>
      <c r="P1741" s="4">
        <v>17.186056815854748</v>
      </c>
      <c r="Q1741" t="s">
        <v>155</v>
      </c>
      <c r="R1741" t="s">
        <v>244</v>
      </c>
      <c r="S1741" t="s">
        <v>329</v>
      </c>
      <c r="T1741" t="s">
        <v>509</v>
      </c>
      <c r="U1741" t="s">
        <v>529</v>
      </c>
      <c r="V1741" t="s">
        <v>511</v>
      </c>
    </row>
    <row r="1742" spans="1:22" ht="15" customHeight="1" x14ac:dyDescent="0.3">
      <c r="A1742">
        <v>10918</v>
      </c>
      <c r="B1742" t="s">
        <v>9</v>
      </c>
      <c r="C1742">
        <v>1</v>
      </c>
      <c r="D1742">
        <v>3</v>
      </c>
      <c r="E1742" s="3">
        <v>44622</v>
      </c>
      <c r="F1742" s="25">
        <f>YEAR(Order[[#This Row],[OrderDate]])</f>
        <v>2022</v>
      </c>
      <c r="G1742" s="14">
        <v>20220311</v>
      </c>
      <c r="H1742" t="s">
        <v>485</v>
      </c>
      <c r="I1742" s="4">
        <v>810</v>
      </c>
      <c r="J1742" s="4">
        <v>18</v>
      </c>
      <c r="K1742" s="4">
        <v>13.5</v>
      </c>
      <c r="L1742">
        <v>60</v>
      </c>
      <c r="M1742" s="8">
        <v>0.25</v>
      </c>
      <c r="N1742" t="s">
        <v>355</v>
      </c>
      <c r="O1742">
        <v>1</v>
      </c>
      <c r="P1742" s="4">
        <v>9.9412796083453241</v>
      </c>
      <c r="Q1742" t="s">
        <v>98</v>
      </c>
      <c r="R1742" t="s">
        <v>187</v>
      </c>
      <c r="S1742" t="s">
        <v>276</v>
      </c>
      <c r="T1742" t="s">
        <v>510</v>
      </c>
      <c r="U1742" t="s">
        <v>531</v>
      </c>
      <c r="V1742" t="s">
        <v>517</v>
      </c>
    </row>
    <row r="1743" spans="1:22" ht="15" customHeight="1" x14ac:dyDescent="0.3">
      <c r="A1743">
        <v>10918</v>
      </c>
      <c r="B1743" t="s">
        <v>9</v>
      </c>
      <c r="C1743">
        <v>60</v>
      </c>
      <c r="D1743">
        <v>3</v>
      </c>
      <c r="E1743" s="3">
        <v>44622</v>
      </c>
      <c r="F1743" s="25">
        <f>YEAR(Order[[#This Row],[OrderDate]])</f>
        <v>2022</v>
      </c>
      <c r="G1743" s="14">
        <v>20220304</v>
      </c>
      <c r="H1743" t="s">
        <v>485</v>
      </c>
      <c r="I1743" s="4">
        <v>637.5</v>
      </c>
      <c r="J1743" s="4">
        <v>34</v>
      </c>
      <c r="K1743" s="4">
        <v>25.5</v>
      </c>
      <c r="L1743">
        <v>25</v>
      </c>
      <c r="M1743" s="8">
        <v>0.25</v>
      </c>
      <c r="N1743" t="s">
        <v>414</v>
      </c>
      <c r="O1743">
        <v>28</v>
      </c>
      <c r="P1743" s="4">
        <v>17.186056815854748</v>
      </c>
      <c r="Q1743" t="s">
        <v>98</v>
      </c>
      <c r="R1743" t="s">
        <v>187</v>
      </c>
      <c r="S1743" t="s">
        <v>276</v>
      </c>
      <c r="T1743" t="s">
        <v>510</v>
      </c>
      <c r="U1743" t="s">
        <v>531</v>
      </c>
      <c r="V1743" t="s">
        <v>511</v>
      </c>
    </row>
    <row r="1744" spans="1:22" ht="15" customHeight="1" x14ac:dyDescent="0.3">
      <c r="A1744">
        <v>10919</v>
      </c>
      <c r="B1744" t="s">
        <v>45</v>
      </c>
      <c r="C1744">
        <v>16</v>
      </c>
      <c r="D1744">
        <v>2</v>
      </c>
      <c r="E1744" s="3">
        <v>44622</v>
      </c>
      <c r="F1744" s="25">
        <f>YEAR(Order[[#This Row],[OrderDate]])</f>
        <v>2022</v>
      </c>
      <c r="G1744" s="14">
        <v>20220304</v>
      </c>
      <c r="H1744" t="s">
        <v>484</v>
      </c>
      <c r="I1744" s="4">
        <v>418.79999999999995</v>
      </c>
      <c r="J1744" s="4">
        <v>17.45</v>
      </c>
      <c r="K1744" s="4">
        <v>17.45</v>
      </c>
      <c r="L1744">
        <v>24</v>
      </c>
      <c r="M1744" s="8">
        <v>0</v>
      </c>
      <c r="N1744" t="s">
        <v>370</v>
      </c>
      <c r="O1744">
        <v>7</v>
      </c>
      <c r="P1744" s="4">
        <v>12.75283918323947</v>
      </c>
      <c r="Q1744" t="s">
        <v>134</v>
      </c>
      <c r="R1744" t="s">
        <v>223</v>
      </c>
      <c r="S1744" t="s">
        <v>310</v>
      </c>
      <c r="T1744" t="s">
        <v>510</v>
      </c>
      <c r="U1744" t="s">
        <v>354</v>
      </c>
      <c r="V1744" t="s">
        <v>516</v>
      </c>
    </row>
    <row r="1745" spans="1:22" ht="15" customHeight="1" x14ac:dyDescent="0.3">
      <c r="A1745">
        <v>10919</v>
      </c>
      <c r="B1745" t="s">
        <v>45</v>
      </c>
      <c r="C1745">
        <v>25</v>
      </c>
      <c r="D1745">
        <v>2</v>
      </c>
      <c r="E1745" s="3">
        <v>44622</v>
      </c>
      <c r="F1745" s="25">
        <f>YEAR(Order[[#This Row],[OrderDate]])</f>
        <v>2022</v>
      </c>
      <c r="G1745" s="14">
        <v>20220304</v>
      </c>
      <c r="H1745" t="s">
        <v>484</v>
      </c>
      <c r="I1745" s="4">
        <v>336</v>
      </c>
      <c r="J1745" s="4">
        <v>14</v>
      </c>
      <c r="K1745" s="4">
        <v>14</v>
      </c>
      <c r="L1745">
        <v>24</v>
      </c>
      <c r="M1745" s="8">
        <v>0</v>
      </c>
      <c r="N1745" t="s">
        <v>379</v>
      </c>
      <c r="O1745">
        <v>11</v>
      </c>
      <c r="P1745" s="4">
        <v>5.7552439408246228</v>
      </c>
      <c r="Q1745" t="s">
        <v>134</v>
      </c>
      <c r="R1745" t="s">
        <v>223</v>
      </c>
      <c r="S1745" t="s">
        <v>310</v>
      </c>
      <c r="T1745" t="s">
        <v>510</v>
      </c>
      <c r="U1745" t="s">
        <v>354</v>
      </c>
      <c r="V1745" t="s">
        <v>516</v>
      </c>
    </row>
    <row r="1746" spans="1:22" ht="15" customHeight="1" x14ac:dyDescent="0.3">
      <c r="A1746">
        <v>10919</v>
      </c>
      <c r="B1746" t="s">
        <v>45</v>
      </c>
      <c r="C1746">
        <v>40</v>
      </c>
      <c r="D1746">
        <v>2</v>
      </c>
      <c r="E1746" s="3">
        <v>44622</v>
      </c>
      <c r="F1746" s="25">
        <f>YEAR(Order[[#This Row],[OrderDate]])</f>
        <v>2022</v>
      </c>
      <c r="G1746" s="14">
        <v>20220309</v>
      </c>
      <c r="H1746" t="s">
        <v>484</v>
      </c>
      <c r="I1746" s="4">
        <v>368</v>
      </c>
      <c r="J1746" s="4">
        <v>18.399999999999999</v>
      </c>
      <c r="K1746" s="4">
        <v>18.399999999999999</v>
      </c>
      <c r="L1746">
        <v>20</v>
      </c>
      <c r="M1746" s="8">
        <v>0</v>
      </c>
      <c r="N1746" t="s">
        <v>394</v>
      </c>
      <c r="O1746">
        <v>19</v>
      </c>
      <c r="P1746" s="4">
        <v>11.939905659925371</v>
      </c>
      <c r="Q1746" t="s">
        <v>134</v>
      </c>
      <c r="R1746" t="s">
        <v>223</v>
      </c>
      <c r="S1746" t="s">
        <v>310</v>
      </c>
      <c r="T1746" t="s">
        <v>510</v>
      </c>
      <c r="U1746" t="s">
        <v>354</v>
      </c>
      <c r="V1746" t="s">
        <v>514</v>
      </c>
    </row>
    <row r="1747" spans="1:22" ht="15" customHeight="1" x14ac:dyDescent="0.3">
      <c r="A1747">
        <v>10920</v>
      </c>
      <c r="B1747" t="s">
        <v>3</v>
      </c>
      <c r="C1747">
        <v>50</v>
      </c>
      <c r="D1747">
        <v>4</v>
      </c>
      <c r="E1747" s="3">
        <v>44623</v>
      </c>
      <c r="F1747" s="25">
        <f>YEAR(Order[[#This Row],[OrderDate]])</f>
        <v>2022</v>
      </c>
      <c r="G1747" s="14">
        <v>20220309</v>
      </c>
      <c r="H1747" t="s">
        <v>484</v>
      </c>
      <c r="I1747" s="4">
        <v>390</v>
      </c>
      <c r="J1747" s="4">
        <v>16.25</v>
      </c>
      <c r="K1747" s="4">
        <v>16.25</v>
      </c>
      <c r="L1747">
        <v>24</v>
      </c>
      <c r="M1747" s="8">
        <v>0</v>
      </c>
      <c r="N1747" t="s">
        <v>404</v>
      </c>
      <c r="O1747">
        <v>23</v>
      </c>
      <c r="P1747" s="4">
        <v>6.542170529867021</v>
      </c>
      <c r="Q1747" t="s">
        <v>92</v>
      </c>
      <c r="R1747" t="s">
        <v>181</v>
      </c>
      <c r="S1747" t="s">
        <v>270</v>
      </c>
      <c r="T1747" t="s">
        <v>509</v>
      </c>
      <c r="U1747" t="s">
        <v>351</v>
      </c>
      <c r="V1747" t="s">
        <v>516</v>
      </c>
    </row>
    <row r="1748" spans="1:22" ht="15" customHeight="1" x14ac:dyDescent="0.3">
      <c r="A1748">
        <v>10921</v>
      </c>
      <c r="B1748" t="s">
        <v>80</v>
      </c>
      <c r="C1748">
        <v>35</v>
      </c>
      <c r="D1748">
        <v>1</v>
      </c>
      <c r="E1748" s="3">
        <v>44623</v>
      </c>
      <c r="F1748" s="25">
        <f>YEAR(Order[[#This Row],[OrderDate]])</f>
        <v>2022</v>
      </c>
      <c r="G1748" s="14">
        <v>20220309</v>
      </c>
      <c r="H1748" t="s">
        <v>486</v>
      </c>
      <c r="I1748" s="4">
        <v>180</v>
      </c>
      <c r="J1748" s="4">
        <v>18</v>
      </c>
      <c r="K1748" s="4">
        <v>18</v>
      </c>
      <c r="L1748">
        <v>10</v>
      </c>
      <c r="M1748" s="8">
        <v>0</v>
      </c>
      <c r="N1748" t="s">
        <v>389</v>
      </c>
      <c r="O1748">
        <v>16</v>
      </c>
      <c r="P1748" s="4">
        <v>11.144616765926688</v>
      </c>
      <c r="Q1748" t="s">
        <v>169</v>
      </c>
      <c r="R1748" t="s">
        <v>258</v>
      </c>
      <c r="S1748" t="s">
        <v>342</v>
      </c>
      <c r="T1748" t="s">
        <v>509</v>
      </c>
      <c r="U1748" t="s">
        <v>532</v>
      </c>
      <c r="V1748" t="s">
        <v>517</v>
      </c>
    </row>
    <row r="1749" spans="1:22" ht="15" customHeight="1" x14ac:dyDescent="0.3">
      <c r="A1749">
        <v>10921</v>
      </c>
      <c r="B1749" t="s">
        <v>80</v>
      </c>
      <c r="C1749">
        <v>63</v>
      </c>
      <c r="D1749">
        <v>1</v>
      </c>
      <c r="E1749" s="3">
        <v>44623</v>
      </c>
      <c r="F1749" s="25">
        <f>YEAR(Order[[#This Row],[OrderDate]])</f>
        <v>2022</v>
      </c>
      <c r="G1749" s="14">
        <v>20220305</v>
      </c>
      <c r="H1749" t="s">
        <v>486</v>
      </c>
      <c r="I1749" s="4">
        <v>1756</v>
      </c>
      <c r="J1749" s="4">
        <v>43.9</v>
      </c>
      <c r="K1749" s="4">
        <v>43.9</v>
      </c>
      <c r="L1749">
        <v>40</v>
      </c>
      <c r="M1749" s="8">
        <v>0</v>
      </c>
      <c r="N1749" t="s">
        <v>417</v>
      </c>
      <c r="O1749">
        <v>7</v>
      </c>
      <c r="P1749" s="4">
        <v>26.405205149492534</v>
      </c>
      <c r="Q1749" t="s">
        <v>169</v>
      </c>
      <c r="R1749" t="s">
        <v>258</v>
      </c>
      <c r="S1749" t="s">
        <v>342</v>
      </c>
      <c r="T1749" t="s">
        <v>509</v>
      </c>
      <c r="U1749" t="s">
        <v>532</v>
      </c>
      <c r="V1749" t="s">
        <v>515</v>
      </c>
    </row>
    <row r="1750" spans="1:22" ht="15" customHeight="1" x14ac:dyDescent="0.3">
      <c r="A1750">
        <v>10922</v>
      </c>
      <c r="B1750" t="s">
        <v>32</v>
      </c>
      <c r="C1750">
        <v>17</v>
      </c>
      <c r="D1750">
        <v>5</v>
      </c>
      <c r="E1750" s="3">
        <v>44623</v>
      </c>
      <c r="F1750" s="25">
        <f>YEAR(Order[[#This Row],[OrderDate]])</f>
        <v>2022</v>
      </c>
      <c r="G1750" s="14">
        <v>20220305</v>
      </c>
      <c r="H1750" t="s">
        <v>485</v>
      </c>
      <c r="I1750" s="4">
        <v>585</v>
      </c>
      <c r="J1750" s="4">
        <v>39</v>
      </c>
      <c r="K1750" s="4">
        <v>39</v>
      </c>
      <c r="L1750">
        <v>15</v>
      </c>
      <c r="M1750" s="8">
        <v>0</v>
      </c>
      <c r="N1750" t="s">
        <v>371</v>
      </c>
      <c r="O1750">
        <v>7</v>
      </c>
      <c r="P1750" s="4">
        <v>24.774912809223483</v>
      </c>
      <c r="Q1750" t="s">
        <v>121</v>
      </c>
      <c r="R1750" t="s">
        <v>210</v>
      </c>
      <c r="S1750" t="s">
        <v>298</v>
      </c>
      <c r="T1750" t="s">
        <v>510</v>
      </c>
      <c r="U1750" t="s">
        <v>521</v>
      </c>
      <c r="V1750" t="s">
        <v>518</v>
      </c>
    </row>
    <row r="1751" spans="1:22" ht="15" customHeight="1" x14ac:dyDescent="0.3">
      <c r="A1751">
        <v>10922</v>
      </c>
      <c r="B1751" t="s">
        <v>32</v>
      </c>
      <c r="C1751">
        <v>24</v>
      </c>
      <c r="D1751">
        <v>5</v>
      </c>
      <c r="E1751" s="3">
        <v>44623</v>
      </c>
      <c r="F1751" s="25">
        <f>YEAR(Order[[#This Row],[OrderDate]])</f>
        <v>2022</v>
      </c>
      <c r="G1751" s="14">
        <v>20220313</v>
      </c>
      <c r="H1751" t="s">
        <v>485</v>
      </c>
      <c r="I1751" s="4">
        <v>157.5</v>
      </c>
      <c r="J1751" s="4">
        <v>4.5</v>
      </c>
      <c r="K1751" s="4">
        <v>4.5</v>
      </c>
      <c r="L1751">
        <v>35</v>
      </c>
      <c r="M1751" s="8">
        <v>0</v>
      </c>
      <c r="N1751" t="s">
        <v>378</v>
      </c>
      <c r="O1751">
        <v>10</v>
      </c>
      <c r="P1751" s="4">
        <v>2.1230577042655105</v>
      </c>
      <c r="Q1751" t="s">
        <v>121</v>
      </c>
      <c r="R1751" t="s">
        <v>210</v>
      </c>
      <c r="S1751" t="s">
        <v>298</v>
      </c>
      <c r="T1751" t="s">
        <v>510</v>
      </c>
      <c r="U1751" t="s">
        <v>521</v>
      </c>
      <c r="V1751" t="s">
        <v>517</v>
      </c>
    </row>
    <row r="1752" spans="1:22" x14ac:dyDescent="0.3">
      <c r="A1752">
        <v>10923</v>
      </c>
      <c r="B1752" t="s">
        <v>39</v>
      </c>
      <c r="C1752">
        <v>42</v>
      </c>
      <c r="D1752">
        <v>7</v>
      </c>
      <c r="E1752" s="3">
        <v>44623</v>
      </c>
      <c r="F1752" s="25">
        <f>YEAR(Order[[#This Row],[OrderDate]])</f>
        <v>2022</v>
      </c>
      <c r="G1752" s="14">
        <v>20220313</v>
      </c>
      <c r="H1752" t="s">
        <v>485</v>
      </c>
      <c r="I1752" s="4">
        <v>111.99999958276749</v>
      </c>
      <c r="J1752" s="4">
        <v>14</v>
      </c>
      <c r="K1752" s="4">
        <v>11.199999958276749</v>
      </c>
      <c r="L1752">
        <v>10</v>
      </c>
      <c r="M1752" s="8">
        <v>0.20000000298023221</v>
      </c>
      <c r="N1752" t="s">
        <v>396</v>
      </c>
      <c r="O1752">
        <v>20</v>
      </c>
      <c r="P1752" s="4">
        <v>10.762412487567216</v>
      </c>
      <c r="Q1752" t="s">
        <v>128</v>
      </c>
      <c r="R1752" t="s">
        <v>217</v>
      </c>
      <c r="S1752" t="s">
        <v>304</v>
      </c>
      <c r="T1752" t="s">
        <v>509</v>
      </c>
      <c r="U1752" t="s">
        <v>519</v>
      </c>
      <c r="V1752" t="s">
        <v>512</v>
      </c>
    </row>
    <row r="1753" spans="1:22" x14ac:dyDescent="0.3">
      <c r="A1753">
        <v>10923</v>
      </c>
      <c r="B1753" t="s">
        <v>39</v>
      </c>
      <c r="C1753">
        <v>43</v>
      </c>
      <c r="D1753">
        <v>7</v>
      </c>
      <c r="E1753" s="3">
        <v>44623</v>
      </c>
      <c r="F1753" s="25">
        <f>YEAR(Order[[#This Row],[OrderDate]])</f>
        <v>2022</v>
      </c>
      <c r="G1753" s="14">
        <v>20220313</v>
      </c>
      <c r="H1753" t="s">
        <v>485</v>
      </c>
      <c r="I1753" s="4">
        <v>367.99999862909317</v>
      </c>
      <c r="J1753" s="4">
        <v>46</v>
      </c>
      <c r="K1753" s="4">
        <v>36.799999862909317</v>
      </c>
      <c r="L1753">
        <v>10</v>
      </c>
      <c r="M1753" s="8">
        <v>0.20000000298023221</v>
      </c>
      <c r="N1753" t="s">
        <v>397</v>
      </c>
      <c r="O1753">
        <v>20</v>
      </c>
      <c r="P1753" s="4">
        <v>33.719701744549674</v>
      </c>
      <c r="Q1753" t="s">
        <v>128</v>
      </c>
      <c r="R1753" t="s">
        <v>217</v>
      </c>
      <c r="S1753" t="s">
        <v>304</v>
      </c>
      <c r="T1753" t="s">
        <v>509</v>
      </c>
      <c r="U1753" t="s">
        <v>519</v>
      </c>
      <c r="V1753" t="s">
        <v>517</v>
      </c>
    </row>
    <row r="1754" spans="1:22" x14ac:dyDescent="0.3">
      <c r="A1754">
        <v>10923</v>
      </c>
      <c r="B1754" t="s">
        <v>39</v>
      </c>
      <c r="C1754">
        <v>67</v>
      </c>
      <c r="D1754">
        <v>7</v>
      </c>
      <c r="E1754" s="3">
        <v>44623</v>
      </c>
      <c r="F1754" s="25">
        <f>YEAR(Order[[#This Row],[OrderDate]])</f>
        <v>2022</v>
      </c>
      <c r="G1754" s="14">
        <v>20220408</v>
      </c>
      <c r="H1754" t="s">
        <v>485</v>
      </c>
      <c r="I1754" s="4">
        <v>268.79999899864197</v>
      </c>
      <c r="J1754" s="4">
        <v>14</v>
      </c>
      <c r="K1754" s="4">
        <v>11.199999958276749</v>
      </c>
      <c r="L1754">
        <v>24</v>
      </c>
      <c r="M1754" s="8">
        <v>0.20000000298023221</v>
      </c>
      <c r="N1754" t="s">
        <v>421</v>
      </c>
      <c r="O1754">
        <v>16</v>
      </c>
      <c r="P1754" s="4">
        <v>8.0791143090423496</v>
      </c>
      <c r="Q1754" t="s">
        <v>128</v>
      </c>
      <c r="R1754" t="s">
        <v>217</v>
      </c>
      <c r="S1754" t="s">
        <v>304</v>
      </c>
      <c r="T1754" t="s">
        <v>509</v>
      </c>
      <c r="U1754" t="s">
        <v>519</v>
      </c>
      <c r="V1754" t="s">
        <v>517</v>
      </c>
    </row>
    <row r="1755" spans="1:22" ht="15" customHeight="1" x14ac:dyDescent="0.3">
      <c r="A1755">
        <v>10924</v>
      </c>
      <c r="B1755" t="s">
        <v>4</v>
      </c>
      <c r="C1755">
        <v>10</v>
      </c>
      <c r="D1755">
        <v>3</v>
      </c>
      <c r="E1755" s="3">
        <v>44624</v>
      </c>
      <c r="F1755" s="25">
        <f>YEAR(Order[[#This Row],[OrderDate]])</f>
        <v>2022</v>
      </c>
      <c r="G1755" s="14">
        <v>20220408</v>
      </c>
      <c r="H1755" t="s">
        <v>484</v>
      </c>
      <c r="I1755" s="4">
        <v>557.99999907612801</v>
      </c>
      <c r="J1755" s="4">
        <v>31</v>
      </c>
      <c r="K1755" s="4">
        <v>27.8999999538064</v>
      </c>
      <c r="L1755">
        <v>20</v>
      </c>
      <c r="M1755" s="8">
        <v>0.10000000149011611</v>
      </c>
      <c r="N1755" t="s">
        <v>364</v>
      </c>
      <c r="O1755">
        <v>4</v>
      </c>
      <c r="P1755" s="4">
        <v>11.047328272500083</v>
      </c>
      <c r="Q1755" t="s">
        <v>93</v>
      </c>
      <c r="R1755" t="s">
        <v>182</v>
      </c>
      <c r="S1755" t="s">
        <v>271</v>
      </c>
      <c r="T1755" t="s">
        <v>509</v>
      </c>
      <c r="U1755" t="s">
        <v>526</v>
      </c>
      <c r="V1755" t="s">
        <v>514</v>
      </c>
    </row>
    <row r="1756" spans="1:22" ht="15" customHeight="1" x14ac:dyDescent="0.3">
      <c r="A1756">
        <v>10924</v>
      </c>
      <c r="B1756" t="s">
        <v>4</v>
      </c>
      <c r="C1756">
        <v>28</v>
      </c>
      <c r="D1756">
        <v>3</v>
      </c>
      <c r="E1756" s="3">
        <v>44624</v>
      </c>
      <c r="F1756" s="25">
        <f>YEAR(Order[[#This Row],[OrderDate]])</f>
        <v>2022</v>
      </c>
      <c r="G1756" s="14">
        <v>20220408</v>
      </c>
      <c r="H1756" t="s">
        <v>484</v>
      </c>
      <c r="I1756" s="4">
        <v>1231.1999979615211</v>
      </c>
      <c r="J1756" s="4">
        <v>45.6</v>
      </c>
      <c r="K1756" s="4">
        <v>41.039999932050705</v>
      </c>
      <c r="L1756">
        <v>30</v>
      </c>
      <c r="M1756" s="8">
        <v>0.10000000149011611</v>
      </c>
      <c r="N1756" t="s">
        <v>382</v>
      </c>
      <c r="O1756">
        <v>12</v>
      </c>
      <c r="P1756" s="4">
        <v>23.763027335506571</v>
      </c>
      <c r="Q1756" t="s">
        <v>93</v>
      </c>
      <c r="R1756" t="s">
        <v>182</v>
      </c>
      <c r="S1756" t="s">
        <v>271</v>
      </c>
      <c r="T1756" t="s">
        <v>509</v>
      </c>
      <c r="U1756" t="s">
        <v>526</v>
      </c>
      <c r="V1756" t="s">
        <v>513</v>
      </c>
    </row>
    <row r="1757" spans="1:22" ht="15" customHeight="1" x14ac:dyDescent="0.3">
      <c r="A1757">
        <v>10924</v>
      </c>
      <c r="B1757" t="s">
        <v>4</v>
      </c>
      <c r="C1757">
        <v>75</v>
      </c>
      <c r="D1757">
        <v>3</v>
      </c>
      <c r="E1757" s="3">
        <v>44624</v>
      </c>
      <c r="F1757" s="25">
        <f>YEAR(Order[[#This Row],[OrderDate]])</f>
        <v>2022</v>
      </c>
      <c r="G1757" s="14">
        <v>20220313</v>
      </c>
      <c r="H1757" t="s">
        <v>484</v>
      </c>
      <c r="I1757" s="4">
        <v>46.5</v>
      </c>
      <c r="J1757" s="4">
        <v>7.75</v>
      </c>
      <c r="K1757" s="4">
        <v>7.75</v>
      </c>
      <c r="L1757">
        <v>6</v>
      </c>
      <c r="M1757" s="8">
        <v>0</v>
      </c>
      <c r="N1757" t="s">
        <v>429</v>
      </c>
      <c r="O1757">
        <v>12</v>
      </c>
      <c r="P1757" s="4">
        <v>3.8495729671919596</v>
      </c>
      <c r="Q1757" t="s">
        <v>93</v>
      </c>
      <c r="R1757" t="s">
        <v>182</v>
      </c>
      <c r="S1757" t="s">
        <v>271</v>
      </c>
      <c r="T1757" t="s">
        <v>509</v>
      </c>
      <c r="U1757" t="s">
        <v>526</v>
      </c>
      <c r="V1757" t="s">
        <v>517</v>
      </c>
    </row>
    <row r="1758" spans="1:22" ht="15" customHeight="1" x14ac:dyDescent="0.3">
      <c r="A1758">
        <v>10925</v>
      </c>
      <c r="B1758" t="s">
        <v>32</v>
      </c>
      <c r="C1758">
        <v>36</v>
      </c>
      <c r="D1758">
        <v>3</v>
      </c>
      <c r="E1758" s="3">
        <v>44624</v>
      </c>
      <c r="F1758" s="25">
        <f>YEAR(Order[[#This Row],[OrderDate]])</f>
        <v>2022</v>
      </c>
      <c r="G1758" s="14">
        <v>20220313</v>
      </c>
      <c r="H1758" t="s">
        <v>486</v>
      </c>
      <c r="I1758" s="4">
        <v>403.74999716877937</v>
      </c>
      <c r="J1758" s="4">
        <v>19</v>
      </c>
      <c r="K1758" s="4">
        <v>16.149999886751175</v>
      </c>
      <c r="L1758">
        <v>25</v>
      </c>
      <c r="M1758" s="8">
        <v>0.15000000596046451</v>
      </c>
      <c r="N1758" t="s">
        <v>390</v>
      </c>
      <c r="O1758">
        <v>17</v>
      </c>
      <c r="P1758" s="4">
        <v>14.515505674132482</v>
      </c>
      <c r="Q1758" t="s">
        <v>121</v>
      </c>
      <c r="R1758" t="s">
        <v>210</v>
      </c>
      <c r="S1758" t="s">
        <v>298</v>
      </c>
      <c r="T1758" t="s">
        <v>510</v>
      </c>
      <c r="U1758" t="s">
        <v>521</v>
      </c>
      <c r="V1758" t="s">
        <v>514</v>
      </c>
    </row>
    <row r="1759" spans="1:22" ht="15" customHeight="1" x14ac:dyDescent="0.3">
      <c r="A1759">
        <v>10925</v>
      </c>
      <c r="B1759" t="s">
        <v>32</v>
      </c>
      <c r="C1759">
        <v>52</v>
      </c>
      <c r="D1759">
        <v>3</v>
      </c>
      <c r="E1759" s="3">
        <v>44624</v>
      </c>
      <c r="F1759" s="25">
        <f>YEAR(Order[[#This Row],[OrderDate]])</f>
        <v>2022</v>
      </c>
      <c r="G1759" s="14">
        <v>20220311</v>
      </c>
      <c r="H1759" t="s">
        <v>486</v>
      </c>
      <c r="I1759" s="4">
        <v>71.399999499320984</v>
      </c>
      <c r="J1759" s="4">
        <v>7</v>
      </c>
      <c r="K1759" s="4">
        <v>5.9499999582767487</v>
      </c>
      <c r="L1759">
        <v>12</v>
      </c>
      <c r="M1759" s="8">
        <v>0.15000000596046451</v>
      </c>
      <c r="N1759" t="s">
        <v>406</v>
      </c>
      <c r="O1759">
        <v>24</v>
      </c>
      <c r="P1759" s="4">
        <v>2.7531089859539</v>
      </c>
      <c r="Q1759" t="s">
        <v>121</v>
      </c>
      <c r="R1759" t="s">
        <v>210</v>
      </c>
      <c r="S1759" t="s">
        <v>298</v>
      </c>
      <c r="T1759" t="s">
        <v>510</v>
      </c>
      <c r="U1759" t="s">
        <v>521</v>
      </c>
      <c r="V1759" t="s">
        <v>512</v>
      </c>
    </row>
    <row r="1760" spans="1:22" ht="15" customHeight="1" x14ac:dyDescent="0.3">
      <c r="A1760">
        <v>10926</v>
      </c>
      <c r="B1760" t="s">
        <v>1</v>
      </c>
      <c r="C1760">
        <v>11</v>
      </c>
      <c r="D1760">
        <v>4</v>
      </c>
      <c r="E1760" s="3">
        <v>44624</v>
      </c>
      <c r="F1760" s="25">
        <f>YEAR(Order[[#This Row],[OrderDate]])</f>
        <v>2022</v>
      </c>
      <c r="G1760" s="14">
        <v>20220311</v>
      </c>
      <c r="H1760" t="s">
        <v>485</v>
      </c>
      <c r="I1760" s="4">
        <v>42</v>
      </c>
      <c r="J1760" s="4">
        <v>21</v>
      </c>
      <c r="K1760" s="4">
        <v>21</v>
      </c>
      <c r="L1760">
        <v>2</v>
      </c>
      <c r="M1760" s="8">
        <v>0</v>
      </c>
      <c r="N1760" t="s">
        <v>365</v>
      </c>
      <c r="O1760">
        <v>5</v>
      </c>
      <c r="P1760" s="4">
        <v>7.3815383533820462</v>
      </c>
      <c r="Q1760" t="s">
        <v>90</v>
      </c>
      <c r="R1760" t="s">
        <v>179</v>
      </c>
      <c r="S1760" t="s">
        <v>268</v>
      </c>
      <c r="T1760" t="s">
        <v>510</v>
      </c>
      <c r="U1760" t="s">
        <v>525</v>
      </c>
      <c r="V1760" t="s">
        <v>511</v>
      </c>
    </row>
    <row r="1761" spans="1:22" ht="15" customHeight="1" x14ac:dyDescent="0.3">
      <c r="A1761">
        <v>10926</v>
      </c>
      <c r="B1761" t="s">
        <v>1</v>
      </c>
      <c r="C1761">
        <v>13</v>
      </c>
      <c r="D1761">
        <v>4</v>
      </c>
      <c r="E1761" s="3">
        <v>44624</v>
      </c>
      <c r="F1761" s="25">
        <f>YEAR(Order[[#This Row],[OrderDate]])</f>
        <v>2022</v>
      </c>
      <c r="G1761" s="14">
        <v>20220311</v>
      </c>
      <c r="H1761" t="s">
        <v>485</v>
      </c>
      <c r="I1761" s="4">
        <v>60</v>
      </c>
      <c r="J1761" s="4">
        <v>6</v>
      </c>
      <c r="K1761" s="4">
        <v>6</v>
      </c>
      <c r="L1761">
        <v>10</v>
      </c>
      <c r="M1761" s="8">
        <v>0</v>
      </c>
      <c r="N1761" t="s">
        <v>367</v>
      </c>
      <c r="O1761">
        <v>6</v>
      </c>
      <c r="P1761" s="4">
        <v>2.1837851755325639</v>
      </c>
      <c r="Q1761" t="s">
        <v>90</v>
      </c>
      <c r="R1761" t="s">
        <v>179</v>
      </c>
      <c r="S1761" t="s">
        <v>268</v>
      </c>
      <c r="T1761" t="s">
        <v>510</v>
      </c>
      <c r="U1761" t="s">
        <v>525</v>
      </c>
      <c r="V1761" t="s">
        <v>514</v>
      </c>
    </row>
    <row r="1762" spans="1:22" ht="15" customHeight="1" x14ac:dyDescent="0.3">
      <c r="A1762">
        <v>10926</v>
      </c>
      <c r="B1762" t="s">
        <v>1</v>
      </c>
      <c r="C1762">
        <v>19</v>
      </c>
      <c r="D1762">
        <v>4</v>
      </c>
      <c r="E1762" s="3">
        <v>44624</v>
      </c>
      <c r="F1762" s="25">
        <f>YEAR(Order[[#This Row],[OrderDate]])</f>
        <v>2022</v>
      </c>
      <c r="G1762" s="14">
        <v>20220311</v>
      </c>
      <c r="H1762" t="s">
        <v>485</v>
      </c>
      <c r="I1762" s="4">
        <v>64.399999999999991</v>
      </c>
      <c r="J1762" s="4">
        <v>9.1999999999999993</v>
      </c>
      <c r="K1762" s="4">
        <v>9.1999999999999993</v>
      </c>
      <c r="L1762">
        <v>7</v>
      </c>
      <c r="M1762" s="8">
        <v>0</v>
      </c>
      <c r="N1762" t="s">
        <v>373</v>
      </c>
      <c r="O1762">
        <v>8</v>
      </c>
      <c r="P1762" s="4">
        <v>7.994614939930428</v>
      </c>
      <c r="Q1762" t="s">
        <v>90</v>
      </c>
      <c r="R1762" t="s">
        <v>179</v>
      </c>
      <c r="S1762" t="s">
        <v>268</v>
      </c>
      <c r="T1762" t="s">
        <v>510</v>
      </c>
      <c r="U1762" t="s">
        <v>525</v>
      </c>
      <c r="V1762" t="s">
        <v>516</v>
      </c>
    </row>
    <row r="1763" spans="1:22" ht="15" customHeight="1" x14ac:dyDescent="0.3">
      <c r="A1763">
        <v>10926</v>
      </c>
      <c r="B1763" t="s">
        <v>1</v>
      </c>
      <c r="C1763">
        <v>72</v>
      </c>
      <c r="D1763">
        <v>4</v>
      </c>
      <c r="E1763" s="3">
        <v>44624</v>
      </c>
      <c r="F1763" s="25">
        <f>YEAR(Order[[#This Row],[OrderDate]])</f>
        <v>2022</v>
      </c>
      <c r="G1763" s="14">
        <v>20220408</v>
      </c>
      <c r="H1763" t="s">
        <v>485</v>
      </c>
      <c r="I1763" s="4">
        <v>348</v>
      </c>
      <c r="J1763" s="4">
        <v>34.799999999999997</v>
      </c>
      <c r="K1763" s="4">
        <v>34.799999999999997</v>
      </c>
      <c r="L1763">
        <v>10</v>
      </c>
      <c r="M1763" s="8">
        <v>0</v>
      </c>
      <c r="N1763" t="s">
        <v>426</v>
      </c>
      <c r="O1763">
        <v>14</v>
      </c>
      <c r="P1763" s="4">
        <v>14.902797245173618</v>
      </c>
      <c r="Q1763" t="s">
        <v>90</v>
      </c>
      <c r="R1763" t="s">
        <v>179</v>
      </c>
      <c r="S1763" t="s">
        <v>268</v>
      </c>
      <c r="T1763" t="s">
        <v>510</v>
      </c>
      <c r="U1763" t="s">
        <v>525</v>
      </c>
      <c r="V1763" t="s">
        <v>511</v>
      </c>
    </row>
    <row r="1764" spans="1:22" ht="15" customHeight="1" x14ac:dyDescent="0.3">
      <c r="A1764">
        <v>10927</v>
      </c>
      <c r="B1764" t="s">
        <v>38</v>
      </c>
      <c r="C1764">
        <v>20</v>
      </c>
      <c r="D1764">
        <v>4</v>
      </c>
      <c r="E1764" s="3">
        <v>44625</v>
      </c>
      <c r="F1764" s="25">
        <f>YEAR(Order[[#This Row],[OrderDate]])</f>
        <v>2022</v>
      </c>
      <c r="G1764" s="14">
        <v>20220408</v>
      </c>
      <c r="H1764" t="s">
        <v>486</v>
      </c>
      <c r="I1764" s="4">
        <v>405</v>
      </c>
      <c r="J1764" s="4">
        <v>81</v>
      </c>
      <c r="K1764" s="4">
        <v>81</v>
      </c>
      <c r="L1764">
        <v>5</v>
      </c>
      <c r="M1764" s="8">
        <v>0</v>
      </c>
      <c r="N1764" t="s">
        <v>374</v>
      </c>
      <c r="O1764">
        <v>8</v>
      </c>
      <c r="P1764" s="4">
        <v>57.815472307491099</v>
      </c>
      <c r="Q1764" t="s">
        <v>127</v>
      </c>
      <c r="R1764" t="s">
        <v>216</v>
      </c>
      <c r="S1764" t="s">
        <v>303</v>
      </c>
      <c r="T1764" t="s">
        <v>509</v>
      </c>
      <c r="U1764" t="s">
        <v>519</v>
      </c>
      <c r="V1764" t="s">
        <v>516</v>
      </c>
    </row>
    <row r="1765" spans="1:22" ht="15" customHeight="1" x14ac:dyDescent="0.3">
      <c r="A1765">
        <v>10927</v>
      </c>
      <c r="B1765" t="s">
        <v>38</v>
      </c>
      <c r="C1765">
        <v>52</v>
      </c>
      <c r="D1765">
        <v>4</v>
      </c>
      <c r="E1765" s="3">
        <v>44625</v>
      </c>
      <c r="F1765" s="25">
        <f>YEAR(Order[[#This Row],[OrderDate]])</f>
        <v>2022</v>
      </c>
      <c r="G1765" s="14">
        <v>20220408</v>
      </c>
      <c r="H1765" t="s">
        <v>486</v>
      </c>
      <c r="I1765" s="4">
        <v>35</v>
      </c>
      <c r="J1765" s="4">
        <v>7</v>
      </c>
      <c r="K1765" s="4">
        <v>7</v>
      </c>
      <c r="L1765">
        <v>5</v>
      </c>
      <c r="M1765" s="8">
        <v>0</v>
      </c>
      <c r="N1765" t="s">
        <v>406</v>
      </c>
      <c r="O1765">
        <v>24</v>
      </c>
      <c r="P1765" s="4">
        <v>2.7531089859539</v>
      </c>
      <c r="Q1765" t="s">
        <v>127</v>
      </c>
      <c r="R1765" t="s">
        <v>216</v>
      </c>
      <c r="S1765" t="s">
        <v>303</v>
      </c>
      <c r="T1765" t="s">
        <v>509</v>
      </c>
      <c r="U1765" t="s">
        <v>519</v>
      </c>
      <c r="V1765" t="s">
        <v>512</v>
      </c>
    </row>
    <row r="1766" spans="1:22" ht="15" customHeight="1" x14ac:dyDescent="0.3">
      <c r="A1766">
        <v>10927</v>
      </c>
      <c r="B1766" t="s">
        <v>38</v>
      </c>
      <c r="C1766">
        <v>76</v>
      </c>
      <c r="D1766">
        <v>4</v>
      </c>
      <c r="E1766" s="3">
        <v>44625</v>
      </c>
      <c r="F1766" s="25">
        <f>YEAR(Order[[#This Row],[OrderDate]])</f>
        <v>2022</v>
      </c>
      <c r="G1766" s="14">
        <v>20220318</v>
      </c>
      <c r="H1766" t="s">
        <v>486</v>
      </c>
      <c r="I1766" s="4">
        <v>360</v>
      </c>
      <c r="J1766" s="4">
        <v>18</v>
      </c>
      <c r="K1766" s="4">
        <v>18</v>
      </c>
      <c r="L1766">
        <v>20</v>
      </c>
      <c r="M1766" s="8">
        <v>0</v>
      </c>
      <c r="N1766" t="s">
        <v>430</v>
      </c>
      <c r="O1766">
        <v>23</v>
      </c>
      <c r="P1766" s="4">
        <v>11.35067307451974</v>
      </c>
      <c r="Q1766" t="s">
        <v>127</v>
      </c>
      <c r="R1766" t="s">
        <v>216</v>
      </c>
      <c r="S1766" t="s">
        <v>303</v>
      </c>
      <c r="T1766" t="s">
        <v>509</v>
      </c>
      <c r="U1766" t="s">
        <v>519</v>
      </c>
      <c r="V1766" t="s">
        <v>517</v>
      </c>
    </row>
    <row r="1767" spans="1:22" ht="15" customHeight="1" x14ac:dyDescent="0.3">
      <c r="A1767">
        <v>10928</v>
      </c>
      <c r="B1767" t="s">
        <v>27</v>
      </c>
      <c r="C1767">
        <v>47</v>
      </c>
      <c r="D1767">
        <v>1</v>
      </c>
      <c r="E1767" s="3">
        <v>44625</v>
      </c>
      <c r="F1767" s="25">
        <f>YEAR(Order[[#This Row],[OrderDate]])</f>
        <v>2022</v>
      </c>
      <c r="G1767" s="14">
        <v>20220318</v>
      </c>
      <c r="H1767" t="s">
        <v>486</v>
      </c>
      <c r="I1767" s="4">
        <v>47.5</v>
      </c>
      <c r="J1767" s="4">
        <v>9.5</v>
      </c>
      <c r="K1767" s="4">
        <v>9.5</v>
      </c>
      <c r="L1767">
        <v>5</v>
      </c>
      <c r="M1767" s="8">
        <v>0</v>
      </c>
      <c r="N1767" t="s">
        <v>401</v>
      </c>
      <c r="O1767">
        <v>22</v>
      </c>
      <c r="P1767" s="4">
        <v>6.92246398648025</v>
      </c>
      <c r="Q1767" t="s">
        <v>116</v>
      </c>
      <c r="R1767" t="s">
        <v>205</v>
      </c>
      <c r="S1767" t="s">
        <v>293</v>
      </c>
      <c r="T1767" t="s">
        <v>509</v>
      </c>
      <c r="U1767" t="s">
        <v>529</v>
      </c>
      <c r="V1767" t="s">
        <v>516</v>
      </c>
    </row>
    <row r="1768" spans="1:22" ht="15" customHeight="1" x14ac:dyDescent="0.3">
      <c r="A1768">
        <v>10928</v>
      </c>
      <c r="B1768" t="s">
        <v>27</v>
      </c>
      <c r="C1768">
        <v>76</v>
      </c>
      <c r="D1768">
        <v>1</v>
      </c>
      <c r="E1768" s="3">
        <v>44625</v>
      </c>
      <c r="F1768" s="25">
        <f>YEAR(Order[[#This Row],[OrderDate]])</f>
        <v>2022</v>
      </c>
      <c r="G1768" s="14">
        <v>20220312</v>
      </c>
      <c r="H1768" t="s">
        <v>486</v>
      </c>
      <c r="I1768" s="4">
        <v>90</v>
      </c>
      <c r="J1768" s="4">
        <v>18</v>
      </c>
      <c r="K1768" s="4">
        <v>18</v>
      </c>
      <c r="L1768">
        <v>5</v>
      </c>
      <c r="M1768" s="8">
        <v>0</v>
      </c>
      <c r="N1768" t="s">
        <v>430</v>
      </c>
      <c r="O1768">
        <v>23</v>
      </c>
      <c r="P1768" s="4">
        <v>11.35067307451974</v>
      </c>
      <c r="Q1768" t="s">
        <v>116</v>
      </c>
      <c r="R1768" t="s">
        <v>205</v>
      </c>
      <c r="S1768" t="s">
        <v>293</v>
      </c>
      <c r="T1768" t="s">
        <v>509</v>
      </c>
      <c r="U1768" t="s">
        <v>529</v>
      </c>
      <c r="V1768" t="s">
        <v>517</v>
      </c>
    </row>
    <row r="1769" spans="1:22" x14ac:dyDescent="0.3">
      <c r="A1769">
        <v>10929</v>
      </c>
      <c r="B1769" t="s">
        <v>23</v>
      </c>
      <c r="C1769">
        <v>21</v>
      </c>
      <c r="D1769">
        <v>6</v>
      </c>
      <c r="E1769" s="3">
        <v>44625</v>
      </c>
      <c r="F1769" s="25">
        <f>YEAR(Order[[#This Row],[OrderDate]])</f>
        <v>2022</v>
      </c>
      <c r="G1769" s="14">
        <v>20220312</v>
      </c>
      <c r="H1769" t="s">
        <v>486</v>
      </c>
      <c r="I1769" s="4">
        <v>600</v>
      </c>
      <c r="J1769" s="4">
        <v>10</v>
      </c>
      <c r="K1769" s="4">
        <v>10</v>
      </c>
      <c r="L1769">
        <v>60</v>
      </c>
      <c r="M1769" s="8">
        <v>0</v>
      </c>
      <c r="N1769" t="s">
        <v>375</v>
      </c>
      <c r="O1769">
        <v>8</v>
      </c>
      <c r="P1769" s="4">
        <v>8.5451596278118238</v>
      </c>
      <c r="Q1769" t="s">
        <v>112</v>
      </c>
      <c r="R1769" t="s">
        <v>201</v>
      </c>
      <c r="S1769" t="s">
        <v>290</v>
      </c>
      <c r="T1769" t="s">
        <v>509</v>
      </c>
      <c r="U1769" t="s">
        <v>520</v>
      </c>
      <c r="V1769" t="s">
        <v>516</v>
      </c>
    </row>
    <row r="1770" spans="1:22" x14ac:dyDescent="0.3">
      <c r="A1770">
        <v>10929</v>
      </c>
      <c r="B1770" t="s">
        <v>23</v>
      </c>
      <c r="C1770">
        <v>75</v>
      </c>
      <c r="D1770">
        <v>6</v>
      </c>
      <c r="E1770" s="3">
        <v>44625</v>
      </c>
      <c r="F1770" s="25">
        <f>YEAR(Order[[#This Row],[OrderDate]])</f>
        <v>2022</v>
      </c>
      <c r="G1770" s="14">
        <v>20220312</v>
      </c>
      <c r="H1770" t="s">
        <v>486</v>
      </c>
      <c r="I1770" s="4">
        <v>379.75</v>
      </c>
      <c r="J1770" s="4">
        <v>7.75</v>
      </c>
      <c r="K1770" s="4">
        <v>7.75</v>
      </c>
      <c r="L1770">
        <v>49</v>
      </c>
      <c r="M1770" s="8">
        <v>0</v>
      </c>
      <c r="N1770" t="s">
        <v>429</v>
      </c>
      <c r="O1770">
        <v>12</v>
      </c>
      <c r="P1770" s="4">
        <v>3.8495729671919596</v>
      </c>
      <c r="Q1770" t="s">
        <v>112</v>
      </c>
      <c r="R1770" t="s">
        <v>201</v>
      </c>
      <c r="S1770" t="s">
        <v>290</v>
      </c>
      <c r="T1770" t="s">
        <v>509</v>
      </c>
      <c r="U1770" t="s">
        <v>520</v>
      </c>
      <c r="V1770" t="s">
        <v>517</v>
      </c>
    </row>
    <row r="1771" spans="1:22" x14ac:dyDescent="0.3">
      <c r="A1771">
        <v>10929</v>
      </c>
      <c r="B1771" t="s">
        <v>23</v>
      </c>
      <c r="C1771">
        <v>77</v>
      </c>
      <c r="D1771">
        <v>6</v>
      </c>
      <c r="E1771" s="3">
        <v>44625</v>
      </c>
      <c r="F1771" s="25">
        <f>YEAR(Order[[#This Row],[OrderDate]])</f>
        <v>2022</v>
      </c>
      <c r="G1771" s="14">
        <v>20220318</v>
      </c>
      <c r="H1771" t="s">
        <v>486</v>
      </c>
      <c r="I1771" s="4">
        <v>195</v>
      </c>
      <c r="J1771" s="4">
        <v>13</v>
      </c>
      <c r="K1771" s="4">
        <v>13</v>
      </c>
      <c r="L1771">
        <v>15</v>
      </c>
      <c r="M1771" s="8">
        <v>0</v>
      </c>
      <c r="N1771" t="s">
        <v>431</v>
      </c>
      <c r="O1771">
        <v>12</v>
      </c>
      <c r="P1771" s="4">
        <v>9.7871799999999993</v>
      </c>
      <c r="Q1771" t="s">
        <v>112</v>
      </c>
      <c r="R1771" t="s">
        <v>201</v>
      </c>
      <c r="S1771" t="s">
        <v>290</v>
      </c>
      <c r="T1771" t="s">
        <v>509</v>
      </c>
      <c r="U1771" t="s">
        <v>520</v>
      </c>
      <c r="V1771" t="s">
        <v>515</v>
      </c>
    </row>
    <row r="1772" spans="1:22" ht="15" customHeight="1" x14ac:dyDescent="0.3">
      <c r="A1772">
        <v>10930</v>
      </c>
      <c r="B1772" t="s">
        <v>73</v>
      </c>
      <c r="C1772">
        <v>21</v>
      </c>
      <c r="D1772">
        <v>4</v>
      </c>
      <c r="E1772" s="3">
        <v>44626</v>
      </c>
      <c r="F1772" s="25">
        <f>YEAR(Order[[#This Row],[OrderDate]])</f>
        <v>2022</v>
      </c>
      <c r="G1772" s="14">
        <v>20220318</v>
      </c>
      <c r="H1772" t="s">
        <v>485</v>
      </c>
      <c r="I1772" s="4">
        <v>360</v>
      </c>
      <c r="J1772" s="4">
        <v>10</v>
      </c>
      <c r="K1772" s="4">
        <v>10</v>
      </c>
      <c r="L1772">
        <v>36</v>
      </c>
      <c r="M1772" s="8">
        <v>0</v>
      </c>
      <c r="N1772" t="s">
        <v>375</v>
      </c>
      <c r="O1772">
        <v>8</v>
      </c>
      <c r="P1772" s="4">
        <v>8.5451596278118238</v>
      </c>
      <c r="Q1772" t="s">
        <v>162</v>
      </c>
      <c r="R1772" t="s">
        <v>251</v>
      </c>
      <c r="S1772" t="s">
        <v>336</v>
      </c>
      <c r="T1772" t="s">
        <v>509</v>
      </c>
      <c r="U1772" t="s">
        <v>522</v>
      </c>
      <c r="V1772" t="s">
        <v>516</v>
      </c>
    </row>
    <row r="1773" spans="1:22" ht="15" customHeight="1" x14ac:dyDescent="0.3">
      <c r="A1773">
        <v>10930</v>
      </c>
      <c r="B1773" t="s">
        <v>73</v>
      </c>
      <c r="C1773">
        <v>27</v>
      </c>
      <c r="D1773">
        <v>4</v>
      </c>
      <c r="E1773" s="3">
        <v>44626</v>
      </c>
      <c r="F1773" s="25">
        <f>YEAR(Order[[#This Row],[OrderDate]])</f>
        <v>2022</v>
      </c>
      <c r="G1773" s="14">
        <v>20220318</v>
      </c>
      <c r="H1773" t="s">
        <v>485</v>
      </c>
      <c r="I1773" s="4">
        <v>1097.5</v>
      </c>
      <c r="J1773" s="4">
        <v>43.9</v>
      </c>
      <c r="K1773" s="4">
        <v>43.9</v>
      </c>
      <c r="L1773">
        <v>25</v>
      </c>
      <c r="M1773" s="8">
        <v>0</v>
      </c>
      <c r="N1773" t="s">
        <v>381</v>
      </c>
      <c r="O1773">
        <v>11</v>
      </c>
      <c r="P1773" s="4">
        <v>33.234373496604114</v>
      </c>
      <c r="Q1773" t="s">
        <v>162</v>
      </c>
      <c r="R1773" t="s">
        <v>251</v>
      </c>
      <c r="S1773" t="s">
        <v>336</v>
      </c>
      <c r="T1773" t="s">
        <v>509</v>
      </c>
      <c r="U1773" t="s">
        <v>522</v>
      </c>
      <c r="V1773" t="s">
        <v>516</v>
      </c>
    </row>
    <row r="1774" spans="1:22" ht="15" customHeight="1" x14ac:dyDescent="0.3">
      <c r="A1774">
        <v>10930</v>
      </c>
      <c r="B1774" t="s">
        <v>73</v>
      </c>
      <c r="C1774">
        <v>55</v>
      </c>
      <c r="D1774">
        <v>4</v>
      </c>
      <c r="E1774" s="3">
        <v>44626</v>
      </c>
      <c r="F1774" s="25">
        <f>YEAR(Order[[#This Row],[OrderDate]])</f>
        <v>2022</v>
      </c>
      <c r="G1774" s="14">
        <v>20220318</v>
      </c>
      <c r="H1774" t="s">
        <v>485</v>
      </c>
      <c r="I1774" s="4">
        <v>479.99999821186066</v>
      </c>
      <c r="J1774" s="4">
        <v>24</v>
      </c>
      <c r="K1774" s="4">
        <v>19.199999928474426</v>
      </c>
      <c r="L1774">
        <v>25</v>
      </c>
      <c r="M1774" s="8">
        <v>0.20000000298023221</v>
      </c>
      <c r="N1774" t="s">
        <v>409</v>
      </c>
      <c r="O1774">
        <v>25</v>
      </c>
      <c r="P1774" s="4">
        <v>18.144678468561601</v>
      </c>
      <c r="Q1774" t="s">
        <v>162</v>
      </c>
      <c r="R1774" t="s">
        <v>251</v>
      </c>
      <c r="S1774" t="s">
        <v>336</v>
      </c>
      <c r="T1774" t="s">
        <v>509</v>
      </c>
      <c r="U1774" t="s">
        <v>522</v>
      </c>
      <c r="V1774" t="s">
        <v>518</v>
      </c>
    </row>
    <row r="1775" spans="1:22" ht="15" customHeight="1" x14ac:dyDescent="0.3">
      <c r="A1775">
        <v>10930</v>
      </c>
      <c r="B1775" t="s">
        <v>73</v>
      </c>
      <c r="C1775">
        <v>58</v>
      </c>
      <c r="D1775">
        <v>4</v>
      </c>
      <c r="E1775" s="3">
        <v>44626</v>
      </c>
      <c r="F1775" s="25">
        <f>YEAR(Order[[#This Row],[OrderDate]])</f>
        <v>2022</v>
      </c>
      <c r="G1775" s="14">
        <v>20220319</v>
      </c>
      <c r="H1775" t="s">
        <v>485</v>
      </c>
      <c r="I1775" s="4">
        <v>317.99999881535769</v>
      </c>
      <c r="J1775" s="4">
        <v>13.25</v>
      </c>
      <c r="K1775" s="4">
        <v>10.599999960511923</v>
      </c>
      <c r="L1775">
        <v>30</v>
      </c>
      <c r="M1775" s="8">
        <v>0.20000000298023221</v>
      </c>
      <c r="N1775" t="s">
        <v>412</v>
      </c>
      <c r="O1775">
        <v>27</v>
      </c>
      <c r="P1775" s="4">
        <v>5.9992715692376155</v>
      </c>
      <c r="Q1775" t="s">
        <v>162</v>
      </c>
      <c r="R1775" t="s">
        <v>251</v>
      </c>
      <c r="S1775" t="s">
        <v>336</v>
      </c>
      <c r="T1775" t="s">
        <v>509</v>
      </c>
      <c r="U1775" t="s">
        <v>522</v>
      </c>
      <c r="V1775" t="s">
        <v>514</v>
      </c>
    </row>
    <row r="1776" spans="1:22" ht="15" customHeight="1" x14ac:dyDescent="0.3">
      <c r="A1776">
        <v>10931</v>
      </c>
      <c r="B1776" t="s">
        <v>65</v>
      </c>
      <c r="C1776">
        <v>13</v>
      </c>
      <c r="D1776">
        <v>4</v>
      </c>
      <c r="E1776" s="3">
        <v>44626</v>
      </c>
      <c r="F1776" s="25">
        <f>YEAR(Order[[#This Row],[OrderDate]])</f>
        <v>2022</v>
      </c>
      <c r="G1776" s="14">
        <v>20220319</v>
      </c>
      <c r="H1776" t="s">
        <v>484</v>
      </c>
      <c r="I1776" s="4">
        <v>214.19999849796295</v>
      </c>
      <c r="J1776" s="4">
        <v>6</v>
      </c>
      <c r="K1776" s="4">
        <v>5.0999999642372131</v>
      </c>
      <c r="L1776">
        <v>42</v>
      </c>
      <c r="M1776" s="8">
        <v>0.15000000596046451</v>
      </c>
      <c r="N1776" t="s">
        <v>367</v>
      </c>
      <c r="O1776">
        <v>6</v>
      </c>
      <c r="P1776" s="4">
        <v>2.1837851755325639</v>
      </c>
      <c r="Q1776" t="s">
        <v>154</v>
      </c>
      <c r="R1776" t="s">
        <v>243</v>
      </c>
      <c r="S1776" t="s">
        <v>328</v>
      </c>
      <c r="T1776" t="s">
        <v>509</v>
      </c>
      <c r="U1776" t="s">
        <v>523</v>
      </c>
      <c r="V1776" t="s">
        <v>514</v>
      </c>
    </row>
    <row r="1777" spans="1:22" ht="15" customHeight="1" x14ac:dyDescent="0.3">
      <c r="A1777">
        <v>10931</v>
      </c>
      <c r="B1777" t="s">
        <v>65</v>
      </c>
      <c r="C1777">
        <v>57</v>
      </c>
      <c r="D1777">
        <v>4</v>
      </c>
      <c r="E1777" s="3">
        <v>44626</v>
      </c>
      <c r="F1777" s="25">
        <f>YEAR(Order[[#This Row],[OrderDate]])</f>
        <v>2022</v>
      </c>
      <c r="G1777" s="14">
        <v>20220324</v>
      </c>
      <c r="H1777" t="s">
        <v>484</v>
      </c>
      <c r="I1777" s="4">
        <v>585</v>
      </c>
      <c r="J1777" s="4">
        <v>19.5</v>
      </c>
      <c r="K1777" s="4">
        <v>19.5</v>
      </c>
      <c r="L1777">
        <v>30</v>
      </c>
      <c r="M1777" s="8">
        <v>0</v>
      </c>
      <c r="N1777" t="s">
        <v>411</v>
      </c>
      <c r="O1777">
        <v>26</v>
      </c>
      <c r="P1777" s="4">
        <v>13.98469118449494</v>
      </c>
      <c r="Q1777" t="s">
        <v>154</v>
      </c>
      <c r="R1777" t="s">
        <v>243</v>
      </c>
      <c r="S1777" t="s">
        <v>328</v>
      </c>
      <c r="T1777" t="s">
        <v>509</v>
      </c>
      <c r="U1777" t="s">
        <v>523</v>
      </c>
      <c r="V1777" t="s">
        <v>512</v>
      </c>
    </row>
    <row r="1778" spans="1:22" ht="15" customHeight="1" x14ac:dyDescent="0.3">
      <c r="A1778">
        <v>10932</v>
      </c>
      <c r="B1778" t="s">
        <v>8</v>
      </c>
      <c r="C1778">
        <v>16</v>
      </c>
      <c r="D1778">
        <v>8</v>
      </c>
      <c r="E1778" s="3">
        <v>44626</v>
      </c>
      <c r="F1778" s="25">
        <f>YEAR(Order[[#This Row],[OrderDate]])</f>
        <v>2022</v>
      </c>
      <c r="G1778" s="14">
        <v>20220324</v>
      </c>
      <c r="H1778" t="s">
        <v>486</v>
      </c>
      <c r="I1778" s="4">
        <v>471.14999921992421</v>
      </c>
      <c r="J1778" s="4">
        <v>17.45</v>
      </c>
      <c r="K1778" s="4">
        <v>15.704999973997474</v>
      </c>
      <c r="L1778">
        <v>30</v>
      </c>
      <c r="M1778" s="8">
        <v>0.10000000149011611</v>
      </c>
      <c r="N1778" t="s">
        <v>370</v>
      </c>
      <c r="O1778">
        <v>7</v>
      </c>
      <c r="P1778" s="4">
        <v>12.75283918323947</v>
      </c>
      <c r="Q1778" t="s">
        <v>97</v>
      </c>
      <c r="R1778" t="s">
        <v>186</v>
      </c>
      <c r="S1778" t="s">
        <v>275</v>
      </c>
      <c r="T1778" t="s">
        <v>509</v>
      </c>
      <c r="U1778" t="s">
        <v>519</v>
      </c>
      <c r="V1778" t="s">
        <v>516</v>
      </c>
    </row>
    <row r="1779" spans="1:22" ht="15" customHeight="1" x14ac:dyDescent="0.3">
      <c r="A1779">
        <v>10932</v>
      </c>
      <c r="B1779" t="s">
        <v>8</v>
      </c>
      <c r="C1779">
        <v>62</v>
      </c>
      <c r="D1779">
        <v>8</v>
      </c>
      <c r="E1779" s="3">
        <v>44626</v>
      </c>
      <c r="F1779" s="25">
        <f>YEAR(Order[[#This Row],[OrderDate]])</f>
        <v>2022</v>
      </c>
      <c r="G1779" s="14">
        <v>20220324</v>
      </c>
      <c r="H1779" t="s">
        <v>486</v>
      </c>
      <c r="I1779" s="4">
        <v>621.17999897152185</v>
      </c>
      <c r="J1779" s="4">
        <v>49.3</v>
      </c>
      <c r="K1779" s="4">
        <v>44.369999926537275</v>
      </c>
      <c r="L1779">
        <v>14</v>
      </c>
      <c r="M1779" s="8">
        <v>0.10000000149011611</v>
      </c>
      <c r="N1779" t="s">
        <v>416</v>
      </c>
      <c r="O1779">
        <v>29</v>
      </c>
      <c r="P1779" s="4">
        <v>34.868075459270003</v>
      </c>
      <c r="Q1779" t="s">
        <v>97</v>
      </c>
      <c r="R1779" t="s">
        <v>186</v>
      </c>
      <c r="S1779" t="s">
        <v>275</v>
      </c>
      <c r="T1779" t="s">
        <v>509</v>
      </c>
      <c r="U1779" t="s">
        <v>519</v>
      </c>
      <c r="V1779" t="s">
        <v>516</v>
      </c>
    </row>
    <row r="1780" spans="1:22" ht="15" customHeight="1" x14ac:dyDescent="0.3">
      <c r="A1780">
        <v>10932</v>
      </c>
      <c r="B1780" t="s">
        <v>8</v>
      </c>
      <c r="C1780">
        <v>72</v>
      </c>
      <c r="D1780">
        <v>8</v>
      </c>
      <c r="E1780" s="3">
        <v>44626</v>
      </c>
      <c r="F1780" s="25">
        <f>YEAR(Order[[#This Row],[OrderDate]])</f>
        <v>2022</v>
      </c>
      <c r="G1780" s="14">
        <v>20220324</v>
      </c>
      <c r="H1780" t="s">
        <v>486</v>
      </c>
      <c r="I1780" s="4">
        <v>556.79999999999995</v>
      </c>
      <c r="J1780" s="4">
        <v>34.799999999999997</v>
      </c>
      <c r="K1780" s="4">
        <v>34.799999999999997</v>
      </c>
      <c r="L1780">
        <v>16</v>
      </c>
      <c r="M1780" s="8">
        <v>0</v>
      </c>
      <c r="N1780" t="s">
        <v>426</v>
      </c>
      <c r="O1780">
        <v>14</v>
      </c>
      <c r="P1780" s="4">
        <v>14.902797245173618</v>
      </c>
      <c r="Q1780" t="s">
        <v>97</v>
      </c>
      <c r="R1780" t="s">
        <v>186</v>
      </c>
      <c r="S1780" t="s">
        <v>275</v>
      </c>
      <c r="T1780" t="s">
        <v>509</v>
      </c>
      <c r="U1780" t="s">
        <v>519</v>
      </c>
      <c r="V1780" t="s">
        <v>511</v>
      </c>
    </row>
    <row r="1781" spans="1:22" ht="15" customHeight="1" x14ac:dyDescent="0.3">
      <c r="A1781">
        <v>10932</v>
      </c>
      <c r="B1781" t="s">
        <v>8</v>
      </c>
      <c r="C1781">
        <v>75</v>
      </c>
      <c r="D1781">
        <v>8</v>
      </c>
      <c r="E1781" s="3">
        <v>44626</v>
      </c>
      <c r="F1781" s="25">
        <f>YEAR(Order[[#This Row],[OrderDate]])</f>
        <v>2022</v>
      </c>
      <c r="G1781" s="14">
        <v>20220316</v>
      </c>
      <c r="H1781" t="s">
        <v>486</v>
      </c>
      <c r="I1781" s="4">
        <v>139.499999769032</v>
      </c>
      <c r="J1781" s="4">
        <v>7.75</v>
      </c>
      <c r="K1781" s="4">
        <v>6.9749999884516001</v>
      </c>
      <c r="L1781">
        <v>20</v>
      </c>
      <c r="M1781" s="8">
        <v>0.10000000149011611</v>
      </c>
      <c r="N1781" t="s">
        <v>429</v>
      </c>
      <c r="O1781">
        <v>12</v>
      </c>
      <c r="P1781" s="4">
        <v>3.8495729671919596</v>
      </c>
      <c r="Q1781" t="s">
        <v>97</v>
      </c>
      <c r="R1781" t="s">
        <v>186</v>
      </c>
      <c r="S1781" t="s">
        <v>275</v>
      </c>
      <c r="T1781" t="s">
        <v>509</v>
      </c>
      <c r="U1781" t="s">
        <v>519</v>
      </c>
      <c r="V1781" t="s">
        <v>517</v>
      </c>
    </row>
    <row r="1782" spans="1:22" x14ac:dyDescent="0.3">
      <c r="A1782">
        <v>10933</v>
      </c>
      <c r="B1782" t="s">
        <v>36</v>
      </c>
      <c r="C1782">
        <v>53</v>
      </c>
      <c r="D1782">
        <v>6</v>
      </c>
      <c r="E1782" s="3">
        <v>44626</v>
      </c>
      <c r="F1782" s="25">
        <f>YEAR(Order[[#This Row],[OrderDate]])</f>
        <v>2022</v>
      </c>
      <c r="G1782" s="14">
        <v>20220316</v>
      </c>
      <c r="H1782" t="s">
        <v>485</v>
      </c>
      <c r="I1782" s="4">
        <v>65.599999999999994</v>
      </c>
      <c r="J1782" s="4">
        <v>32.799999999999997</v>
      </c>
      <c r="K1782" s="4">
        <v>32.799999999999997</v>
      </c>
      <c r="L1782">
        <v>2</v>
      </c>
      <c r="M1782" s="8">
        <v>0</v>
      </c>
      <c r="N1782" t="s">
        <v>407</v>
      </c>
      <c r="O1782">
        <v>24</v>
      </c>
      <c r="P1782" s="4">
        <v>11.283141843590998</v>
      </c>
      <c r="Q1782" t="s">
        <v>125</v>
      </c>
      <c r="R1782" t="s">
        <v>214</v>
      </c>
      <c r="S1782" t="s">
        <v>301</v>
      </c>
      <c r="T1782" t="s">
        <v>509</v>
      </c>
      <c r="U1782" t="s">
        <v>351</v>
      </c>
      <c r="V1782" t="s">
        <v>518</v>
      </c>
    </row>
    <row r="1783" spans="1:22" x14ac:dyDescent="0.3">
      <c r="A1783">
        <v>10933</v>
      </c>
      <c r="B1783" t="s">
        <v>36</v>
      </c>
      <c r="C1783">
        <v>61</v>
      </c>
      <c r="D1783">
        <v>6</v>
      </c>
      <c r="E1783" s="3">
        <v>44626</v>
      </c>
      <c r="F1783" s="25">
        <f>YEAR(Order[[#This Row],[OrderDate]])</f>
        <v>2022</v>
      </c>
      <c r="G1783" s="14">
        <v>20220312</v>
      </c>
      <c r="H1783" t="s">
        <v>485</v>
      </c>
      <c r="I1783" s="4">
        <v>855</v>
      </c>
      <c r="J1783" s="4">
        <v>28.5</v>
      </c>
      <c r="K1783" s="4">
        <v>28.5</v>
      </c>
      <c r="L1783">
        <v>30</v>
      </c>
      <c r="M1783" s="8">
        <v>0</v>
      </c>
      <c r="N1783" t="s">
        <v>415</v>
      </c>
      <c r="O1783">
        <v>29</v>
      </c>
      <c r="P1783" s="4">
        <v>10.457549197381082</v>
      </c>
      <c r="Q1783" t="s">
        <v>125</v>
      </c>
      <c r="R1783" t="s">
        <v>214</v>
      </c>
      <c r="S1783" t="s">
        <v>301</v>
      </c>
      <c r="T1783" t="s">
        <v>509</v>
      </c>
      <c r="U1783" t="s">
        <v>351</v>
      </c>
      <c r="V1783" t="s">
        <v>515</v>
      </c>
    </row>
    <row r="1784" spans="1:22" ht="15" customHeight="1" x14ac:dyDescent="0.3">
      <c r="A1784">
        <v>10934</v>
      </c>
      <c r="B1784" t="s">
        <v>42</v>
      </c>
      <c r="C1784">
        <v>6</v>
      </c>
      <c r="D1784">
        <v>3</v>
      </c>
      <c r="E1784" s="3">
        <v>44629</v>
      </c>
      <c r="F1784" s="25">
        <f>YEAR(Order[[#This Row],[OrderDate]])</f>
        <v>2022</v>
      </c>
      <c r="G1784" s="14">
        <v>20220318</v>
      </c>
      <c r="H1784" t="s">
        <v>485</v>
      </c>
      <c r="I1784" s="4">
        <v>500</v>
      </c>
      <c r="J1784" s="4">
        <v>25</v>
      </c>
      <c r="K1784" s="4">
        <v>25</v>
      </c>
      <c r="L1784">
        <v>20</v>
      </c>
      <c r="M1784" s="8">
        <v>0</v>
      </c>
      <c r="N1784" t="s">
        <v>360</v>
      </c>
      <c r="O1784">
        <v>3</v>
      </c>
      <c r="P1784" s="4">
        <v>17.141683844381447</v>
      </c>
      <c r="Q1784" t="s">
        <v>131</v>
      </c>
      <c r="R1784" t="s">
        <v>220</v>
      </c>
      <c r="S1784" t="s">
        <v>307</v>
      </c>
      <c r="T1784" t="s">
        <v>509</v>
      </c>
      <c r="U1784" t="s">
        <v>520</v>
      </c>
      <c r="V1784" t="s">
        <v>515</v>
      </c>
    </row>
    <row r="1785" spans="1:22" ht="15" customHeight="1" x14ac:dyDescent="0.3">
      <c r="A1785">
        <v>10935</v>
      </c>
      <c r="B1785" t="s">
        <v>85</v>
      </c>
      <c r="C1785">
        <v>1</v>
      </c>
      <c r="D1785">
        <v>4</v>
      </c>
      <c r="E1785" s="3">
        <v>44629</v>
      </c>
      <c r="F1785" s="25">
        <f>YEAR(Order[[#This Row],[OrderDate]])</f>
        <v>2022</v>
      </c>
      <c r="G1785" s="14">
        <v>20220318</v>
      </c>
      <c r="H1785" t="s">
        <v>485</v>
      </c>
      <c r="I1785" s="4">
        <v>378</v>
      </c>
      <c r="J1785" s="4">
        <v>18</v>
      </c>
      <c r="K1785" s="4">
        <v>18</v>
      </c>
      <c r="L1785">
        <v>21</v>
      </c>
      <c r="M1785" s="8">
        <v>0</v>
      </c>
      <c r="N1785" t="s">
        <v>355</v>
      </c>
      <c r="O1785">
        <v>1</v>
      </c>
      <c r="P1785" s="4">
        <v>9.9412796083453241</v>
      </c>
      <c r="Q1785" t="s">
        <v>174</v>
      </c>
      <c r="R1785" t="s">
        <v>263</v>
      </c>
      <c r="S1785" t="s">
        <v>347</v>
      </c>
      <c r="T1785" t="s">
        <v>510</v>
      </c>
      <c r="U1785" t="s">
        <v>521</v>
      </c>
      <c r="V1785" t="s">
        <v>517</v>
      </c>
    </row>
    <row r="1786" spans="1:22" ht="15" customHeight="1" x14ac:dyDescent="0.3">
      <c r="A1786">
        <v>10935</v>
      </c>
      <c r="B1786" t="s">
        <v>85</v>
      </c>
      <c r="C1786">
        <v>18</v>
      </c>
      <c r="D1786">
        <v>4</v>
      </c>
      <c r="E1786" s="3">
        <v>44629</v>
      </c>
      <c r="F1786" s="25">
        <f>YEAR(Order[[#This Row],[OrderDate]])</f>
        <v>2022</v>
      </c>
      <c r="G1786" s="14">
        <v>20220318</v>
      </c>
      <c r="H1786" t="s">
        <v>485</v>
      </c>
      <c r="I1786" s="4">
        <v>187.5</v>
      </c>
      <c r="J1786" s="4">
        <v>62.5</v>
      </c>
      <c r="K1786" s="4">
        <v>46.875</v>
      </c>
      <c r="L1786">
        <v>4</v>
      </c>
      <c r="M1786" s="8">
        <v>0.25</v>
      </c>
      <c r="N1786" t="s">
        <v>372</v>
      </c>
      <c r="O1786">
        <v>7</v>
      </c>
      <c r="P1786" s="4">
        <v>20.144415838276313</v>
      </c>
      <c r="Q1786" t="s">
        <v>174</v>
      </c>
      <c r="R1786" t="s">
        <v>263</v>
      </c>
      <c r="S1786" t="s">
        <v>347</v>
      </c>
      <c r="T1786" t="s">
        <v>510</v>
      </c>
      <c r="U1786" t="s">
        <v>521</v>
      </c>
      <c r="V1786" t="s">
        <v>514</v>
      </c>
    </row>
    <row r="1787" spans="1:22" ht="15" customHeight="1" x14ac:dyDescent="0.3">
      <c r="A1787">
        <v>10935</v>
      </c>
      <c r="B1787" t="s">
        <v>85</v>
      </c>
      <c r="C1787">
        <v>23</v>
      </c>
      <c r="D1787">
        <v>4</v>
      </c>
      <c r="E1787" s="3">
        <v>44629</v>
      </c>
      <c r="F1787" s="25">
        <f>YEAR(Order[[#This Row],[OrderDate]])</f>
        <v>2022</v>
      </c>
      <c r="G1787" s="14">
        <v>20220318</v>
      </c>
      <c r="H1787" t="s">
        <v>485</v>
      </c>
      <c r="I1787" s="4">
        <v>54</v>
      </c>
      <c r="J1787" s="4">
        <v>9</v>
      </c>
      <c r="K1787" s="4">
        <v>6.75</v>
      </c>
      <c r="L1787">
        <v>8</v>
      </c>
      <c r="M1787" s="8">
        <v>0.25</v>
      </c>
      <c r="N1787" t="s">
        <v>377</v>
      </c>
      <c r="O1787">
        <v>9</v>
      </c>
      <c r="P1787" s="4">
        <v>5.2140991742329925</v>
      </c>
      <c r="Q1787" t="s">
        <v>174</v>
      </c>
      <c r="R1787" t="s">
        <v>263</v>
      </c>
      <c r="S1787" t="s">
        <v>347</v>
      </c>
      <c r="T1787" t="s">
        <v>510</v>
      </c>
      <c r="U1787" t="s">
        <v>521</v>
      </c>
      <c r="V1787" t="s">
        <v>512</v>
      </c>
    </row>
    <row r="1788" spans="1:22" ht="15" customHeight="1" x14ac:dyDescent="0.3">
      <c r="A1788">
        <v>10936</v>
      </c>
      <c r="B1788" t="s">
        <v>30</v>
      </c>
      <c r="C1788">
        <v>36</v>
      </c>
      <c r="D1788">
        <v>3</v>
      </c>
      <c r="E1788" s="3">
        <v>44629</v>
      </c>
      <c r="F1788" s="25">
        <f>YEAR(Order[[#This Row],[OrderDate]])</f>
        <v>2022</v>
      </c>
      <c r="G1788" s="14">
        <v>20220313</v>
      </c>
      <c r="H1788" t="s">
        <v>484</v>
      </c>
      <c r="I1788" s="4">
        <v>455.99999830126762</v>
      </c>
      <c r="J1788" s="4">
        <v>19</v>
      </c>
      <c r="K1788" s="4">
        <v>15.199999943375587</v>
      </c>
      <c r="L1788">
        <v>30</v>
      </c>
      <c r="M1788" s="8">
        <v>0.20000000298023221</v>
      </c>
      <c r="N1788" t="s">
        <v>390</v>
      </c>
      <c r="O1788">
        <v>17</v>
      </c>
      <c r="P1788" s="4">
        <v>14.515505674132482</v>
      </c>
      <c r="Q1788" t="s">
        <v>119</v>
      </c>
      <c r="R1788" t="s">
        <v>208</v>
      </c>
      <c r="S1788" t="s">
        <v>296</v>
      </c>
      <c r="T1788" t="s">
        <v>510</v>
      </c>
      <c r="U1788" t="s">
        <v>353</v>
      </c>
      <c r="V1788" t="s">
        <v>514</v>
      </c>
    </row>
    <row r="1789" spans="1:22" x14ac:dyDescent="0.3">
      <c r="A1789">
        <v>10937</v>
      </c>
      <c r="B1789" t="s">
        <v>11</v>
      </c>
      <c r="C1789">
        <v>28</v>
      </c>
      <c r="D1789">
        <v>7</v>
      </c>
      <c r="E1789" s="3">
        <v>44630</v>
      </c>
      <c r="F1789" s="25">
        <f>YEAR(Order[[#This Row],[OrderDate]])</f>
        <v>2022</v>
      </c>
      <c r="G1789" s="14">
        <v>20220313</v>
      </c>
      <c r="H1789" t="s">
        <v>485</v>
      </c>
      <c r="I1789" s="4">
        <v>364.8</v>
      </c>
      <c r="J1789" s="4">
        <v>45.6</v>
      </c>
      <c r="K1789" s="4">
        <v>45.6</v>
      </c>
      <c r="L1789">
        <v>8</v>
      </c>
      <c r="M1789" s="8">
        <v>0</v>
      </c>
      <c r="N1789" t="s">
        <v>382</v>
      </c>
      <c r="O1789">
        <v>12</v>
      </c>
      <c r="P1789" s="4">
        <v>23.763027335506571</v>
      </c>
      <c r="Q1789" t="s">
        <v>100</v>
      </c>
      <c r="R1789" t="s">
        <v>189</v>
      </c>
      <c r="S1789" t="s">
        <v>278</v>
      </c>
      <c r="T1789" t="s">
        <v>510</v>
      </c>
      <c r="U1789">
        <v>0</v>
      </c>
      <c r="V1789" t="s">
        <v>513</v>
      </c>
    </row>
    <row r="1790" spans="1:22" x14ac:dyDescent="0.3">
      <c r="A1790">
        <v>10937</v>
      </c>
      <c r="B1790" t="s">
        <v>11</v>
      </c>
      <c r="C1790">
        <v>34</v>
      </c>
      <c r="D1790">
        <v>7</v>
      </c>
      <c r="E1790" s="3">
        <v>44630</v>
      </c>
      <c r="F1790" s="25">
        <f>YEAR(Order[[#This Row],[OrderDate]])</f>
        <v>2022</v>
      </c>
      <c r="G1790" s="14">
        <v>20220316</v>
      </c>
      <c r="H1790" t="s">
        <v>485</v>
      </c>
      <c r="I1790" s="4">
        <v>280</v>
      </c>
      <c r="J1790" s="4">
        <v>14</v>
      </c>
      <c r="K1790" s="4">
        <v>14</v>
      </c>
      <c r="L1790">
        <v>20</v>
      </c>
      <c r="M1790" s="8">
        <v>0</v>
      </c>
      <c r="N1790" t="s">
        <v>388</v>
      </c>
      <c r="O1790">
        <v>16</v>
      </c>
      <c r="P1790" s="4">
        <v>9.0738672986425506</v>
      </c>
      <c r="Q1790" t="s">
        <v>100</v>
      </c>
      <c r="R1790" t="s">
        <v>189</v>
      </c>
      <c r="S1790" t="s">
        <v>278</v>
      </c>
      <c r="T1790" t="s">
        <v>510</v>
      </c>
      <c r="U1790">
        <v>0</v>
      </c>
      <c r="V1790" t="s">
        <v>517</v>
      </c>
    </row>
    <row r="1791" spans="1:22" ht="15" customHeight="1" x14ac:dyDescent="0.3">
      <c r="A1791">
        <v>10938</v>
      </c>
      <c r="B1791" t="s">
        <v>60</v>
      </c>
      <c r="C1791">
        <v>13</v>
      </c>
      <c r="D1791">
        <v>3</v>
      </c>
      <c r="E1791" s="3">
        <v>44630</v>
      </c>
      <c r="F1791" s="25">
        <f>YEAR(Order[[#This Row],[OrderDate]])</f>
        <v>2022</v>
      </c>
      <c r="G1791" s="14">
        <v>20220316</v>
      </c>
      <c r="H1791" t="s">
        <v>484</v>
      </c>
      <c r="I1791" s="4">
        <v>90</v>
      </c>
      <c r="J1791" s="4">
        <v>6</v>
      </c>
      <c r="K1791" s="4">
        <v>4.5</v>
      </c>
      <c r="L1791">
        <v>20</v>
      </c>
      <c r="M1791" s="8">
        <v>0.25</v>
      </c>
      <c r="N1791" t="s">
        <v>367</v>
      </c>
      <c r="O1791">
        <v>6</v>
      </c>
      <c r="P1791" s="4">
        <v>2.1837851755325639</v>
      </c>
      <c r="Q1791" t="s">
        <v>149</v>
      </c>
      <c r="R1791" t="s">
        <v>238</v>
      </c>
      <c r="S1791" t="s">
        <v>324</v>
      </c>
      <c r="T1791" t="s">
        <v>509</v>
      </c>
      <c r="U1791" t="s">
        <v>520</v>
      </c>
      <c r="V1791" t="s">
        <v>514</v>
      </c>
    </row>
    <row r="1792" spans="1:22" ht="15" customHeight="1" x14ac:dyDescent="0.3">
      <c r="A1792">
        <v>10938</v>
      </c>
      <c r="B1792" t="s">
        <v>60</v>
      </c>
      <c r="C1792">
        <v>43</v>
      </c>
      <c r="D1792">
        <v>3</v>
      </c>
      <c r="E1792" s="3">
        <v>44630</v>
      </c>
      <c r="F1792" s="25">
        <f>YEAR(Order[[#This Row],[OrderDate]])</f>
        <v>2022</v>
      </c>
      <c r="G1792" s="14">
        <v>20220316</v>
      </c>
      <c r="H1792" t="s">
        <v>484</v>
      </c>
      <c r="I1792" s="4">
        <v>828</v>
      </c>
      <c r="J1792" s="4">
        <v>46</v>
      </c>
      <c r="K1792" s="4">
        <v>34.5</v>
      </c>
      <c r="L1792">
        <v>24</v>
      </c>
      <c r="M1792" s="8">
        <v>0.25</v>
      </c>
      <c r="N1792" t="s">
        <v>397</v>
      </c>
      <c r="O1792">
        <v>20</v>
      </c>
      <c r="P1792" s="4">
        <v>33.719701744549674</v>
      </c>
      <c r="Q1792" t="s">
        <v>149</v>
      </c>
      <c r="R1792" t="s">
        <v>238</v>
      </c>
      <c r="S1792" t="s">
        <v>324</v>
      </c>
      <c r="T1792" t="s">
        <v>509</v>
      </c>
      <c r="U1792" t="s">
        <v>520</v>
      </c>
      <c r="V1792" t="s">
        <v>517</v>
      </c>
    </row>
    <row r="1793" spans="1:22" ht="15" customHeight="1" x14ac:dyDescent="0.3">
      <c r="A1793">
        <v>10938</v>
      </c>
      <c r="B1793" t="s">
        <v>60</v>
      </c>
      <c r="C1793">
        <v>60</v>
      </c>
      <c r="D1793">
        <v>3</v>
      </c>
      <c r="E1793" s="3">
        <v>44630</v>
      </c>
      <c r="F1793" s="25">
        <f>YEAR(Order[[#This Row],[OrderDate]])</f>
        <v>2022</v>
      </c>
      <c r="G1793" s="14">
        <v>20220316</v>
      </c>
      <c r="H1793" t="s">
        <v>484</v>
      </c>
      <c r="I1793" s="4">
        <v>1249.5</v>
      </c>
      <c r="J1793" s="4">
        <v>34</v>
      </c>
      <c r="K1793" s="4">
        <v>25.5</v>
      </c>
      <c r="L1793">
        <v>49</v>
      </c>
      <c r="M1793" s="8">
        <v>0.25</v>
      </c>
      <c r="N1793" t="s">
        <v>414</v>
      </c>
      <c r="O1793">
        <v>28</v>
      </c>
      <c r="P1793" s="4">
        <v>17.186056815854748</v>
      </c>
      <c r="Q1793" t="s">
        <v>149</v>
      </c>
      <c r="R1793" t="s">
        <v>238</v>
      </c>
      <c r="S1793" t="s">
        <v>324</v>
      </c>
      <c r="T1793" t="s">
        <v>509</v>
      </c>
      <c r="U1793" t="s">
        <v>520</v>
      </c>
      <c r="V1793" t="s">
        <v>511</v>
      </c>
    </row>
    <row r="1794" spans="1:22" ht="15" customHeight="1" x14ac:dyDescent="0.3">
      <c r="A1794">
        <v>10938</v>
      </c>
      <c r="B1794" t="s">
        <v>60</v>
      </c>
      <c r="C1794">
        <v>71</v>
      </c>
      <c r="D1794">
        <v>3</v>
      </c>
      <c r="E1794" s="3">
        <v>44630</v>
      </c>
      <c r="F1794" s="25">
        <f>YEAR(Order[[#This Row],[OrderDate]])</f>
        <v>2022</v>
      </c>
      <c r="G1794" s="14">
        <v>20220313</v>
      </c>
      <c r="H1794" t="s">
        <v>484</v>
      </c>
      <c r="I1794" s="4">
        <v>564.375</v>
      </c>
      <c r="J1794" s="4">
        <v>21.5</v>
      </c>
      <c r="K1794" s="4">
        <v>16.125</v>
      </c>
      <c r="L1794">
        <v>35</v>
      </c>
      <c r="M1794" s="8">
        <v>0.25</v>
      </c>
      <c r="N1794" t="s">
        <v>425</v>
      </c>
      <c r="O1794">
        <v>15</v>
      </c>
      <c r="P1794" s="4">
        <v>15.813450604529082</v>
      </c>
      <c r="Q1794" t="s">
        <v>149</v>
      </c>
      <c r="R1794" t="s">
        <v>238</v>
      </c>
      <c r="S1794" t="s">
        <v>324</v>
      </c>
      <c r="T1794" t="s">
        <v>509</v>
      </c>
      <c r="U1794" t="s">
        <v>520</v>
      </c>
      <c r="V1794" t="s">
        <v>511</v>
      </c>
    </row>
    <row r="1795" spans="1:22" ht="15" customHeight="1" x14ac:dyDescent="0.3">
      <c r="A1795">
        <v>10939</v>
      </c>
      <c r="B1795" t="s">
        <v>47</v>
      </c>
      <c r="C1795">
        <v>2</v>
      </c>
      <c r="D1795">
        <v>2</v>
      </c>
      <c r="E1795" s="3">
        <v>44630</v>
      </c>
      <c r="F1795" s="25">
        <f>YEAR(Order[[#This Row],[OrderDate]])</f>
        <v>2022</v>
      </c>
      <c r="G1795" s="14">
        <v>20220313</v>
      </c>
      <c r="H1795" t="s">
        <v>484</v>
      </c>
      <c r="I1795" s="4">
        <v>161.49999886751175</v>
      </c>
      <c r="J1795" s="4">
        <v>19</v>
      </c>
      <c r="K1795" s="4">
        <v>16.149999886751175</v>
      </c>
      <c r="L1795">
        <v>10</v>
      </c>
      <c r="M1795" s="8">
        <v>0.15000000596046451</v>
      </c>
      <c r="N1795" t="s">
        <v>356</v>
      </c>
      <c r="O1795">
        <v>1</v>
      </c>
      <c r="P1795" s="4">
        <v>9.9064127385757743</v>
      </c>
      <c r="Q1795" t="s">
        <v>136</v>
      </c>
      <c r="R1795" t="s">
        <v>225</v>
      </c>
      <c r="S1795" t="s">
        <v>312</v>
      </c>
      <c r="T1795" t="s">
        <v>509</v>
      </c>
      <c r="U1795" t="s">
        <v>528</v>
      </c>
      <c r="V1795" t="s">
        <v>517</v>
      </c>
    </row>
    <row r="1796" spans="1:22" ht="15" customHeight="1" x14ac:dyDescent="0.3">
      <c r="A1796">
        <v>10939</v>
      </c>
      <c r="B1796" t="s">
        <v>47</v>
      </c>
      <c r="C1796">
        <v>67</v>
      </c>
      <c r="D1796">
        <v>2</v>
      </c>
      <c r="E1796" s="3">
        <v>44630</v>
      </c>
      <c r="F1796" s="25">
        <f>YEAR(Order[[#This Row],[OrderDate]])</f>
        <v>2022</v>
      </c>
      <c r="G1796" s="14">
        <v>20220323</v>
      </c>
      <c r="H1796" t="s">
        <v>484</v>
      </c>
      <c r="I1796" s="4">
        <v>475.99999666213989</v>
      </c>
      <c r="J1796" s="4">
        <v>14</v>
      </c>
      <c r="K1796" s="4">
        <v>11.899999916553497</v>
      </c>
      <c r="L1796">
        <v>40</v>
      </c>
      <c r="M1796" s="8">
        <v>0.15000000596046451</v>
      </c>
      <c r="N1796" t="s">
        <v>421</v>
      </c>
      <c r="O1796">
        <v>16</v>
      </c>
      <c r="P1796" s="4">
        <v>8.0791143090423496</v>
      </c>
      <c r="Q1796" t="s">
        <v>136</v>
      </c>
      <c r="R1796" t="s">
        <v>225</v>
      </c>
      <c r="S1796" t="s">
        <v>312</v>
      </c>
      <c r="T1796" t="s">
        <v>509</v>
      </c>
      <c r="U1796" t="s">
        <v>528</v>
      </c>
      <c r="V1796" t="s">
        <v>517</v>
      </c>
    </row>
    <row r="1797" spans="1:22" ht="15" customHeight="1" x14ac:dyDescent="0.3">
      <c r="A1797">
        <v>10940</v>
      </c>
      <c r="B1797" t="s">
        <v>8</v>
      </c>
      <c r="C1797">
        <v>7</v>
      </c>
      <c r="D1797">
        <v>8</v>
      </c>
      <c r="E1797" s="3">
        <v>44631</v>
      </c>
      <c r="F1797" s="25">
        <f>YEAR(Order[[#This Row],[OrderDate]])</f>
        <v>2022</v>
      </c>
      <c r="G1797" s="14">
        <v>20220323</v>
      </c>
      <c r="H1797" t="s">
        <v>485</v>
      </c>
      <c r="I1797" s="4">
        <v>240</v>
      </c>
      <c r="J1797" s="4">
        <v>30</v>
      </c>
      <c r="K1797" s="4">
        <v>30</v>
      </c>
      <c r="L1797">
        <v>8</v>
      </c>
      <c r="M1797" s="8">
        <v>0</v>
      </c>
      <c r="N1797" t="s">
        <v>361</v>
      </c>
      <c r="O1797">
        <v>3</v>
      </c>
      <c r="P1797" s="4">
        <v>16.995648153812226</v>
      </c>
      <c r="Q1797" t="s">
        <v>97</v>
      </c>
      <c r="R1797" t="s">
        <v>186</v>
      </c>
      <c r="S1797" t="s">
        <v>275</v>
      </c>
      <c r="T1797" t="s">
        <v>509</v>
      </c>
      <c r="U1797" t="s">
        <v>519</v>
      </c>
      <c r="V1797" t="s">
        <v>513</v>
      </c>
    </row>
    <row r="1798" spans="1:22" ht="15" customHeight="1" x14ac:dyDescent="0.3">
      <c r="A1798">
        <v>10940</v>
      </c>
      <c r="B1798" t="s">
        <v>8</v>
      </c>
      <c r="C1798">
        <v>13</v>
      </c>
      <c r="D1798">
        <v>8</v>
      </c>
      <c r="E1798" s="3">
        <v>44631</v>
      </c>
      <c r="F1798" s="25">
        <f>YEAR(Order[[#This Row],[OrderDate]])</f>
        <v>2022</v>
      </c>
      <c r="G1798" s="14">
        <v>20220320</v>
      </c>
      <c r="H1798" t="s">
        <v>485</v>
      </c>
      <c r="I1798" s="4">
        <v>120</v>
      </c>
      <c r="J1798" s="4">
        <v>6</v>
      </c>
      <c r="K1798" s="4">
        <v>6</v>
      </c>
      <c r="L1798">
        <v>20</v>
      </c>
      <c r="M1798" s="8">
        <v>0</v>
      </c>
      <c r="N1798" t="s">
        <v>367</v>
      </c>
      <c r="O1798">
        <v>6</v>
      </c>
      <c r="P1798" s="4">
        <v>2.1837851755325639</v>
      </c>
      <c r="Q1798" t="s">
        <v>97</v>
      </c>
      <c r="R1798" t="s">
        <v>186</v>
      </c>
      <c r="S1798" t="s">
        <v>275</v>
      </c>
      <c r="T1798" t="s">
        <v>509</v>
      </c>
      <c r="U1798" t="s">
        <v>519</v>
      </c>
      <c r="V1798" t="s">
        <v>514</v>
      </c>
    </row>
    <row r="1799" spans="1:22" x14ac:dyDescent="0.3">
      <c r="A1799">
        <v>10941</v>
      </c>
      <c r="B1799" t="s">
        <v>68</v>
      </c>
      <c r="C1799">
        <v>31</v>
      </c>
      <c r="D1799">
        <v>7</v>
      </c>
      <c r="E1799" s="3">
        <v>44631</v>
      </c>
      <c r="F1799" s="25">
        <f>YEAR(Order[[#This Row],[OrderDate]])</f>
        <v>2022</v>
      </c>
      <c r="G1799" s="14">
        <v>20220320</v>
      </c>
      <c r="H1799" t="s">
        <v>484</v>
      </c>
      <c r="I1799" s="4">
        <v>412.5</v>
      </c>
      <c r="J1799" s="4">
        <v>12.5</v>
      </c>
      <c r="K1799" s="4">
        <v>9.375</v>
      </c>
      <c r="L1799">
        <v>44</v>
      </c>
      <c r="M1799" s="8">
        <v>0.25</v>
      </c>
      <c r="N1799" t="s">
        <v>385</v>
      </c>
      <c r="O1799">
        <v>14</v>
      </c>
      <c r="P1799" s="4">
        <v>8.9210025428745876</v>
      </c>
      <c r="Q1799" t="s">
        <v>157</v>
      </c>
      <c r="R1799" t="s">
        <v>246</v>
      </c>
      <c r="S1799" t="s">
        <v>331</v>
      </c>
      <c r="T1799" t="s">
        <v>510</v>
      </c>
      <c r="U1799" t="s">
        <v>353</v>
      </c>
      <c r="V1799" t="s">
        <v>511</v>
      </c>
    </row>
    <row r="1800" spans="1:22" x14ac:dyDescent="0.3">
      <c r="A1800">
        <v>10941</v>
      </c>
      <c r="B1800" t="s">
        <v>68</v>
      </c>
      <c r="C1800">
        <v>62</v>
      </c>
      <c r="D1800">
        <v>7</v>
      </c>
      <c r="E1800" s="3">
        <v>44631</v>
      </c>
      <c r="F1800" s="25">
        <f>YEAR(Order[[#This Row],[OrderDate]])</f>
        <v>2022</v>
      </c>
      <c r="G1800" s="14">
        <v>20220320</v>
      </c>
      <c r="H1800" t="s">
        <v>484</v>
      </c>
      <c r="I1800" s="4">
        <v>1109.2499999999998</v>
      </c>
      <c r="J1800" s="4">
        <v>49.3</v>
      </c>
      <c r="K1800" s="4">
        <v>36.974999999999994</v>
      </c>
      <c r="L1800">
        <v>30</v>
      </c>
      <c r="M1800" s="8">
        <v>0.25</v>
      </c>
      <c r="N1800" t="s">
        <v>416</v>
      </c>
      <c r="O1800">
        <v>29</v>
      </c>
      <c r="P1800" s="4">
        <v>34.868075459270003</v>
      </c>
      <c r="Q1800" t="s">
        <v>157</v>
      </c>
      <c r="R1800" t="s">
        <v>246</v>
      </c>
      <c r="S1800" t="s">
        <v>331</v>
      </c>
      <c r="T1800" t="s">
        <v>510</v>
      </c>
      <c r="U1800" t="s">
        <v>353</v>
      </c>
      <c r="V1800" t="s">
        <v>516</v>
      </c>
    </row>
    <row r="1801" spans="1:22" x14ac:dyDescent="0.3">
      <c r="A1801">
        <v>10941</v>
      </c>
      <c r="B1801" t="s">
        <v>68</v>
      </c>
      <c r="C1801">
        <v>68</v>
      </c>
      <c r="D1801">
        <v>7</v>
      </c>
      <c r="E1801" s="3">
        <v>44631</v>
      </c>
      <c r="F1801" s="25">
        <f>YEAR(Order[[#This Row],[OrderDate]])</f>
        <v>2022</v>
      </c>
      <c r="G1801" s="14">
        <v>20220320</v>
      </c>
      <c r="H1801" t="s">
        <v>484</v>
      </c>
      <c r="I1801" s="4">
        <v>750</v>
      </c>
      <c r="J1801" s="4">
        <v>12.5</v>
      </c>
      <c r="K1801" s="4">
        <v>9.375</v>
      </c>
      <c r="L1801">
        <v>80</v>
      </c>
      <c r="M1801" s="8">
        <v>0.25</v>
      </c>
      <c r="N1801" t="s">
        <v>422</v>
      </c>
      <c r="O1801">
        <v>8</v>
      </c>
      <c r="P1801" s="4">
        <v>9.881917469522989</v>
      </c>
      <c r="Q1801" t="s">
        <v>157</v>
      </c>
      <c r="R1801" t="s">
        <v>246</v>
      </c>
      <c r="S1801" t="s">
        <v>331</v>
      </c>
      <c r="T1801" t="s">
        <v>510</v>
      </c>
      <c r="U1801" t="s">
        <v>353</v>
      </c>
      <c r="V1801" t="s">
        <v>516</v>
      </c>
    </row>
    <row r="1802" spans="1:22" x14ac:dyDescent="0.3">
      <c r="A1802">
        <v>10941</v>
      </c>
      <c r="B1802" t="s">
        <v>68</v>
      </c>
      <c r="C1802">
        <v>72</v>
      </c>
      <c r="D1802">
        <v>7</v>
      </c>
      <c r="E1802" s="3">
        <v>44631</v>
      </c>
      <c r="F1802" s="25">
        <f>YEAR(Order[[#This Row],[OrderDate]])</f>
        <v>2022</v>
      </c>
      <c r="G1802" s="14">
        <v>20220318</v>
      </c>
      <c r="H1802" t="s">
        <v>484</v>
      </c>
      <c r="I1802" s="4">
        <v>1739.9999999999998</v>
      </c>
      <c r="J1802" s="4">
        <v>34.799999999999997</v>
      </c>
      <c r="K1802" s="4">
        <v>34.799999999999997</v>
      </c>
      <c r="L1802">
        <v>50</v>
      </c>
      <c r="M1802" s="8">
        <v>0</v>
      </c>
      <c r="N1802" t="s">
        <v>426</v>
      </c>
      <c r="O1802">
        <v>14</v>
      </c>
      <c r="P1802" s="4">
        <v>14.902797245173618</v>
      </c>
      <c r="Q1802" t="s">
        <v>157</v>
      </c>
      <c r="R1802" t="s">
        <v>246</v>
      </c>
      <c r="S1802" t="s">
        <v>331</v>
      </c>
      <c r="T1802" t="s">
        <v>510</v>
      </c>
      <c r="U1802" t="s">
        <v>353</v>
      </c>
      <c r="V1802" t="s">
        <v>511</v>
      </c>
    </row>
    <row r="1803" spans="1:22" ht="15" customHeight="1" x14ac:dyDescent="0.3">
      <c r="A1803">
        <v>10942</v>
      </c>
      <c r="B1803" t="s">
        <v>63</v>
      </c>
      <c r="C1803">
        <v>49</v>
      </c>
      <c r="D1803">
        <v>9</v>
      </c>
      <c r="E1803" s="3">
        <v>44631</v>
      </c>
      <c r="F1803" s="25">
        <f>YEAR(Order[[#This Row],[OrderDate]])</f>
        <v>2022</v>
      </c>
      <c r="G1803" s="14">
        <v>20220319</v>
      </c>
      <c r="H1803" t="s">
        <v>485</v>
      </c>
      <c r="I1803" s="4">
        <v>560</v>
      </c>
      <c r="J1803" s="4">
        <v>20</v>
      </c>
      <c r="K1803" s="4">
        <v>20</v>
      </c>
      <c r="L1803">
        <v>28</v>
      </c>
      <c r="M1803" s="8">
        <v>0</v>
      </c>
      <c r="N1803" t="s">
        <v>403</v>
      </c>
      <c r="O1803">
        <v>23</v>
      </c>
      <c r="P1803" s="4">
        <v>12.545683485741497</v>
      </c>
      <c r="Q1803" t="s">
        <v>152</v>
      </c>
      <c r="R1803" t="s">
        <v>241</v>
      </c>
      <c r="S1803" t="s">
        <v>326</v>
      </c>
      <c r="T1803" t="s">
        <v>509</v>
      </c>
      <c r="U1803" t="s">
        <v>528</v>
      </c>
      <c r="V1803" t="s">
        <v>516</v>
      </c>
    </row>
    <row r="1804" spans="1:22" ht="15" customHeight="1" x14ac:dyDescent="0.3">
      <c r="A1804">
        <v>10943</v>
      </c>
      <c r="B1804" t="s">
        <v>10</v>
      </c>
      <c r="C1804">
        <v>13</v>
      </c>
      <c r="D1804">
        <v>4</v>
      </c>
      <c r="E1804" s="3">
        <v>44631</v>
      </c>
      <c r="F1804" s="25">
        <f>YEAR(Order[[#This Row],[OrderDate]])</f>
        <v>2022</v>
      </c>
      <c r="G1804" s="14">
        <v>20220319</v>
      </c>
      <c r="H1804" t="s">
        <v>484</v>
      </c>
      <c r="I1804" s="4">
        <v>90</v>
      </c>
      <c r="J1804" s="4">
        <v>6</v>
      </c>
      <c r="K1804" s="4">
        <v>6</v>
      </c>
      <c r="L1804">
        <v>15</v>
      </c>
      <c r="M1804" s="8">
        <v>0</v>
      </c>
      <c r="N1804" t="s">
        <v>367</v>
      </c>
      <c r="O1804">
        <v>6</v>
      </c>
      <c r="P1804" s="4">
        <v>2.1837851755325639</v>
      </c>
      <c r="Q1804" t="s">
        <v>99</v>
      </c>
      <c r="R1804" t="s">
        <v>188</v>
      </c>
      <c r="S1804" t="s">
        <v>277</v>
      </c>
      <c r="T1804" t="s">
        <v>509</v>
      </c>
      <c r="U1804" t="s">
        <v>351</v>
      </c>
      <c r="V1804" t="s">
        <v>514</v>
      </c>
    </row>
    <row r="1805" spans="1:22" ht="15" customHeight="1" x14ac:dyDescent="0.3">
      <c r="A1805">
        <v>10943</v>
      </c>
      <c r="B1805" t="s">
        <v>10</v>
      </c>
      <c r="C1805">
        <v>22</v>
      </c>
      <c r="D1805">
        <v>4</v>
      </c>
      <c r="E1805" s="3">
        <v>44631</v>
      </c>
      <c r="F1805" s="25">
        <f>YEAR(Order[[#This Row],[OrderDate]])</f>
        <v>2022</v>
      </c>
      <c r="G1805" s="14">
        <v>20220319</v>
      </c>
      <c r="H1805" t="s">
        <v>484</v>
      </c>
      <c r="I1805" s="4">
        <v>441</v>
      </c>
      <c r="J1805" s="4">
        <v>21</v>
      </c>
      <c r="K1805" s="4">
        <v>21</v>
      </c>
      <c r="L1805">
        <v>21</v>
      </c>
      <c r="M1805" s="8">
        <v>0</v>
      </c>
      <c r="N1805" t="s">
        <v>376</v>
      </c>
      <c r="O1805">
        <v>9</v>
      </c>
      <c r="P1805" s="4">
        <v>6.5214240951904641</v>
      </c>
      <c r="Q1805" t="s">
        <v>99</v>
      </c>
      <c r="R1805" t="s">
        <v>188</v>
      </c>
      <c r="S1805" t="s">
        <v>277</v>
      </c>
      <c r="T1805" t="s">
        <v>509</v>
      </c>
      <c r="U1805" t="s">
        <v>351</v>
      </c>
      <c r="V1805" t="s">
        <v>512</v>
      </c>
    </row>
    <row r="1806" spans="1:22" ht="15" customHeight="1" x14ac:dyDescent="0.3">
      <c r="A1806">
        <v>10943</v>
      </c>
      <c r="B1806" t="s">
        <v>10</v>
      </c>
      <c r="C1806">
        <v>46</v>
      </c>
      <c r="D1806">
        <v>4</v>
      </c>
      <c r="E1806" s="3">
        <v>44631</v>
      </c>
      <c r="F1806" s="25">
        <f>YEAR(Order[[#This Row],[OrderDate]])</f>
        <v>2022</v>
      </c>
      <c r="G1806" s="14">
        <v>20220313</v>
      </c>
      <c r="H1806" t="s">
        <v>484</v>
      </c>
      <c r="I1806" s="4">
        <v>180</v>
      </c>
      <c r="J1806" s="4">
        <v>12</v>
      </c>
      <c r="K1806" s="4">
        <v>12</v>
      </c>
      <c r="L1806">
        <v>15</v>
      </c>
      <c r="M1806" s="8">
        <v>0</v>
      </c>
      <c r="N1806" t="s">
        <v>400</v>
      </c>
      <c r="O1806">
        <v>21</v>
      </c>
      <c r="P1806" s="4">
        <v>5.504627786254181</v>
      </c>
      <c r="Q1806" t="s">
        <v>99</v>
      </c>
      <c r="R1806" t="s">
        <v>188</v>
      </c>
      <c r="S1806" t="s">
        <v>277</v>
      </c>
      <c r="T1806" t="s">
        <v>509</v>
      </c>
      <c r="U1806" t="s">
        <v>351</v>
      </c>
      <c r="V1806" t="s">
        <v>514</v>
      </c>
    </row>
    <row r="1807" spans="1:22" x14ac:dyDescent="0.3">
      <c r="A1807">
        <v>10944</v>
      </c>
      <c r="B1807" t="s">
        <v>9</v>
      </c>
      <c r="C1807">
        <v>11</v>
      </c>
      <c r="D1807">
        <v>6</v>
      </c>
      <c r="E1807" s="3">
        <v>44632</v>
      </c>
      <c r="F1807" s="25">
        <f>YEAR(Order[[#This Row],[OrderDate]])</f>
        <v>2022</v>
      </c>
      <c r="G1807" s="14">
        <v>20220313</v>
      </c>
      <c r="H1807" t="s">
        <v>485</v>
      </c>
      <c r="I1807" s="4">
        <v>78.75</v>
      </c>
      <c r="J1807" s="4">
        <v>21</v>
      </c>
      <c r="K1807" s="4">
        <v>15.75</v>
      </c>
      <c r="L1807">
        <v>5</v>
      </c>
      <c r="M1807" s="8">
        <v>0.25</v>
      </c>
      <c r="N1807" t="s">
        <v>365</v>
      </c>
      <c r="O1807">
        <v>5</v>
      </c>
      <c r="P1807" s="4">
        <v>7.3815383533820462</v>
      </c>
      <c r="Q1807" t="s">
        <v>98</v>
      </c>
      <c r="R1807" t="s">
        <v>187</v>
      </c>
      <c r="S1807" t="s">
        <v>276</v>
      </c>
      <c r="T1807" t="s">
        <v>510</v>
      </c>
      <c r="U1807" t="s">
        <v>531</v>
      </c>
      <c r="V1807" t="s">
        <v>511</v>
      </c>
    </row>
    <row r="1808" spans="1:22" x14ac:dyDescent="0.3">
      <c r="A1808">
        <v>10944</v>
      </c>
      <c r="B1808" t="s">
        <v>9</v>
      </c>
      <c r="C1808">
        <v>44</v>
      </c>
      <c r="D1808">
        <v>6</v>
      </c>
      <c r="E1808" s="3">
        <v>44632</v>
      </c>
      <c r="F1808" s="25">
        <f>YEAR(Order[[#This Row],[OrderDate]])</f>
        <v>2022</v>
      </c>
      <c r="G1808" s="14">
        <v>20220313</v>
      </c>
      <c r="H1808" t="s">
        <v>485</v>
      </c>
      <c r="I1808" s="4">
        <v>262.57499999999999</v>
      </c>
      <c r="J1808" s="4">
        <v>19.45</v>
      </c>
      <c r="K1808" s="4">
        <v>14.587499999999999</v>
      </c>
      <c r="L1808">
        <v>18</v>
      </c>
      <c r="M1808" s="8">
        <v>0.25</v>
      </c>
      <c r="N1808" t="s">
        <v>398</v>
      </c>
      <c r="O1808">
        <v>20</v>
      </c>
      <c r="P1808" s="4">
        <v>10.842050263532254</v>
      </c>
      <c r="Q1808" t="s">
        <v>98</v>
      </c>
      <c r="R1808" t="s">
        <v>187</v>
      </c>
      <c r="S1808" t="s">
        <v>276</v>
      </c>
      <c r="T1808" t="s">
        <v>510</v>
      </c>
      <c r="U1808" t="s">
        <v>531</v>
      </c>
      <c r="V1808" t="s">
        <v>515</v>
      </c>
    </row>
    <row r="1809" spans="1:22" x14ac:dyDescent="0.3">
      <c r="A1809">
        <v>10944</v>
      </c>
      <c r="B1809" t="s">
        <v>9</v>
      </c>
      <c r="C1809">
        <v>56</v>
      </c>
      <c r="D1809">
        <v>6</v>
      </c>
      <c r="E1809" s="3">
        <v>44632</v>
      </c>
      <c r="F1809" s="25">
        <f>YEAR(Order[[#This Row],[OrderDate]])</f>
        <v>2022</v>
      </c>
      <c r="G1809" s="14">
        <v>20220318</v>
      </c>
      <c r="H1809" t="s">
        <v>485</v>
      </c>
      <c r="I1809" s="4">
        <v>684</v>
      </c>
      <c r="J1809" s="4">
        <v>38</v>
      </c>
      <c r="K1809" s="4">
        <v>38</v>
      </c>
      <c r="L1809">
        <v>18</v>
      </c>
      <c r="M1809" s="8">
        <v>0</v>
      </c>
      <c r="N1809" t="s">
        <v>410</v>
      </c>
      <c r="O1809">
        <v>26</v>
      </c>
      <c r="P1809" s="4">
        <v>12.985049050340091</v>
      </c>
      <c r="Q1809" t="s">
        <v>98</v>
      </c>
      <c r="R1809" t="s">
        <v>187</v>
      </c>
      <c r="S1809" t="s">
        <v>276</v>
      </c>
      <c r="T1809" t="s">
        <v>510</v>
      </c>
      <c r="U1809" t="s">
        <v>531</v>
      </c>
      <c r="V1809" t="s">
        <v>512</v>
      </c>
    </row>
    <row r="1810" spans="1:22" ht="15" customHeight="1" x14ac:dyDescent="0.3">
      <c r="A1810">
        <v>10945</v>
      </c>
      <c r="B1810" t="s">
        <v>50</v>
      </c>
      <c r="C1810">
        <v>13</v>
      </c>
      <c r="D1810">
        <v>4</v>
      </c>
      <c r="E1810" s="3">
        <v>44632</v>
      </c>
      <c r="F1810" s="25">
        <f>YEAR(Order[[#This Row],[OrderDate]])</f>
        <v>2022</v>
      </c>
      <c r="G1810" s="14">
        <v>20220318</v>
      </c>
      <c r="H1810" t="s">
        <v>486</v>
      </c>
      <c r="I1810" s="4">
        <v>120</v>
      </c>
      <c r="J1810" s="4">
        <v>6</v>
      </c>
      <c r="K1810" s="4">
        <v>6</v>
      </c>
      <c r="L1810">
        <v>20</v>
      </c>
      <c r="M1810" s="8">
        <v>0</v>
      </c>
      <c r="N1810" t="s">
        <v>367</v>
      </c>
      <c r="O1810">
        <v>6</v>
      </c>
      <c r="P1810" s="4">
        <v>2.1837851755325639</v>
      </c>
      <c r="Q1810" t="s">
        <v>139</v>
      </c>
      <c r="R1810" t="s">
        <v>228</v>
      </c>
      <c r="S1810" t="s">
        <v>315</v>
      </c>
      <c r="T1810" t="s">
        <v>509</v>
      </c>
      <c r="U1810" t="s">
        <v>520</v>
      </c>
      <c r="V1810" t="s">
        <v>514</v>
      </c>
    </row>
    <row r="1811" spans="1:22" ht="15" customHeight="1" x14ac:dyDescent="0.3">
      <c r="A1811">
        <v>10945</v>
      </c>
      <c r="B1811" t="s">
        <v>50</v>
      </c>
      <c r="C1811">
        <v>31</v>
      </c>
      <c r="D1811">
        <v>4</v>
      </c>
      <c r="E1811" s="3">
        <v>44632</v>
      </c>
      <c r="F1811" s="25">
        <f>YEAR(Order[[#This Row],[OrderDate]])</f>
        <v>2022</v>
      </c>
      <c r="G1811" s="14">
        <v>20220319</v>
      </c>
      <c r="H1811" t="s">
        <v>486</v>
      </c>
      <c r="I1811" s="4">
        <v>125</v>
      </c>
      <c r="J1811" s="4">
        <v>12.5</v>
      </c>
      <c r="K1811" s="4">
        <v>12.5</v>
      </c>
      <c r="L1811">
        <v>10</v>
      </c>
      <c r="M1811" s="8">
        <v>0</v>
      </c>
      <c r="N1811" t="s">
        <v>385</v>
      </c>
      <c r="O1811">
        <v>14</v>
      </c>
      <c r="P1811" s="4">
        <v>8.9210025428745876</v>
      </c>
      <c r="Q1811" t="s">
        <v>139</v>
      </c>
      <c r="R1811" t="s">
        <v>228</v>
      </c>
      <c r="S1811" t="s">
        <v>315</v>
      </c>
      <c r="T1811" t="s">
        <v>509</v>
      </c>
      <c r="U1811" t="s">
        <v>520</v>
      </c>
      <c r="V1811" t="s">
        <v>511</v>
      </c>
    </row>
    <row r="1812" spans="1:22" ht="15" customHeight="1" x14ac:dyDescent="0.3">
      <c r="A1812">
        <v>10946</v>
      </c>
      <c r="B1812" t="s">
        <v>80</v>
      </c>
      <c r="C1812">
        <v>10</v>
      </c>
      <c r="D1812">
        <v>1</v>
      </c>
      <c r="E1812" s="3">
        <v>44632</v>
      </c>
      <c r="F1812" s="25">
        <f>YEAR(Order[[#This Row],[OrderDate]])</f>
        <v>2022</v>
      </c>
      <c r="G1812" s="14">
        <v>20220319</v>
      </c>
      <c r="H1812" t="s">
        <v>484</v>
      </c>
      <c r="I1812" s="4">
        <v>775</v>
      </c>
      <c r="J1812" s="4">
        <v>31</v>
      </c>
      <c r="K1812" s="4">
        <v>31</v>
      </c>
      <c r="L1812">
        <v>25</v>
      </c>
      <c r="M1812" s="8">
        <v>0</v>
      </c>
      <c r="N1812" t="s">
        <v>364</v>
      </c>
      <c r="O1812">
        <v>4</v>
      </c>
      <c r="P1812" s="4">
        <v>11.047328272500083</v>
      </c>
      <c r="Q1812" t="s">
        <v>169</v>
      </c>
      <c r="R1812" t="s">
        <v>258</v>
      </c>
      <c r="S1812" t="s">
        <v>342</v>
      </c>
      <c r="T1812" t="s">
        <v>509</v>
      </c>
      <c r="U1812" t="s">
        <v>532</v>
      </c>
      <c r="V1812" t="s">
        <v>514</v>
      </c>
    </row>
    <row r="1813" spans="1:22" ht="15" customHeight="1" x14ac:dyDescent="0.3">
      <c r="A1813">
        <v>10946</v>
      </c>
      <c r="B1813" t="s">
        <v>80</v>
      </c>
      <c r="C1813">
        <v>24</v>
      </c>
      <c r="D1813">
        <v>1</v>
      </c>
      <c r="E1813" s="3">
        <v>44632</v>
      </c>
      <c r="F1813" s="25">
        <f>YEAR(Order[[#This Row],[OrderDate]])</f>
        <v>2022</v>
      </c>
      <c r="G1813" s="14">
        <v>20220319</v>
      </c>
      <c r="H1813" t="s">
        <v>484</v>
      </c>
      <c r="I1813" s="4">
        <v>112.5</v>
      </c>
      <c r="J1813" s="4">
        <v>4.5</v>
      </c>
      <c r="K1813" s="4">
        <v>4.5</v>
      </c>
      <c r="L1813">
        <v>25</v>
      </c>
      <c r="M1813" s="8">
        <v>0</v>
      </c>
      <c r="N1813" t="s">
        <v>378</v>
      </c>
      <c r="O1813">
        <v>10</v>
      </c>
      <c r="P1813" s="4">
        <v>2.1230577042655105</v>
      </c>
      <c r="Q1813" t="s">
        <v>169</v>
      </c>
      <c r="R1813" t="s">
        <v>258</v>
      </c>
      <c r="S1813" t="s">
        <v>342</v>
      </c>
      <c r="T1813" t="s">
        <v>509</v>
      </c>
      <c r="U1813" t="s">
        <v>532</v>
      </c>
      <c r="V1813" t="s">
        <v>517</v>
      </c>
    </row>
    <row r="1814" spans="1:22" ht="15" customHeight="1" x14ac:dyDescent="0.3">
      <c r="A1814">
        <v>10946</v>
      </c>
      <c r="B1814" t="s">
        <v>80</v>
      </c>
      <c r="C1814">
        <v>77</v>
      </c>
      <c r="D1814">
        <v>1</v>
      </c>
      <c r="E1814" s="3">
        <v>44632</v>
      </c>
      <c r="F1814" s="25">
        <f>YEAR(Order[[#This Row],[OrderDate]])</f>
        <v>2022</v>
      </c>
      <c r="G1814" s="14">
        <v>20220316</v>
      </c>
      <c r="H1814" t="s">
        <v>484</v>
      </c>
      <c r="I1814" s="4">
        <v>520</v>
      </c>
      <c r="J1814" s="4">
        <v>13</v>
      </c>
      <c r="K1814" s="4">
        <v>13</v>
      </c>
      <c r="L1814">
        <v>40</v>
      </c>
      <c r="M1814" s="8">
        <v>0</v>
      </c>
      <c r="N1814" t="s">
        <v>431</v>
      </c>
      <c r="O1814">
        <v>12</v>
      </c>
      <c r="P1814" s="4">
        <v>9.7871799999999993</v>
      </c>
      <c r="Q1814" t="s">
        <v>169</v>
      </c>
      <c r="R1814" t="s">
        <v>258</v>
      </c>
      <c r="S1814" t="s">
        <v>342</v>
      </c>
      <c r="T1814" t="s">
        <v>509</v>
      </c>
      <c r="U1814" t="s">
        <v>532</v>
      </c>
      <c r="V1814" t="s">
        <v>515</v>
      </c>
    </row>
    <row r="1815" spans="1:22" ht="15" customHeight="1" x14ac:dyDescent="0.3">
      <c r="A1815">
        <v>10947</v>
      </c>
      <c r="B1815" t="s">
        <v>10</v>
      </c>
      <c r="C1815">
        <v>59</v>
      </c>
      <c r="D1815">
        <v>3</v>
      </c>
      <c r="E1815" s="3">
        <v>44633</v>
      </c>
      <c r="F1815" s="25">
        <f>YEAR(Order[[#This Row],[OrderDate]])</f>
        <v>2022</v>
      </c>
      <c r="G1815" s="14">
        <v>20220319</v>
      </c>
      <c r="H1815" t="s">
        <v>484</v>
      </c>
      <c r="I1815" s="4">
        <v>220</v>
      </c>
      <c r="J1815" s="4">
        <v>55</v>
      </c>
      <c r="K1815" s="4">
        <v>55</v>
      </c>
      <c r="L1815">
        <v>4</v>
      </c>
      <c r="M1815" s="8">
        <v>0</v>
      </c>
      <c r="N1815" t="s">
        <v>413</v>
      </c>
      <c r="O1815">
        <v>28</v>
      </c>
      <c r="P1815" s="4">
        <v>29.299646906924384</v>
      </c>
      <c r="Q1815" t="s">
        <v>99</v>
      </c>
      <c r="R1815" t="s">
        <v>188</v>
      </c>
      <c r="S1815" t="s">
        <v>277</v>
      </c>
      <c r="T1815" t="s">
        <v>509</v>
      </c>
      <c r="U1815" t="s">
        <v>351</v>
      </c>
      <c r="V1815" t="s">
        <v>511</v>
      </c>
    </row>
    <row r="1816" spans="1:22" ht="15" customHeight="1" x14ac:dyDescent="0.3">
      <c r="A1816">
        <v>10948</v>
      </c>
      <c r="B1816" t="s">
        <v>28</v>
      </c>
      <c r="C1816">
        <v>50</v>
      </c>
      <c r="D1816">
        <v>3</v>
      </c>
      <c r="E1816" s="3">
        <v>44633</v>
      </c>
      <c r="F1816" s="25">
        <f>YEAR(Order[[#This Row],[OrderDate]])</f>
        <v>2022</v>
      </c>
      <c r="G1816" s="14">
        <v>20220319</v>
      </c>
      <c r="H1816" t="s">
        <v>485</v>
      </c>
      <c r="I1816" s="4">
        <v>146.25</v>
      </c>
      <c r="J1816" s="4">
        <v>16.25</v>
      </c>
      <c r="K1816" s="4">
        <v>16.25</v>
      </c>
      <c r="L1816">
        <v>9</v>
      </c>
      <c r="M1816" s="8">
        <v>0</v>
      </c>
      <c r="N1816" t="s">
        <v>404</v>
      </c>
      <c r="O1816">
        <v>23</v>
      </c>
      <c r="P1816" s="4">
        <v>6.542170529867021</v>
      </c>
      <c r="Q1816" t="s">
        <v>117</v>
      </c>
      <c r="R1816" t="s">
        <v>206</v>
      </c>
      <c r="S1816" t="s">
        <v>294</v>
      </c>
      <c r="T1816" t="s">
        <v>509</v>
      </c>
      <c r="U1816" t="s">
        <v>529</v>
      </c>
      <c r="V1816" t="s">
        <v>516</v>
      </c>
    </row>
    <row r="1817" spans="1:22" ht="15" customHeight="1" x14ac:dyDescent="0.3">
      <c r="A1817">
        <v>10948</v>
      </c>
      <c r="B1817" t="s">
        <v>28</v>
      </c>
      <c r="C1817">
        <v>51</v>
      </c>
      <c r="D1817">
        <v>3</v>
      </c>
      <c r="E1817" s="3">
        <v>44633</v>
      </c>
      <c r="F1817" s="25">
        <f>YEAR(Order[[#This Row],[OrderDate]])</f>
        <v>2022</v>
      </c>
      <c r="G1817" s="14">
        <v>20220319</v>
      </c>
      <c r="H1817" t="s">
        <v>485</v>
      </c>
      <c r="I1817" s="4">
        <v>2120</v>
      </c>
      <c r="J1817" s="4">
        <v>53</v>
      </c>
      <c r="K1817" s="4">
        <v>53</v>
      </c>
      <c r="L1817">
        <v>40</v>
      </c>
      <c r="M1817" s="8">
        <v>0</v>
      </c>
      <c r="N1817" t="s">
        <v>405</v>
      </c>
      <c r="O1817">
        <v>24</v>
      </c>
      <c r="P1817" s="4">
        <v>18.835525116961144</v>
      </c>
      <c r="Q1817" t="s">
        <v>117</v>
      </c>
      <c r="R1817" t="s">
        <v>206</v>
      </c>
      <c r="S1817" t="s">
        <v>294</v>
      </c>
      <c r="T1817" t="s">
        <v>509</v>
      </c>
      <c r="U1817" t="s">
        <v>529</v>
      </c>
      <c r="V1817" t="s">
        <v>513</v>
      </c>
    </row>
    <row r="1818" spans="1:22" ht="15" customHeight="1" x14ac:dyDescent="0.3">
      <c r="A1818">
        <v>10948</v>
      </c>
      <c r="B1818" t="s">
        <v>28</v>
      </c>
      <c r="C1818">
        <v>55</v>
      </c>
      <c r="D1818">
        <v>3</v>
      </c>
      <c r="E1818" s="3">
        <v>44633</v>
      </c>
      <c r="F1818" s="25">
        <f>YEAR(Order[[#This Row],[OrderDate]])</f>
        <v>2022</v>
      </c>
      <c r="G1818" s="14">
        <v>20220317</v>
      </c>
      <c r="H1818" t="s">
        <v>485</v>
      </c>
      <c r="I1818" s="4">
        <v>96</v>
      </c>
      <c r="J1818" s="4">
        <v>24</v>
      </c>
      <c r="K1818" s="4">
        <v>24</v>
      </c>
      <c r="L1818">
        <v>4</v>
      </c>
      <c r="M1818" s="8">
        <v>0</v>
      </c>
      <c r="N1818" t="s">
        <v>409</v>
      </c>
      <c r="O1818">
        <v>25</v>
      </c>
      <c r="P1818" s="4">
        <v>18.144678468561601</v>
      </c>
      <c r="Q1818" t="s">
        <v>117</v>
      </c>
      <c r="R1818" t="s">
        <v>206</v>
      </c>
      <c r="S1818" t="s">
        <v>294</v>
      </c>
      <c r="T1818" t="s">
        <v>509</v>
      </c>
      <c r="U1818" t="s">
        <v>529</v>
      </c>
      <c r="V1818" t="s">
        <v>518</v>
      </c>
    </row>
    <row r="1819" spans="1:22" ht="15" customHeight="1" x14ac:dyDescent="0.3">
      <c r="A1819">
        <v>10949</v>
      </c>
      <c r="B1819" t="s">
        <v>9</v>
      </c>
      <c r="C1819">
        <v>6</v>
      </c>
      <c r="D1819">
        <v>2</v>
      </c>
      <c r="E1819" s="3">
        <v>44633</v>
      </c>
      <c r="F1819" s="25">
        <f>YEAR(Order[[#This Row],[OrderDate]])</f>
        <v>2022</v>
      </c>
      <c r="G1819" s="14">
        <v>20220317</v>
      </c>
      <c r="H1819" t="s">
        <v>485</v>
      </c>
      <c r="I1819" s="4">
        <v>300</v>
      </c>
      <c r="J1819" s="4">
        <v>25</v>
      </c>
      <c r="K1819" s="4">
        <v>25</v>
      </c>
      <c r="L1819">
        <v>12</v>
      </c>
      <c r="M1819" s="8">
        <v>0</v>
      </c>
      <c r="N1819" t="s">
        <v>360</v>
      </c>
      <c r="O1819">
        <v>3</v>
      </c>
      <c r="P1819" s="4">
        <v>17.141683844381447</v>
      </c>
      <c r="Q1819" t="s">
        <v>98</v>
      </c>
      <c r="R1819" t="s">
        <v>187</v>
      </c>
      <c r="S1819" t="s">
        <v>276</v>
      </c>
      <c r="T1819" t="s">
        <v>510</v>
      </c>
      <c r="U1819" t="s">
        <v>531</v>
      </c>
      <c r="V1819" t="s">
        <v>515</v>
      </c>
    </row>
    <row r="1820" spans="1:22" ht="15" customHeight="1" x14ac:dyDescent="0.3">
      <c r="A1820">
        <v>10949</v>
      </c>
      <c r="B1820" t="s">
        <v>9</v>
      </c>
      <c r="C1820">
        <v>10</v>
      </c>
      <c r="D1820">
        <v>2</v>
      </c>
      <c r="E1820" s="3">
        <v>44633</v>
      </c>
      <c r="F1820" s="25">
        <f>YEAR(Order[[#This Row],[OrderDate]])</f>
        <v>2022</v>
      </c>
      <c r="G1820" s="14">
        <v>20220317</v>
      </c>
      <c r="H1820" t="s">
        <v>485</v>
      </c>
      <c r="I1820" s="4">
        <v>930</v>
      </c>
      <c r="J1820" s="4">
        <v>31</v>
      </c>
      <c r="K1820" s="4">
        <v>31</v>
      </c>
      <c r="L1820">
        <v>30</v>
      </c>
      <c r="M1820" s="8">
        <v>0</v>
      </c>
      <c r="N1820" t="s">
        <v>364</v>
      </c>
      <c r="O1820">
        <v>4</v>
      </c>
      <c r="P1820" s="4">
        <v>11.047328272500083</v>
      </c>
      <c r="Q1820" t="s">
        <v>98</v>
      </c>
      <c r="R1820" t="s">
        <v>187</v>
      </c>
      <c r="S1820" t="s">
        <v>276</v>
      </c>
      <c r="T1820" t="s">
        <v>510</v>
      </c>
      <c r="U1820" t="s">
        <v>531</v>
      </c>
      <c r="V1820" t="s">
        <v>514</v>
      </c>
    </row>
    <row r="1821" spans="1:22" ht="15" customHeight="1" x14ac:dyDescent="0.3">
      <c r="A1821">
        <v>10949</v>
      </c>
      <c r="B1821" t="s">
        <v>9</v>
      </c>
      <c r="C1821">
        <v>17</v>
      </c>
      <c r="D1821">
        <v>2</v>
      </c>
      <c r="E1821" s="3">
        <v>44633</v>
      </c>
      <c r="F1821" s="25">
        <f>YEAR(Order[[#This Row],[OrderDate]])</f>
        <v>2022</v>
      </c>
      <c r="G1821" s="14">
        <v>20220317</v>
      </c>
      <c r="H1821" t="s">
        <v>485</v>
      </c>
      <c r="I1821" s="4">
        <v>234</v>
      </c>
      <c r="J1821" s="4">
        <v>39</v>
      </c>
      <c r="K1821" s="4">
        <v>39</v>
      </c>
      <c r="L1821">
        <v>6</v>
      </c>
      <c r="M1821" s="8">
        <v>0</v>
      </c>
      <c r="N1821" t="s">
        <v>371</v>
      </c>
      <c r="O1821">
        <v>7</v>
      </c>
      <c r="P1821" s="4">
        <v>24.774912809223483</v>
      </c>
      <c r="Q1821" t="s">
        <v>98</v>
      </c>
      <c r="R1821" t="s">
        <v>187</v>
      </c>
      <c r="S1821" t="s">
        <v>276</v>
      </c>
      <c r="T1821" t="s">
        <v>510</v>
      </c>
      <c r="U1821" t="s">
        <v>531</v>
      </c>
      <c r="V1821" t="s">
        <v>518</v>
      </c>
    </row>
    <row r="1822" spans="1:22" ht="15" customHeight="1" x14ac:dyDescent="0.3">
      <c r="A1822">
        <v>10949</v>
      </c>
      <c r="B1822" t="s">
        <v>9</v>
      </c>
      <c r="C1822">
        <v>62</v>
      </c>
      <c r="D1822">
        <v>2</v>
      </c>
      <c r="E1822" s="3">
        <v>44633</v>
      </c>
      <c r="F1822" s="25">
        <f>YEAR(Order[[#This Row],[OrderDate]])</f>
        <v>2022</v>
      </c>
      <c r="G1822" s="14">
        <v>20220323</v>
      </c>
      <c r="H1822" t="s">
        <v>485</v>
      </c>
      <c r="I1822" s="4">
        <v>2958</v>
      </c>
      <c r="J1822" s="4">
        <v>49.3</v>
      </c>
      <c r="K1822" s="4">
        <v>49.3</v>
      </c>
      <c r="L1822">
        <v>60</v>
      </c>
      <c r="M1822" s="8">
        <v>0</v>
      </c>
      <c r="N1822" t="s">
        <v>416</v>
      </c>
      <c r="O1822">
        <v>29</v>
      </c>
      <c r="P1822" s="4">
        <v>34.868075459270003</v>
      </c>
      <c r="Q1822" t="s">
        <v>98</v>
      </c>
      <c r="R1822" t="s">
        <v>187</v>
      </c>
      <c r="S1822" t="s">
        <v>276</v>
      </c>
      <c r="T1822" t="s">
        <v>510</v>
      </c>
      <c r="U1822" t="s">
        <v>531</v>
      </c>
      <c r="V1822" t="s">
        <v>516</v>
      </c>
    </row>
    <row r="1823" spans="1:22" ht="15" customHeight="1" x14ac:dyDescent="0.3">
      <c r="A1823">
        <v>10950</v>
      </c>
      <c r="B1823" t="s">
        <v>47</v>
      </c>
      <c r="C1823">
        <v>4</v>
      </c>
      <c r="D1823">
        <v>1</v>
      </c>
      <c r="E1823" s="3">
        <v>44636</v>
      </c>
      <c r="F1823" s="25">
        <f>YEAR(Order[[#This Row],[OrderDate]])</f>
        <v>2022</v>
      </c>
      <c r="G1823" s="14">
        <v>20220407</v>
      </c>
      <c r="H1823" t="s">
        <v>484</v>
      </c>
      <c r="I1823" s="4">
        <v>110</v>
      </c>
      <c r="J1823" s="4">
        <v>22</v>
      </c>
      <c r="K1823" s="4">
        <v>22</v>
      </c>
      <c r="L1823">
        <v>5</v>
      </c>
      <c r="M1823" s="8">
        <v>0</v>
      </c>
      <c r="N1823" t="s">
        <v>358</v>
      </c>
      <c r="O1823">
        <v>2</v>
      </c>
      <c r="P1823" s="4">
        <v>13.396192586104789</v>
      </c>
      <c r="Q1823" t="s">
        <v>136</v>
      </c>
      <c r="R1823" t="s">
        <v>225</v>
      </c>
      <c r="S1823" t="s">
        <v>312</v>
      </c>
      <c r="T1823" t="s">
        <v>509</v>
      </c>
      <c r="U1823" t="s">
        <v>528</v>
      </c>
      <c r="V1823" t="s">
        <v>515</v>
      </c>
    </row>
    <row r="1824" spans="1:22" ht="15" customHeight="1" x14ac:dyDescent="0.3">
      <c r="A1824">
        <v>10951</v>
      </c>
      <c r="B1824" t="s">
        <v>65</v>
      </c>
      <c r="C1824">
        <v>33</v>
      </c>
      <c r="D1824">
        <v>9</v>
      </c>
      <c r="E1824" s="3">
        <v>44636</v>
      </c>
      <c r="F1824" s="25">
        <f>YEAR(Order[[#This Row],[OrderDate]])</f>
        <v>2022</v>
      </c>
      <c r="G1824" s="14">
        <v>20220407</v>
      </c>
      <c r="H1824" t="s">
        <v>484</v>
      </c>
      <c r="I1824" s="4">
        <v>35.624999972060323</v>
      </c>
      <c r="J1824" s="4">
        <v>2.5</v>
      </c>
      <c r="K1824" s="4">
        <v>2.3749999981373549</v>
      </c>
      <c r="L1824">
        <v>15</v>
      </c>
      <c r="M1824" s="8">
        <v>5.000000074505806E-2</v>
      </c>
      <c r="N1824" t="s">
        <v>387</v>
      </c>
      <c r="O1824">
        <v>15</v>
      </c>
      <c r="P1824" s="4">
        <v>1.3985746153494198</v>
      </c>
      <c r="Q1824" t="s">
        <v>154</v>
      </c>
      <c r="R1824" t="s">
        <v>243</v>
      </c>
      <c r="S1824" t="s">
        <v>328</v>
      </c>
      <c r="T1824" t="s">
        <v>509</v>
      </c>
      <c r="U1824" t="s">
        <v>523</v>
      </c>
      <c r="V1824" t="s">
        <v>511</v>
      </c>
    </row>
    <row r="1825" spans="1:22" ht="15" customHeight="1" x14ac:dyDescent="0.3">
      <c r="A1825">
        <v>10951</v>
      </c>
      <c r="B1825" t="s">
        <v>65</v>
      </c>
      <c r="C1825">
        <v>41</v>
      </c>
      <c r="D1825">
        <v>9</v>
      </c>
      <c r="E1825" s="3">
        <v>44636</v>
      </c>
      <c r="F1825" s="25">
        <f>YEAR(Order[[#This Row],[OrderDate]])</f>
        <v>2022</v>
      </c>
      <c r="G1825" s="14">
        <v>20220407</v>
      </c>
      <c r="H1825" t="s">
        <v>484</v>
      </c>
      <c r="I1825" s="4">
        <v>55.004999956861141</v>
      </c>
      <c r="J1825" s="4">
        <v>9.65</v>
      </c>
      <c r="K1825" s="4">
        <v>9.1674999928101908</v>
      </c>
      <c r="L1825">
        <v>6</v>
      </c>
      <c r="M1825" s="8">
        <v>5.000000074505806E-2</v>
      </c>
      <c r="N1825" t="s">
        <v>395</v>
      </c>
      <c r="O1825">
        <v>19</v>
      </c>
      <c r="P1825" s="4">
        <v>6.0463867884479576</v>
      </c>
      <c r="Q1825" t="s">
        <v>154</v>
      </c>
      <c r="R1825" t="s">
        <v>243</v>
      </c>
      <c r="S1825" t="s">
        <v>328</v>
      </c>
      <c r="T1825" t="s">
        <v>509</v>
      </c>
      <c r="U1825" t="s">
        <v>523</v>
      </c>
      <c r="V1825" t="s">
        <v>514</v>
      </c>
    </row>
    <row r="1826" spans="1:22" ht="15" customHeight="1" x14ac:dyDescent="0.3">
      <c r="A1826">
        <v>10951</v>
      </c>
      <c r="B1826" t="s">
        <v>65</v>
      </c>
      <c r="C1826">
        <v>75</v>
      </c>
      <c r="D1826">
        <v>9</v>
      </c>
      <c r="E1826" s="3">
        <v>44636</v>
      </c>
      <c r="F1826" s="25">
        <f>YEAR(Order[[#This Row],[OrderDate]])</f>
        <v>2022</v>
      </c>
      <c r="G1826" s="14">
        <v>20220324</v>
      </c>
      <c r="H1826" t="s">
        <v>484</v>
      </c>
      <c r="I1826" s="4">
        <v>368.12499971129</v>
      </c>
      <c r="J1826" s="4">
        <v>7.75</v>
      </c>
      <c r="K1826" s="4">
        <v>7.3624999942258</v>
      </c>
      <c r="L1826">
        <v>50</v>
      </c>
      <c r="M1826" s="8">
        <v>5.000000074505806E-2</v>
      </c>
      <c r="N1826" t="s">
        <v>429</v>
      </c>
      <c r="O1826">
        <v>12</v>
      </c>
      <c r="P1826" s="4">
        <v>3.8495729671919596</v>
      </c>
      <c r="Q1826" t="s">
        <v>154</v>
      </c>
      <c r="R1826" t="s">
        <v>243</v>
      </c>
      <c r="S1826" t="s">
        <v>328</v>
      </c>
      <c r="T1826" t="s">
        <v>509</v>
      </c>
      <c r="U1826" t="s">
        <v>523</v>
      </c>
      <c r="V1826" t="s">
        <v>517</v>
      </c>
    </row>
    <row r="1827" spans="1:22" ht="15" customHeight="1" x14ac:dyDescent="0.3">
      <c r="A1827">
        <v>10952</v>
      </c>
      <c r="B1827" t="s">
        <v>0</v>
      </c>
      <c r="C1827">
        <v>6</v>
      </c>
      <c r="D1827">
        <v>1</v>
      </c>
      <c r="E1827" s="3">
        <v>44636</v>
      </c>
      <c r="F1827" s="25">
        <f>YEAR(Order[[#This Row],[OrderDate]])</f>
        <v>2022</v>
      </c>
      <c r="G1827" s="14">
        <v>20220324</v>
      </c>
      <c r="H1827" t="s">
        <v>486</v>
      </c>
      <c r="I1827" s="4">
        <v>379.99999970197678</v>
      </c>
      <c r="J1827" s="4">
        <v>25</v>
      </c>
      <c r="K1827" s="4">
        <v>23.749999981373549</v>
      </c>
      <c r="L1827">
        <v>16</v>
      </c>
      <c r="M1827" s="8">
        <v>5.000000074505806E-2</v>
      </c>
      <c r="N1827" t="s">
        <v>360</v>
      </c>
      <c r="O1827">
        <v>3</v>
      </c>
      <c r="P1827" s="4">
        <v>17.141683844381447</v>
      </c>
      <c r="Q1827" t="s">
        <v>89</v>
      </c>
      <c r="R1827" t="s">
        <v>178</v>
      </c>
      <c r="S1827" t="s">
        <v>267</v>
      </c>
      <c r="T1827" t="s">
        <v>509</v>
      </c>
      <c r="U1827" t="s">
        <v>520</v>
      </c>
      <c r="V1827" t="s">
        <v>515</v>
      </c>
    </row>
    <row r="1828" spans="1:22" ht="15" customHeight="1" x14ac:dyDescent="0.3">
      <c r="A1828">
        <v>10952</v>
      </c>
      <c r="B1828" t="s">
        <v>0</v>
      </c>
      <c r="C1828">
        <v>28</v>
      </c>
      <c r="D1828">
        <v>1</v>
      </c>
      <c r="E1828" s="3">
        <v>44636</v>
      </c>
      <c r="F1828" s="25">
        <f>YEAR(Order[[#This Row],[OrderDate]])</f>
        <v>2022</v>
      </c>
      <c r="G1828" s="14">
        <v>20220325</v>
      </c>
      <c r="H1828" t="s">
        <v>486</v>
      </c>
      <c r="I1828" s="4">
        <v>91.2</v>
      </c>
      <c r="J1828" s="4">
        <v>45.6</v>
      </c>
      <c r="K1828" s="4">
        <v>45.6</v>
      </c>
      <c r="L1828">
        <v>2</v>
      </c>
      <c r="M1828" s="8">
        <v>0</v>
      </c>
      <c r="N1828" t="s">
        <v>382</v>
      </c>
      <c r="O1828">
        <v>12</v>
      </c>
      <c r="P1828" s="4">
        <v>23.763027335506571</v>
      </c>
      <c r="Q1828" t="s">
        <v>89</v>
      </c>
      <c r="R1828" t="s">
        <v>178</v>
      </c>
      <c r="S1828" t="s">
        <v>267</v>
      </c>
      <c r="T1828" t="s">
        <v>509</v>
      </c>
      <c r="U1828" t="s">
        <v>520</v>
      </c>
      <c r="V1828" t="s">
        <v>513</v>
      </c>
    </row>
    <row r="1829" spans="1:22" ht="15" customHeight="1" x14ac:dyDescent="0.3">
      <c r="A1829">
        <v>10953</v>
      </c>
      <c r="B1829" t="s">
        <v>3</v>
      </c>
      <c r="C1829">
        <v>20</v>
      </c>
      <c r="D1829">
        <v>9</v>
      </c>
      <c r="E1829" s="3">
        <v>44636</v>
      </c>
      <c r="F1829" s="25">
        <f>YEAR(Order[[#This Row],[OrderDate]])</f>
        <v>2022</v>
      </c>
      <c r="G1829" s="14">
        <v>20220325</v>
      </c>
      <c r="H1829" t="s">
        <v>484</v>
      </c>
      <c r="I1829" s="4">
        <v>3847.4999969825149</v>
      </c>
      <c r="J1829" s="4">
        <v>81</v>
      </c>
      <c r="K1829" s="4">
        <v>76.949999939650297</v>
      </c>
      <c r="L1829">
        <v>50</v>
      </c>
      <c r="M1829" s="8">
        <v>5.000000074505806E-2</v>
      </c>
      <c r="N1829" t="s">
        <v>374</v>
      </c>
      <c r="O1829">
        <v>8</v>
      </c>
      <c r="P1829" s="4">
        <v>57.815472307491099</v>
      </c>
      <c r="Q1829" t="s">
        <v>92</v>
      </c>
      <c r="R1829" t="s">
        <v>181</v>
      </c>
      <c r="S1829" t="s">
        <v>270</v>
      </c>
      <c r="T1829" t="s">
        <v>509</v>
      </c>
      <c r="U1829" t="s">
        <v>351</v>
      </c>
      <c r="V1829" t="s">
        <v>516</v>
      </c>
    </row>
    <row r="1830" spans="1:22" ht="15" customHeight="1" x14ac:dyDescent="0.3">
      <c r="A1830">
        <v>10953</v>
      </c>
      <c r="B1830" t="s">
        <v>3</v>
      </c>
      <c r="C1830">
        <v>31</v>
      </c>
      <c r="D1830">
        <v>9</v>
      </c>
      <c r="E1830" s="3">
        <v>44636</v>
      </c>
      <c r="F1830" s="25">
        <f>YEAR(Order[[#This Row],[OrderDate]])</f>
        <v>2022</v>
      </c>
      <c r="G1830" s="14">
        <v>20220320</v>
      </c>
      <c r="H1830" t="s">
        <v>484</v>
      </c>
      <c r="I1830" s="4">
        <v>593.74999953433871</v>
      </c>
      <c r="J1830" s="4">
        <v>12.5</v>
      </c>
      <c r="K1830" s="4">
        <v>11.874999990686774</v>
      </c>
      <c r="L1830">
        <v>50</v>
      </c>
      <c r="M1830" s="8">
        <v>5.000000074505806E-2</v>
      </c>
      <c r="N1830" t="s">
        <v>385</v>
      </c>
      <c r="O1830">
        <v>14</v>
      </c>
      <c r="P1830" s="4">
        <v>8.9210025428745876</v>
      </c>
      <c r="Q1830" t="s">
        <v>92</v>
      </c>
      <c r="R1830" t="s">
        <v>181</v>
      </c>
      <c r="S1830" t="s">
        <v>270</v>
      </c>
      <c r="T1830" t="s">
        <v>509</v>
      </c>
      <c r="U1830" t="s">
        <v>351</v>
      </c>
      <c r="V1830" t="s">
        <v>511</v>
      </c>
    </row>
    <row r="1831" spans="1:22" ht="15" customHeight="1" x14ac:dyDescent="0.3">
      <c r="A1831">
        <v>10954</v>
      </c>
      <c r="B1831" t="s">
        <v>45</v>
      </c>
      <c r="C1831">
        <v>16</v>
      </c>
      <c r="D1831">
        <v>5</v>
      </c>
      <c r="E1831" s="3">
        <v>44637</v>
      </c>
      <c r="F1831" s="25">
        <f>YEAR(Order[[#This Row],[OrderDate]])</f>
        <v>2022</v>
      </c>
      <c r="G1831" s="14">
        <v>20220320</v>
      </c>
      <c r="H1831" t="s">
        <v>486</v>
      </c>
      <c r="I1831" s="4">
        <v>415.30999708771702</v>
      </c>
      <c r="J1831" s="4">
        <v>17.45</v>
      </c>
      <c r="K1831" s="4">
        <v>14.832499895989894</v>
      </c>
      <c r="L1831">
        <v>28</v>
      </c>
      <c r="M1831" s="8">
        <v>0.15000000596046451</v>
      </c>
      <c r="N1831" t="s">
        <v>370</v>
      </c>
      <c r="O1831">
        <v>7</v>
      </c>
      <c r="P1831" s="4">
        <v>12.75283918323947</v>
      </c>
      <c r="Q1831" t="s">
        <v>134</v>
      </c>
      <c r="R1831" t="s">
        <v>223</v>
      </c>
      <c r="S1831" t="s">
        <v>310</v>
      </c>
      <c r="T1831" t="s">
        <v>510</v>
      </c>
      <c r="U1831" t="s">
        <v>354</v>
      </c>
      <c r="V1831" t="s">
        <v>516</v>
      </c>
    </row>
    <row r="1832" spans="1:22" ht="15" customHeight="1" x14ac:dyDescent="0.3">
      <c r="A1832">
        <v>10954</v>
      </c>
      <c r="B1832" t="s">
        <v>45</v>
      </c>
      <c r="C1832">
        <v>31</v>
      </c>
      <c r="D1832">
        <v>5</v>
      </c>
      <c r="E1832" s="3">
        <v>44637</v>
      </c>
      <c r="F1832" s="25">
        <f>YEAR(Order[[#This Row],[OrderDate]])</f>
        <v>2022</v>
      </c>
      <c r="G1832" s="14">
        <v>20220320</v>
      </c>
      <c r="H1832" t="s">
        <v>486</v>
      </c>
      <c r="I1832" s="4">
        <v>265.62499813735485</v>
      </c>
      <c r="J1832" s="4">
        <v>12.5</v>
      </c>
      <c r="K1832" s="4">
        <v>10.624999925494194</v>
      </c>
      <c r="L1832">
        <v>25</v>
      </c>
      <c r="M1832" s="8">
        <v>0.15000000596046451</v>
      </c>
      <c r="N1832" t="s">
        <v>385</v>
      </c>
      <c r="O1832">
        <v>14</v>
      </c>
      <c r="P1832" s="4">
        <v>8.9210025428745876</v>
      </c>
      <c r="Q1832" t="s">
        <v>134</v>
      </c>
      <c r="R1832" t="s">
        <v>223</v>
      </c>
      <c r="S1832" t="s">
        <v>310</v>
      </c>
      <c r="T1832" t="s">
        <v>510</v>
      </c>
      <c r="U1832" t="s">
        <v>354</v>
      </c>
      <c r="V1832" t="s">
        <v>511</v>
      </c>
    </row>
    <row r="1833" spans="1:22" ht="15" customHeight="1" x14ac:dyDescent="0.3">
      <c r="A1833">
        <v>10954</v>
      </c>
      <c r="B1833" t="s">
        <v>45</v>
      </c>
      <c r="C1833">
        <v>45</v>
      </c>
      <c r="D1833">
        <v>5</v>
      </c>
      <c r="E1833" s="3">
        <v>44637</v>
      </c>
      <c r="F1833" s="25">
        <f>YEAR(Order[[#This Row],[OrderDate]])</f>
        <v>2022</v>
      </c>
      <c r="G1833" s="14">
        <v>20220320</v>
      </c>
      <c r="H1833" t="s">
        <v>486</v>
      </c>
      <c r="I1833" s="4">
        <v>285</v>
      </c>
      <c r="J1833" s="4">
        <v>9.5</v>
      </c>
      <c r="K1833" s="4">
        <v>9.5</v>
      </c>
      <c r="L1833">
        <v>30</v>
      </c>
      <c r="M1833" s="8">
        <v>0</v>
      </c>
      <c r="N1833" t="s">
        <v>399</v>
      </c>
      <c r="O1833">
        <v>21</v>
      </c>
      <c r="P1833" s="4">
        <v>4.5986324879657294</v>
      </c>
      <c r="Q1833" t="s">
        <v>134</v>
      </c>
      <c r="R1833" t="s">
        <v>223</v>
      </c>
      <c r="S1833" t="s">
        <v>310</v>
      </c>
      <c r="T1833" t="s">
        <v>510</v>
      </c>
      <c r="U1833" t="s">
        <v>354</v>
      </c>
      <c r="V1833" t="s">
        <v>514</v>
      </c>
    </row>
    <row r="1834" spans="1:22" ht="15" customHeight="1" x14ac:dyDescent="0.3">
      <c r="A1834">
        <v>10954</v>
      </c>
      <c r="B1834" t="s">
        <v>45</v>
      </c>
      <c r="C1834">
        <v>60</v>
      </c>
      <c r="D1834">
        <v>5</v>
      </c>
      <c r="E1834" s="3">
        <v>44637</v>
      </c>
      <c r="F1834" s="25">
        <f>YEAR(Order[[#This Row],[OrderDate]])</f>
        <v>2022</v>
      </c>
      <c r="G1834" s="14">
        <v>20220320</v>
      </c>
      <c r="H1834" t="s">
        <v>486</v>
      </c>
      <c r="I1834" s="4">
        <v>693.59999513626099</v>
      </c>
      <c r="J1834" s="4">
        <v>34</v>
      </c>
      <c r="K1834" s="4">
        <v>28.899999797344208</v>
      </c>
      <c r="L1834">
        <v>24</v>
      </c>
      <c r="M1834" s="8">
        <v>0.15000000596046451</v>
      </c>
      <c r="N1834" t="s">
        <v>414</v>
      </c>
      <c r="O1834">
        <v>28</v>
      </c>
      <c r="P1834" s="4">
        <v>17.186056815854748</v>
      </c>
      <c r="Q1834" t="s">
        <v>134</v>
      </c>
      <c r="R1834" t="s">
        <v>223</v>
      </c>
      <c r="S1834" t="s">
        <v>310</v>
      </c>
      <c r="T1834" t="s">
        <v>510</v>
      </c>
      <c r="U1834" t="s">
        <v>354</v>
      </c>
      <c r="V1834" t="s">
        <v>511</v>
      </c>
    </row>
    <row r="1835" spans="1:22" ht="15" customHeight="1" x14ac:dyDescent="0.3">
      <c r="A1835">
        <v>10955</v>
      </c>
      <c r="B1835" t="s">
        <v>22</v>
      </c>
      <c r="C1835">
        <v>75</v>
      </c>
      <c r="D1835">
        <v>8</v>
      </c>
      <c r="E1835" s="3">
        <v>44637</v>
      </c>
      <c r="F1835" s="25">
        <f>YEAR(Order[[#This Row],[OrderDate]])</f>
        <v>2022</v>
      </c>
      <c r="G1835" s="14">
        <v>20220320</v>
      </c>
      <c r="H1835" t="s">
        <v>484</v>
      </c>
      <c r="I1835" s="4">
        <v>74.399999722838402</v>
      </c>
      <c r="J1835" s="4">
        <v>7.75</v>
      </c>
      <c r="K1835" s="4">
        <v>6.1999999769032001</v>
      </c>
      <c r="L1835">
        <v>12</v>
      </c>
      <c r="M1835" s="8">
        <v>0.20000000298023221</v>
      </c>
      <c r="N1835" t="s">
        <v>429</v>
      </c>
      <c r="O1835">
        <v>12</v>
      </c>
      <c r="P1835" s="4">
        <v>3.8495729671919596</v>
      </c>
      <c r="Q1835" t="s">
        <v>111</v>
      </c>
      <c r="R1835" t="s">
        <v>200</v>
      </c>
      <c r="S1835" t="s">
        <v>289</v>
      </c>
      <c r="T1835" t="s">
        <v>509</v>
      </c>
      <c r="U1835" t="s">
        <v>526</v>
      </c>
      <c r="V1835" t="s">
        <v>517</v>
      </c>
    </row>
    <row r="1836" spans="1:22" x14ac:dyDescent="0.3">
      <c r="A1836">
        <v>10956</v>
      </c>
      <c r="B1836" t="s">
        <v>5</v>
      </c>
      <c r="C1836">
        <v>21</v>
      </c>
      <c r="D1836">
        <v>6</v>
      </c>
      <c r="E1836" s="3">
        <v>44637</v>
      </c>
      <c r="F1836" s="25">
        <f>YEAR(Order[[#This Row],[OrderDate]])</f>
        <v>2022</v>
      </c>
      <c r="G1836" s="14">
        <v>20220320</v>
      </c>
      <c r="H1836" t="s">
        <v>484</v>
      </c>
      <c r="I1836" s="4">
        <v>120</v>
      </c>
      <c r="J1836" s="4">
        <v>10</v>
      </c>
      <c r="K1836" s="4">
        <v>10</v>
      </c>
      <c r="L1836">
        <v>12</v>
      </c>
      <c r="M1836" s="8">
        <v>0</v>
      </c>
      <c r="N1836" t="s">
        <v>375</v>
      </c>
      <c r="O1836">
        <v>8</v>
      </c>
      <c r="P1836" s="4">
        <v>8.5451596278118238</v>
      </c>
      <c r="Q1836" t="s">
        <v>94</v>
      </c>
      <c r="R1836" t="s">
        <v>183</v>
      </c>
      <c r="S1836" t="s">
        <v>272</v>
      </c>
      <c r="T1836" t="s">
        <v>509</v>
      </c>
      <c r="U1836" t="s">
        <v>520</v>
      </c>
      <c r="V1836" t="s">
        <v>516</v>
      </c>
    </row>
    <row r="1837" spans="1:22" x14ac:dyDescent="0.3">
      <c r="A1837">
        <v>10956</v>
      </c>
      <c r="B1837" t="s">
        <v>5</v>
      </c>
      <c r="C1837">
        <v>47</v>
      </c>
      <c r="D1837">
        <v>6</v>
      </c>
      <c r="E1837" s="3">
        <v>44637</v>
      </c>
      <c r="F1837" s="25">
        <f>YEAR(Order[[#This Row],[OrderDate]])</f>
        <v>2022</v>
      </c>
      <c r="G1837" s="14">
        <v>20220320</v>
      </c>
      <c r="H1837" t="s">
        <v>484</v>
      </c>
      <c r="I1837" s="4">
        <v>133</v>
      </c>
      <c r="J1837" s="4">
        <v>9.5</v>
      </c>
      <c r="K1837" s="4">
        <v>9.5</v>
      </c>
      <c r="L1837">
        <v>14</v>
      </c>
      <c r="M1837" s="8">
        <v>0</v>
      </c>
      <c r="N1837" t="s">
        <v>401</v>
      </c>
      <c r="O1837">
        <v>22</v>
      </c>
      <c r="P1837" s="4">
        <v>6.92246398648025</v>
      </c>
      <c r="Q1837" t="s">
        <v>94</v>
      </c>
      <c r="R1837" t="s">
        <v>183</v>
      </c>
      <c r="S1837" t="s">
        <v>272</v>
      </c>
      <c r="T1837" t="s">
        <v>509</v>
      </c>
      <c r="U1837" t="s">
        <v>520</v>
      </c>
      <c r="V1837" t="s">
        <v>516</v>
      </c>
    </row>
    <row r="1838" spans="1:22" x14ac:dyDescent="0.3">
      <c r="A1838">
        <v>10956</v>
      </c>
      <c r="B1838" t="s">
        <v>5</v>
      </c>
      <c r="C1838">
        <v>51</v>
      </c>
      <c r="D1838">
        <v>6</v>
      </c>
      <c r="E1838" s="3">
        <v>44637</v>
      </c>
      <c r="F1838" s="25">
        <f>YEAR(Order[[#This Row],[OrderDate]])</f>
        <v>2022</v>
      </c>
      <c r="G1838" s="14">
        <v>20220327</v>
      </c>
      <c r="H1838" t="s">
        <v>484</v>
      </c>
      <c r="I1838" s="4">
        <v>424</v>
      </c>
      <c r="J1838" s="4">
        <v>53</v>
      </c>
      <c r="K1838" s="4">
        <v>53</v>
      </c>
      <c r="L1838">
        <v>8</v>
      </c>
      <c r="M1838" s="8">
        <v>0</v>
      </c>
      <c r="N1838" t="s">
        <v>405</v>
      </c>
      <c r="O1838">
        <v>24</v>
      </c>
      <c r="P1838" s="4">
        <v>18.835525116961144</v>
      </c>
      <c r="Q1838" t="s">
        <v>94</v>
      </c>
      <c r="R1838" t="s">
        <v>183</v>
      </c>
      <c r="S1838" t="s">
        <v>272</v>
      </c>
      <c r="T1838" t="s">
        <v>509</v>
      </c>
      <c r="U1838" t="s">
        <v>520</v>
      </c>
      <c r="V1838" t="s">
        <v>513</v>
      </c>
    </row>
    <row r="1839" spans="1:22" ht="15" customHeight="1" x14ac:dyDescent="0.3">
      <c r="A1839">
        <v>10957</v>
      </c>
      <c r="B1839" t="s">
        <v>33</v>
      </c>
      <c r="C1839">
        <v>30</v>
      </c>
      <c r="D1839">
        <v>8</v>
      </c>
      <c r="E1839" s="3">
        <v>44638</v>
      </c>
      <c r="F1839" s="25">
        <f>YEAR(Order[[#This Row],[OrderDate]])</f>
        <v>2022</v>
      </c>
      <c r="G1839" s="14">
        <v>20220327</v>
      </c>
      <c r="H1839" t="s">
        <v>485</v>
      </c>
      <c r="I1839" s="4">
        <v>776.7</v>
      </c>
      <c r="J1839" s="4">
        <v>25.89</v>
      </c>
      <c r="K1839" s="4">
        <v>25.89</v>
      </c>
      <c r="L1839">
        <v>30</v>
      </c>
      <c r="M1839" s="8">
        <v>0</v>
      </c>
      <c r="N1839" t="s">
        <v>384</v>
      </c>
      <c r="O1839">
        <v>13</v>
      </c>
      <c r="P1839" s="4">
        <v>15.141134761320492</v>
      </c>
      <c r="Q1839" t="s">
        <v>122</v>
      </c>
      <c r="R1839" t="s">
        <v>211</v>
      </c>
      <c r="S1839" t="s">
        <v>299</v>
      </c>
      <c r="T1839" t="s">
        <v>510</v>
      </c>
      <c r="U1839" t="s">
        <v>354</v>
      </c>
      <c r="V1839" t="s">
        <v>514</v>
      </c>
    </row>
    <row r="1840" spans="1:22" ht="15" customHeight="1" x14ac:dyDescent="0.3">
      <c r="A1840">
        <v>10957</v>
      </c>
      <c r="B1840" t="s">
        <v>33</v>
      </c>
      <c r="C1840">
        <v>35</v>
      </c>
      <c r="D1840">
        <v>8</v>
      </c>
      <c r="E1840" s="3">
        <v>44638</v>
      </c>
      <c r="F1840" s="25">
        <f>YEAR(Order[[#This Row],[OrderDate]])</f>
        <v>2022</v>
      </c>
      <c r="G1840" s="14">
        <v>20220327</v>
      </c>
      <c r="H1840" t="s">
        <v>485</v>
      </c>
      <c r="I1840" s="4">
        <v>720</v>
      </c>
      <c r="J1840" s="4">
        <v>18</v>
      </c>
      <c r="K1840" s="4">
        <v>18</v>
      </c>
      <c r="L1840">
        <v>40</v>
      </c>
      <c r="M1840" s="8">
        <v>0</v>
      </c>
      <c r="N1840" t="s">
        <v>389</v>
      </c>
      <c r="O1840">
        <v>16</v>
      </c>
      <c r="P1840" s="4">
        <v>11.144616765926688</v>
      </c>
      <c r="Q1840" t="s">
        <v>122</v>
      </c>
      <c r="R1840" t="s">
        <v>211</v>
      </c>
      <c r="S1840" t="s">
        <v>299</v>
      </c>
      <c r="T1840" t="s">
        <v>510</v>
      </c>
      <c r="U1840" t="s">
        <v>354</v>
      </c>
      <c r="V1840" t="s">
        <v>517</v>
      </c>
    </row>
    <row r="1841" spans="1:22" ht="15" customHeight="1" x14ac:dyDescent="0.3">
      <c r="A1841">
        <v>10957</v>
      </c>
      <c r="B1841" t="s">
        <v>33</v>
      </c>
      <c r="C1841">
        <v>64</v>
      </c>
      <c r="D1841">
        <v>8</v>
      </c>
      <c r="E1841" s="3">
        <v>44638</v>
      </c>
      <c r="F1841" s="25">
        <f>YEAR(Order[[#This Row],[OrderDate]])</f>
        <v>2022</v>
      </c>
      <c r="G1841" s="14">
        <v>20220327</v>
      </c>
      <c r="H1841" t="s">
        <v>485</v>
      </c>
      <c r="I1841" s="4">
        <v>266</v>
      </c>
      <c r="J1841" s="4">
        <v>33.25</v>
      </c>
      <c r="K1841" s="4">
        <v>33.25</v>
      </c>
      <c r="L1841">
        <v>8</v>
      </c>
      <c r="M1841" s="8">
        <v>0</v>
      </c>
      <c r="N1841" t="s">
        <v>418</v>
      </c>
      <c r="O1841">
        <v>12</v>
      </c>
      <c r="P1841" s="4">
        <v>21.348702933885775</v>
      </c>
      <c r="Q1841" t="s">
        <v>122</v>
      </c>
      <c r="R1841" t="s">
        <v>211</v>
      </c>
      <c r="S1841" t="s">
        <v>299</v>
      </c>
      <c r="T1841" t="s">
        <v>510</v>
      </c>
      <c r="U1841" t="s">
        <v>354</v>
      </c>
      <c r="V1841" t="s">
        <v>512</v>
      </c>
    </row>
    <row r="1842" spans="1:22" x14ac:dyDescent="0.3">
      <c r="A1842">
        <v>10958</v>
      </c>
      <c r="B1842" t="s">
        <v>52</v>
      </c>
      <c r="C1842">
        <v>5</v>
      </c>
      <c r="D1842">
        <v>7</v>
      </c>
      <c r="E1842" s="3">
        <v>44638</v>
      </c>
      <c r="F1842" s="25">
        <f>YEAR(Order[[#This Row],[OrderDate]])</f>
        <v>2022</v>
      </c>
      <c r="G1842" s="14">
        <v>20220327</v>
      </c>
      <c r="H1842" t="s">
        <v>484</v>
      </c>
      <c r="I1842" s="4">
        <v>427</v>
      </c>
      <c r="J1842" s="4">
        <v>21.35</v>
      </c>
      <c r="K1842" s="4">
        <v>21.35</v>
      </c>
      <c r="L1842">
        <v>20</v>
      </c>
      <c r="M1842" s="8">
        <v>0</v>
      </c>
      <c r="N1842" t="s">
        <v>359</v>
      </c>
      <c r="O1842">
        <v>2</v>
      </c>
      <c r="P1842" s="4">
        <v>13.896353834121228</v>
      </c>
      <c r="Q1842" t="s">
        <v>141</v>
      </c>
      <c r="R1842" t="s">
        <v>230</v>
      </c>
      <c r="S1842" t="s">
        <v>278</v>
      </c>
      <c r="T1842" t="s">
        <v>510</v>
      </c>
      <c r="U1842">
        <v>0</v>
      </c>
      <c r="V1842" t="s">
        <v>515</v>
      </c>
    </row>
    <row r="1843" spans="1:22" x14ac:dyDescent="0.3">
      <c r="A1843">
        <v>10958</v>
      </c>
      <c r="B1843" t="s">
        <v>52</v>
      </c>
      <c r="C1843">
        <v>7</v>
      </c>
      <c r="D1843">
        <v>7</v>
      </c>
      <c r="E1843" s="3">
        <v>44638</v>
      </c>
      <c r="F1843" s="25">
        <f>YEAR(Order[[#This Row],[OrderDate]])</f>
        <v>2022</v>
      </c>
      <c r="G1843" s="14">
        <v>20220327</v>
      </c>
      <c r="H1843" t="s">
        <v>484</v>
      </c>
      <c r="I1843" s="4">
        <v>180</v>
      </c>
      <c r="J1843" s="4">
        <v>30</v>
      </c>
      <c r="K1843" s="4">
        <v>30</v>
      </c>
      <c r="L1843">
        <v>6</v>
      </c>
      <c r="M1843" s="8">
        <v>0</v>
      </c>
      <c r="N1843" t="s">
        <v>361</v>
      </c>
      <c r="O1843">
        <v>3</v>
      </c>
      <c r="P1843" s="4">
        <v>16.995648153812226</v>
      </c>
      <c r="Q1843" t="s">
        <v>141</v>
      </c>
      <c r="R1843" t="s">
        <v>230</v>
      </c>
      <c r="S1843" t="s">
        <v>278</v>
      </c>
      <c r="T1843" t="s">
        <v>510</v>
      </c>
      <c r="U1843">
        <v>0</v>
      </c>
      <c r="V1843" t="s">
        <v>513</v>
      </c>
    </row>
    <row r="1844" spans="1:22" x14ac:dyDescent="0.3">
      <c r="A1844">
        <v>10958</v>
      </c>
      <c r="B1844" t="s">
        <v>52</v>
      </c>
      <c r="C1844">
        <v>72</v>
      </c>
      <c r="D1844">
        <v>7</v>
      </c>
      <c r="E1844" s="3">
        <v>44638</v>
      </c>
      <c r="F1844" s="25">
        <f>YEAR(Order[[#This Row],[OrderDate]])</f>
        <v>2022</v>
      </c>
      <c r="G1844" s="14">
        <v>20220323</v>
      </c>
      <c r="H1844" t="s">
        <v>484</v>
      </c>
      <c r="I1844" s="4">
        <v>174</v>
      </c>
      <c r="J1844" s="4">
        <v>34.799999999999997</v>
      </c>
      <c r="K1844" s="4">
        <v>34.799999999999997</v>
      </c>
      <c r="L1844">
        <v>5</v>
      </c>
      <c r="M1844" s="8">
        <v>0</v>
      </c>
      <c r="N1844" t="s">
        <v>426</v>
      </c>
      <c r="O1844">
        <v>14</v>
      </c>
      <c r="P1844" s="4">
        <v>14.902797245173618</v>
      </c>
      <c r="Q1844" t="s">
        <v>141</v>
      </c>
      <c r="R1844" t="s">
        <v>230</v>
      </c>
      <c r="S1844" t="s">
        <v>278</v>
      </c>
      <c r="T1844" t="s">
        <v>510</v>
      </c>
      <c r="U1844">
        <v>0</v>
      </c>
      <c r="V1844" t="s">
        <v>511</v>
      </c>
    </row>
    <row r="1845" spans="1:22" x14ac:dyDescent="0.3">
      <c r="A1845">
        <v>10959</v>
      </c>
      <c r="B1845" t="s">
        <v>29</v>
      </c>
      <c r="C1845">
        <v>75</v>
      </c>
      <c r="D1845">
        <v>6</v>
      </c>
      <c r="E1845" s="3">
        <v>44638</v>
      </c>
      <c r="F1845" s="25">
        <f>YEAR(Order[[#This Row],[OrderDate]])</f>
        <v>2022</v>
      </c>
      <c r="G1845" s="14">
        <v>20220408</v>
      </c>
      <c r="H1845" t="s">
        <v>484</v>
      </c>
      <c r="I1845" s="4">
        <v>131.74999907612801</v>
      </c>
      <c r="J1845" s="4">
        <v>7.75</v>
      </c>
      <c r="K1845" s="4">
        <v>6.5874999538064003</v>
      </c>
      <c r="L1845">
        <v>20</v>
      </c>
      <c r="M1845" s="8">
        <v>0.15000000596046451</v>
      </c>
      <c r="N1845" t="s">
        <v>429</v>
      </c>
      <c r="O1845">
        <v>12</v>
      </c>
      <c r="P1845" s="4">
        <v>3.8495729671919596</v>
      </c>
      <c r="Q1845" t="s">
        <v>118</v>
      </c>
      <c r="R1845" t="s">
        <v>207</v>
      </c>
      <c r="S1845" t="s">
        <v>295</v>
      </c>
      <c r="T1845" t="s">
        <v>510</v>
      </c>
      <c r="U1845" t="s">
        <v>521</v>
      </c>
      <c r="V1845" t="s">
        <v>517</v>
      </c>
    </row>
    <row r="1846" spans="1:22" ht="15" customHeight="1" x14ac:dyDescent="0.3">
      <c r="A1846">
        <v>10960</v>
      </c>
      <c r="B1846" t="s">
        <v>33</v>
      </c>
      <c r="C1846">
        <v>24</v>
      </c>
      <c r="D1846">
        <v>3</v>
      </c>
      <c r="E1846" s="3">
        <v>44639</v>
      </c>
      <c r="F1846" s="25">
        <f>YEAR(Order[[#This Row],[OrderDate]])</f>
        <v>2022</v>
      </c>
      <c r="G1846" s="14">
        <v>20220408</v>
      </c>
      <c r="H1846" t="s">
        <v>486</v>
      </c>
      <c r="I1846" s="4">
        <v>33.75</v>
      </c>
      <c r="J1846" s="4">
        <v>4.5</v>
      </c>
      <c r="K1846" s="4">
        <v>3.375</v>
      </c>
      <c r="L1846">
        <v>10</v>
      </c>
      <c r="M1846" s="8">
        <v>0.25</v>
      </c>
      <c r="N1846" t="s">
        <v>378</v>
      </c>
      <c r="O1846">
        <v>10</v>
      </c>
      <c r="P1846" s="4">
        <v>2.1230577042655105</v>
      </c>
      <c r="Q1846" t="s">
        <v>122</v>
      </c>
      <c r="R1846" t="s">
        <v>211</v>
      </c>
      <c r="S1846" t="s">
        <v>299</v>
      </c>
      <c r="T1846" t="s">
        <v>510</v>
      </c>
      <c r="U1846" t="s">
        <v>354</v>
      </c>
      <c r="V1846" t="s">
        <v>517</v>
      </c>
    </row>
    <row r="1847" spans="1:22" ht="15" customHeight="1" x14ac:dyDescent="0.3">
      <c r="A1847">
        <v>10960</v>
      </c>
      <c r="B1847" t="s">
        <v>33</v>
      </c>
      <c r="C1847">
        <v>41</v>
      </c>
      <c r="D1847">
        <v>3</v>
      </c>
      <c r="E1847" s="3">
        <v>44639</v>
      </c>
      <c r="F1847" s="25">
        <f>YEAR(Order[[#This Row],[OrderDate]])</f>
        <v>2022</v>
      </c>
      <c r="G1847" s="14">
        <v>20220330</v>
      </c>
      <c r="H1847" t="s">
        <v>486</v>
      </c>
      <c r="I1847" s="4">
        <v>231.60000000000002</v>
      </c>
      <c r="J1847" s="4">
        <v>9.65</v>
      </c>
      <c r="K1847" s="4">
        <v>9.65</v>
      </c>
      <c r="L1847">
        <v>24</v>
      </c>
      <c r="M1847" s="8">
        <v>0</v>
      </c>
      <c r="N1847" t="s">
        <v>395</v>
      </c>
      <c r="O1847">
        <v>19</v>
      </c>
      <c r="P1847" s="4">
        <v>6.0463867884479576</v>
      </c>
      <c r="Q1847" t="s">
        <v>122</v>
      </c>
      <c r="R1847" t="s">
        <v>211</v>
      </c>
      <c r="S1847" t="s">
        <v>299</v>
      </c>
      <c r="T1847" t="s">
        <v>510</v>
      </c>
      <c r="U1847" t="s">
        <v>354</v>
      </c>
      <c r="V1847" t="s">
        <v>514</v>
      </c>
    </row>
    <row r="1848" spans="1:22" ht="15" customHeight="1" x14ac:dyDescent="0.3">
      <c r="A1848">
        <v>10961</v>
      </c>
      <c r="B1848" t="s">
        <v>59</v>
      </c>
      <c r="C1848">
        <v>52</v>
      </c>
      <c r="D1848">
        <v>8</v>
      </c>
      <c r="E1848" s="3">
        <v>44639</v>
      </c>
      <c r="F1848" s="25">
        <f>YEAR(Order[[#This Row],[OrderDate]])</f>
        <v>2022</v>
      </c>
      <c r="G1848" s="14">
        <v>20220330</v>
      </c>
      <c r="H1848" t="s">
        <v>486</v>
      </c>
      <c r="I1848" s="4">
        <v>39.899999968707561</v>
      </c>
      <c r="J1848" s="4">
        <v>7</v>
      </c>
      <c r="K1848" s="4">
        <v>6.6499999947845936</v>
      </c>
      <c r="L1848">
        <v>6</v>
      </c>
      <c r="M1848" s="8">
        <v>5.000000074505806E-2</v>
      </c>
      <c r="N1848" t="s">
        <v>406</v>
      </c>
      <c r="O1848">
        <v>24</v>
      </c>
      <c r="P1848" s="4">
        <v>2.7531089859539</v>
      </c>
      <c r="Q1848" t="s">
        <v>148</v>
      </c>
      <c r="R1848" t="s">
        <v>237</v>
      </c>
      <c r="S1848" t="s">
        <v>323</v>
      </c>
      <c r="T1848" t="s">
        <v>510</v>
      </c>
      <c r="U1848" t="s">
        <v>521</v>
      </c>
      <c r="V1848" t="s">
        <v>512</v>
      </c>
    </row>
    <row r="1849" spans="1:22" ht="15" customHeight="1" x14ac:dyDescent="0.3">
      <c r="A1849">
        <v>10961</v>
      </c>
      <c r="B1849" t="s">
        <v>59</v>
      </c>
      <c r="C1849">
        <v>76</v>
      </c>
      <c r="D1849">
        <v>8</v>
      </c>
      <c r="E1849" s="3">
        <v>44639</v>
      </c>
      <c r="F1849" s="25">
        <f>YEAR(Order[[#This Row],[OrderDate]])</f>
        <v>2022</v>
      </c>
      <c r="G1849" s="14">
        <v>20220323</v>
      </c>
      <c r="H1849" t="s">
        <v>486</v>
      </c>
      <c r="I1849" s="4">
        <v>1080</v>
      </c>
      <c r="J1849" s="4">
        <v>18</v>
      </c>
      <c r="K1849" s="4">
        <v>18</v>
      </c>
      <c r="L1849">
        <v>60</v>
      </c>
      <c r="M1849" s="8">
        <v>0</v>
      </c>
      <c r="N1849" t="s">
        <v>430</v>
      </c>
      <c r="O1849">
        <v>23</v>
      </c>
      <c r="P1849" s="4">
        <v>11.35067307451974</v>
      </c>
      <c r="Q1849" t="s">
        <v>148</v>
      </c>
      <c r="R1849" t="s">
        <v>237</v>
      </c>
      <c r="S1849" t="s">
        <v>323</v>
      </c>
      <c r="T1849" t="s">
        <v>510</v>
      </c>
      <c r="U1849" t="s">
        <v>521</v>
      </c>
      <c r="V1849" t="s">
        <v>517</v>
      </c>
    </row>
    <row r="1850" spans="1:22" ht="15" customHeight="1" x14ac:dyDescent="0.3">
      <c r="A1850">
        <v>10962</v>
      </c>
      <c r="B1850" t="s">
        <v>60</v>
      </c>
      <c r="C1850">
        <v>7</v>
      </c>
      <c r="D1850">
        <v>8</v>
      </c>
      <c r="E1850" s="3">
        <v>44639</v>
      </c>
      <c r="F1850" s="25">
        <f>YEAR(Order[[#This Row],[OrderDate]])</f>
        <v>2022</v>
      </c>
      <c r="G1850" s="14">
        <v>20220323</v>
      </c>
      <c r="H1850" t="s">
        <v>484</v>
      </c>
      <c r="I1850" s="4">
        <v>1350</v>
      </c>
      <c r="J1850" s="4">
        <v>30</v>
      </c>
      <c r="K1850" s="4">
        <v>30</v>
      </c>
      <c r="L1850">
        <v>45</v>
      </c>
      <c r="M1850" s="8">
        <v>0</v>
      </c>
      <c r="N1850" t="s">
        <v>361</v>
      </c>
      <c r="O1850">
        <v>3</v>
      </c>
      <c r="P1850" s="4">
        <v>16.995648153812226</v>
      </c>
      <c r="Q1850" t="s">
        <v>149</v>
      </c>
      <c r="R1850" t="s">
        <v>238</v>
      </c>
      <c r="S1850" t="s">
        <v>324</v>
      </c>
      <c r="T1850" t="s">
        <v>509</v>
      </c>
      <c r="U1850" t="s">
        <v>520</v>
      </c>
      <c r="V1850" t="s">
        <v>513</v>
      </c>
    </row>
    <row r="1851" spans="1:22" ht="15" customHeight="1" x14ac:dyDescent="0.3">
      <c r="A1851">
        <v>10962</v>
      </c>
      <c r="B1851" t="s">
        <v>60</v>
      </c>
      <c r="C1851">
        <v>13</v>
      </c>
      <c r="D1851">
        <v>8</v>
      </c>
      <c r="E1851" s="3">
        <v>44639</v>
      </c>
      <c r="F1851" s="25">
        <f>YEAR(Order[[#This Row],[OrderDate]])</f>
        <v>2022</v>
      </c>
      <c r="G1851" s="14">
        <v>20220323</v>
      </c>
      <c r="H1851" t="s">
        <v>484</v>
      </c>
      <c r="I1851" s="4">
        <v>462</v>
      </c>
      <c r="J1851" s="4">
        <v>6</v>
      </c>
      <c r="K1851" s="4">
        <v>6</v>
      </c>
      <c r="L1851">
        <v>77</v>
      </c>
      <c r="M1851" s="8">
        <v>0</v>
      </c>
      <c r="N1851" t="s">
        <v>367</v>
      </c>
      <c r="O1851">
        <v>6</v>
      </c>
      <c r="P1851" s="4">
        <v>2.1837851755325639</v>
      </c>
      <c r="Q1851" t="s">
        <v>149</v>
      </c>
      <c r="R1851" t="s">
        <v>238</v>
      </c>
      <c r="S1851" t="s">
        <v>324</v>
      </c>
      <c r="T1851" t="s">
        <v>509</v>
      </c>
      <c r="U1851" t="s">
        <v>520</v>
      </c>
      <c r="V1851" t="s">
        <v>514</v>
      </c>
    </row>
    <row r="1852" spans="1:22" ht="15" customHeight="1" x14ac:dyDescent="0.3">
      <c r="A1852">
        <v>10962</v>
      </c>
      <c r="B1852" t="s">
        <v>60</v>
      </c>
      <c r="C1852">
        <v>53</v>
      </c>
      <c r="D1852">
        <v>8</v>
      </c>
      <c r="E1852" s="3">
        <v>44639</v>
      </c>
      <c r="F1852" s="25">
        <f>YEAR(Order[[#This Row],[OrderDate]])</f>
        <v>2022</v>
      </c>
      <c r="G1852" s="14">
        <v>20220323</v>
      </c>
      <c r="H1852" t="s">
        <v>484</v>
      </c>
      <c r="I1852" s="4">
        <v>656</v>
      </c>
      <c r="J1852" s="4">
        <v>32.799999999999997</v>
      </c>
      <c r="K1852" s="4">
        <v>32.799999999999997</v>
      </c>
      <c r="L1852">
        <v>20</v>
      </c>
      <c r="M1852" s="8">
        <v>0</v>
      </c>
      <c r="N1852" t="s">
        <v>407</v>
      </c>
      <c r="O1852">
        <v>24</v>
      </c>
      <c r="P1852" s="4">
        <v>11.283141843590998</v>
      </c>
      <c r="Q1852" t="s">
        <v>149</v>
      </c>
      <c r="R1852" t="s">
        <v>238</v>
      </c>
      <c r="S1852" t="s">
        <v>324</v>
      </c>
      <c r="T1852" t="s">
        <v>509</v>
      </c>
      <c r="U1852" t="s">
        <v>520</v>
      </c>
      <c r="V1852" t="s">
        <v>518</v>
      </c>
    </row>
    <row r="1853" spans="1:22" ht="15" customHeight="1" x14ac:dyDescent="0.3">
      <c r="A1853">
        <v>10962</v>
      </c>
      <c r="B1853" t="s">
        <v>60</v>
      </c>
      <c r="C1853">
        <v>69</v>
      </c>
      <c r="D1853">
        <v>8</v>
      </c>
      <c r="E1853" s="3">
        <v>44639</v>
      </c>
      <c r="F1853" s="25">
        <f>YEAR(Order[[#This Row],[OrderDate]])</f>
        <v>2022</v>
      </c>
      <c r="G1853" s="14">
        <v>20220323</v>
      </c>
      <c r="H1853" t="s">
        <v>484</v>
      </c>
      <c r="I1853" s="4">
        <v>324</v>
      </c>
      <c r="J1853" s="4">
        <v>36</v>
      </c>
      <c r="K1853" s="4">
        <v>36</v>
      </c>
      <c r="L1853">
        <v>9</v>
      </c>
      <c r="M1853" s="8">
        <v>0</v>
      </c>
      <c r="N1853" t="s">
        <v>423</v>
      </c>
      <c r="O1853">
        <v>15</v>
      </c>
      <c r="P1853" s="4">
        <v>12.894008605174344</v>
      </c>
      <c r="Q1853" t="s">
        <v>149</v>
      </c>
      <c r="R1853" t="s">
        <v>238</v>
      </c>
      <c r="S1853" t="s">
        <v>324</v>
      </c>
      <c r="T1853" t="s">
        <v>509</v>
      </c>
      <c r="U1853" t="s">
        <v>520</v>
      </c>
      <c r="V1853" t="s">
        <v>511</v>
      </c>
    </row>
    <row r="1854" spans="1:22" ht="15" customHeight="1" x14ac:dyDescent="0.3">
      <c r="A1854">
        <v>10962</v>
      </c>
      <c r="B1854" t="s">
        <v>60</v>
      </c>
      <c r="C1854">
        <v>76</v>
      </c>
      <c r="D1854">
        <v>8</v>
      </c>
      <c r="E1854" s="3">
        <v>44639</v>
      </c>
      <c r="F1854" s="25">
        <f>YEAR(Order[[#This Row],[OrderDate]])</f>
        <v>2022</v>
      </c>
      <c r="G1854" s="14">
        <v>20220326</v>
      </c>
      <c r="H1854" t="s">
        <v>484</v>
      </c>
      <c r="I1854" s="4">
        <v>792</v>
      </c>
      <c r="J1854" s="4">
        <v>18</v>
      </c>
      <c r="K1854" s="4">
        <v>18</v>
      </c>
      <c r="L1854">
        <v>44</v>
      </c>
      <c r="M1854" s="8">
        <v>0</v>
      </c>
      <c r="N1854" t="s">
        <v>430</v>
      </c>
      <c r="O1854">
        <v>23</v>
      </c>
      <c r="P1854" s="4">
        <v>11.35067307451974</v>
      </c>
      <c r="Q1854" t="s">
        <v>149</v>
      </c>
      <c r="R1854" t="s">
        <v>238</v>
      </c>
      <c r="S1854" t="s">
        <v>324</v>
      </c>
      <c r="T1854" t="s">
        <v>509</v>
      </c>
      <c r="U1854" t="s">
        <v>520</v>
      </c>
      <c r="V1854" t="s">
        <v>517</v>
      </c>
    </row>
    <row r="1855" spans="1:22" ht="15" customHeight="1" x14ac:dyDescent="0.3">
      <c r="A1855">
        <v>10963</v>
      </c>
      <c r="B1855" t="s">
        <v>26</v>
      </c>
      <c r="C1855">
        <v>60</v>
      </c>
      <c r="D1855">
        <v>9</v>
      </c>
      <c r="E1855" s="3">
        <v>44639</v>
      </c>
      <c r="F1855" s="25">
        <f>YEAR(Order[[#This Row],[OrderDate]])</f>
        <v>2022</v>
      </c>
      <c r="G1855" s="14">
        <v>20220324</v>
      </c>
      <c r="H1855" t="s">
        <v>485</v>
      </c>
      <c r="I1855" s="4">
        <v>57.799999594688416</v>
      </c>
      <c r="J1855" s="4">
        <v>34</v>
      </c>
      <c r="K1855" s="4">
        <v>28.899999797344208</v>
      </c>
      <c r="L1855">
        <v>2</v>
      </c>
      <c r="M1855" s="8">
        <v>0.15000000596046451</v>
      </c>
      <c r="N1855" t="s">
        <v>414</v>
      </c>
      <c r="O1855">
        <v>28</v>
      </c>
      <c r="P1855" s="4">
        <v>17.186056815854748</v>
      </c>
      <c r="Q1855" t="s">
        <v>115</v>
      </c>
      <c r="R1855" t="s">
        <v>204</v>
      </c>
      <c r="S1855" t="s">
        <v>292</v>
      </c>
      <c r="T1855" t="s">
        <v>509</v>
      </c>
      <c r="U1855" t="s">
        <v>352</v>
      </c>
      <c r="V1855" t="s">
        <v>511</v>
      </c>
    </row>
    <row r="1856" spans="1:22" ht="15" customHeight="1" x14ac:dyDescent="0.3">
      <c r="A1856">
        <v>10964</v>
      </c>
      <c r="B1856" t="s">
        <v>71</v>
      </c>
      <c r="C1856">
        <v>18</v>
      </c>
      <c r="D1856">
        <v>3</v>
      </c>
      <c r="E1856" s="3">
        <v>44640</v>
      </c>
      <c r="F1856" s="25">
        <f>YEAR(Order[[#This Row],[OrderDate]])</f>
        <v>2022</v>
      </c>
      <c r="G1856" s="14">
        <v>20220324</v>
      </c>
      <c r="H1856" t="s">
        <v>484</v>
      </c>
      <c r="I1856" s="4">
        <v>375</v>
      </c>
      <c r="J1856" s="4">
        <v>62.5</v>
      </c>
      <c r="K1856" s="4">
        <v>62.5</v>
      </c>
      <c r="L1856">
        <v>6</v>
      </c>
      <c r="M1856" s="8">
        <v>0</v>
      </c>
      <c r="N1856" t="s">
        <v>372</v>
      </c>
      <c r="O1856">
        <v>7</v>
      </c>
      <c r="P1856" s="4">
        <v>20.144415838276313</v>
      </c>
      <c r="Q1856" t="s">
        <v>160</v>
      </c>
      <c r="R1856" t="s">
        <v>249</v>
      </c>
      <c r="S1856" t="s">
        <v>334</v>
      </c>
      <c r="T1856" t="s">
        <v>509</v>
      </c>
      <c r="U1856" t="s">
        <v>519</v>
      </c>
      <c r="V1856" t="s">
        <v>514</v>
      </c>
    </row>
    <row r="1857" spans="1:22" ht="15" customHeight="1" x14ac:dyDescent="0.3">
      <c r="A1857">
        <v>10964</v>
      </c>
      <c r="B1857" t="s">
        <v>71</v>
      </c>
      <c r="C1857">
        <v>38</v>
      </c>
      <c r="D1857">
        <v>3</v>
      </c>
      <c r="E1857" s="3">
        <v>44640</v>
      </c>
      <c r="F1857" s="25">
        <f>YEAR(Order[[#This Row],[OrderDate]])</f>
        <v>2022</v>
      </c>
      <c r="G1857" s="14">
        <v>20220324</v>
      </c>
      <c r="H1857" t="s">
        <v>484</v>
      </c>
      <c r="I1857" s="4">
        <v>1317.5</v>
      </c>
      <c r="J1857" s="4">
        <v>263.5</v>
      </c>
      <c r="K1857" s="4">
        <v>263.5</v>
      </c>
      <c r="L1857">
        <v>5</v>
      </c>
      <c r="M1857" s="8">
        <v>0</v>
      </c>
      <c r="N1857" t="s">
        <v>392</v>
      </c>
      <c r="O1857">
        <v>18</v>
      </c>
      <c r="P1857" s="4">
        <v>194.17724636053271</v>
      </c>
      <c r="Q1857" t="s">
        <v>160</v>
      </c>
      <c r="R1857" t="s">
        <v>249</v>
      </c>
      <c r="S1857" t="s">
        <v>334</v>
      </c>
      <c r="T1857" t="s">
        <v>509</v>
      </c>
      <c r="U1857" t="s">
        <v>519</v>
      </c>
      <c r="V1857" t="s">
        <v>517</v>
      </c>
    </row>
    <row r="1858" spans="1:22" ht="15" customHeight="1" x14ac:dyDescent="0.3">
      <c r="A1858">
        <v>10964</v>
      </c>
      <c r="B1858" t="s">
        <v>71</v>
      </c>
      <c r="C1858">
        <v>69</v>
      </c>
      <c r="D1858">
        <v>3</v>
      </c>
      <c r="E1858" s="3">
        <v>44640</v>
      </c>
      <c r="F1858" s="25">
        <f>YEAR(Order[[#This Row],[OrderDate]])</f>
        <v>2022</v>
      </c>
      <c r="G1858" s="14">
        <v>20220330</v>
      </c>
      <c r="H1858" t="s">
        <v>484</v>
      </c>
      <c r="I1858" s="4">
        <v>360</v>
      </c>
      <c r="J1858" s="4">
        <v>36</v>
      </c>
      <c r="K1858" s="4">
        <v>36</v>
      </c>
      <c r="L1858">
        <v>10</v>
      </c>
      <c r="M1858" s="8">
        <v>0</v>
      </c>
      <c r="N1858" t="s">
        <v>423</v>
      </c>
      <c r="O1858">
        <v>15</v>
      </c>
      <c r="P1858" s="4">
        <v>12.894008605174344</v>
      </c>
      <c r="Q1858" t="s">
        <v>160</v>
      </c>
      <c r="R1858" t="s">
        <v>249</v>
      </c>
      <c r="S1858" t="s">
        <v>334</v>
      </c>
      <c r="T1858" t="s">
        <v>509</v>
      </c>
      <c r="U1858" t="s">
        <v>519</v>
      </c>
      <c r="V1858" t="s">
        <v>511</v>
      </c>
    </row>
    <row r="1859" spans="1:22" x14ac:dyDescent="0.3">
      <c r="A1859">
        <v>10965</v>
      </c>
      <c r="B1859" t="s">
        <v>53</v>
      </c>
      <c r="C1859">
        <v>51</v>
      </c>
      <c r="D1859">
        <v>6</v>
      </c>
      <c r="E1859" s="3">
        <v>44640</v>
      </c>
      <c r="F1859" s="25">
        <f>YEAR(Order[[#This Row],[OrderDate]])</f>
        <v>2022</v>
      </c>
      <c r="G1859" s="14">
        <v>20220408</v>
      </c>
      <c r="H1859" t="s">
        <v>485</v>
      </c>
      <c r="I1859" s="4">
        <v>848</v>
      </c>
      <c r="J1859" s="4">
        <v>53</v>
      </c>
      <c r="K1859" s="4">
        <v>53</v>
      </c>
      <c r="L1859">
        <v>16</v>
      </c>
      <c r="M1859" s="8">
        <v>0</v>
      </c>
      <c r="N1859" t="s">
        <v>405</v>
      </c>
      <c r="O1859">
        <v>24</v>
      </c>
      <c r="P1859" s="4">
        <v>18.835525116961144</v>
      </c>
      <c r="Q1859" t="s">
        <v>142</v>
      </c>
      <c r="R1859" t="s">
        <v>231</v>
      </c>
      <c r="S1859" t="s">
        <v>317</v>
      </c>
      <c r="T1859" t="s">
        <v>510</v>
      </c>
      <c r="U1859" t="s">
        <v>353</v>
      </c>
      <c r="V1859" t="s">
        <v>513</v>
      </c>
    </row>
    <row r="1860" spans="1:22" ht="15" customHeight="1" x14ac:dyDescent="0.3">
      <c r="A1860">
        <v>10966</v>
      </c>
      <c r="B1860" t="s">
        <v>13</v>
      </c>
      <c r="C1860">
        <v>37</v>
      </c>
      <c r="D1860">
        <v>4</v>
      </c>
      <c r="E1860" s="3">
        <v>44640</v>
      </c>
      <c r="F1860" s="25">
        <f>YEAR(Order[[#This Row],[OrderDate]])</f>
        <v>2022</v>
      </c>
      <c r="G1860" s="14">
        <v>20220408</v>
      </c>
      <c r="H1860" t="s">
        <v>486</v>
      </c>
      <c r="I1860" s="4">
        <v>208</v>
      </c>
      <c r="J1860" s="4">
        <v>26</v>
      </c>
      <c r="K1860" s="4">
        <v>26</v>
      </c>
      <c r="L1860">
        <v>8</v>
      </c>
      <c r="M1860" s="8">
        <v>0</v>
      </c>
      <c r="N1860" t="s">
        <v>391</v>
      </c>
      <c r="O1860">
        <v>17</v>
      </c>
      <c r="P1860" s="4">
        <v>19.481444194755529</v>
      </c>
      <c r="Q1860" t="s">
        <v>102</v>
      </c>
      <c r="R1860" t="s">
        <v>191</v>
      </c>
      <c r="S1860" t="s">
        <v>280</v>
      </c>
      <c r="T1860" t="s">
        <v>509</v>
      </c>
      <c r="U1860" t="s">
        <v>523</v>
      </c>
      <c r="V1860" t="s">
        <v>514</v>
      </c>
    </row>
    <row r="1861" spans="1:22" ht="15" customHeight="1" x14ac:dyDescent="0.3">
      <c r="A1861">
        <v>10966</v>
      </c>
      <c r="B1861" t="s">
        <v>13</v>
      </c>
      <c r="C1861">
        <v>56</v>
      </c>
      <c r="D1861">
        <v>4</v>
      </c>
      <c r="E1861" s="3">
        <v>44640</v>
      </c>
      <c r="F1861" s="25">
        <f>YEAR(Order[[#This Row],[OrderDate]])</f>
        <v>2022</v>
      </c>
      <c r="G1861" s="14">
        <v>20220408</v>
      </c>
      <c r="H1861" t="s">
        <v>486</v>
      </c>
      <c r="I1861" s="4">
        <v>387.5999972820282</v>
      </c>
      <c r="J1861" s="4">
        <v>38</v>
      </c>
      <c r="K1861" s="4">
        <v>32.29999977350235</v>
      </c>
      <c r="L1861">
        <v>12</v>
      </c>
      <c r="M1861" s="8">
        <v>0.15000000596046451</v>
      </c>
      <c r="N1861" t="s">
        <v>410</v>
      </c>
      <c r="O1861">
        <v>26</v>
      </c>
      <c r="P1861" s="4">
        <v>12.985049050340091</v>
      </c>
      <c r="Q1861" t="s">
        <v>102</v>
      </c>
      <c r="R1861" t="s">
        <v>191</v>
      </c>
      <c r="S1861" t="s">
        <v>280</v>
      </c>
      <c r="T1861" t="s">
        <v>509</v>
      </c>
      <c r="U1861" t="s">
        <v>523</v>
      </c>
      <c r="V1861" t="s">
        <v>512</v>
      </c>
    </row>
    <row r="1862" spans="1:22" ht="15" customHeight="1" x14ac:dyDescent="0.3">
      <c r="A1862">
        <v>10966</v>
      </c>
      <c r="B1862" t="s">
        <v>13</v>
      </c>
      <c r="C1862">
        <v>62</v>
      </c>
      <c r="D1862">
        <v>4</v>
      </c>
      <c r="E1862" s="3">
        <v>44640</v>
      </c>
      <c r="F1862" s="25">
        <f>YEAR(Order[[#This Row],[OrderDate]])</f>
        <v>2022</v>
      </c>
      <c r="G1862" s="14">
        <v>20220402</v>
      </c>
      <c r="H1862" t="s">
        <v>486</v>
      </c>
      <c r="I1862" s="4">
        <v>502.85999647378918</v>
      </c>
      <c r="J1862" s="4">
        <v>49.3</v>
      </c>
      <c r="K1862" s="4">
        <v>41.904999706149098</v>
      </c>
      <c r="L1862">
        <v>12</v>
      </c>
      <c r="M1862" s="8">
        <v>0.15000000596046451</v>
      </c>
      <c r="N1862" t="s">
        <v>416</v>
      </c>
      <c r="O1862">
        <v>29</v>
      </c>
      <c r="P1862" s="4">
        <v>34.868075459270003</v>
      </c>
      <c r="Q1862" t="s">
        <v>102</v>
      </c>
      <c r="R1862" t="s">
        <v>191</v>
      </c>
      <c r="S1862" t="s">
        <v>280</v>
      </c>
      <c r="T1862" t="s">
        <v>509</v>
      </c>
      <c r="U1862" t="s">
        <v>523</v>
      </c>
      <c r="V1862" t="s">
        <v>516</v>
      </c>
    </row>
    <row r="1863" spans="1:22" ht="15" customHeight="1" x14ac:dyDescent="0.3">
      <c r="A1863">
        <v>10967</v>
      </c>
      <c r="B1863" t="s">
        <v>76</v>
      </c>
      <c r="C1863">
        <v>19</v>
      </c>
      <c r="D1863">
        <v>2</v>
      </c>
      <c r="E1863" s="3">
        <v>44643</v>
      </c>
      <c r="F1863" s="25">
        <f>YEAR(Order[[#This Row],[OrderDate]])</f>
        <v>2022</v>
      </c>
      <c r="G1863" s="14">
        <v>20220402</v>
      </c>
      <c r="H1863" t="s">
        <v>484</v>
      </c>
      <c r="I1863" s="4">
        <v>110.39999999999999</v>
      </c>
      <c r="J1863" s="4">
        <v>9.1999999999999993</v>
      </c>
      <c r="K1863" s="4">
        <v>9.1999999999999993</v>
      </c>
      <c r="L1863">
        <v>12</v>
      </c>
      <c r="M1863" s="8">
        <v>0</v>
      </c>
      <c r="N1863" t="s">
        <v>373</v>
      </c>
      <c r="O1863">
        <v>8</v>
      </c>
      <c r="P1863" s="4">
        <v>7.994614939930428</v>
      </c>
      <c r="Q1863" t="s">
        <v>165</v>
      </c>
      <c r="R1863" t="s">
        <v>254</v>
      </c>
      <c r="S1863" t="s">
        <v>339</v>
      </c>
      <c r="T1863" t="s">
        <v>509</v>
      </c>
      <c r="U1863" t="s">
        <v>520</v>
      </c>
      <c r="V1863" t="s">
        <v>516</v>
      </c>
    </row>
    <row r="1864" spans="1:22" ht="15" customHeight="1" x14ac:dyDescent="0.3">
      <c r="A1864">
        <v>10967</v>
      </c>
      <c r="B1864" t="s">
        <v>76</v>
      </c>
      <c r="C1864">
        <v>49</v>
      </c>
      <c r="D1864">
        <v>2</v>
      </c>
      <c r="E1864" s="3">
        <v>44643</v>
      </c>
      <c r="F1864" s="25">
        <f>YEAR(Order[[#This Row],[OrderDate]])</f>
        <v>2022</v>
      </c>
      <c r="G1864" s="14">
        <v>20220401</v>
      </c>
      <c r="H1864" t="s">
        <v>484</v>
      </c>
      <c r="I1864" s="4">
        <v>800</v>
      </c>
      <c r="J1864" s="4">
        <v>20</v>
      </c>
      <c r="K1864" s="4">
        <v>20</v>
      </c>
      <c r="L1864">
        <v>40</v>
      </c>
      <c r="M1864" s="8">
        <v>0</v>
      </c>
      <c r="N1864" t="s">
        <v>403</v>
      </c>
      <c r="O1864">
        <v>23</v>
      </c>
      <c r="P1864" s="4">
        <v>12.545683485741497</v>
      </c>
      <c r="Q1864" t="s">
        <v>165</v>
      </c>
      <c r="R1864" t="s">
        <v>254</v>
      </c>
      <c r="S1864" t="s">
        <v>339</v>
      </c>
      <c r="T1864" t="s">
        <v>509</v>
      </c>
      <c r="U1864" t="s">
        <v>520</v>
      </c>
      <c r="V1864" t="s">
        <v>516</v>
      </c>
    </row>
    <row r="1865" spans="1:22" ht="15" customHeight="1" x14ac:dyDescent="0.3">
      <c r="A1865">
        <v>10968</v>
      </c>
      <c r="B1865" t="s">
        <v>19</v>
      </c>
      <c r="C1865">
        <v>12</v>
      </c>
      <c r="D1865">
        <v>1</v>
      </c>
      <c r="E1865" s="3">
        <v>44643</v>
      </c>
      <c r="F1865" s="25">
        <f>YEAR(Order[[#This Row],[OrderDate]])</f>
        <v>2022</v>
      </c>
      <c r="G1865" s="14">
        <v>20220401</v>
      </c>
      <c r="H1865" t="s">
        <v>485</v>
      </c>
      <c r="I1865" s="4">
        <v>1140</v>
      </c>
      <c r="J1865" s="4">
        <v>38</v>
      </c>
      <c r="K1865" s="4">
        <v>38</v>
      </c>
      <c r="L1865">
        <v>30</v>
      </c>
      <c r="M1865" s="8">
        <v>0</v>
      </c>
      <c r="N1865" t="s">
        <v>366</v>
      </c>
      <c r="O1865">
        <v>5</v>
      </c>
      <c r="P1865" s="4">
        <v>30.407974809079235</v>
      </c>
      <c r="Q1865" t="s">
        <v>108</v>
      </c>
      <c r="R1865" t="s">
        <v>197</v>
      </c>
      <c r="S1865" t="s">
        <v>286</v>
      </c>
      <c r="T1865" t="s">
        <v>509</v>
      </c>
      <c r="U1865" t="s">
        <v>524</v>
      </c>
      <c r="V1865" t="s">
        <v>511</v>
      </c>
    </row>
    <row r="1866" spans="1:22" ht="15" customHeight="1" x14ac:dyDescent="0.3">
      <c r="A1866">
        <v>10968</v>
      </c>
      <c r="B1866" t="s">
        <v>19</v>
      </c>
      <c r="C1866">
        <v>24</v>
      </c>
      <c r="D1866">
        <v>1</v>
      </c>
      <c r="E1866" s="3">
        <v>44643</v>
      </c>
      <c r="F1866" s="25">
        <f>YEAR(Order[[#This Row],[OrderDate]])</f>
        <v>2022</v>
      </c>
      <c r="G1866" s="14">
        <v>20220401</v>
      </c>
      <c r="H1866" t="s">
        <v>485</v>
      </c>
      <c r="I1866" s="4">
        <v>135</v>
      </c>
      <c r="J1866" s="4">
        <v>4.5</v>
      </c>
      <c r="K1866" s="4">
        <v>4.5</v>
      </c>
      <c r="L1866">
        <v>30</v>
      </c>
      <c r="M1866" s="8">
        <v>0</v>
      </c>
      <c r="N1866" t="s">
        <v>378</v>
      </c>
      <c r="O1866">
        <v>10</v>
      </c>
      <c r="P1866" s="4">
        <v>2.1230577042655105</v>
      </c>
      <c r="Q1866" t="s">
        <v>108</v>
      </c>
      <c r="R1866" t="s">
        <v>197</v>
      </c>
      <c r="S1866" t="s">
        <v>286</v>
      </c>
      <c r="T1866" t="s">
        <v>509</v>
      </c>
      <c r="U1866" t="s">
        <v>524</v>
      </c>
      <c r="V1866" t="s">
        <v>517</v>
      </c>
    </row>
    <row r="1867" spans="1:22" ht="15" customHeight="1" x14ac:dyDescent="0.3">
      <c r="A1867">
        <v>10968</v>
      </c>
      <c r="B1867" t="s">
        <v>19</v>
      </c>
      <c r="C1867">
        <v>64</v>
      </c>
      <c r="D1867">
        <v>1</v>
      </c>
      <c r="E1867" s="3">
        <v>44643</v>
      </c>
      <c r="F1867" s="25">
        <f>YEAR(Order[[#This Row],[OrderDate]])</f>
        <v>2022</v>
      </c>
      <c r="G1867" s="14">
        <v>20220330</v>
      </c>
      <c r="H1867" t="s">
        <v>485</v>
      </c>
      <c r="I1867" s="4">
        <v>133</v>
      </c>
      <c r="J1867" s="4">
        <v>33.25</v>
      </c>
      <c r="K1867" s="4">
        <v>33.25</v>
      </c>
      <c r="L1867">
        <v>4</v>
      </c>
      <c r="M1867" s="8">
        <v>0</v>
      </c>
      <c r="N1867" t="s">
        <v>418</v>
      </c>
      <c r="O1867">
        <v>12</v>
      </c>
      <c r="P1867" s="4">
        <v>21.348702933885775</v>
      </c>
      <c r="Q1867" t="s">
        <v>108</v>
      </c>
      <c r="R1867" t="s">
        <v>197</v>
      </c>
      <c r="S1867" t="s">
        <v>286</v>
      </c>
      <c r="T1867" t="s">
        <v>509</v>
      </c>
      <c r="U1867" t="s">
        <v>524</v>
      </c>
      <c r="V1867" t="s">
        <v>512</v>
      </c>
    </row>
    <row r="1868" spans="1:22" ht="15" customHeight="1" x14ac:dyDescent="0.3">
      <c r="A1868">
        <v>10969</v>
      </c>
      <c r="B1868" t="s">
        <v>14</v>
      </c>
      <c r="C1868">
        <v>46</v>
      </c>
      <c r="D1868">
        <v>1</v>
      </c>
      <c r="E1868" s="3">
        <v>44643</v>
      </c>
      <c r="F1868" s="25">
        <f>YEAR(Order[[#This Row],[OrderDate]])</f>
        <v>2022</v>
      </c>
      <c r="G1868" s="14">
        <v>20220424</v>
      </c>
      <c r="H1868" t="s">
        <v>484</v>
      </c>
      <c r="I1868" s="4">
        <v>108</v>
      </c>
      <c r="J1868" s="4">
        <v>12</v>
      </c>
      <c r="K1868" s="4">
        <v>12</v>
      </c>
      <c r="L1868">
        <v>9</v>
      </c>
      <c r="M1868" s="8">
        <v>0</v>
      </c>
      <c r="N1868" t="s">
        <v>400</v>
      </c>
      <c r="O1868">
        <v>21</v>
      </c>
      <c r="P1868" s="4">
        <v>5.504627786254181</v>
      </c>
      <c r="Q1868" t="s">
        <v>103</v>
      </c>
      <c r="R1868" t="s">
        <v>192</v>
      </c>
      <c r="S1868" t="s">
        <v>281</v>
      </c>
      <c r="T1868" t="s">
        <v>510</v>
      </c>
      <c r="U1868" t="s">
        <v>521</v>
      </c>
      <c r="V1868" t="s">
        <v>514</v>
      </c>
    </row>
    <row r="1869" spans="1:22" ht="15" customHeight="1" x14ac:dyDescent="0.3">
      <c r="A1869">
        <v>10970</v>
      </c>
      <c r="B1869" t="s">
        <v>7</v>
      </c>
      <c r="C1869">
        <v>52</v>
      </c>
      <c r="D1869">
        <v>9</v>
      </c>
      <c r="E1869" s="3">
        <v>44644</v>
      </c>
      <c r="F1869" s="25">
        <f>YEAR(Order[[#This Row],[OrderDate]])</f>
        <v>2022</v>
      </c>
      <c r="G1869" s="14">
        <v>20220402</v>
      </c>
      <c r="H1869" t="s">
        <v>486</v>
      </c>
      <c r="I1869" s="4">
        <v>223.99999916553497</v>
      </c>
      <c r="J1869" s="4">
        <v>7</v>
      </c>
      <c r="K1869" s="4">
        <v>5.5999999791383743</v>
      </c>
      <c r="L1869">
        <v>40</v>
      </c>
      <c r="M1869" s="8">
        <v>0.20000000298023221</v>
      </c>
      <c r="N1869" t="s">
        <v>406</v>
      </c>
      <c r="O1869">
        <v>24</v>
      </c>
      <c r="P1869" s="4">
        <v>2.7531089859539</v>
      </c>
      <c r="Q1869" t="s">
        <v>96</v>
      </c>
      <c r="R1869" t="s">
        <v>185</v>
      </c>
      <c r="S1869" t="s">
        <v>274</v>
      </c>
      <c r="T1869" t="s">
        <v>509</v>
      </c>
      <c r="U1869" t="s">
        <v>529</v>
      </c>
      <c r="V1869" t="s">
        <v>512</v>
      </c>
    </row>
    <row r="1870" spans="1:22" ht="15" customHeight="1" x14ac:dyDescent="0.3">
      <c r="A1870">
        <v>10971</v>
      </c>
      <c r="B1870" t="s">
        <v>24</v>
      </c>
      <c r="C1870">
        <v>29</v>
      </c>
      <c r="D1870">
        <v>2</v>
      </c>
      <c r="E1870" s="3">
        <v>44644</v>
      </c>
      <c r="F1870" s="25">
        <f>YEAR(Order[[#This Row],[OrderDate]])</f>
        <v>2022</v>
      </c>
      <c r="G1870" s="14">
        <v>20220326</v>
      </c>
      <c r="H1870" t="s">
        <v>484</v>
      </c>
      <c r="I1870" s="4">
        <v>1733.0600000000002</v>
      </c>
      <c r="J1870" s="4">
        <v>123.79</v>
      </c>
      <c r="K1870" s="4">
        <v>123.79</v>
      </c>
      <c r="L1870">
        <v>14</v>
      </c>
      <c r="M1870" s="8">
        <v>0</v>
      </c>
      <c r="N1870" t="s">
        <v>383</v>
      </c>
      <c r="O1870">
        <v>12</v>
      </c>
      <c r="P1870" s="4">
        <v>78.453085124436214</v>
      </c>
      <c r="Q1870" t="s">
        <v>113</v>
      </c>
      <c r="R1870" t="s">
        <v>202</v>
      </c>
      <c r="S1870" t="s">
        <v>284</v>
      </c>
      <c r="T1870" t="s">
        <v>509</v>
      </c>
      <c r="U1870" t="s">
        <v>519</v>
      </c>
      <c r="V1870" t="s">
        <v>518</v>
      </c>
    </row>
    <row r="1871" spans="1:22" ht="15" customHeight="1" x14ac:dyDescent="0.3">
      <c r="A1871">
        <v>10972</v>
      </c>
      <c r="B1871" t="s">
        <v>38</v>
      </c>
      <c r="C1871">
        <v>17</v>
      </c>
      <c r="D1871">
        <v>4</v>
      </c>
      <c r="E1871" s="3">
        <v>44644</v>
      </c>
      <c r="F1871" s="25">
        <f>YEAR(Order[[#This Row],[OrderDate]])</f>
        <v>2022</v>
      </c>
      <c r="G1871" s="14">
        <v>20220326</v>
      </c>
      <c r="H1871" t="s">
        <v>484</v>
      </c>
      <c r="I1871" s="4">
        <v>234</v>
      </c>
      <c r="J1871" s="4">
        <v>39</v>
      </c>
      <c r="K1871" s="4">
        <v>39</v>
      </c>
      <c r="L1871">
        <v>6</v>
      </c>
      <c r="M1871" s="8">
        <v>0</v>
      </c>
      <c r="N1871" t="s">
        <v>371</v>
      </c>
      <c r="O1871">
        <v>7</v>
      </c>
      <c r="P1871" s="4">
        <v>24.774912809223483</v>
      </c>
      <c r="Q1871" t="s">
        <v>127</v>
      </c>
      <c r="R1871" t="s">
        <v>216</v>
      </c>
      <c r="S1871" t="s">
        <v>303</v>
      </c>
      <c r="T1871" t="s">
        <v>509</v>
      </c>
      <c r="U1871" t="s">
        <v>519</v>
      </c>
      <c r="V1871" t="s">
        <v>518</v>
      </c>
    </row>
    <row r="1872" spans="1:22" ht="15" customHeight="1" x14ac:dyDescent="0.3">
      <c r="A1872">
        <v>10972</v>
      </c>
      <c r="B1872" t="s">
        <v>38</v>
      </c>
      <c r="C1872">
        <v>33</v>
      </c>
      <c r="D1872">
        <v>4</v>
      </c>
      <c r="E1872" s="3">
        <v>44644</v>
      </c>
      <c r="F1872" s="25">
        <f>YEAR(Order[[#This Row],[OrderDate]])</f>
        <v>2022</v>
      </c>
      <c r="G1872" s="14">
        <v>20220327</v>
      </c>
      <c r="H1872" t="s">
        <v>484</v>
      </c>
      <c r="I1872" s="4">
        <v>17.5</v>
      </c>
      <c r="J1872" s="4">
        <v>2.5</v>
      </c>
      <c r="K1872" s="4">
        <v>2.5</v>
      </c>
      <c r="L1872">
        <v>7</v>
      </c>
      <c r="M1872" s="8">
        <v>0</v>
      </c>
      <c r="N1872" t="s">
        <v>387</v>
      </c>
      <c r="O1872">
        <v>15</v>
      </c>
      <c r="P1872" s="4">
        <v>1.3985746153494198</v>
      </c>
      <c r="Q1872" t="s">
        <v>127</v>
      </c>
      <c r="R1872" t="s">
        <v>216</v>
      </c>
      <c r="S1872" t="s">
        <v>303</v>
      </c>
      <c r="T1872" t="s">
        <v>509</v>
      </c>
      <c r="U1872" t="s">
        <v>519</v>
      </c>
      <c r="V1872" t="s">
        <v>511</v>
      </c>
    </row>
    <row r="1873" spans="1:22" x14ac:dyDescent="0.3">
      <c r="A1873">
        <v>10973</v>
      </c>
      <c r="B1873" t="s">
        <v>38</v>
      </c>
      <c r="C1873">
        <v>26</v>
      </c>
      <c r="D1873">
        <v>6</v>
      </c>
      <c r="E1873" s="3">
        <v>44644</v>
      </c>
      <c r="F1873" s="25">
        <f>YEAR(Order[[#This Row],[OrderDate]])</f>
        <v>2022</v>
      </c>
      <c r="G1873" s="14">
        <v>20220327</v>
      </c>
      <c r="H1873" t="s">
        <v>484</v>
      </c>
      <c r="I1873" s="4">
        <v>156.15</v>
      </c>
      <c r="J1873" s="4">
        <v>31.23</v>
      </c>
      <c r="K1873" s="4">
        <v>31.23</v>
      </c>
      <c r="L1873">
        <v>5</v>
      </c>
      <c r="M1873" s="8">
        <v>0</v>
      </c>
      <c r="N1873" t="s">
        <v>380</v>
      </c>
      <c r="O1873">
        <v>11</v>
      </c>
      <c r="P1873" s="4">
        <v>12.929370209027901</v>
      </c>
      <c r="Q1873" t="s">
        <v>127</v>
      </c>
      <c r="R1873" t="s">
        <v>216</v>
      </c>
      <c r="S1873" t="s">
        <v>303</v>
      </c>
      <c r="T1873" t="s">
        <v>509</v>
      </c>
      <c r="U1873" t="s">
        <v>519</v>
      </c>
      <c r="V1873" t="s">
        <v>516</v>
      </c>
    </row>
    <row r="1874" spans="1:22" x14ac:dyDescent="0.3">
      <c r="A1874">
        <v>10973</v>
      </c>
      <c r="B1874" t="s">
        <v>38</v>
      </c>
      <c r="C1874">
        <v>41</v>
      </c>
      <c r="D1874">
        <v>6</v>
      </c>
      <c r="E1874" s="3">
        <v>44644</v>
      </c>
      <c r="F1874" s="25">
        <f>YEAR(Order[[#This Row],[OrderDate]])</f>
        <v>2022</v>
      </c>
      <c r="G1874" s="14">
        <v>20220327</v>
      </c>
      <c r="H1874" t="s">
        <v>484</v>
      </c>
      <c r="I1874" s="4">
        <v>57.900000000000006</v>
      </c>
      <c r="J1874" s="4">
        <v>9.65</v>
      </c>
      <c r="K1874" s="4">
        <v>9.65</v>
      </c>
      <c r="L1874">
        <v>6</v>
      </c>
      <c r="M1874" s="8">
        <v>0</v>
      </c>
      <c r="N1874" t="s">
        <v>395</v>
      </c>
      <c r="O1874">
        <v>19</v>
      </c>
      <c r="P1874" s="4">
        <v>6.0463867884479576</v>
      </c>
      <c r="Q1874" t="s">
        <v>127</v>
      </c>
      <c r="R1874" t="s">
        <v>216</v>
      </c>
      <c r="S1874" t="s">
        <v>303</v>
      </c>
      <c r="T1874" t="s">
        <v>509</v>
      </c>
      <c r="U1874" t="s">
        <v>519</v>
      </c>
      <c r="V1874" t="s">
        <v>514</v>
      </c>
    </row>
    <row r="1875" spans="1:22" x14ac:dyDescent="0.3">
      <c r="A1875">
        <v>10973</v>
      </c>
      <c r="B1875" t="s">
        <v>38</v>
      </c>
      <c r="C1875">
        <v>75</v>
      </c>
      <c r="D1875">
        <v>6</v>
      </c>
      <c r="E1875" s="3">
        <v>44644</v>
      </c>
      <c r="F1875" s="25">
        <f>YEAR(Order[[#This Row],[OrderDate]])</f>
        <v>2022</v>
      </c>
      <c r="G1875" s="14">
        <v>20220403</v>
      </c>
      <c r="H1875" t="s">
        <v>484</v>
      </c>
      <c r="I1875" s="4">
        <v>77.5</v>
      </c>
      <c r="J1875" s="4">
        <v>7.75</v>
      </c>
      <c r="K1875" s="4">
        <v>7.75</v>
      </c>
      <c r="L1875">
        <v>10</v>
      </c>
      <c r="M1875" s="8">
        <v>0</v>
      </c>
      <c r="N1875" t="s">
        <v>429</v>
      </c>
      <c r="O1875">
        <v>12</v>
      </c>
      <c r="P1875" s="4">
        <v>3.8495729671919596</v>
      </c>
      <c r="Q1875" t="s">
        <v>127</v>
      </c>
      <c r="R1875" t="s">
        <v>216</v>
      </c>
      <c r="S1875" t="s">
        <v>303</v>
      </c>
      <c r="T1875" t="s">
        <v>509</v>
      </c>
      <c r="U1875" t="s">
        <v>519</v>
      </c>
      <c r="V1875" t="s">
        <v>517</v>
      </c>
    </row>
    <row r="1876" spans="1:22" ht="15" customHeight="1" x14ac:dyDescent="0.3">
      <c r="A1876">
        <v>10974</v>
      </c>
      <c r="B1876" t="s">
        <v>72</v>
      </c>
      <c r="C1876">
        <v>63</v>
      </c>
      <c r="D1876">
        <v>3</v>
      </c>
      <c r="E1876" s="3">
        <v>44645</v>
      </c>
      <c r="F1876" s="25">
        <f>YEAR(Order[[#This Row],[OrderDate]])</f>
        <v>2022</v>
      </c>
      <c r="G1876" s="14">
        <v>20220327</v>
      </c>
      <c r="H1876" t="s">
        <v>485</v>
      </c>
      <c r="I1876" s="4">
        <v>439</v>
      </c>
      <c r="J1876" s="4">
        <v>43.9</v>
      </c>
      <c r="K1876" s="4">
        <v>43.9</v>
      </c>
      <c r="L1876">
        <v>10</v>
      </c>
      <c r="M1876" s="8">
        <v>0</v>
      </c>
      <c r="N1876" t="s">
        <v>417</v>
      </c>
      <c r="O1876">
        <v>7</v>
      </c>
      <c r="P1876" s="4">
        <v>26.405205149492534</v>
      </c>
      <c r="Q1876" t="s">
        <v>161</v>
      </c>
      <c r="R1876" t="s">
        <v>250</v>
      </c>
      <c r="S1876" t="s">
        <v>335</v>
      </c>
      <c r="T1876" t="s">
        <v>510</v>
      </c>
      <c r="U1876" t="s">
        <v>353</v>
      </c>
      <c r="V1876" t="s">
        <v>515</v>
      </c>
    </row>
    <row r="1877" spans="1:22" ht="15" customHeight="1" x14ac:dyDescent="0.3">
      <c r="A1877">
        <v>10975</v>
      </c>
      <c r="B1877" t="s">
        <v>9</v>
      </c>
      <c r="C1877">
        <v>8</v>
      </c>
      <c r="D1877">
        <v>1</v>
      </c>
      <c r="E1877" s="3">
        <v>44645</v>
      </c>
      <c r="F1877" s="25">
        <f>YEAR(Order[[#This Row],[OrderDate]])</f>
        <v>2022</v>
      </c>
      <c r="G1877" s="14">
        <v>20220327</v>
      </c>
      <c r="H1877" t="s">
        <v>485</v>
      </c>
      <c r="I1877" s="4">
        <v>640</v>
      </c>
      <c r="J1877" s="4">
        <v>40</v>
      </c>
      <c r="K1877" s="4">
        <v>40</v>
      </c>
      <c r="L1877">
        <v>16</v>
      </c>
      <c r="M1877" s="8">
        <v>0</v>
      </c>
      <c r="N1877" t="s">
        <v>362</v>
      </c>
      <c r="O1877">
        <v>3</v>
      </c>
      <c r="P1877" s="4">
        <v>29.042861179974402</v>
      </c>
      <c r="Q1877" t="s">
        <v>98</v>
      </c>
      <c r="R1877" t="s">
        <v>187</v>
      </c>
      <c r="S1877" t="s">
        <v>276</v>
      </c>
      <c r="T1877" t="s">
        <v>510</v>
      </c>
      <c r="U1877" t="s">
        <v>531</v>
      </c>
      <c r="V1877" t="s">
        <v>515</v>
      </c>
    </row>
    <row r="1878" spans="1:22" ht="15" customHeight="1" x14ac:dyDescent="0.3">
      <c r="A1878">
        <v>10975</v>
      </c>
      <c r="B1878" t="s">
        <v>9</v>
      </c>
      <c r="C1878">
        <v>75</v>
      </c>
      <c r="D1878">
        <v>1</v>
      </c>
      <c r="E1878" s="3">
        <v>44645</v>
      </c>
      <c r="F1878" s="25">
        <f>YEAR(Order[[#This Row],[OrderDate]])</f>
        <v>2022</v>
      </c>
      <c r="G1878" s="14">
        <v>20220403</v>
      </c>
      <c r="H1878" t="s">
        <v>485</v>
      </c>
      <c r="I1878" s="4">
        <v>77.5</v>
      </c>
      <c r="J1878" s="4">
        <v>7.75</v>
      </c>
      <c r="K1878" s="4">
        <v>7.75</v>
      </c>
      <c r="L1878">
        <v>10</v>
      </c>
      <c r="M1878" s="8">
        <v>0</v>
      </c>
      <c r="N1878" t="s">
        <v>429</v>
      </c>
      <c r="O1878">
        <v>12</v>
      </c>
      <c r="P1878" s="4">
        <v>3.8495729671919596</v>
      </c>
      <c r="Q1878" t="s">
        <v>98</v>
      </c>
      <c r="R1878" t="s">
        <v>187</v>
      </c>
      <c r="S1878" t="s">
        <v>276</v>
      </c>
      <c r="T1878" t="s">
        <v>510</v>
      </c>
      <c r="U1878" t="s">
        <v>531</v>
      </c>
      <c r="V1878" t="s">
        <v>517</v>
      </c>
    </row>
    <row r="1879" spans="1:22" ht="15" customHeight="1" x14ac:dyDescent="0.3">
      <c r="A1879">
        <v>10976</v>
      </c>
      <c r="B1879" t="s">
        <v>33</v>
      </c>
      <c r="C1879">
        <v>28</v>
      </c>
      <c r="D1879">
        <v>1</v>
      </c>
      <c r="E1879" s="3">
        <v>44645</v>
      </c>
      <c r="F1879" s="25">
        <f>YEAR(Order[[#This Row],[OrderDate]])</f>
        <v>2022</v>
      </c>
      <c r="G1879" s="14">
        <v>20220410</v>
      </c>
      <c r="H1879" t="s">
        <v>486</v>
      </c>
      <c r="I1879" s="4">
        <v>912</v>
      </c>
      <c r="J1879" s="4">
        <v>45.6</v>
      </c>
      <c r="K1879" s="4">
        <v>45.6</v>
      </c>
      <c r="L1879">
        <v>20</v>
      </c>
      <c r="M1879" s="8">
        <v>0</v>
      </c>
      <c r="N1879" t="s">
        <v>382</v>
      </c>
      <c r="O1879">
        <v>12</v>
      </c>
      <c r="P1879" s="4">
        <v>23.763027335506571</v>
      </c>
      <c r="Q1879" t="s">
        <v>122</v>
      </c>
      <c r="R1879" t="s">
        <v>211</v>
      </c>
      <c r="S1879" t="s">
        <v>299</v>
      </c>
      <c r="T1879" t="s">
        <v>510</v>
      </c>
      <c r="U1879" t="s">
        <v>354</v>
      </c>
      <c r="V1879" t="s">
        <v>513</v>
      </c>
    </row>
    <row r="1880" spans="1:22" ht="15" customHeight="1" x14ac:dyDescent="0.3">
      <c r="A1880">
        <v>10977</v>
      </c>
      <c r="B1880" t="s">
        <v>22</v>
      </c>
      <c r="C1880">
        <v>39</v>
      </c>
      <c r="D1880">
        <v>8</v>
      </c>
      <c r="E1880" s="3">
        <v>44646</v>
      </c>
      <c r="F1880" s="25">
        <f>YEAR(Order[[#This Row],[OrderDate]])</f>
        <v>2022</v>
      </c>
      <c r="G1880" s="14">
        <v>20220410</v>
      </c>
      <c r="H1880" t="s">
        <v>485</v>
      </c>
      <c r="I1880" s="4">
        <v>540</v>
      </c>
      <c r="J1880" s="4">
        <v>18</v>
      </c>
      <c r="K1880" s="4">
        <v>18</v>
      </c>
      <c r="L1880">
        <v>30</v>
      </c>
      <c r="M1880" s="8">
        <v>0</v>
      </c>
      <c r="N1880" t="s">
        <v>393</v>
      </c>
      <c r="O1880">
        <v>18</v>
      </c>
      <c r="P1880" s="4">
        <v>13.522215154598831</v>
      </c>
      <c r="Q1880" t="s">
        <v>111</v>
      </c>
      <c r="R1880" t="s">
        <v>200</v>
      </c>
      <c r="S1880" t="s">
        <v>289</v>
      </c>
      <c r="T1880" t="s">
        <v>509</v>
      </c>
      <c r="U1880" t="s">
        <v>526</v>
      </c>
      <c r="V1880" t="s">
        <v>517</v>
      </c>
    </row>
    <row r="1881" spans="1:22" ht="15" customHeight="1" x14ac:dyDescent="0.3">
      <c r="A1881">
        <v>10977</v>
      </c>
      <c r="B1881" t="s">
        <v>22</v>
      </c>
      <c r="C1881">
        <v>47</v>
      </c>
      <c r="D1881">
        <v>8</v>
      </c>
      <c r="E1881" s="3">
        <v>44646</v>
      </c>
      <c r="F1881" s="25">
        <f>YEAR(Order[[#This Row],[OrderDate]])</f>
        <v>2022</v>
      </c>
      <c r="G1881" s="14">
        <v>20220410</v>
      </c>
      <c r="H1881" t="s">
        <v>485</v>
      </c>
      <c r="I1881" s="4">
        <v>285</v>
      </c>
      <c r="J1881" s="4">
        <v>9.5</v>
      </c>
      <c r="K1881" s="4">
        <v>9.5</v>
      </c>
      <c r="L1881">
        <v>30</v>
      </c>
      <c r="M1881" s="8">
        <v>0</v>
      </c>
      <c r="N1881" t="s">
        <v>401</v>
      </c>
      <c r="O1881">
        <v>22</v>
      </c>
      <c r="P1881" s="4">
        <v>6.92246398648025</v>
      </c>
      <c r="Q1881" t="s">
        <v>111</v>
      </c>
      <c r="R1881" t="s">
        <v>200</v>
      </c>
      <c r="S1881" t="s">
        <v>289</v>
      </c>
      <c r="T1881" t="s">
        <v>509</v>
      </c>
      <c r="U1881" t="s">
        <v>526</v>
      </c>
      <c r="V1881" t="s">
        <v>516</v>
      </c>
    </row>
    <row r="1882" spans="1:22" ht="15" customHeight="1" x14ac:dyDescent="0.3">
      <c r="A1882">
        <v>10977</v>
      </c>
      <c r="B1882" t="s">
        <v>22</v>
      </c>
      <c r="C1882">
        <v>51</v>
      </c>
      <c r="D1882">
        <v>8</v>
      </c>
      <c r="E1882" s="3">
        <v>44646</v>
      </c>
      <c r="F1882" s="25">
        <f>YEAR(Order[[#This Row],[OrderDate]])</f>
        <v>2022</v>
      </c>
      <c r="G1882" s="14">
        <v>20220410</v>
      </c>
      <c r="H1882" t="s">
        <v>485</v>
      </c>
      <c r="I1882" s="4">
        <v>530</v>
      </c>
      <c r="J1882" s="4">
        <v>53</v>
      </c>
      <c r="K1882" s="4">
        <v>53</v>
      </c>
      <c r="L1882">
        <v>10</v>
      </c>
      <c r="M1882" s="8">
        <v>0</v>
      </c>
      <c r="N1882" t="s">
        <v>405</v>
      </c>
      <c r="O1882">
        <v>24</v>
      </c>
      <c r="P1882" s="4">
        <v>18.835525116961144</v>
      </c>
      <c r="Q1882" t="s">
        <v>111</v>
      </c>
      <c r="R1882" t="s">
        <v>200</v>
      </c>
      <c r="S1882" t="s">
        <v>289</v>
      </c>
      <c r="T1882" t="s">
        <v>509</v>
      </c>
      <c r="U1882" t="s">
        <v>526</v>
      </c>
      <c r="V1882" t="s">
        <v>513</v>
      </c>
    </row>
    <row r="1883" spans="1:22" ht="15" customHeight="1" x14ac:dyDescent="0.3">
      <c r="A1883">
        <v>10977</v>
      </c>
      <c r="B1883" t="s">
        <v>22</v>
      </c>
      <c r="C1883">
        <v>63</v>
      </c>
      <c r="D1883">
        <v>8</v>
      </c>
      <c r="E1883" s="3">
        <v>44646</v>
      </c>
      <c r="F1883" s="25">
        <f>YEAR(Order[[#This Row],[OrderDate]])</f>
        <v>2022</v>
      </c>
      <c r="G1883" s="14">
        <v>20220423</v>
      </c>
      <c r="H1883" t="s">
        <v>485</v>
      </c>
      <c r="I1883" s="4">
        <v>878</v>
      </c>
      <c r="J1883" s="4">
        <v>43.9</v>
      </c>
      <c r="K1883" s="4">
        <v>43.9</v>
      </c>
      <c r="L1883">
        <v>20</v>
      </c>
      <c r="M1883" s="8">
        <v>0</v>
      </c>
      <c r="N1883" t="s">
        <v>417</v>
      </c>
      <c r="O1883">
        <v>7</v>
      </c>
      <c r="P1883" s="4">
        <v>26.405205149492534</v>
      </c>
      <c r="Q1883" t="s">
        <v>111</v>
      </c>
      <c r="R1883" t="s">
        <v>200</v>
      </c>
      <c r="S1883" t="s">
        <v>289</v>
      </c>
      <c r="T1883" t="s">
        <v>509</v>
      </c>
      <c r="U1883" t="s">
        <v>526</v>
      </c>
      <c r="V1883" t="s">
        <v>515</v>
      </c>
    </row>
    <row r="1884" spans="1:22" ht="15" customHeight="1" x14ac:dyDescent="0.3">
      <c r="A1884">
        <v>10978</v>
      </c>
      <c r="B1884" t="s">
        <v>48</v>
      </c>
      <c r="C1884">
        <v>8</v>
      </c>
      <c r="D1884">
        <v>9</v>
      </c>
      <c r="E1884" s="3">
        <v>44646</v>
      </c>
      <c r="F1884" s="25">
        <f>YEAR(Order[[#This Row],[OrderDate]])</f>
        <v>2022</v>
      </c>
      <c r="G1884" s="14">
        <v>20220423</v>
      </c>
      <c r="H1884" t="s">
        <v>484</v>
      </c>
      <c r="I1884" s="4">
        <v>679.99999523162842</v>
      </c>
      <c r="J1884" s="4">
        <v>40</v>
      </c>
      <c r="K1884" s="4">
        <v>33.999999761581421</v>
      </c>
      <c r="L1884">
        <v>20</v>
      </c>
      <c r="M1884" s="8">
        <v>0.15000000596046451</v>
      </c>
      <c r="N1884" t="s">
        <v>362</v>
      </c>
      <c r="O1884">
        <v>3</v>
      </c>
      <c r="P1884" s="4">
        <v>29.042861179974402</v>
      </c>
      <c r="Q1884" t="s">
        <v>137</v>
      </c>
      <c r="R1884" t="s">
        <v>226</v>
      </c>
      <c r="S1884" t="s">
        <v>313</v>
      </c>
      <c r="T1884" t="s">
        <v>509</v>
      </c>
      <c r="U1884" t="s">
        <v>522</v>
      </c>
      <c r="V1884" t="s">
        <v>515</v>
      </c>
    </row>
    <row r="1885" spans="1:22" ht="15" customHeight="1" x14ac:dyDescent="0.3">
      <c r="A1885">
        <v>10978</v>
      </c>
      <c r="B1885" t="s">
        <v>48</v>
      </c>
      <c r="C1885">
        <v>21</v>
      </c>
      <c r="D1885">
        <v>9</v>
      </c>
      <c r="E1885" s="3">
        <v>44646</v>
      </c>
      <c r="F1885" s="25">
        <f>YEAR(Order[[#This Row],[OrderDate]])</f>
        <v>2022</v>
      </c>
      <c r="G1885" s="14">
        <v>20220423</v>
      </c>
      <c r="H1885" t="s">
        <v>484</v>
      </c>
      <c r="I1885" s="4">
        <v>339.99999761581421</v>
      </c>
      <c r="J1885" s="4">
        <v>10</v>
      </c>
      <c r="K1885" s="4">
        <v>8.4999999403953552</v>
      </c>
      <c r="L1885">
        <v>40</v>
      </c>
      <c r="M1885" s="8">
        <v>0.15000000596046451</v>
      </c>
      <c r="N1885" t="s">
        <v>375</v>
      </c>
      <c r="O1885">
        <v>8</v>
      </c>
      <c r="P1885" s="4">
        <v>8.5451596278118238</v>
      </c>
      <c r="Q1885" t="s">
        <v>137</v>
      </c>
      <c r="R1885" t="s">
        <v>226</v>
      </c>
      <c r="S1885" t="s">
        <v>313</v>
      </c>
      <c r="T1885" t="s">
        <v>509</v>
      </c>
      <c r="U1885" t="s">
        <v>522</v>
      </c>
      <c r="V1885" t="s">
        <v>516</v>
      </c>
    </row>
    <row r="1886" spans="1:22" ht="15" customHeight="1" x14ac:dyDescent="0.3">
      <c r="A1886">
        <v>10978</v>
      </c>
      <c r="B1886" t="s">
        <v>48</v>
      </c>
      <c r="C1886">
        <v>40</v>
      </c>
      <c r="D1886">
        <v>9</v>
      </c>
      <c r="E1886" s="3">
        <v>44646</v>
      </c>
      <c r="F1886" s="25">
        <f>YEAR(Order[[#This Row],[OrderDate]])</f>
        <v>2022</v>
      </c>
      <c r="G1886" s="14">
        <v>20220423</v>
      </c>
      <c r="H1886" t="s">
        <v>484</v>
      </c>
      <c r="I1886" s="4">
        <v>184</v>
      </c>
      <c r="J1886" s="4">
        <v>18.399999999999999</v>
      </c>
      <c r="K1886" s="4">
        <v>18.399999999999999</v>
      </c>
      <c r="L1886">
        <v>10</v>
      </c>
      <c r="M1886" s="8">
        <v>0</v>
      </c>
      <c r="N1886" t="s">
        <v>394</v>
      </c>
      <c r="O1886">
        <v>19</v>
      </c>
      <c r="P1886" s="4">
        <v>11.939905659925371</v>
      </c>
      <c r="Q1886" t="s">
        <v>137</v>
      </c>
      <c r="R1886" t="s">
        <v>226</v>
      </c>
      <c r="S1886" t="s">
        <v>313</v>
      </c>
      <c r="T1886" t="s">
        <v>509</v>
      </c>
      <c r="U1886" t="s">
        <v>522</v>
      </c>
      <c r="V1886" t="s">
        <v>514</v>
      </c>
    </row>
    <row r="1887" spans="1:22" ht="15" customHeight="1" x14ac:dyDescent="0.3">
      <c r="A1887">
        <v>10978</v>
      </c>
      <c r="B1887" t="s">
        <v>48</v>
      </c>
      <c r="C1887">
        <v>44</v>
      </c>
      <c r="D1887">
        <v>9</v>
      </c>
      <c r="E1887" s="3">
        <v>44646</v>
      </c>
      <c r="F1887" s="25">
        <f>YEAR(Order[[#This Row],[OrderDate]])</f>
        <v>2022</v>
      </c>
      <c r="G1887" s="14">
        <v>20220331</v>
      </c>
      <c r="H1887" t="s">
        <v>484</v>
      </c>
      <c r="I1887" s="4">
        <v>99.194999304413784</v>
      </c>
      <c r="J1887" s="4">
        <v>19.45</v>
      </c>
      <c r="K1887" s="4">
        <v>16.532499884068965</v>
      </c>
      <c r="L1887">
        <v>6</v>
      </c>
      <c r="M1887" s="8">
        <v>0.15000000596046451</v>
      </c>
      <c r="N1887" t="s">
        <v>398</v>
      </c>
      <c r="O1887">
        <v>20</v>
      </c>
      <c r="P1887" s="4">
        <v>10.842050263532254</v>
      </c>
      <c r="Q1887" t="s">
        <v>137</v>
      </c>
      <c r="R1887" t="s">
        <v>226</v>
      </c>
      <c r="S1887" t="s">
        <v>313</v>
      </c>
      <c r="T1887" t="s">
        <v>509</v>
      </c>
      <c r="U1887" t="s">
        <v>522</v>
      </c>
      <c r="V1887" t="s">
        <v>515</v>
      </c>
    </row>
    <row r="1888" spans="1:22" ht="15" customHeight="1" x14ac:dyDescent="0.3">
      <c r="A1888">
        <v>10979</v>
      </c>
      <c r="B1888" t="s">
        <v>19</v>
      </c>
      <c r="C1888">
        <v>7</v>
      </c>
      <c r="D1888">
        <v>8</v>
      </c>
      <c r="E1888" s="3">
        <v>44646</v>
      </c>
      <c r="F1888" s="25">
        <f>YEAR(Order[[#This Row],[OrderDate]])</f>
        <v>2022</v>
      </c>
      <c r="G1888" s="14">
        <v>20220331</v>
      </c>
      <c r="H1888" t="s">
        <v>484</v>
      </c>
      <c r="I1888" s="4">
        <v>540</v>
      </c>
      <c r="J1888" s="4">
        <v>30</v>
      </c>
      <c r="K1888" s="4">
        <v>30</v>
      </c>
      <c r="L1888">
        <v>18</v>
      </c>
      <c r="M1888" s="8">
        <v>0</v>
      </c>
      <c r="N1888" t="s">
        <v>361</v>
      </c>
      <c r="O1888">
        <v>3</v>
      </c>
      <c r="P1888" s="4">
        <v>16.995648153812226</v>
      </c>
      <c r="Q1888" t="s">
        <v>108</v>
      </c>
      <c r="R1888" t="s">
        <v>197</v>
      </c>
      <c r="S1888" t="s">
        <v>286</v>
      </c>
      <c r="T1888" t="s">
        <v>509</v>
      </c>
      <c r="U1888" t="s">
        <v>524</v>
      </c>
      <c r="V1888" t="s">
        <v>513</v>
      </c>
    </row>
    <row r="1889" spans="1:22" ht="15" customHeight="1" x14ac:dyDescent="0.3">
      <c r="A1889">
        <v>10979</v>
      </c>
      <c r="B1889" t="s">
        <v>19</v>
      </c>
      <c r="C1889">
        <v>12</v>
      </c>
      <c r="D1889">
        <v>8</v>
      </c>
      <c r="E1889" s="3">
        <v>44646</v>
      </c>
      <c r="F1889" s="25">
        <f>YEAR(Order[[#This Row],[OrderDate]])</f>
        <v>2022</v>
      </c>
      <c r="G1889" s="14">
        <v>20220331</v>
      </c>
      <c r="H1889" t="s">
        <v>484</v>
      </c>
      <c r="I1889" s="4">
        <v>760</v>
      </c>
      <c r="J1889" s="4">
        <v>38</v>
      </c>
      <c r="K1889" s="4">
        <v>38</v>
      </c>
      <c r="L1889">
        <v>20</v>
      </c>
      <c r="M1889" s="8">
        <v>0</v>
      </c>
      <c r="N1889" t="s">
        <v>366</v>
      </c>
      <c r="O1889">
        <v>5</v>
      </c>
      <c r="P1889" s="4">
        <v>30.407974809079235</v>
      </c>
      <c r="Q1889" t="s">
        <v>108</v>
      </c>
      <c r="R1889" t="s">
        <v>197</v>
      </c>
      <c r="S1889" t="s">
        <v>286</v>
      </c>
      <c r="T1889" t="s">
        <v>509</v>
      </c>
      <c r="U1889" t="s">
        <v>524</v>
      </c>
      <c r="V1889" t="s">
        <v>511</v>
      </c>
    </row>
    <row r="1890" spans="1:22" ht="15" customHeight="1" x14ac:dyDescent="0.3">
      <c r="A1890">
        <v>10979</v>
      </c>
      <c r="B1890" t="s">
        <v>19</v>
      </c>
      <c r="C1890">
        <v>24</v>
      </c>
      <c r="D1890">
        <v>8</v>
      </c>
      <c r="E1890" s="3">
        <v>44646</v>
      </c>
      <c r="F1890" s="25">
        <f>YEAR(Order[[#This Row],[OrderDate]])</f>
        <v>2022</v>
      </c>
      <c r="G1890" s="14">
        <v>20220331</v>
      </c>
      <c r="H1890" t="s">
        <v>484</v>
      </c>
      <c r="I1890" s="4">
        <v>360</v>
      </c>
      <c r="J1890" s="4">
        <v>4.5</v>
      </c>
      <c r="K1890" s="4">
        <v>4.5</v>
      </c>
      <c r="L1890">
        <v>80</v>
      </c>
      <c r="M1890" s="8">
        <v>0</v>
      </c>
      <c r="N1890" t="s">
        <v>378</v>
      </c>
      <c r="O1890">
        <v>10</v>
      </c>
      <c r="P1890" s="4">
        <v>2.1230577042655105</v>
      </c>
      <c r="Q1890" t="s">
        <v>108</v>
      </c>
      <c r="R1890" t="s">
        <v>197</v>
      </c>
      <c r="S1890" t="s">
        <v>286</v>
      </c>
      <c r="T1890" t="s">
        <v>509</v>
      </c>
      <c r="U1890" t="s">
        <v>524</v>
      </c>
      <c r="V1890" t="s">
        <v>517</v>
      </c>
    </row>
    <row r="1891" spans="1:22" ht="15" customHeight="1" x14ac:dyDescent="0.3">
      <c r="A1891">
        <v>10979</v>
      </c>
      <c r="B1891" t="s">
        <v>19</v>
      </c>
      <c r="C1891">
        <v>27</v>
      </c>
      <c r="D1891">
        <v>8</v>
      </c>
      <c r="E1891" s="3">
        <v>44646</v>
      </c>
      <c r="F1891" s="25">
        <f>YEAR(Order[[#This Row],[OrderDate]])</f>
        <v>2022</v>
      </c>
      <c r="G1891" s="14">
        <v>20220331</v>
      </c>
      <c r="H1891" t="s">
        <v>484</v>
      </c>
      <c r="I1891" s="4">
        <v>1317</v>
      </c>
      <c r="J1891" s="4">
        <v>43.9</v>
      </c>
      <c r="K1891" s="4">
        <v>43.9</v>
      </c>
      <c r="L1891">
        <v>30</v>
      </c>
      <c r="M1891" s="8">
        <v>0</v>
      </c>
      <c r="N1891" t="s">
        <v>381</v>
      </c>
      <c r="O1891">
        <v>11</v>
      </c>
      <c r="P1891" s="4">
        <v>33.234373496604114</v>
      </c>
      <c r="Q1891" t="s">
        <v>108</v>
      </c>
      <c r="R1891" t="s">
        <v>197</v>
      </c>
      <c r="S1891" t="s">
        <v>286</v>
      </c>
      <c r="T1891" t="s">
        <v>509</v>
      </c>
      <c r="U1891" t="s">
        <v>524</v>
      </c>
      <c r="V1891" t="s">
        <v>516</v>
      </c>
    </row>
    <row r="1892" spans="1:22" ht="15" customHeight="1" x14ac:dyDescent="0.3">
      <c r="A1892">
        <v>10979</v>
      </c>
      <c r="B1892" t="s">
        <v>19</v>
      </c>
      <c r="C1892">
        <v>31</v>
      </c>
      <c r="D1892">
        <v>8</v>
      </c>
      <c r="E1892" s="3">
        <v>44646</v>
      </c>
      <c r="F1892" s="25">
        <f>YEAR(Order[[#This Row],[OrderDate]])</f>
        <v>2022</v>
      </c>
      <c r="G1892" s="14">
        <v>20220331</v>
      </c>
      <c r="H1892" t="s">
        <v>484</v>
      </c>
      <c r="I1892" s="4">
        <v>300</v>
      </c>
      <c r="J1892" s="4">
        <v>12.5</v>
      </c>
      <c r="K1892" s="4">
        <v>12.5</v>
      </c>
      <c r="L1892">
        <v>24</v>
      </c>
      <c r="M1892" s="8">
        <v>0</v>
      </c>
      <c r="N1892" t="s">
        <v>385</v>
      </c>
      <c r="O1892">
        <v>14</v>
      </c>
      <c r="P1892" s="4">
        <v>8.9210025428745876</v>
      </c>
      <c r="Q1892" t="s">
        <v>108</v>
      </c>
      <c r="R1892" t="s">
        <v>197</v>
      </c>
      <c r="S1892" t="s">
        <v>286</v>
      </c>
      <c r="T1892" t="s">
        <v>509</v>
      </c>
      <c r="U1892" t="s">
        <v>524</v>
      </c>
      <c r="V1892" t="s">
        <v>511</v>
      </c>
    </row>
    <row r="1893" spans="1:22" ht="15" customHeight="1" x14ac:dyDescent="0.3">
      <c r="A1893">
        <v>10979</v>
      </c>
      <c r="B1893" t="s">
        <v>19</v>
      </c>
      <c r="C1893">
        <v>63</v>
      </c>
      <c r="D1893">
        <v>8</v>
      </c>
      <c r="E1893" s="3">
        <v>44646</v>
      </c>
      <c r="F1893" s="25">
        <f>YEAR(Order[[#This Row],[OrderDate]])</f>
        <v>2022</v>
      </c>
      <c r="G1893" s="14">
        <v>20220417</v>
      </c>
      <c r="H1893" t="s">
        <v>484</v>
      </c>
      <c r="I1893" s="4">
        <v>1536.5</v>
      </c>
      <c r="J1893" s="4">
        <v>43.9</v>
      </c>
      <c r="K1893" s="4">
        <v>43.9</v>
      </c>
      <c r="L1893">
        <v>35</v>
      </c>
      <c r="M1893" s="8">
        <v>0</v>
      </c>
      <c r="N1893" t="s">
        <v>417</v>
      </c>
      <c r="O1893">
        <v>7</v>
      </c>
      <c r="P1893" s="4">
        <v>26.405205149492534</v>
      </c>
      <c r="Q1893" t="s">
        <v>108</v>
      </c>
      <c r="R1893" t="s">
        <v>197</v>
      </c>
      <c r="S1893" t="s">
        <v>286</v>
      </c>
      <c r="T1893" t="s">
        <v>509</v>
      </c>
      <c r="U1893" t="s">
        <v>524</v>
      </c>
      <c r="V1893" t="s">
        <v>515</v>
      </c>
    </row>
    <row r="1894" spans="1:22" ht="15" customHeight="1" x14ac:dyDescent="0.3">
      <c r="A1894">
        <v>10980</v>
      </c>
      <c r="B1894" t="s">
        <v>22</v>
      </c>
      <c r="C1894">
        <v>75</v>
      </c>
      <c r="D1894">
        <v>4</v>
      </c>
      <c r="E1894" s="3">
        <v>44647</v>
      </c>
      <c r="F1894" s="25">
        <f>YEAR(Order[[#This Row],[OrderDate]])</f>
        <v>2022</v>
      </c>
      <c r="G1894" s="14">
        <v>20220402</v>
      </c>
      <c r="H1894" t="s">
        <v>486</v>
      </c>
      <c r="I1894" s="4">
        <v>247.99999907612801</v>
      </c>
      <c r="J1894" s="4">
        <v>7.75</v>
      </c>
      <c r="K1894" s="4">
        <v>6.1999999769032001</v>
      </c>
      <c r="L1894">
        <v>40</v>
      </c>
      <c r="M1894" s="8">
        <v>0.20000000298023221</v>
      </c>
      <c r="N1894" t="s">
        <v>429</v>
      </c>
      <c r="O1894">
        <v>12</v>
      </c>
      <c r="P1894" s="4">
        <v>3.8495729671919596</v>
      </c>
      <c r="Q1894" t="s">
        <v>111</v>
      </c>
      <c r="R1894" t="s">
        <v>200</v>
      </c>
      <c r="S1894" t="s">
        <v>289</v>
      </c>
      <c r="T1894" t="s">
        <v>509</v>
      </c>
      <c r="U1894" t="s">
        <v>526</v>
      </c>
      <c r="V1894" t="s">
        <v>517</v>
      </c>
    </row>
    <row r="1895" spans="1:22" ht="15" customHeight="1" x14ac:dyDescent="0.3">
      <c r="A1895">
        <v>10981</v>
      </c>
      <c r="B1895" t="s">
        <v>32</v>
      </c>
      <c r="C1895">
        <v>38</v>
      </c>
      <c r="D1895">
        <v>1</v>
      </c>
      <c r="E1895" s="3">
        <v>44647</v>
      </c>
      <c r="F1895" s="25">
        <f>YEAR(Order[[#This Row],[OrderDate]])</f>
        <v>2022</v>
      </c>
      <c r="G1895" s="14">
        <v>20220408</v>
      </c>
      <c r="H1895" t="s">
        <v>484</v>
      </c>
      <c r="I1895" s="4">
        <v>15810</v>
      </c>
      <c r="J1895" s="4">
        <v>263.5</v>
      </c>
      <c r="K1895" s="4">
        <v>263.5</v>
      </c>
      <c r="L1895">
        <v>60</v>
      </c>
      <c r="M1895" s="8">
        <v>0</v>
      </c>
      <c r="N1895" t="s">
        <v>392</v>
      </c>
      <c r="O1895">
        <v>18</v>
      </c>
      <c r="P1895" s="4">
        <v>194.17724636053271</v>
      </c>
      <c r="Q1895" t="s">
        <v>121</v>
      </c>
      <c r="R1895" t="s">
        <v>210</v>
      </c>
      <c r="S1895" t="s">
        <v>298</v>
      </c>
      <c r="T1895" t="s">
        <v>510</v>
      </c>
      <c r="U1895" t="s">
        <v>521</v>
      </c>
      <c r="V1895" t="s">
        <v>517</v>
      </c>
    </row>
    <row r="1896" spans="1:22" ht="15" customHeight="1" x14ac:dyDescent="0.3">
      <c r="A1896">
        <v>10982</v>
      </c>
      <c r="B1896" t="s">
        <v>9</v>
      </c>
      <c r="C1896">
        <v>7</v>
      </c>
      <c r="D1896">
        <v>2</v>
      </c>
      <c r="E1896" s="3">
        <v>44647</v>
      </c>
      <c r="F1896" s="25">
        <f>YEAR(Order[[#This Row],[OrderDate]])</f>
        <v>2022</v>
      </c>
      <c r="G1896" s="14">
        <v>20220408</v>
      </c>
      <c r="H1896" t="s">
        <v>486</v>
      </c>
      <c r="I1896" s="4">
        <v>600</v>
      </c>
      <c r="J1896" s="4">
        <v>30</v>
      </c>
      <c r="K1896" s="4">
        <v>30</v>
      </c>
      <c r="L1896">
        <v>20</v>
      </c>
      <c r="M1896" s="8">
        <v>0</v>
      </c>
      <c r="N1896" t="s">
        <v>361</v>
      </c>
      <c r="O1896">
        <v>3</v>
      </c>
      <c r="P1896" s="4">
        <v>16.995648153812226</v>
      </c>
      <c r="Q1896" t="s">
        <v>98</v>
      </c>
      <c r="R1896" t="s">
        <v>187</v>
      </c>
      <c r="S1896" t="s">
        <v>276</v>
      </c>
      <c r="T1896" t="s">
        <v>510</v>
      </c>
      <c r="U1896" t="s">
        <v>531</v>
      </c>
      <c r="V1896" t="s">
        <v>513</v>
      </c>
    </row>
    <row r="1897" spans="1:22" ht="15" customHeight="1" x14ac:dyDescent="0.3">
      <c r="A1897">
        <v>10982</v>
      </c>
      <c r="B1897" t="s">
        <v>9</v>
      </c>
      <c r="C1897">
        <v>43</v>
      </c>
      <c r="D1897">
        <v>2</v>
      </c>
      <c r="E1897" s="3">
        <v>44647</v>
      </c>
      <c r="F1897" s="25">
        <f>YEAR(Order[[#This Row],[OrderDate]])</f>
        <v>2022</v>
      </c>
      <c r="G1897" s="14">
        <v>20220406</v>
      </c>
      <c r="H1897" t="s">
        <v>486</v>
      </c>
      <c r="I1897" s="4">
        <v>414</v>
      </c>
      <c r="J1897" s="4">
        <v>46</v>
      </c>
      <c r="K1897" s="4">
        <v>46</v>
      </c>
      <c r="L1897">
        <v>9</v>
      </c>
      <c r="M1897" s="8">
        <v>0</v>
      </c>
      <c r="N1897" t="s">
        <v>397</v>
      </c>
      <c r="O1897">
        <v>20</v>
      </c>
      <c r="P1897" s="4">
        <v>33.719701744549674</v>
      </c>
      <c r="Q1897" t="s">
        <v>98</v>
      </c>
      <c r="R1897" t="s">
        <v>187</v>
      </c>
      <c r="S1897" t="s">
        <v>276</v>
      </c>
      <c r="T1897" t="s">
        <v>510</v>
      </c>
      <c r="U1897" t="s">
        <v>531</v>
      </c>
      <c r="V1897" t="s">
        <v>517</v>
      </c>
    </row>
    <row r="1898" spans="1:22" ht="15" customHeight="1" x14ac:dyDescent="0.3">
      <c r="A1898">
        <v>10983</v>
      </c>
      <c r="B1898" t="s">
        <v>68</v>
      </c>
      <c r="C1898">
        <v>13</v>
      </c>
      <c r="D1898">
        <v>2</v>
      </c>
      <c r="E1898" s="3">
        <v>44647</v>
      </c>
      <c r="F1898" s="25">
        <f>YEAR(Order[[#This Row],[OrderDate]])</f>
        <v>2022</v>
      </c>
      <c r="G1898" s="14">
        <v>20220406</v>
      </c>
      <c r="H1898" t="s">
        <v>484</v>
      </c>
      <c r="I1898" s="4">
        <v>428.3999969959259</v>
      </c>
      <c r="J1898" s="4">
        <v>6</v>
      </c>
      <c r="K1898" s="4">
        <v>5.0999999642372131</v>
      </c>
      <c r="L1898">
        <v>84</v>
      </c>
      <c r="M1898" s="8">
        <v>0.15000000596046451</v>
      </c>
      <c r="N1898" t="s">
        <v>367</v>
      </c>
      <c r="O1898">
        <v>6</v>
      </c>
      <c r="P1898" s="4">
        <v>2.1837851755325639</v>
      </c>
      <c r="Q1898" t="s">
        <v>157</v>
      </c>
      <c r="R1898" t="s">
        <v>246</v>
      </c>
      <c r="S1898" t="s">
        <v>331</v>
      </c>
      <c r="T1898" t="s">
        <v>510</v>
      </c>
      <c r="U1898" t="s">
        <v>353</v>
      </c>
      <c r="V1898" t="s">
        <v>514</v>
      </c>
    </row>
    <row r="1899" spans="1:22" ht="15" customHeight="1" x14ac:dyDescent="0.3">
      <c r="A1899">
        <v>10983</v>
      </c>
      <c r="B1899" t="s">
        <v>68</v>
      </c>
      <c r="C1899">
        <v>57</v>
      </c>
      <c r="D1899">
        <v>2</v>
      </c>
      <c r="E1899" s="3">
        <v>44647</v>
      </c>
      <c r="F1899" s="25">
        <f>YEAR(Order[[#This Row],[OrderDate]])</f>
        <v>2022</v>
      </c>
      <c r="G1899" s="14">
        <v>20220403</v>
      </c>
      <c r="H1899" t="s">
        <v>484</v>
      </c>
      <c r="I1899" s="4">
        <v>292.5</v>
      </c>
      <c r="J1899" s="4">
        <v>19.5</v>
      </c>
      <c r="K1899" s="4">
        <v>19.5</v>
      </c>
      <c r="L1899">
        <v>15</v>
      </c>
      <c r="M1899" s="8">
        <v>0</v>
      </c>
      <c r="N1899" t="s">
        <v>411</v>
      </c>
      <c r="O1899">
        <v>26</v>
      </c>
      <c r="P1899" s="4">
        <v>13.98469118449494</v>
      </c>
      <c r="Q1899" t="s">
        <v>157</v>
      </c>
      <c r="R1899" t="s">
        <v>246</v>
      </c>
      <c r="S1899" t="s">
        <v>331</v>
      </c>
      <c r="T1899" t="s">
        <v>510</v>
      </c>
      <c r="U1899" t="s">
        <v>353</v>
      </c>
      <c r="V1899" t="s">
        <v>512</v>
      </c>
    </row>
    <row r="1900" spans="1:22" ht="15" customHeight="1" x14ac:dyDescent="0.3">
      <c r="A1900">
        <v>10984</v>
      </c>
      <c r="B1900" t="s">
        <v>68</v>
      </c>
      <c r="C1900">
        <v>16</v>
      </c>
      <c r="D1900">
        <v>1</v>
      </c>
      <c r="E1900" s="3">
        <v>44650</v>
      </c>
      <c r="F1900" s="25">
        <f>YEAR(Order[[#This Row],[OrderDate]])</f>
        <v>2022</v>
      </c>
      <c r="G1900" s="14">
        <v>20220403</v>
      </c>
      <c r="H1900" t="s">
        <v>485</v>
      </c>
      <c r="I1900" s="4">
        <v>959.75</v>
      </c>
      <c r="J1900" s="4">
        <v>17.45</v>
      </c>
      <c r="K1900" s="4">
        <v>17.45</v>
      </c>
      <c r="L1900">
        <v>55</v>
      </c>
      <c r="M1900" s="8">
        <v>0</v>
      </c>
      <c r="N1900" t="s">
        <v>370</v>
      </c>
      <c r="O1900">
        <v>7</v>
      </c>
      <c r="P1900" s="4">
        <v>12.75283918323947</v>
      </c>
      <c r="Q1900" t="s">
        <v>157</v>
      </c>
      <c r="R1900" t="s">
        <v>246</v>
      </c>
      <c r="S1900" t="s">
        <v>331</v>
      </c>
      <c r="T1900" t="s">
        <v>510</v>
      </c>
      <c r="U1900" t="s">
        <v>353</v>
      </c>
      <c r="V1900" t="s">
        <v>516</v>
      </c>
    </row>
    <row r="1901" spans="1:22" ht="15" customHeight="1" x14ac:dyDescent="0.3">
      <c r="A1901">
        <v>10984</v>
      </c>
      <c r="B1901" t="s">
        <v>68</v>
      </c>
      <c r="C1901">
        <v>24</v>
      </c>
      <c r="D1901">
        <v>1</v>
      </c>
      <c r="E1901" s="3">
        <v>44650</v>
      </c>
      <c r="F1901" s="25">
        <f>YEAR(Order[[#This Row],[OrderDate]])</f>
        <v>2022</v>
      </c>
      <c r="G1901" s="14">
        <v>20220403</v>
      </c>
      <c r="H1901" t="s">
        <v>485</v>
      </c>
      <c r="I1901" s="4">
        <v>90</v>
      </c>
      <c r="J1901" s="4">
        <v>4.5</v>
      </c>
      <c r="K1901" s="4">
        <v>4.5</v>
      </c>
      <c r="L1901">
        <v>20</v>
      </c>
      <c r="M1901" s="8">
        <v>0</v>
      </c>
      <c r="N1901" t="s">
        <v>378</v>
      </c>
      <c r="O1901">
        <v>10</v>
      </c>
      <c r="P1901" s="4">
        <v>2.1230577042655105</v>
      </c>
      <c r="Q1901" t="s">
        <v>157</v>
      </c>
      <c r="R1901" t="s">
        <v>246</v>
      </c>
      <c r="S1901" t="s">
        <v>331</v>
      </c>
      <c r="T1901" t="s">
        <v>510</v>
      </c>
      <c r="U1901" t="s">
        <v>353</v>
      </c>
      <c r="V1901" t="s">
        <v>517</v>
      </c>
    </row>
    <row r="1902" spans="1:22" ht="15" customHeight="1" x14ac:dyDescent="0.3">
      <c r="A1902">
        <v>10984</v>
      </c>
      <c r="B1902" t="s">
        <v>68</v>
      </c>
      <c r="C1902">
        <v>36</v>
      </c>
      <c r="D1902">
        <v>1</v>
      </c>
      <c r="E1902" s="3">
        <v>44650</v>
      </c>
      <c r="F1902" s="25">
        <f>YEAR(Order[[#This Row],[OrderDate]])</f>
        <v>2022</v>
      </c>
      <c r="G1902" s="14">
        <v>20220402</v>
      </c>
      <c r="H1902" t="s">
        <v>485</v>
      </c>
      <c r="I1902" s="4">
        <v>760</v>
      </c>
      <c r="J1902" s="4">
        <v>19</v>
      </c>
      <c r="K1902" s="4">
        <v>19</v>
      </c>
      <c r="L1902">
        <v>40</v>
      </c>
      <c r="M1902" s="8">
        <v>0</v>
      </c>
      <c r="N1902" t="s">
        <v>390</v>
      </c>
      <c r="O1902">
        <v>17</v>
      </c>
      <c r="P1902" s="4">
        <v>14.515505674132482</v>
      </c>
      <c r="Q1902" t="s">
        <v>157</v>
      </c>
      <c r="R1902" t="s">
        <v>246</v>
      </c>
      <c r="S1902" t="s">
        <v>331</v>
      </c>
      <c r="T1902" t="s">
        <v>510</v>
      </c>
      <c r="U1902" t="s">
        <v>353</v>
      </c>
      <c r="V1902" t="s">
        <v>514</v>
      </c>
    </row>
    <row r="1903" spans="1:22" ht="15" customHeight="1" x14ac:dyDescent="0.3">
      <c r="A1903">
        <v>10985</v>
      </c>
      <c r="B1903" t="s">
        <v>35</v>
      </c>
      <c r="C1903">
        <v>16</v>
      </c>
      <c r="D1903">
        <v>2</v>
      </c>
      <c r="E1903" s="3">
        <v>44650</v>
      </c>
      <c r="F1903" s="25">
        <f>YEAR(Order[[#This Row],[OrderDate]])</f>
        <v>2022</v>
      </c>
      <c r="G1903" s="14">
        <v>20220402</v>
      </c>
      <c r="H1903" t="s">
        <v>486</v>
      </c>
      <c r="I1903" s="4">
        <v>565.37999906390905</v>
      </c>
      <c r="J1903" s="4">
        <v>17.45</v>
      </c>
      <c r="K1903" s="4">
        <v>15.704999973997474</v>
      </c>
      <c r="L1903">
        <v>36</v>
      </c>
      <c r="M1903" s="8">
        <v>0.10000000149011611</v>
      </c>
      <c r="N1903" t="s">
        <v>370</v>
      </c>
      <c r="O1903">
        <v>7</v>
      </c>
      <c r="P1903" s="4">
        <v>12.75283918323947</v>
      </c>
      <c r="Q1903" t="s">
        <v>124</v>
      </c>
      <c r="R1903" t="s">
        <v>213</v>
      </c>
      <c r="T1903" t="s">
        <v>509</v>
      </c>
      <c r="U1903" t="s">
        <v>530</v>
      </c>
      <c r="V1903" t="s">
        <v>516</v>
      </c>
    </row>
    <row r="1904" spans="1:22" ht="15" customHeight="1" x14ac:dyDescent="0.3">
      <c r="A1904">
        <v>10985</v>
      </c>
      <c r="B1904" t="s">
        <v>35</v>
      </c>
      <c r="C1904">
        <v>18</v>
      </c>
      <c r="D1904">
        <v>2</v>
      </c>
      <c r="E1904" s="3">
        <v>44650</v>
      </c>
      <c r="F1904" s="25">
        <f>YEAR(Order[[#This Row],[OrderDate]])</f>
        <v>2022</v>
      </c>
      <c r="G1904" s="14">
        <v>20220402</v>
      </c>
      <c r="H1904" t="s">
        <v>486</v>
      </c>
      <c r="I1904" s="4">
        <v>449.99999925494194</v>
      </c>
      <c r="J1904" s="4">
        <v>62.5</v>
      </c>
      <c r="K1904" s="4">
        <v>56.249999906867743</v>
      </c>
      <c r="L1904">
        <v>8</v>
      </c>
      <c r="M1904" s="8">
        <v>0.10000000149011611</v>
      </c>
      <c r="N1904" t="s">
        <v>372</v>
      </c>
      <c r="O1904">
        <v>7</v>
      </c>
      <c r="P1904" s="4">
        <v>20.144415838276313</v>
      </c>
      <c r="Q1904" t="s">
        <v>124</v>
      </c>
      <c r="R1904" t="s">
        <v>213</v>
      </c>
      <c r="T1904" t="s">
        <v>509</v>
      </c>
      <c r="U1904" t="s">
        <v>530</v>
      </c>
      <c r="V1904" t="s">
        <v>514</v>
      </c>
    </row>
    <row r="1905" spans="1:22" ht="15" customHeight="1" x14ac:dyDescent="0.3">
      <c r="A1905">
        <v>10985</v>
      </c>
      <c r="B1905" t="s">
        <v>35</v>
      </c>
      <c r="C1905">
        <v>32</v>
      </c>
      <c r="D1905">
        <v>2</v>
      </c>
      <c r="E1905" s="3">
        <v>44650</v>
      </c>
      <c r="F1905" s="25">
        <f>YEAR(Order[[#This Row],[OrderDate]])</f>
        <v>2022</v>
      </c>
      <c r="G1905" s="14">
        <v>20220421</v>
      </c>
      <c r="H1905" t="s">
        <v>486</v>
      </c>
      <c r="I1905" s="4">
        <v>1007.9999983310699</v>
      </c>
      <c r="J1905" s="4">
        <v>32</v>
      </c>
      <c r="K1905" s="4">
        <v>28.799999952316284</v>
      </c>
      <c r="L1905">
        <v>35</v>
      </c>
      <c r="M1905" s="8">
        <v>0.10000000149011611</v>
      </c>
      <c r="N1905" t="s">
        <v>386</v>
      </c>
      <c r="O1905">
        <v>14</v>
      </c>
      <c r="P1905" s="4">
        <v>15.737004602670464</v>
      </c>
      <c r="Q1905" t="s">
        <v>124</v>
      </c>
      <c r="R1905" t="s">
        <v>213</v>
      </c>
      <c r="T1905" t="s">
        <v>509</v>
      </c>
      <c r="U1905" t="s">
        <v>530</v>
      </c>
      <c r="V1905" t="s">
        <v>511</v>
      </c>
    </row>
    <row r="1906" spans="1:22" ht="15" customHeight="1" x14ac:dyDescent="0.3">
      <c r="A1906">
        <v>10986</v>
      </c>
      <c r="B1906" t="s">
        <v>52</v>
      </c>
      <c r="C1906">
        <v>11</v>
      </c>
      <c r="D1906">
        <v>8</v>
      </c>
      <c r="E1906" s="3">
        <v>44650</v>
      </c>
      <c r="F1906" s="25">
        <f>YEAR(Order[[#This Row],[OrderDate]])</f>
        <v>2022</v>
      </c>
      <c r="G1906" s="14">
        <v>20220421</v>
      </c>
      <c r="H1906" t="s">
        <v>484</v>
      </c>
      <c r="I1906" s="4">
        <v>630</v>
      </c>
      <c r="J1906" s="4">
        <v>21</v>
      </c>
      <c r="K1906" s="4">
        <v>21</v>
      </c>
      <c r="L1906">
        <v>30</v>
      </c>
      <c r="M1906" s="8">
        <v>0</v>
      </c>
      <c r="N1906" t="s">
        <v>365</v>
      </c>
      <c r="O1906">
        <v>5</v>
      </c>
      <c r="P1906" s="4">
        <v>7.3815383533820462</v>
      </c>
      <c r="Q1906" t="s">
        <v>141</v>
      </c>
      <c r="R1906" t="s">
        <v>230</v>
      </c>
      <c r="S1906" t="s">
        <v>278</v>
      </c>
      <c r="T1906" t="s">
        <v>510</v>
      </c>
      <c r="U1906">
        <v>0</v>
      </c>
      <c r="V1906" t="s">
        <v>511</v>
      </c>
    </row>
    <row r="1907" spans="1:22" ht="15" customHeight="1" x14ac:dyDescent="0.3">
      <c r="A1907">
        <v>10986</v>
      </c>
      <c r="B1907" t="s">
        <v>52</v>
      </c>
      <c r="C1907">
        <v>20</v>
      </c>
      <c r="D1907">
        <v>8</v>
      </c>
      <c r="E1907" s="3">
        <v>44650</v>
      </c>
      <c r="F1907" s="25">
        <f>YEAR(Order[[#This Row],[OrderDate]])</f>
        <v>2022</v>
      </c>
      <c r="G1907" s="14">
        <v>20220421</v>
      </c>
      <c r="H1907" t="s">
        <v>484</v>
      </c>
      <c r="I1907" s="4">
        <v>1215</v>
      </c>
      <c r="J1907" s="4">
        <v>81</v>
      </c>
      <c r="K1907" s="4">
        <v>81</v>
      </c>
      <c r="L1907">
        <v>15</v>
      </c>
      <c r="M1907" s="8">
        <v>0</v>
      </c>
      <c r="N1907" t="s">
        <v>374</v>
      </c>
      <c r="O1907">
        <v>8</v>
      </c>
      <c r="P1907" s="4">
        <v>57.815472307491099</v>
      </c>
      <c r="Q1907" t="s">
        <v>141</v>
      </c>
      <c r="R1907" t="s">
        <v>230</v>
      </c>
      <c r="S1907" t="s">
        <v>278</v>
      </c>
      <c r="T1907" t="s">
        <v>510</v>
      </c>
      <c r="U1907">
        <v>0</v>
      </c>
      <c r="V1907" t="s">
        <v>516</v>
      </c>
    </row>
    <row r="1908" spans="1:22" ht="15" customHeight="1" x14ac:dyDescent="0.3">
      <c r="A1908">
        <v>10986</v>
      </c>
      <c r="B1908" t="s">
        <v>52</v>
      </c>
      <c r="C1908">
        <v>76</v>
      </c>
      <c r="D1908">
        <v>8</v>
      </c>
      <c r="E1908" s="3">
        <v>44650</v>
      </c>
      <c r="F1908" s="25">
        <f>YEAR(Order[[#This Row],[OrderDate]])</f>
        <v>2022</v>
      </c>
      <c r="G1908" s="14">
        <v>20220421</v>
      </c>
      <c r="H1908" t="s">
        <v>484</v>
      </c>
      <c r="I1908" s="4">
        <v>180</v>
      </c>
      <c r="J1908" s="4">
        <v>18</v>
      </c>
      <c r="K1908" s="4">
        <v>18</v>
      </c>
      <c r="L1908">
        <v>10</v>
      </c>
      <c r="M1908" s="8">
        <v>0</v>
      </c>
      <c r="N1908" t="s">
        <v>430</v>
      </c>
      <c r="O1908">
        <v>23</v>
      </c>
      <c r="P1908" s="4">
        <v>11.35067307451974</v>
      </c>
      <c r="Q1908" t="s">
        <v>141</v>
      </c>
      <c r="R1908" t="s">
        <v>230</v>
      </c>
      <c r="S1908" t="s">
        <v>278</v>
      </c>
      <c r="T1908" t="s">
        <v>510</v>
      </c>
      <c r="U1908">
        <v>0</v>
      </c>
      <c r="V1908" t="s">
        <v>517</v>
      </c>
    </row>
    <row r="1909" spans="1:22" ht="15" customHeight="1" x14ac:dyDescent="0.3">
      <c r="A1909">
        <v>10986</v>
      </c>
      <c r="B1909" t="s">
        <v>52</v>
      </c>
      <c r="C1909">
        <v>77</v>
      </c>
      <c r="D1909">
        <v>8</v>
      </c>
      <c r="E1909" s="3">
        <v>44650</v>
      </c>
      <c r="F1909" s="25">
        <f>YEAR(Order[[#This Row],[OrderDate]])</f>
        <v>2022</v>
      </c>
      <c r="G1909" s="14">
        <v>20220406</v>
      </c>
      <c r="H1909" t="s">
        <v>484</v>
      </c>
      <c r="I1909" s="4">
        <v>195</v>
      </c>
      <c r="J1909" s="4">
        <v>13</v>
      </c>
      <c r="K1909" s="4">
        <v>13</v>
      </c>
      <c r="L1909">
        <v>15</v>
      </c>
      <c r="M1909" s="8">
        <v>0</v>
      </c>
      <c r="N1909" t="s">
        <v>431</v>
      </c>
      <c r="O1909">
        <v>12</v>
      </c>
      <c r="P1909" s="4">
        <v>9.7871799999999993</v>
      </c>
      <c r="Q1909" t="s">
        <v>141</v>
      </c>
      <c r="R1909" t="s">
        <v>230</v>
      </c>
      <c r="S1909" t="s">
        <v>278</v>
      </c>
      <c r="T1909" t="s">
        <v>510</v>
      </c>
      <c r="U1909">
        <v>0</v>
      </c>
      <c r="V1909" t="s">
        <v>515</v>
      </c>
    </row>
    <row r="1910" spans="1:22" ht="15" customHeight="1" x14ac:dyDescent="0.3">
      <c r="A1910">
        <v>10987</v>
      </c>
      <c r="B1910" t="s">
        <v>18</v>
      </c>
      <c r="C1910">
        <v>7</v>
      </c>
      <c r="D1910">
        <v>8</v>
      </c>
      <c r="E1910" s="3">
        <v>44651</v>
      </c>
      <c r="F1910" s="25">
        <f>YEAR(Order[[#This Row],[OrderDate]])</f>
        <v>2022</v>
      </c>
      <c r="G1910" s="14">
        <v>20220406</v>
      </c>
      <c r="H1910" t="s">
        <v>486</v>
      </c>
      <c r="I1910" s="4">
        <v>1800</v>
      </c>
      <c r="J1910" s="4">
        <v>30</v>
      </c>
      <c r="K1910" s="4">
        <v>30</v>
      </c>
      <c r="L1910">
        <v>60</v>
      </c>
      <c r="M1910" s="8">
        <v>0</v>
      </c>
      <c r="N1910" t="s">
        <v>361</v>
      </c>
      <c r="O1910">
        <v>3</v>
      </c>
      <c r="P1910" s="4">
        <v>16.995648153812226</v>
      </c>
      <c r="Q1910" t="s">
        <v>107</v>
      </c>
      <c r="R1910" t="s">
        <v>196</v>
      </c>
      <c r="S1910" t="s">
        <v>285</v>
      </c>
      <c r="T1910" t="s">
        <v>509</v>
      </c>
      <c r="U1910" t="s">
        <v>351</v>
      </c>
      <c r="V1910" t="s">
        <v>513</v>
      </c>
    </row>
    <row r="1911" spans="1:22" ht="15" customHeight="1" x14ac:dyDescent="0.3">
      <c r="A1911">
        <v>10987</v>
      </c>
      <c r="B1911" t="s">
        <v>18</v>
      </c>
      <c r="C1911">
        <v>43</v>
      </c>
      <c r="D1911">
        <v>8</v>
      </c>
      <c r="E1911" s="3">
        <v>44651</v>
      </c>
      <c r="F1911" s="25">
        <f>YEAR(Order[[#This Row],[OrderDate]])</f>
        <v>2022</v>
      </c>
      <c r="G1911" s="14">
        <v>20220406</v>
      </c>
      <c r="H1911" t="s">
        <v>486</v>
      </c>
      <c r="I1911" s="4">
        <v>276</v>
      </c>
      <c r="J1911" s="4">
        <v>46</v>
      </c>
      <c r="K1911" s="4">
        <v>46</v>
      </c>
      <c r="L1911">
        <v>6</v>
      </c>
      <c r="M1911" s="8">
        <v>0</v>
      </c>
      <c r="N1911" t="s">
        <v>397</v>
      </c>
      <c r="O1911">
        <v>20</v>
      </c>
      <c r="P1911" s="4">
        <v>33.719701744549674</v>
      </c>
      <c r="Q1911" t="s">
        <v>107</v>
      </c>
      <c r="R1911" t="s">
        <v>196</v>
      </c>
      <c r="S1911" t="s">
        <v>285</v>
      </c>
      <c r="T1911" t="s">
        <v>509</v>
      </c>
      <c r="U1911" t="s">
        <v>351</v>
      </c>
      <c r="V1911" t="s">
        <v>517</v>
      </c>
    </row>
    <row r="1912" spans="1:22" ht="15" customHeight="1" x14ac:dyDescent="0.3">
      <c r="A1912">
        <v>10987</v>
      </c>
      <c r="B1912" t="s">
        <v>18</v>
      </c>
      <c r="C1912">
        <v>72</v>
      </c>
      <c r="D1912">
        <v>8</v>
      </c>
      <c r="E1912" s="3">
        <v>44651</v>
      </c>
      <c r="F1912" s="25">
        <f>YEAR(Order[[#This Row],[OrderDate]])</f>
        <v>2022</v>
      </c>
      <c r="G1912" s="14">
        <v>20220410</v>
      </c>
      <c r="H1912" t="s">
        <v>486</v>
      </c>
      <c r="I1912" s="4">
        <v>696</v>
      </c>
      <c r="J1912" s="4">
        <v>34.799999999999997</v>
      </c>
      <c r="K1912" s="4">
        <v>34.799999999999997</v>
      </c>
      <c r="L1912">
        <v>20</v>
      </c>
      <c r="M1912" s="8">
        <v>0</v>
      </c>
      <c r="N1912" t="s">
        <v>426</v>
      </c>
      <c r="O1912">
        <v>14</v>
      </c>
      <c r="P1912" s="4">
        <v>14.902797245173618</v>
      </c>
      <c r="Q1912" t="s">
        <v>107</v>
      </c>
      <c r="R1912" t="s">
        <v>196</v>
      </c>
      <c r="S1912" t="s">
        <v>285</v>
      </c>
      <c r="T1912" t="s">
        <v>509</v>
      </c>
      <c r="U1912" t="s">
        <v>351</v>
      </c>
      <c r="V1912" t="s">
        <v>511</v>
      </c>
    </row>
    <row r="1913" spans="1:22" ht="15" customHeight="1" x14ac:dyDescent="0.3">
      <c r="A1913">
        <v>10988</v>
      </c>
      <c r="B1913" t="s">
        <v>62</v>
      </c>
      <c r="C1913">
        <v>7</v>
      </c>
      <c r="D1913">
        <v>3</v>
      </c>
      <c r="E1913" s="3">
        <v>44651</v>
      </c>
      <c r="F1913" s="25">
        <f>YEAR(Order[[#This Row],[OrderDate]])</f>
        <v>2022</v>
      </c>
      <c r="G1913" s="14">
        <v>20220410</v>
      </c>
      <c r="H1913" t="s">
        <v>484</v>
      </c>
      <c r="I1913" s="4">
        <v>1800</v>
      </c>
      <c r="J1913" s="4">
        <v>30</v>
      </c>
      <c r="K1913" s="4">
        <v>30</v>
      </c>
      <c r="L1913">
        <v>60</v>
      </c>
      <c r="M1913" s="8">
        <v>0</v>
      </c>
      <c r="N1913" t="s">
        <v>361</v>
      </c>
      <c r="O1913">
        <v>3</v>
      </c>
      <c r="P1913" s="4">
        <v>16.995648153812226</v>
      </c>
      <c r="Q1913" t="s">
        <v>151</v>
      </c>
      <c r="R1913" t="s">
        <v>240</v>
      </c>
      <c r="S1913" t="s">
        <v>325</v>
      </c>
      <c r="T1913" t="s">
        <v>510</v>
      </c>
      <c r="U1913" t="s">
        <v>353</v>
      </c>
      <c r="V1913" t="s">
        <v>513</v>
      </c>
    </row>
    <row r="1914" spans="1:22" ht="15" customHeight="1" x14ac:dyDescent="0.3">
      <c r="A1914">
        <v>10988</v>
      </c>
      <c r="B1914" t="s">
        <v>62</v>
      </c>
      <c r="C1914">
        <v>62</v>
      </c>
      <c r="D1914">
        <v>3</v>
      </c>
      <c r="E1914" s="3">
        <v>44651</v>
      </c>
      <c r="F1914" s="25">
        <f>YEAR(Order[[#This Row],[OrderDate]])</f>
        <v>2022</v>
      </c>
      <c r="G1914" s="14">
        <v>20220402</v>
      </c>
      <c r="H1914" t="s">
        <v>484</v>
      </c>
      <c r="I1914" s="4">
        <v>1774.799997061491</v>
      </c>
      <c r="J1914" s="4">
        <v>49.3</v>
      </c>
      <c r="K1914" s="4">
        <v>44.369999926537275</v>
      </c>
      <c r="L1914">
        <v>40</v>
      </c>
      <c r="M1914" s="8">
        <v>0.10000000149011611</v>
      </c>
      <c r="N1914" t="s">
        <v>416</v>
      </c>
      <c r="O1914">
        <v>29</v>
      </c>
      <c r="P1914" s="4">
        <v>34.868075459270003</v>
      </c>
      <c r="Q1914" t="s">
        <v>151</v>
      </c>
      <c r="R1914" t="s">
        <v>240</v>
      </c>
      <c r="S1914" t="s">
        <v>325</v>
      </c>
      <c r="T1914" t="s">
        <v>510</v>
      </c>
      <c r="U1914" t="s">
        <v>353</v>
      </c>
      <c r="V1914" t="s">
        <v>516</v>
      </c>
    </row>
    <row r="1915" spans="1:22" ht="15" customHeight="1" x14ac:dyDescent="0.3">
      <c r="A1915">
        <v>10989</v>
      </c>
      <c r="B1915" t="s">
        <v>58</v>
      </c>
      <c r="C1915">
        <v>6</v>
      </c>
      <c r="D1915">
        <v>2</v>
      </c>
      <c r="E1915" s="3">
        <v>44651</v>
      </c>
      <c r="F1915" s="25">
        <f>YEAR(Order[[#This Row],[OrderDate]])</f>
        <v>2022</v>
      </c>
      <c r="G1915" s="14">
        <v>20220402</v>
      </c>
      <c r="H1915" t="s">
        <v>486</v>
      </c>
      <c r="I1915" s="4">
        <v>1000</v>
      </c>
      <c r="J1915" s="4">
        <v>25</v>
      </c>
      <c r="K1915" s="4">
        <v>25</v>
      </c>
      <c r="L1915">
        <v>40</v>
      </c>
      <c r="M1915" s="8">
        <v>0</v>
      </c>
      <c r="N1915" t="s">
        <v>360</v>
      </c>
      <c r="O1915">
        <v>3</v>
      </c>
      <c r="P1915" s="4">
        <v>17.141683844381447</v>
      </c>
      <c r="Q1915" t="s">
        <v>147</v>
      </c>
      <c r="R1915" t="s">
        <v>236</v>
      </c>
      <c r="S1915" t="s">
        <v>322</v>
      </c>
      <c r="T1915" t="s">
        <v>510</v>
      </c>
      <c r="U1915" t="s">
        <v>521</v>
      </c>
      <c r="V1915" t="s">
        <v>515</v>
      </c>
    </row>
    <row r="1916" spans="1:22" ht="15" customHeight="1" x14ac:dyDescent="0.3">
      <c r="A1916">
        <v>10989</v>
      </c>
      <c r="B1916" t="s">
        <v>58</v>
      </c>
      <c r="C1916">
        <v>11</v>
      </c>
      <c r="D1916">
        <v>2</v>
      </c>
      <c r="E1916" s="3">
        <v>44651</v>
      </c>
      <c r="F1916" s="25">
        <f>YEAR(Order[[#This Row],[OrderDate]])</f>
        <v>2022</v>
      </c>
      <c r="G1916" s="14">
        <v>20220402</v>
      </c>
      <c r="H1916" t="s">
        <v>486</v>
      </c>
      <c r="I1916" s="4">
        <v>315</v>
      </c>
      <c r="J1916" s="4">
        <v>21</v>
      </c>
      <c r="K1916" s="4">
        <v>21</v>
      </c>
      <c r="L1916">
        <v>15</v>
      </c>
      <c r="M1916" s="8">
        <v>0</v>
      </c>
      <c r="N1916" t="s">
        <v>365</v>
      </c>
      <c r="O1916">
        <v>5</v>
      </c>
      <c r="P1916" s="4">
        <v>7.3815383533820462</v>
      </c>
      <c r="Q1916" t="s">
        <v>147</v>
      </c>
      <c r="R1916" t="s">
        <v>236</v>
      </c>
      <c r="S1916" t="s">
        <v>322</v>
      </c>
      <c r="T1916" t="s">
        <v>510</v>
      </c>
      <c r="U1916" t="s">
        <v>521</v>
      </c>
      <c r="V1916" t="s">
        <v>511</v>
      </c>
    </row>
    <row r="1917" spans="1:22" ht="15" customHeight="1" x14ac:dyDescent="0.3">
      <c r="A1917">
        <v>10989</v>
      </c>
      <c r="B1917" t="s">
        <v>58</v>
      </c>
      <c r="C1917">
        <v>41</v>
      </c>
      <c r="D1917">
        <v>2</v>
      </c>
      <c r="E1917" s="3">
        <v>44651</v>
      </c>
      <c r="F1917" s="25">
        <f>YEAR(Order[[#This Row],[OrderDate]])</f>
        <v>2022</v>
      </c>
      <c r="G1917" s="14">
        <v>20220407</v>
      </c>
      <c r="H1917" t="s">
        <v>486</v>
      </c>
      <c r="I1917" s="4">
        <v>38.6</v>
      </c>
      <c r="J1917" s="4">
        <v>9.65</v>
      </c>
      <c r="K1917" s="4">
        <v>9.65</v>
      </c>
      <c r="L1917">
        <v>4</v>
      </c>
      <c r="M1917" s="8">
        <v>0</v>
      </c>
      <c r="N1917" t="s">
        <v>395</v>
      </c>
      <c r="O1917">
        <v>19</v>
      </c>
      <c r="P1917" s="4">
        <v>6.0463867884479576</v>
      </c>
      <c r="Q1917" t="s">
        <v>147</v>
      </c>
      <c r="R1917" t="s">
        <v>236</v>
      </c>
      <c r="S1917" t="s">
        <v>322</v>
      </c>
      <c r="T1917" t="s">
        <v>510</v>
      </c>
      <c r="U1917" t="s">
        <v>521</v>
      </c>
      <c r="V1917" t="s">
        <v>514</v>
      </c>
    </row>
    <row r="1918" spans="1:22" ht="15" customHeight="1" x14ac:dyDescent="0.3">
      <c r="A1918">
        <v>10990</v>
      </c>
      <c r="B1918" t="s">
        <v>19</v>
      </c>
      <c r="C1918">
        <v>21</v>
      </c>
      <c r="D1918">
        <v>2</v>
      </c>
      <c r="E1918" s="3">
        <v>44652</v>
      </c>
      <c r="F1918" s="25">
        <f>YEAR(Order[[#This Row],[OrderDate]])</f>
        <v>2022</v>
      </c>
      <c r="G1918" s="14">
        <v>20220407</v>
      </c>
      <c r="H1918" t="s">
        <v>485</v>
      </c>
      <c r="I1918" s="4">
        <v>650</v>
      </c>
      <c r="J1918" s="4">
        <v>10</v>
      </c>
      <c r="K1918" s="4">
        <v>10</v>
      </c>
      <c r="L1918">
        <v>65</v>
      </c>
      <c r="M1918" s="8">
        <v>0</v>
      </c>
      <c r="N1918" t="s">
        <v>375</v>
      </c>
      <c r="O1918">
        <v>8</v>
      </c>
      <c r="P1918" s="4">
        <v>8.5451596278118238</v>
      </c>
      <c r="Q1918" t="s">
        <v>108</v>
      </c>
      <c r="R1918" t="s">
        <v>197</v>
      </c>
      <c r="S1918" t="s">
        <v>286</v>
      </c>
      <c r="T1918" t="s">
        <v>509</v>
      </c>
      <c r="U1918" t="s">
        <v>524</v>
      </c>
      <c r="V1918" t="s">
        <v>516</v>
      </c>
    </row>
    <row r="1919" spans="1:22" ht="15" customHeight="1" x14ac:dyDescent="0.3">
      <c r="A1919">
        <v>10990</v>
      </c>
      <c r="B1919" t="s">
        <v>19</v>
      </c>
      <c r="C1919">
        <v>34</v>
      </c>
      <c r="D1919">
        <v>2</v>
      </c>
      <c r="E1919" s="3">
        <v>44652</v>
      </c>
      <c r="F1919" s="25">
        <f>YEAR(Order[[#This Row],[OrderDate]])</f>
        <v>2022</v>
      </c>
      <c r="G1919" s="14">
        <v>20220407</v>
      </c>
      <c r="H1919" t="s">
        <v>485</v>
      </c>
      <c r="I1919" s="4">
        <v>713.99999499320984</v>
      </c>
      <c r="J1919" s="4">
        <v>14</v>
      </c>
      <c r="K1919" s="4">
        <v>11.899999916553497</v>
      </c>
      <c r="L1919">
        <v>60</v>
      </c>
      <c r="M1919" s="8">
        <v>0.15000000596046451</v>
      </c>
      <c r="N1919" t="s">
        <v>388</v>
      </c>
      <c r="O1919">
        <v>16</v>
      </c>
      <c r="P1919" s="4">
        <v>9.0738672986425506</v>
      </c>
      <c r="Q1919" t="s">
        <v>108</v>
      </c>
      <c r="R1919" t="s">
        <v>197</v>
      </c>
      <c r="S1919" t="s">
        <v>286</v>
      </c>
      <c r="T1919" t="s">
        <v>509</v>
      </c>
      <c r="U1919" t="s">
        <v>524</v>
      </c>
      <c r="V1919" t="s">
        <v>517</v>
      </c>
    </row>
    <row r="1920" spans="1:22" ht="15" customHeight="1" x14ac:dyDescent="0.3">
      <c r="A1920">
        <v>10990</v>
      </c>
      <c r="B1920" t="s">
        <v>19</v>
      </c>
      <c r="C1920">
        <v>55</v>
      </c>
      <c r="D1920">
        <v>2</v>
      </c>
      <c r="E1920" s="3">
        <v>44652</v>
      </c>
      <c r="F1920" s="25">
        <f>YEAR(Order[[#This Row],[OrderDate]])</f>
        <v>2022</v>
      </c>
      <c r="G1920" s="14">
        <v>20220407</v>
      </c>
      <c r="H1920" t="s">
        <v>485</v>
      </c>
      <c r="I1920" s="4">
        <v>1325.9999907016754</v>
      </c>
      <c r="J1920" s="4">
        <v>24</v>
      </c>
      <c r="K1920" s="4">
        <v>20.399999856948853</v>
      </c>
      <c r="L1920">
        <v>65</v>
      </c>
      <c r="M1920" s="8">
        <v>0.15000000596046451</v>
      </c>
      <c r="N1920" t="s">
        <v>409</v>
      </c>
      <c r="O1920">
        <v>25</v>
      </c>
      <c r="P1920" s="4">
        <v>18.144678468561601</v>
      </c>
      <c r="Q1920" t="s">
        <v>108</v>
      </c>
      <c r="R1920" t="s">
        <v>197</v>
      </c>
      <c r="S1920" t="s">
        <v>286</v>
      </c>
      <c r="T1920" t="s">
        <v>509</v>
      </c>
      <c r="U1920" t="s">
        <v>524</v>
      </c>
      <c r="V1920" t="s">
        <v>518</v>
      </c>
    </row>
    <row r="1921" spans="1:22" ht="15" customHeight="1" x14ac:dyDescent="0.3">
      <c r="A1921">
        <v>10990</v>
      </c>
      <c r="B1921" t="s">
        <v>19</v>
      </c>
      <c r="C1921">
        <v>61</v>
      </c>
      <c r="D1921">
        <v>2</v>
      </c>
      <c r="E1921" s="3">
        <v>44652</v>
      </c>
      <c r="F1921" s="25">
        <f>YEAR(Order[[#This Row],[OrderDate]])</f>
        <v>2022</v>
      </c>
      <c r="G1921" s="14">
        <v>20220407</v>
      </c>
      <c r="H1921" t="s">
        <v>485</v>
      </c>
      <c r="I1921" s="4">
        <v>1598.8499887883663</v>
      </c>
      <c r="J1921" s="4">
        <v>28.5</v>
      </c>
      <c r="K1921" s="4">
        <v>24.224999830126762</v>
      </c>
      <c r="L1921">
        <v>66</v>
      </c>
      <c r="M1921" s="8">
        <v>0.15000000596046451</v>
      </c>
      <c r="N1921" t="s">
        <v>415</v>
      </c>
      <c r="O1921">
        <v>29</v>
      </c>
      <c r="P1921" s="4">
        <v>10.457549197381082</v>
      </c>
      <c r="Q1921" t="s">
        <v>108</v>
      </c>
      <c r="R1921" t="s">
        <v>197</v>
      </c>
      <c r="S1921" t="s">
        <v>286</v>
      </c>
      <c r="T1921" t="s">
        <v>509</v>
      </c>
      <c r="U1921" t="s">
        <v>524</v>
      </c>
      <c r="V1921" t="s">
        <v>515</v>
      </c>
    </row>
    <row r="1922" spans="1:22" ht="15" customHeight="1" x14ac:dyDescent="0.3">
      <c r="A1922">
        <v>10991</v>
      </c>
      <c r="B1922" t="s">
        <v>60</v>
      </c>
      <c r="C1922">
        <v>2</v>
      </c>
      <c r="D1922">
        <v>1</v>
      </c>
      <c r="E1922" s="3">
        <v>44652</v>
      </c>
      <c r="F1922" s="25">
        <f>YEAR(Order[[#This Row],[OrderDate]])</f>
        <v>2022</v>
      </c>
      <c r="G1922" s="14">
        <v>20220407</v>
      </c>
      <c r="H1922" t="s">
        <v>486</v>
      </c>
      <c r="I1922" s="4">
        <v>759.99999716877937</v>
      </c>
      <c r="J1922" s="4">
        <v>19</v>
      </c>
      <c r="K1922" s="4">
        <v>15.199999943375587</v>
      </c>
      <c r="L1922">
        <v>50</v>
      </c>
      <c r="M1922" s="8">
        <v>0.20000000298023221</v>
      </c>
      <c r="N1922" t="s">
        <v>356</v>
      </c>
      <c r="O1922">
        <v>1</v>
      </c>
      <c r="P1922" s="4">
        <v>9.9064127385757743</v>
      </c>
      <c r="Q1922" t="s">
        <v>149</v>
      </c>
      <c r="R1922" t="s">
        <v>238</v>
      </c>
      <c r="S1922" t="s">
        <v>324</v>
      </c>
      <c r="T1922" t="s">
        <v>509</v>
      </c>
      <c r="U1922" t="s">
        <v>520</v>
      </c>
      <c r="V1922" t="s">
        <v>517</v>
      </c>
    </row>
    <row r="1923" spans="1:22" ht="15" customHeight="1" x14ac:dyDescent="0.3">
      <c r="A1923">
        <v>10991</v>
      </c>
      <c r="B1923" t="s">
        <v>60</v>
      </c>
      <c r="C1923">
        <v>70</v>
      </c>
      <c r="D1923">
        <v>1</v>
      </c>
      <c r="E1923" s="3">
        <v>44652</v>
      </c>
      <c r="F1923" s="25">
        <f>YEAR(Order[[#This Row],[OrderDate]])</f>
        <v>2022</v>
      </c>
      <c r="G1923" s="14">
        <v>20220407</v>
      </c>
      <c r="H1923" t="s">
        <v>486</v>
      </c>
      <c r="I1923" s="4">
        <v>239.99999910593033</v>
      </c>
      <c r="J1923" s="4">
        <v>15</v>
      </c>
      <c r="K1923" s="4">
        <v>11.999999955296516</v>
      </c>
      <c r="L1923">
        <v>20</v>
      </c>
      <c r="M1923" s="8">
        <v>0.20000000298023221</v>
      </c>
      <c r="N1923" t="s">
        <v>424</v>
      </c>
      <c r="O1923">
        <v>7</v>
      </c>
      <c r="P1923" s="4">
        <v>4.3219663299234155</v>
      </c>
      <c r="Q1923" t="s">
        <v>149</v>
      </c>
      <c r="R1923" t="s">
        <v>238</v>
      </c>
      <c r="S1923" t="s">
        <v>324</v>
      </c>
      <c r="T1923" t="s">
        <v>509</v>
      </c>
      <c r="U1923" t="s">
        <v>520</v>
      </c>
      <c r="V1923" t="s">
        <v>517</v>
      </c>
    </row>
    <row r="1924" spans="1:22" ht="15" customHeight="1" x14ac:dyDescent="0.3">
      <c r="A1924">
        <v>10991</v>
      </c>
      <c r="B1924" t="s">
        <v>60</v>
      </c>
      <c r="C1924">
        <v>76</v>
      </c>
      <c r="D1924">
        <v>1</v>
      </c>
      <c r="E1924" s="3">
        <v>44652</v>
      </c>
      <c r="F1924" s="25">
        <f>YEAR(Order[[#This Row],[OrderDate]])</f>
        <v>2022</v>
      </c>
      <c r="G1924" s="14">
        <v>20220403</v>
      </c>
      <c r="H1924" t="s">
        <v>486</v>
      </c>
      <c r="I1924" s="4">
        <v>1295.9999951720238</v>
      </c>
      <c r="J1924" s="4">
        <v>18</v>
      </c>
      <c r="K1924" s="4">
        <v>14.39999994635582</v>
      </c>
      <c r="L1924">
        <v>90</v>
      </c>
      <c r="M1924" s="8">
        <v>0.20000000298023221</v>
      </c>
      <c r="N1924" t="s">
        <v>430</v>
      </c>
      <c r="O1924">
        <v>23</v>
      </c>
      <c r="P1924" s="4">
        <v>11.35067307451974</v>
      </c>
      <c r="Q1924" t="s">
        <v>149</v>
      </c>
      <c r="R1924" t="s">
        <v>238</v>
      </c>
      <c r="S1924" t="s">
        <v>324</v>
      </c>
      <c r="T1924" t="s">
        <v>509</v>
      </c>
      <c r="U1924" t="s">
        <v>520</v>
      </c>
      <c r="V1924" t="s">
        <v>517</v>
      </c>
    </row>
    <row r="1925" spans="1:22" ht="15" customHeight="1" x14ac:dyDescent="0.3">
      <c r="A1925">
        <v>10992</v>
      </c>
      <c r="B1925" t="s">
        <v>74</v>
      </c>
      <c r="C1925">
        <v>72</v>
      </c>
      <c r="D1925">
        <v>1</v>
      </c>
      <c r="E1925" s="3">
        <v>44652</v>
      </c>
      <c r="F1925" s="25">
        <f>YEAR(Order[[#This Row],[OrderDate]])</f>
        <v>2022</v>
      </c>
      <c r="G1925" s="14">
        <v>20220410</v>
      </c>
      <c r="H1925" t="s">
        <v>485</v>
      </c>
      <c r="I1925" s="4">
        <v>69.599999999999994</v>
      </c>
      <c r="J1925" s="4">
        <v>34.799999999999997</v>
      </c>
      <c r="K1925" s="4">
        <v>34.799999999999997</v>
      </c>
      <c r="L1925">
        <v>2</v>
      </c>
      <c r="M1925" s="8">
        <v>0</v>
      </c>
      <c r="N1925" t="s">
        <v>426</v>
      </c>
      <c r="O1925">
        <v>14</v>
      </c>
      <c r="P1925" s="4">
        <v>14.902797245173618</v>
      </c>
      <c r="Q1925" t="s">
        <v>163</v>
      </c>
      <c r="R1925" t="s">
        <v>252</v>
      </c>
      <c r="S1925" t="s">
        <v>337</v>
      </c>
      <c r="T1925" t="s">
        <v>510</v>
      </c>
      <c r="U1925" t="s">
        <v>353</v>
      </c>
      <c r="V1925" t="s">
        <v>511</v>
      </c>
    </row>
    <row r="1926" spans="1:22" x14ac:dyDescent="0.3">
      <c r="A1926">
        <v>10993</v>
      </c>
      <c r="B1926" t="s">
        <v>22</v>
      </c>
      <c r="C1926">
        <v>29</v>
      </c>
      <c r="D1926">
        <v>7</v>
      </c>
      <c r="E1926" s="3">
        <v>44652</v>
      </c>
      <c r="F1926" s="25">
        <f>YEAR(Order[[#This Row],[OrderDate]])</f>
        <v>2022</v>
      </c>
      <c r="G1926" s="14">
        <v>20220410</v>
      </c>
      <c r="H1926" t="s">
        <v>485</v>
      </c>
      <c r="I1926" s="4">
        <v>4642.125</v>
      </c>
      <c r="J1926" s="4">
        <v>123.79</v>
      </c>
      <c r="K1926" s="4">
        <v>92.842500000000001</v>
      </c>
      <c r="L1926">
        <v>50</v>
      </c>
      <c r="M1926" s="8">
        <v>0.25</v>
      </c>
      <c r="N1926" t="s">
        <v>383</v>
      </c>
      <c r="O1926">
        <v>12</v>
      </c>
      <c r="P1926" s="4">
        <v>78.453085124436214</v>
      </c>
      <c r="Q1926" t="s">
        <v>111</v>
      </c>
      <c r="R1926" t="s">
        <v>200</v>
      </c>
      <c r="S1926" t="s">
        <v>289</v>
      </c>
      <c r="T1926" t="s">
        <v>509</v>
      </c>
      <c r="U1926" t="s">
        <v>526</v>
      </c>
      <c r="V1926" t="s">
        <v>518</v>
      </c>
    </row>
    <row r="1927" spans="1:22" x14ac:dyDescent="0.3">
      <c r="A1927">
        <v>10993</v>
      </c>
      <c r="B1927" t="s">
        <v>22</v>
      </c>
      <c r="C1927">
        <v>41</v>
      </c>
      <c r="D1927">
        <v>7</v>
      </c>
      <c r="E1927" s="3">
        <v>44652</v>
      </c>
      <c r="F1927" s="25">
        <f>YEAR(Order[[#This Row],[OrderDate]])</f>
        <v>2022</v>
      </c>
      <c r="G1927" s="14">
        <v>20220409</v>
      </c>
      <c r="H1927" t="s">
        <v>485</v>
      </c>
      <c r="I1927" s="4">
        <v>253.31250000000003</v>
      </c>
      <c r="J1927" s="4">
        <v>9.65</v>
      </c>
      <c r="K1927" s="4">
        <v>7.2375000000000007</v>
      </c>
      <c r="L1927">
        <v>35</v>
      </c>
      <c r="M1927" s="8">
        <v>0.25</v>
      </c>
      <c r="N1927" t="s">
        <v>395</v>
      </c>
      <c r="O1927">
        <v>19</v>
      </c>
      <c r="P1927" s="4">
        <v>6.0463867884479576</v>
      </c>
      <c r="Q1927" t="s">
        <v>111</v>
      </c>
      <c r="R1927" t="s">
        <v>200</v>
      </c>
      <c r="S1927" t="s">
        <v>289</v>
      </c>
      <c r="T1927" t="s">
        <v>509</v>
      </c>
      <c r="U1927" t="s">
        <v>526</v>
      </c>
      <c r="V1927" t="s">
        <v>514</v>
      </c>
    </row>
    <row r="1928" spans="1:22" ht="15" customHeight="1" x14ac:dyDescent="0.3">
      <c r="A1928">
        <v>10994</v>
      </c>
      <c r="B1928" t="s">
        <v>80</v>
      </c>
      <c r="C1928">
        <v>59</v>
      </c>
      <c r="D1928">
        <v>2</v>
      </c>
      <c r="E1928" s="3">
        <v>44653</v>
      </c>
      <c r="F1928" s="25">
        <f>YEAR(Order[[#This Row],[OrderDate]])</f>
        <v>2022</v>
      </c>
      <c r="G1928" s="14">
        <v>20220406</v>
      </c>
      <c r="H1928" t="s">
        <v>485</v>
      </c>
      <c r="I1928" s="4">
        <v>940.49999926239252</v>
      </c>
      <c r="J1928" s="4">
        <v>55</v>
      </c>
      <c r="K1928" s="4">
        <v>52.249999959021807</v>
      </c>
      <c r="L1928">
        <v>18</v>
      </c>
      <c r="M1928" s="8">
        <v>5.000000074505806E-2</v>
      </c>
      <c r="N1928" t="s">
        <v>413</v>
      </c>
      <c r="O1928">
        <v>28</v>
      </c>
      <c r="P1928" s="4">
        <v>29.299646906924384</v>
      </c>
      <c r="Q1928" t="s">
        <v>169</v>
      </c>
      <c r="R1928" t="s">
        <v>258</v>
      </c>
      <c r="S1928" t="s">
        <v>342</v>
      </c>
      <c r="T1928" t="s">
        <v>509</v>
      </c>
      <c r="U1928" t="s">
        <v>532</v>
      </c>
      <c r="V1928" t="s">
        <v>511</v>
      </c>
    </row>
    <row r="1929" spans="1:22" ht="15" customHeight="1" x14ac:dyDescent="0.3">
      <c r="A1929">
        <v>10995</v>
      </c>
      <c r="B1929" t="s">
        <v>55</v>
      </c>
      <c r="C1929">
        <v>51</v>
      </c>
      <c r="D1929">
        <v>1</v>
      </c>
      <c r="E1929" s="3">
        <v>44653</v>
      </c>
      <c r="F1929" s="25">
        <f>YEAR(Order[[#This Row],[OrderDate]])</f>
        <v>2022</v>
      </c>
      <c r="G1929" s="14">
        <v>20220406</v>
      </c>
      <c r="H1929" t="s">
        <v>485</v>
      </c>
      <c r="I1929" s="4">
        <v>1060</v>
      </c>
      <c r="J1929" s="4">
        <v>53</v>
      </c>
      <c r="K1929" s="4">
        <v>53</v>
      </c>
      <c r="L1929">
        <v>20</v>
      </c>
      <c r="M1929" s="8">
        <v>0</v>
      </c>
      <c r="N1929" t="s">
        <v>405</v>
      </c>
      <c r="O1929">
        <v>24</v>
      </c>
      <c r="P1929" s="4">
        <v>18.835525116961144</v>
      </c>
      <c r="Q1929" t="s">
        <v>144</v>
      </c>
      <c r="R1929" t="s">
        <v>233</v>
      </c>
      <c r="S1929" t="s">
        <v>319</v>
      </c>
      <c r="T1929" t="s">
        <v>510</v>
      </c>
      <c r="U1929" t="s">
        <v>525</v>
      </c>
      <c r="V1929" t="s">
        <v>513</v>
      </c>
    </row>
    <row r="1930" spans="1:22" ht="15" customHeight="1" x14ac:dyDescent="0.3">
      <c r="A1930">
        <v>10995</v>
      </c>
      <c r="B1930" t="s">
        <v>55</v>
      </c>
      <c r="C1930">
        <v>60</v>
      </c>
      <c r="D1930">
        <v>1</v>
      </c>
      <c r="E1930" s="3">
        <v>44653</v>
      </c>
      <c r="F1930" s="25">
        <f>YEAR(Order[[#This Row],[OrderDate]])</f>
        <v>2022</v>
      </c>
      <c r="G1930" s="14">
        <v>20220410</v>
      </c>
      <c r="H1930" t="s">
        <v>485</v>
      </c>
      <c r="I1930" s="4">
        <v>136</v>
      </c>
      <c r="J1930" s="4">
        <v>34</v>
      </c>
      <c r="K1930" s="4">
        <v>34</v>
      </c>
      <c r="L1930">
        <v>4</v>
      </c>
      <c r="M1930" s="8">
        <v>0</v>
      </c>
      <c r="N1930" t="s">
        <v>414</v>
      </c>
      <c r="O1930">
        <v>28</v>
      </c>
      <c r="P1930" s="4">
        <v>17.186056815854748</v>
      </c>
      <c r="Q1930" t="s">
        <v>144</v>
      </c>
      <c r="R1930" t="s">
        <v>233</v>
      </c>
      <c r="S1930" t="s">
        <v>319</v>
      </c>
      <c r="T1930" t="s">
        <v>510</v>
      </c>
      <c r="U1930" t="s">
        <v>525</v>
      </c>
      <c r="V1930" t="s">
        <v>511</v>
      </c>
    </row>
    <row r="1931" spans="1:22" ht="15" customHeight="1" x14ac:dyDescent="0.3">
      <c r="A1931">
        <v>10996</v>
      </c>
      <c r="B1931" t="s">
        <v>60</v>
      </c>
      <c r="C1931">
        <v>42</v>
      </c>
      <c r="D1931">
        <v>4</v>
      </c>
      <c r="E1931" s="3">
        <v>44653</v>
      </c>
      <c r="F1931" s="25">
        <f>YEAR(Order[[#This Row],[OrderDate]])</f>
        <v>2022</v>
      </c>
      <c r="G1931" s="14">
        <v>20220413</v>
      </c>
      <c r="H1931" t="s">
        <v>484</v>
      </c>
      <c r="I1931" s="4">
        <v>560</v>
      </c>
      <c r="J1931" s="4">
        <v>14</v>
      </c>
      <c r="K1931" s="4">
        <v>14</v>
      </c>
      <c r="L1931">
        <v>40</v>
      </c>
      <c r="M1931" s="8">
        <v>0</v>
      </c>
      <c r="N1931" t="s">
        <v>396</v>
      </c>
      <c r="O1931">
        <v>20</v>
      </c>
      <c r="P1931" s="4">
        <v>10.762412487567216</v>
      </c>
      <c r="Q1931" t="s">
        <v>149</v>
      </c>
      <c r="R1931" t="s">
        <v>238</v>
      </c>
      <c r="S1931" t="s">
        <v>324</v>
      </c>
      <c r="T1931" t="s">
        <v>509</v>
      </c>
      <c r="U1931" t="s">
        <v>520</v>
      </c>
      <c r="V1931" t="s">
        <v>512</v>
      </c>
    </row>
    <row r="1932" spans="1:22" ht="15" customHeight="1" x14ac:dyDescent="0.3">
      <c r="A1932">
        <v>10997</v>
      </c>
      <c r="B1932" t="s">
        <v>44</v>
      </c>
      <c r="C1932">
        <v>32</v>
      </c>
      <c r="D1932">
        <v>8</v>
      </c>
      <c r="E1932" s="3">
        <v>44654</v>
      </c>
      <c r="F1932" s="25">
        <f>YEAR(Order[[#This Row],[OrderDate]])</f>
        <v>2022</v>
      </c>
      <c r="G1932" s="14">
        <v>20220413</v>
      </c>
      <c r="H1932" t="s">
        <v>484</v>
      </c>
      <c r="I1932" s="4">
        <v>1600</v>
      </c>
      <c r="J1932" s="4">
        <v>32</v>
      </c>
      <c r="K1932" s="4">
        <v>32</v>
      </c>
      <c r="L1932">
        <v>50</v>
      </c>
      <c r="M1932" s="8">
        <v>0</v>
      </c>
      <c r="N1932" t="s">
        <v>386</v>
      </c>
      <c r="O1932">
        <v>14</v>
      </c>
      <c r="P1932" s="4">
        <v>15.737004602670464</v>
      </c>
      <c r="Q1932" t="s">
        <v>133</v>
      </c>
      <c r="R1932" t="s">
        <v>222</v>
      </c>
      <c r="S1932" t="s">
        <v>309</v>
      </c>
      <c r="T1932" t="s">
        <v>510</v>
      </c>
      <c r="U1932" t="s">
        <v>354</v>
      </c>
      <c r="V1932" t="s">
        <v>511</v>
      </c>
    </row>
    <row r="1933" spans="1:22" ht="15" customHeight="1" x14ac:dyDescent="0.3">
      <c r="A1933">
        <v>10997</v>
      </c>
      <c r="B1933" t="s">
        <v>44</v>
      </c>
      <c r="C1933">
        <v>46</v>
      </c>
      <c r="D1933">
        <v>8</v>
      </c>
      <c r="E1933" s="3">
        <v>44654</v>
      </c>
      <c r="F1933" s="25">
        <f>YEAR(Order[[#This Row],[OrderDate]])</f>
        <v>2022</v>
      </c>
      <c r="G1933" s="14">
        <v>20220413</v>
      </c>
      <c r="H1933" t="s">
        <v>484</v>
      </c>
      <c r="I1933" s="4">
        <v>180</v>
      </c>
      <c r="J1933" s="4">
        <v>12</v>
      </c>
      <c r="K1933" s="4">
        <v>9</v>
      </c>
      <c r="L1933">
        <v>20</v>
      </c>
      <c r="M1933" s="8">
        <v>0.25</v>
      </c>
      <c r="N1933" t="s">
        <v>400</v>
      </c>
      <c r="O1933">
        <v>21</v>
      </c>
      <c r="P1933" s="4">
        <v>5.504627786254181</v>
      </c>
      <c r="Q1933" t="s">
        <v>133</v>
      </c>
      <c r="R1933" t="s">
        <v>222</v>
      </c>
      <c r="S1933" t="s">
        <v>309</v>
      </c>
      <c r="T1933" t="s">
        <v>510</v>
      </c>
      <c r="U1933" t="s">
        <v>354</v>
      </c>
      <c r="V1933" t="s">
        <v>514</v>
      </c>
    </row>
    <row r="1934" spans="1:22" ht="15" customHeight="1" x14ac:dyDescent="0.3">
      <c r="A1934">
        <v>10997</v>
      </c>
      <c r="B1934" t="s">
        <v>44</v>
      </c>
      <c r="C1934">
        <v>52</v>
      </c>
      <c r="D1934">
        <v>8</v>
      </c>
      <c r="E1934" s="3">
        <v>44654</v>
      </c>
      <c r="F1934" s="25">
        <f>YEAR(Order[[#This Row],[OrderDate]])</f>
        <v>2022</v>
      </c>
      <c r="G1934" s="14">
        <v>20220417</v>
      </c>
      <c r="H1934" t="s">
        <v>484</v>
      </c>
      <c r="I1934" s="4">
        <v>105</v>
      </c>
      <c r="J1934" s="4">
        <v>7</v>
      </c>
      <c r="K1934" s="4">
        <v>5.25</v>
      </c>
      <c r="L1934">
        <v>20</v>
      </c>
      <c r="M1934" s="8">
        <v>0.25</v>
      </c>
      <c r="N1934" t="s">
        <v>406</v>
      </c>
      <c r="O1934">
        <v>24</v>
      </c>
      <c r="P1934" s="4">
        <v>2.7531089859539</v>
      </c>
      <c r="Q1934" t="s">
        <v>133</v>
      </c>
      <c r="R1934" t="s">
        <v>222</v>
      </c>
      <c r="S1934" t="s">
        <v>309</v>
      </c>
      <c r="T1934" t="s">
        <v>510</v>
      </c>
      <c r="U1934" t="s">
        <v>354</v>
      </c>
      <c r="V1934" t="s">
        <v>512</v>
      </c>
    </row>
    <row r="1935" spans="1:22" ht="15" customHeight="1" x14ac:dyDescent="0.3">
      <c r="A1935">
        <v>10998</v>
      </c>
      <c r="B1935" t="s">
        <v>88</v>
      </c>
      <c r="C1935">
        <v>24</v>
      </c>
      <c r="D1935">
        <v>8</v>
      </c>
      <c r="E1935" s="3">
        <v>44654</v>
      </c>
      <c r="F1935" s="25">
        <f>YEAR(Order[[#This Row],[OrderDate]])</f>
        <v>2022</v>
      </c>
      <c r="G1935" s="14">
        <v>20220417</v>
      </c>
      <c r="H1935" t="s">
        <v>484</v>
      </c>
      <c r="I1935" s="4">
        <v>54</v>
      </c>
      <c r="J1935" s="4">
        <v>4.5</v>
      </c>
      <c r="K1935" s="4">
        <v>4.5</v>
      </c>
      <c r="L1935">
        <v>12</v>
      </c>
      <c r="M1935" s="8">
        <v>0</v>
      </c>
      <c r="N1935" t="s">
        <v>378</v>
      </c>
      <c r="O1935">
        <v>10</v>
      </c>
      <c r="P1935" s="4">
        <v>2.1230577042655105</v>
      </c>
      <c r="Q1935" t="s">
        <v>177</v>
      </c>
      <c r="R1935" t="s">
        <v>266</v>
      </c>
      <c r="S1935" t="s">
        <v>350</v>
      </c>
      <c r="T1935" t="s">
        <v>509</v>
      </c>
      <c r="U1935" t="s">
        <v>533</v>
      </c>
      <c r="V1935" t="s">
        <v>517</v>
      </c>
    </row>
    <row r="1936" spans="1:22" ht="15" customHeight="1" x14ac:dyDescent="0.3">
      <c r="A1936">
        <v>10998</v>
      </c>
      <c r="B1936" t="s">
        <v>88</v>
      </c>
      <c r="C1936">
        <v>61</v>
      </c>
      <c r="D1936">
        <v>8</v>
      </c>
      <c r="E1936" s="3">
        <v>44654</v>
      </c>
      <c r="F1936" s="25">
        <f>YEAR(Order[[#This Row],[OrderDate]])</f>
        <v>2022</v>
      </c>
      <c r="G1936" s="14">
        <v>20220417</v>
      </c>
      <c r="H1936" t="s">
        <v>484</v>
      </c>
      <c r="I1936" s="4">
        <v>199.5</v>
      </c>
      <c r="J1936" s="4">
        <v>28.5</v>
      </c>
      <c r="K1936" s="4">
        <v>28.5</v>
      </c>
      <c r="L1936">
        <v>7</v>
      </c>
      <c r="M1936" s="8">
        <v>0</v>
      </c>
      <c r="N1936" t="s">
        <v>415</v>
      </c>
      <c r="O1936">
        <v>29</v>
      </c>
      <c r="P1936" s="4">
        <v>10.457549197381082</v>
      </c>
      <c r="Q1936" t="s">
        <v>177</v>
      </c>
      <c r="R1936" t="s">
        <v>266</v>
      </c>
      <c r="S1936" t="s">
        <v>350</v>
      </c>
      <c r="T1936" t="s">
        <v>509</v>
      </c>
      <c r="U1936" t="s">
        <v>533</v>
      </c>
      <c r="V1936" t="s">
        <v>515</v>
      </c>
    </row>
    <row r="1937" spans="1:22" ht="15" customHeight="1" x14ac:dyDescent="0.3">
      <c r="A1937">
        <v>10998</v>
      </c>
      <c r="B1937" t="s">
        <v>88</v>
      </c>
      <c r="C1937">
        <v>74</v>
      </c>
      <c r="D1937">
        <v>8</v>
      </c>
      <c r="E1937" s="3">
        <v>44654</v>
      </c>
      <c r="F1937" s="25">
        <f>YEAR(Order[[#This Row],[OrderDate]])</f>
        <v>2022</v>
      </c>
      <c r="G1937" s="14">
        <v>20220417</v>
      </c>
      <c r="H1937" t="s">
        <v>484</v>
      </c>
      <c r="I1937" s="4">
        <v>200</v>
      </c>
      <c r="J1937" s="4">
        <v>10</v>
      </c>
      <c r="K1937" s="4">
        <v>10</v>
      </c>
      <c r="L1937">
        <v>20</v>
      </c>
      <c r="M1937" s="8">
        <v>0</v>
      </c>
      <c r="N1937" t="s">
        <v>428</v>
      </c>
      <c r="O1937">
        <v>4</v>
      </c>
      <c r="P1937" s="4">
        <v>5.405016256844287</v>
      </c>
      <c r="Q1937" t="s">
        <v>177</v>
      </c>
      <c r="R1937" t="s">
        <v>266</v>
      </c>
      <c r="S1937" t="s">
        <v>350</v>
      </c>
      <c r="T1937" t="s">
        <v>509</v>
      </c>
      <c r="U1937" t="s">
        <v>533</v>
      </c>
      <c r="V1937" t="s">
        <v>513</v>
      </c>
    </row>
    <row r="1938" spans="1:22" ht="15" customHeight="1" x14ac:dyDescent="0.3">
      <c r="A1938">
        <v>10998</v>
      </c>
      <c r="B1938" t="s">
        <v>88</v>
      </c>
      <c r="C1938">
        <v>75</v>
      </c>
      <c r="D1938">
        <v>8</v>
      </c>
      <c r="E1938" s="3">
        <v>44654</v>
      </c>
      <c r="F1938" s="25">
        <f>YEAR(Order[[#This Row],[OrderDate]])</f>
        <v>2022</v>
      </c>
      <c r="G1938" s="14">
        <v>20220410</v>
      </c>
      <c r="H1938" t="s">
        <v>484</v>
      </c>
      <c r="I1938" s="4">
        <v>232.5</v>
      </c>
      <c r="J1938" s="4">
        <v>7.75</v>
      </c>
      <c r="K1938" s="4">
        <v>7.75</v>
      </c>
      <c r="L1938">
        <v>30</v>
      </c>
      <c r="M1938" s="8">
        <v>0</v>
      </c>
      <c r="N1938" t="s">
        <v>429</v>
      </c>
      <c r="O1938">
        <v>12</v>
      </c>
      <c r="P1938" s="4">
        <v>3.8495729671919596</v>
      </c>
      <c r="Q1938" t="s">
        <v>177</v>
      </c>
      <c r="R1938" t="s">
        <v>266</v>
      </c>
      <c r="S1938" t="s">
        <v>350</v>
      </c>
      <c r="T1938" t="s">
        <v>509</v>
      </c>
      <c r="U1938" t="s">
        <v>533</v>
      </c>
      <c r="V1938" t="s">
        <v>517</v>
      </c>
    </row>
    <row r="1939" spans="1:22" x14ac:dyDescent="0.3">
      <c r="A1939">
        <v>10999</v>
      </c>
      <c r="B1939" t="s">
        <v>54</v>
      </c>
      <c r="C1939">
        <v>41</v>
      </c>
      <c r="D1939">
        <v>6</v>
      </c>
      <c r="E1939" s="3">
        <v>44654</v>
      </c>
      <c r="F1939" s="25">
        <f>YEAR(Order[[#This Row],[OrderDate]])</f>
        <v>2022</v>
      </c>
      <c r="G1939" s="14">
        <v>20220410</v>
      </c>
      <c r="H1939" t="s">
        <v>484</v>
      </c>
      <c r="I1939" s="4">
        <v>183.34999985620382</v>
      </c>
      <c r="J1939" s="4">
        <v>9.65</v>
      </c>
      <c r="K1939" s="4">
        <v>9.1674999928101908</v>
      </c>
      <c r="L1939">
        <v>20</v>
      </c>
      <c r="M1939" s="8">
        <v>5.000000074505806E-2</v>
      </c>
      <c r="N1939" t="s">
        <v>395</v>
      </c>
      <c r="O1939">
        <v>19</v>
      </c>
      <c r="P1939" s="4">
        <v>6.0463867884479576</v>
      </c>
      <c r="Q1939" t="s">
        <v>143</v>
      </c>
      <c r="R1939" t="s">
        <v>232</v>
      </c>
      <c r="S1939" t="s">
        <v>318</v>
      </c>
      <c r="T1939" t="s">
        <v>509</v>
      </c>
      <c r="U1939" t="s">
        <v>520</v>
      </c>
      <c r="V1939" t="s">
        <v>514</v>
      </c>
    </row>
    <row r="1940" spans="1:22" x14ac:dyDescent="0.3">
      <c r="A1940">
        <v>10999</v>
      </c>
      <c r="B1940" t="s">
        <v>54</v>
      </c>
      <c r="C1940">
        <v>51</v>
      </c>
      <c r="D1940">
        <v>6</v>
      </c>
      <c r="E1940" s="3">
        <v>44654</v>
      </c>
      <c r="F1940" s="25">
        <f>YEAR(Order[[#This Row],[OrderDate]])</f>
        <v>2022</v>
      </c>
      <c r="G1940" s="14">
        <v>20220410</v>
      </c>
      <c r="H1940" t="s">
        <v>484</v>
      </c>
      <c r="I1940" s="4">
        <v>755.24999940767884</v>
      </c>
      <c r="J1940" s="4">
        <v>53</v>
      </c>
      <c r="K1940" s="4">
        <v>50.349999960511923</v>
      </c>
      <c r="L1940">
        <v>15</v>
      </c>
      <c r="M1940" s="8">
        <v>5.000000074505806E-2</v>
      </c>
      <c r="N1940" t="s">
        <v>405</v>
      </c>
      <c r="O1940">
        <v>24</v>
      </c>
      <c r="P1940" s="4">
        <v>18.835525116961144</v>
      </c>
      <c r="Q1940" t="s">
        <v>143</v>
      </c>
      <c r="R1940" t="s">
        <v>232</v>
      </c>
      <c r="S1940" t="s">
        <v>318</v>
      </c>
      <c r="T1940" t="s">
        <v>509</v>
      </c>
      <c r="U1940" t="s">
        <v>520</v>
      </c>
      <c r="V1940" t="s">
        <v>513</v>
      </c>
    </row>
    <row r="1941" spans="1:22" x14ac:dyDescent="0.3">
      <c r="A1941">
        <v>10999</v>
      </c>
      <c r="B1941" t="s">
        <v>54</v>
      </c>
      <c r="C1941">
        <v>77</v>
      </c>
      <c r="D1941">
        <v>6</v>
      </c>
      <c r="E1941" s="3">
        <v>44654</v>
      </c>
      <c r="F1941" s="25">
        <f>YEAR(Order[[#This Row],[OrderDate]])</f>
        <v>2022</v>
      </c>
      <c r="G1941" s="14">
        <v>20220414</v>
      </c>
      <c r="H1941" t="s">
        <v>484</v>
      </c>
      <c r="I1941" s="4">
        <v>259.34999979659915</v>
      </c>
      <c r="J1941" s="4">
        <v>13</v>
      </c>
      <c r="K1941" s="4">
        <v>12.349999990314245</v>
      </c>
      <c r="L1941">
        <v>21</v>
      </c>
      <c r="M1941" s="8">
        <v>5.000000074505806E-2</v>
      </c>
      <c r="N1941" t="s">
        <v>431</v>
      </c>
      <c r="O1941">
        <v>12</v>
      </c>
      <c r="P1941" s="4">
        <v>9.7871799999999993</v>
      </c>
      <c r="Q1941" t="s">
        <v>143</v>
      </c>
      <c r="R1941" t="s">
        <v>232</v>
      </c>
      <c r="S1941" t="s">
        <v>318</v>
      </c>
      <c r="T1941" t="s">
        <v>509</v>
      </c>
      <c r="U1941" t="s">
        <v>520</v>
      </c>
      <c r="V1941" t="s">
        <v>515</v>
      </c>
    </row>
    <row r="1942" spans="1:22" ht="15" customHeight="1" x14ac:dyDescent="0.3">
      <c r="A1942">
        <v>11000</v>
      </c>
      <c r="B1942" t="s">
        <v>62</v>
      </c>
      <c r="C1942">
        <v>4</v>
      </c>
      <c r="D1942">
        <v>2</v>
      </c>
      <c r="E1942" s="3">
        <v>44657</v>
      </c>
      <c r="F1942" s="25">
        <f>YEAR(Order[[#This Row],[OrderDate]])</f>
        <v>2022</v>
      </c>
      <c r="G1942" s="14">
        <v>20220414</v>
      </c>
      <c r="H1942" t="s">
        <v>485</v>
      </c>
      <c r="I1942" s="4">
        <v>412.5</v>
      </c>
      <c r="J1942" s="4">
        <v>22</v>
      </c>
      <c r="K1942" s="4">
        <v>16.5</v>
      </c>
      <c r="L1942">
        <v>25</v>
      </c>
      <c r="M1942" s="8">
        <v>0.25</v>
      </c>
      <c r="N1942" t="s">
        <v>358</v>
      </c>
      <c r="O1942">
        <v>2</v>
      </c>
      <c r="P1942" s="4">
        <v>13.396192586104789</v>
      </c>
      <c r="Q1942" t="s">
        <v>151</v>
      </c>
      <c r="R1942" t="s">
        <v>240</v>
      </c>
      <c r="S1942" t="s">
        <v>325</v>
      </c>
      <c r="T1942" t="s">
        <v>510</v>
      </c>
      <c r="U1942" t="s">
        <v>353</v>
      </c>
      <c r="V1942" t="s">
        <v>515</v>
      </c>
    </row>
    <row r="1943" spans="1:22" ht="15" customHeight="1" x14ac:dyDescent="0.3">
      <c r="A1943">
        <v>11000</v>
      </c>
      <c r="B1943" t="s">
        <v>62</v>
      </c>
      <c r="C1943">
        <v>24</v>
      </c>
      <c r="D1943">
        <v>2</v>
      </c>
      <c r="E1943" s="3">
        <v>44657</v>
      </c>
      <c r="F1943" s="25">
        <f>YEAR(Order[[#This Row],[OrderDate]])</f>
        <v>2022</v>
      </c>
      <c r="G1943" s="14">
        <v>20220414</v>
      </c>
      <c r="H1943" t="s">
        <v>485</v>
      </c>
      <c r="I1943" s="4">
        <v>101.25</v>
      </c>
      <c r="J1943" s="4">
        <v>4.5</v>
      </c>
      <c r="K1943" s="4">
        <v>3.375</v>
      </c>
      <c r="L1943">
        <v>30</v>
      </c>
      <c r="M1943" s="8">
        <v>0.25</v>
      </c>
      <c r="N1943" t="s">
        <v>378</v>
      </c>
      <c r="O1943">
        <v>10</v>
      </c>
      <c r="P1943" s="4">
        <v>2.1230577042655105</v>
      </c>
      <c r="Q1943" t="s">
        <v>151</v>
      </c>
      <c r="R1943" t="s">
        <v>240</v>
      </c>
      <c r="S1943" t="s">
        <v>325</v>
      </c>
      <c r="T1943" t="s">
        <v>510</v>
      </c>
      <c r="U1943" t="s">
        <v>353</v>
      </c>
      <c r="V1943" t="s">
        <v>517</v>
      </c>
    </row>
    <row r="1944" spans="1:22" ht="15" customHeight="1" x14ac:dyDescent="0.3">
      <c r="A1944">
        <v>11000</v>
      </c>
      <c r="B1944" t="s">
        <v>62</v>
      </c>
      <c r="C1944">
        <v>77</v>
      </c>
      <c r="D1944">
        <v>2</v>
      </c>
      <c r="E1944" s="3">
        <v>44657</v>
      </c>
      <c r="F1944" s="25">
        <f>YEAR(Order[[#This Row],[OrderDate]])</f>
        <v>2022</v>
      </c>
      <c r="G1944" s="14">
        <v>20220414</v>
      </c>
      <c r="H1944" t="s">
        <v>485</v>
      </c>
      <c r="I1944" s="4">
        <v>390</v>
      </c>
      <c r="J1944" s="4">
        <v>13</v>
      </c>
      <c r="K1944" s="4">
        <v>13</v>
      </c>
      <c r="L1944">
        <v>30</v>
      </c>
      <c r="M1944" s="8">
        <v>0</v>
      </c>
      <c r="N1944" t="s">
        <v>431</v>
      </c>
      <c r="O1944">
        <v>12</v>
      </c>
      <c r="P1944" s="4">
        <v>9.7871799999999993</v>
      </c>
      <c r="Q1944" t="s">
        <v>151</v>
      </c>
      <c r="R1944" t="s">
        <v>240</v>
      </c>
      <c r="S1944" t="s">
        <v>325</v>
      </c>
      <c r="T1944" t="s">
        <v>510</v>
      </c>
      <c r="U1944" t="s">
        <v>353</v>
      </c>
      <c r="V1944" t="s">
        <v>515</v>
      </c>
    </row>
    <row r="1945" spans="1:22" ht="15" customHeight="1" x14ac:dyDescent="0.3">
      <c r="A1945">
        <v>11001</v>
      </c>
      <c r="B1945" t="s">
        <v>22</v>
      </c>
      <c r="C1945">
        <v>7</v>
      </c>
      <c r="D1945">
        <v>2</v>
      </c>
      <c r="E1945" s="3">
        <v>44657</v>
      </c>
      <c r="F1945" s="25">
        <f>YEAR(Order[[#This Row],[OrderDate]])</f>
        <v>2022</v>
      </c>
      <c r="G1945" s="14">
        <v>20220414</v>
      </c>
      <c r="H1945" t="s">
        <v>484</v>
      </c>
      <c r="I1945" s="4">
        <v>1800</v>
      </c>
      <c r="J1945" s="4">
        <v>30</v>
      </c>
      <c r="K1945" s="4">
        <v>30</v>
      </c>
      <c r="L1945">
        <v>60</v>
      </c>
      <c r="M1945" s="8">
        <v>0</v>
      </c>
      <c r="N1945" t="s">
        <v>361</v>
      </c>
      <c r="O1945">
        <v>3</v>
      </c>
      <c r="P1945" s="4">
        <v>16.995648153812226</v>
      </c>
      <c r="Q1945" t="s">
        <v>111</v>
      </c>
      <c r="R1945" t="s">
        <v>200</v>
      </c>
      <c r="S1945" t="s">
        <v>289</v>
      </c>
      <c r="T1945" t="s">
        <v>509</v>
      </c>
      <c r="U1945" t="s">
        <v>526</v>
      </c>
      <c r="V1945" t="s">
        <v>513</v>
      </c>
    </row>
    <row r="1946" spans="1:22" ht="15" customHeight="1" x14ac:dyDescent="0.3">
      <c r="A1946">
        <v>11001</v>
      </c>
      <c r="B1946" t="s">
        <v>22</v>
      </c>
      <c r="C1946">
        <v>22</v>
      </c>
      <c r="D1946">
        <v>2</v>
      </c>
      <c r="E1946" s="3">
        <v>44657</v>
      </c>
      <c r="F1946" s="25">
        <f>YEAR(Order[[#This Row],[OrderDate]])</f>
        <v>2022</v>
      </c>
      <c r="G1946" s="14">
        <v>20220414</v>
      </c>
      <c r="H1946" t="s">
        <v>484</v>
      </c>
      <c r="I1946" s="4">
        <v>525</v>
      </c>
      <c r="J1946" s="4">
        <v>21</v>
      </c>
      <c r="K1946" s="4">
        <v>21</v>
      </c>
      <c r="L1946">
        <v>25</v>
      </c>
      <c r="M1946" s="8">
        <v>0</v>
      </c>
      <c r="N1946" t="s">
        <v>376</v>
      </c>
      <c r="O1946">
        <v>9</v>
      </c>
      <c r="P1946" s="4">
        <v>6.5214240951904641</v>
      </c>
      <c r="Q1946" t="s">
        <v>111</v>
      </c>
      <c r="R1946" t="s">
        <v>200</v>
      </c>
      <c r="S1946" t="s">
        <v>289</v>
      </c>
      <c r="T1946" t="s">
        <v>509</v>
      </c>
      <c r="U1946" t="s">
        <v>526</v>
      </c>
      <c r="V1946" t="s">
        <v>512</v>
      </c>
    </row>
    <row r="1947" spans="1:22" ht="15" customHeight="1" x14ac:dyDescent="0.3">
      <c r="A1947">
        <v>11001</v>
      </c>
      <c r="B1947" t="s">
        <v>22</v>
      </c>
      <c r="C1947">
        <v>46</v>
      </c>
      <c r="D1947">
        <v>2</v>
      </c>
      <c r="E1947" s="3">
        <v>44657</v>
      </c>
      <c r="F1947" s="25">
        <f>YEAR(Order[[#This Row],[OrderDate]])</f>
        <v>2022</v>
      </c>
      <c r="G1947" s="14">
        <v>20220414</v>
      </c>
      <c r="H1947" t="s">
        <v>484</v>
      </c>
      <c r="I1947" s="4">
        <v>300</v>
      </c>
      <c r="J1947" s="4">
        <v>12</v>
      </c>
      <c r="K1947" s="4">
        <v>12</v>
      </c>
      <c r="L1947">
        <v>25</v>
      </c>
      <c r="M1947" s="8">
        <v>0</v>
      </c>
      <c r="N1947" t="s">
        <v>400</v>
      </c>
      <c r="O1947">
        <v>21</v>
      </c>
      <c r="P1947" s="4">
        <v>5.504627786254181</v>
      </c>
      <c r="Q1947" t="s">
        <v>111</v>
      </c>
      <c r="R1947" t="s">
        <v>200</v>
      </c>
      <c r="S1947" t="s">
        <v>289</v>
      </c>
      <c r="T1947" t="s">
        <v>509</v>
      </c>
      <c r="U1947" t="s">
        <v>526</v>
      </c>
      <c r="V1947" t="s">
        <v>514</v>
      </c>
    </row>
    <row r="1948" spans="1:22" ht="15" customHeight="1" x14ac:dyDescent="0.3">
      <c r="A1948">
        <v>11001</v>
      </c>
      <c r="B1948" t="s">
        <v>22</v>
      </c>
      <c r="C1948">
        <v>55</v>
      </c>
      <c r="D1948">
        <v>2</v>
      </c>
      <c r="E1948" s="3">
        <v>44657</v>
      </c>
      <c r="F1948" s="25">
        <f>YEAR(Order[[#This Row],[OrderDate]])</f>
        <v>2022</v>
      </c>
      <c r="G1948" s="14">
        <v>20220416</v>
      </c>
      <c r="H1948" t="s">
        <v>484</v>
      </c>
      <c r="I1948" s="4">
        <v>144</v>
      </c>
      <c r="J1948" s="4">
        <v>24</v>
      </c>
      <c r="K1948" s="4">
        <v>24</v>
      </c>
      <c r="L1948">
        <v>6</v>
      </c>
      <c r="M1948" s="8">
        <v>0</v>
      </c>
      <c r="N1948" t="s">
        <v>409</v>
      </c>
      <c r="O1948">
        <v>25</v>
      </c>
      <c r="P1948" s="4">
        <v>18.144678468561601</v>
      </c>
      <c r="Q1948" t="s">
        <v>111</v>
      </c>
      <c r="R1948" t="s">
        <v>200</v>
      </c>
      <c r="S1948" t="s">
        <v>289</v>
      </c>
      <c r="T1948" t="s">
        <v>509</v>
      </c>
      <c r="U1948" t="s">
        <v>526</v>
      </c>
      <c r="V1948" t="s">
        <v>518</v>
      </c>
    </row>
    <row r="1949" spans="1:22" ht="15" customHeight="1" x14ac:dyDescent="0.3">
      <c r="A1949">
        <v>11002</v>
      </c>
      <c r="B1949" t="s">
        <v>68</v>
      </c>
      <c r="C1949">
        <v>13</v>
      </c>
      <c r="D1949">
        <v>4</v>
      </c>
      <c r="E1949" s="3">
        <v>44657</v>
      </c>
      <c r="F1949" s="25">
        <f>YEAR(Order[[#This Row],[OrderDate]])</f>
        <v>2022</v>
      </c>
      <c r="G1949" s="14">
        <v>20220416</v>
      </c>
      <c r="H1949" t="s">
        <v>486</v>
      </c>
      <c r="I1949" s="4">
        <v>336</v>
      </c>
      <c r="J1949" s="4">
        <v>6</v>
      </c>
      <c r="K1949" s="4">
        <v>6</v>
      </c>
      <c r="L1949">
        <v>56</v>
      </c>
      <c r="M1949" s="8">
        <v>0</v>
      </c>
      <c r="N1949" t="s">
        <v>367</v>
      </c>
      <c r="O1949">
        <v>6</v>
      </c>
      <c r="P1949" s="4">
        <v>2.1837851755325639</v>
      </c>
      <c r="Q1949" t="s">
        <v>157</v>
      </c>
      <c r="R1949" t="s">
        <v>246</v>
      </c>
      <c r="S1949" t="s">
        <v>331</v>
      </c>
      <c r="T1949" t="s">
        <v>510</v>
      </c>
      <c r="U1949" t="s">
        <v>353</v>
      </c>
      <c r="V1949" t="s">
        <v>514</v>
      </c>
    </row>
    <row r="1950" spans="1:22" ht="15" customHeight="1" x14ac:dyDescent="0.3">
      <c r="A1950">
        <v>11002</v>
      </c>
      <c r="B1950" t="s">
        <v>68</v>
      </c>
      <c r="C1950">
        <v>35</v>
      </c>
      <c r="D1950">
        <v>4</v>
      </c>
      <c r="E1950" s="3">
        <v>44657</v>
      </c>
      <c r="F1950" s="25">
        <f>YEAR(Order[[#This Row],[OrderDate]])</f>
        <v>2022</v>
      </c>
      <c r="G1950" s="14">
        <v>20220416</v>
      </c>
      <c r="H1950" t="s">
        <v>486</v>
      </c>
      <c r="I1950" s="4">
        <v>229.49999839067459</v>
      </c>
      <c r="J1950" s="4">
        <v>18</v>
      </c>
      <c r="K1950" s="4">
        <v>15.299999892711639</v>
      </c>
      <c r="L1950">
        <v>15</v>
      </c>
      <c r="M1950" s="8">
        <v>0.15000000596046451</v>
      </c>
      <c r="N1950" t="s">
        <v>389</v>
      </c>
      <c r="O1950">
        <v>16</v>
      </c>
      <c r="P1950" s="4">
        <v>11.144616765926688</v>
      </c>
      <c r="Q1950" t="s">
        <v>157</v>
      </c>
      <c r="R1950" t="s">
        <v>246</v>
      </c>
      <c r="S1950" t="s">
        <v>331</v>
      </c>
      <c r="T1950" t="s">
        <v>510</v>
      </c>
      <c r="U1950" t="s">
        <v>353</v>
      </c>
      <c r="V1950" t="s">
        <v>517</v>
      </c>
    </row>
    <row r="1951" spans="1:22" ht="15" customHeight="1" x14ac:dyDescent="0.3">
      <c r="A1951">
        <v>11002</v>
      </c>
      <c r="B1951" t="s">
        <v>68</v>
      </c>
      <c r="C1951">
        <v>42</v>
      </c>
      <c r="D1951">
        <v>4</v>
      </c>
      <c r="E1951" s="3">
        <v>44657</v>
      </c>
      <c r="F1951" s="25">
        <f>YEAR(Order[[#This Row],[OrderDate]])</f>
        <v>2022</v>
      </c>
      <c r="G1951" s="14">
        <v>20220416</v>
      </c>
      <c r="H1951" t="s">
        <v>486</v>
      </c>
      <c r="I1951" s="4">
        <v>285.59999799728394</v>
      </c>
      <c r="J1951" s="4">
        <v>14</v>
      </c>
      <c r="K1951" s="4">
        <v>11.899999916553497</v>
      </c>
      <c r="L1951">
        <v>24</v>
      </c>
      <c r="M1951" s="8">
        <v>0.15000000596046451</v>
      </c>
      <c r="N1951" t="s">
        <v>396</v>
      </c>
      <c r="O1951">
        <v>20</v>
      </c>
      <c r="P1951" s="4">
        <v>10.762412487567216</v>
      </c>
      <c r="Q1951" t="s">
        <v>157</v>
      </c>
      <c r="R1951" t="s">
        <v>246</v>
      </c>
      <c r="S1951" t="s">
        <v>331</v>
      </c>
      <c r="T1951" t="s">
        <v>510</v>
      </c>
      <c r="U1951" t="s">
        <v>353</v>
      </c>
      <c r="V1951" t="s">
        <v>512</v>
      </c>
    </row>
    <row r="1952" spans="1:22" ht="15" customHeight="1" x14ac:dyDescent="0.3">
      <c r="A1952">
        <v>11002</v>
      </c>
      <c r="B1952" t="s">
        <v>68</v>
      </c>
      <c r="C1952">
        <v>55</v>
      </c>
      <c r="D1952">
        <v>4</v>
      </c>
      <c r="E1952" s="3">
        <v>44657</v>
      </c>
      <c r="F1952" s="25">
        <f>YEAR(Order[[#This Row],[OrderDate]])</f>
        <v>2022</v>
      </c>
      <c r="G1952" s="14">
        <v>20220408</v>
      </c>
      <c r="H1952" t="s">
        <v>486</v>
      </c>
      <c r="I1952" s="4">
        <v>960</v>
      </c>
      <c r="J1952" s="4">
        <v>24</v>
      </c>
      <c r="K1952" s="4">
        <v>24</v>
      </c>
      <c r="L1952">
        <v>40</v>
      </c>
      <c r="M1952" s="8">
        <v>0</v>
      </c>
      <c r="N1952" t="s">
        <v>409</v>
      </c>
      <c r="O1952">
        <v>25</v>
      </c>
      <c r="P1952" s="4">
        <v>18.144678468561601</v>
      </c>
      <c r="Q1952" t="s">
        <v>157</v>
      </c>
      <c r="R1952" t="s">
        <v>246</v>
      </c>
      <c r="S1952" t="s">
        <v>331</v>
      </c>
      <c r="T1952" t="s">
        <v>510</v>
      </c>
      <c r="U1952" t="s">
        <v>353</v>
      </c>
      <c r="V1952" t="s">
        <v>518</v>
      </c>
    </row>
    <row r="1953" spans="1:22" ht="15" customHeight="1" x14ac:dyDescent="0.3">
      <c r="A1953">
        <v>11003</v>
      </c>
      <c r="B1953" t="s">
        <v>75</v>
      </c>
      <c r="C1953">
        <v>1</v>
      </c>
      <c r="D1953">
        <v>3</v>
      </c>
      <c r="E1953" s="3">
        <v>44657</v>
      </c>
      <c r="F1953" s="25">
        <f>YEAR(Order[[#This Row],[OrderDate]])</f>
        <v>2022</v>
      </c>
      <c r="G1953" s="14">
        <v>20220408</v>
      </c>
      <c r="H1953" t="s">
        <v>485</v>
      </c>
      <c r="I1953" s="4">
        <v>72</v>
      </c>
      <c r="J1953" s="4">
        <v>18</v>
      </c>
      <c r="K1953" s="4">
        <v>18</v>
      </c>
      <c r="L1953">
        <v>4</v>
      </c>
      <c r="M1953" s="8">
        <v>0</v>
      </c>
      <c r="N1953" t="s">
        <v>355</v>
      </c>
      <c r="O1953">
        <v>1</v>
      </c>
      <c r="P1953" s="4">
        <v>9.9412796083453241</v>
      </c>
      <c r="Q1953" t="s">
        <v>164</v>
      </c>
      <c r="R1953" t="s">
        <v>253</v>
      </c>
      <c r="S1953" t="s">
        <v>338</v>
      </c>
      <c r="T1953" t="s">
        <v>510</v>
      </c>
      <c r="U1953" t="s">
        <v>353</v>
      </c>
      <c r="V1953" t="s">
        <v>517</v>
      </c>
    </row>
    <row r="1954" spans="1:22" ht="15" customHeight="1" x14ac:dyDescent="0.3">
      <c r="A1954">
        <v>11003</v>
      </c>
      <c r="B1954" t="s">
        <v>75</v>
      </c>
      <c r="C1954">
        <v>40</v>
      </c>
      <c r="D1954">
        <v>3</v>
      </c>
      <c r="E1954" s="3">
        <v>44657</v>
      </c>
      <c r="F1954" s="25">
        <f>YEAR(Order[[#This Row],[OrderDate]])</f>
        <v>2022</v>
      </c>
      <c r="G1954" s="14">
        <v>20220408</v>
      </c>
      <c r="H1954" t="s">
        <v>485</v>
      </c>
      <c r="I1954" s="4">
        <v>184</v>
      </c>
      <c r="J1954" s="4">
        <v>18.399999999999999</v>
      </c>
      <c r="K1954" s="4">
        <v>18.399999999999999</v>
      </c>
      <c r="L1954">
        <v>10</v>
      </c>
      <c r="M1954" s="8">
        <v>0</v>
      </c>
      <c r="N1954" t="s">
        <v>394</v>
      </c>
      <c r="O1954">
        <v>19</v>
      </c>
      <c r="P1954" s="4">
        <v>11.939905659925371</v>
      </c>
      <c r="Q1954" t="s">
        <v>164</v>
      </c>
      <c r="R1954" t="s">
        <v>253</v>
      </c>
      <c r="S1954" t="s">
        <v>338</v>
      </c>
      <c r="T1954" t="s">
        <v>510</v>
      </c>
      <c r="U1954" t="s">
        <v>353</v>
      </c>
      <c r="V1954" t="s">
        <v>514</v>
      </c>
    </row>
    <row r="1955" spans="1:22" ht="15" customHeight="1" x14ac:dyDescent="0.3">
      <c r="A1955">
        <v>11003</v>
      </c>
      <c r="B1955" t="s">
        <v>75</v>
      </c>
      <c r="C1955">
        <v>52</v>
      </c>
      <c r="D1955">
        <v>3</v>
      </c>
      <c r="E1955" s="3">
        <v>44657</v>
      </c>
      <c r="F1955" s="25">
        <f>YEAR(Order[[#This Row],[OrderDate]])</f>
        <v>2022</v>
      </c>
      <c r="G1955" s="14">
        <v>20220420</v>
      </c>
      <c r="H1955" t="s">
        <v>485</v>
      </c>
      <c r="I1955" s="4">
        <v>70</v>
      </c>
      <c r="J1955" s="4">
        <v>7</v>
      </c>
      <c r="K1955" s="4">
        <v>7</v>
      </c>
      <c r="L1955">
        <v>10</v>
      </c>
      <c r="M1955" s="8">
        <v>0</v>
      </c>
      <c r="N1955" t="s">
        <v>406</v>
      </c>
      <c r="O1955">
        <v>24</v>
      </c>
      <c r="P1955" s="4">
        <v>2.7531089859539</v>
      </c>
      <c r="Q1955" t="s">
        <v>164</v>
      </c>
      <c r="R1955" t="s">
        <v>253</v>
      </c>
      <c r="S1955" t="s">
        <v>338</v>
      </c>
      <c r="T1955" t="s">
        <v>510</v>
      </c>
      <c r="U1955" t="s">
        <v>353</v>
      </c>
      <c r="V1955" t="s">
        <v>512</v>
      </c>
    </row>
    <row r="1956" spans="1:22" ht="15" customHeight="1" x14ac:dyDescent="0.3">
      <c r="A1956">
        <v>11004</v>
      </c>
      <c r="B1956" t="s">
        <v>48</v>
      </c>
      <c r="C1956">
        <v>26</v>
      </c>
      <c r="D1956">
        <v>3</v>
      </c>
      <c r="E1956" s="3">
        <v>44658</v>
      </c>
      <c r="F1956" s="25">
        <f>YEAR(Order[[#This Row],[OrderDate]])</f>
        <v>2022</v>
      </c>
      <c r="G1956" s="14">
        <v>20220420</v>
      </c>
      <c r="H1956" t="s">
        <v>486</v>
      </c>
      <c r="I1956" s="4">
        <v>187.38</v>
      </c>
      <c r="J1956" s="4">
        <v>31.23</v>
      </c>
      <c r="K1956" s="4">
        <v>31.23</v>
      </c>
      <c r="L1956">
        <v>6</v>
      </c>
      <c r="M1956" s="8">
        <v>0</v>
      </c>
      <c r="N1956" t="s">
        <v>380</v>
      </c>
      <c r="O1956">
        <v>11</v>
      </c>
      <c r="P1956" s="4">
        <v>12.929370209027901</v>
      </c>
      <c r="Q1956" t="s">
        <v>137</v>
      </c>
      <c r="R1956" t="s">
        <v>226</v>
      </c>
      <c r="S1956" t="s">
        <v>313</v>
      </c>
      <c r="T1956" t="s">
        <v>509</v>
      </c>
      <c r="U1956" t="s">
        <v>522</v>
      </c>
      <c r="V1956" t="s">
        <v>516</v>
      </c>
    </row>
    <row r="1957" spans="1:22" ht="15" customHeight="1" x14ac:dyDescent="0.3">
      <c r="A1957">
        <v>11004</v>
      </c>
      <c r="B1957" t="s">
        <v>48</v>
      </c>
      <c r="C1957">
        <v>76</v>
      </c>
      <c r="D1957">
        <v>3</v>
      </c>
      <c r="E1957" s="3">
        <v>44658</v>
      </c>
      <c r="F1957" s="25">
        <f>YEAR(Order[[#This Row],[OrderDate]])</f>
        <v>2022</v>
      </c>
      <c r="G1957" s="14">
        <v>20220410</v>
      </c>
      <c r="H1957" t="s">
        <v>486</v>
      </c>
      <c r="I1957" s="4">
        <v>108</v>
      </c>
      <c r="J1957" s="4">
        <v>18</v>
      </c>
      <c r="K1957" s="4">
        <v>18</v>
      </c>
      <c r="L1957">
        <v>6</v>
      </c>
      <c r="M1957" s="8">
        <v>0</v>
      </c>
      <c r="N1957" t="s">
        <v>430</v>
      </c>
      <c r="O1957">
        <v>23</v>
      </c>
      <c r="P1957" s="4">
        <v>11.35067307451974</v>
      </c>
      <c r="Q1957" t="s">
        <v>137</v>
      </c>
      <c r="R1957" t="s">
        <v>226</v>
      </c>
      <c r="S1957" t="s">
        <v>313</v>
      </c>
      <c r="T1957" t="s">
        <v>509</v>
      </c>
      <c r="U1957" t="s">
        <v>522</v>
      </c>
      <c r="V1957" t="s">
        <v>517</v>
      </c>
    </row>
    <row r="1958" spans="1:22" ht="15" customHeight="1" x14ac:dyDescent="0.3">
      <c r="A1958">
        <v>11005</v>
      </c>
      <c r="B1958" t="s">
        <v>87</v>
      </c>
      <c r="C1958">
        <v>1</v>
      </c>
      <c r="D1958">
        <v>2</v>
      </c>
      <c r="E1958" s="3">
        <v>44658</v>
      </c>
      <c r="F1958" s="25">
        <f>YEAR(Order[[#This Row],[OrderDate]])</f>
        <v>2022</v>
      </c>
      <c r="G1958" s="14">
        <v>20220410</v>
      </c>
      <c r="H1958" t="s">
        <v>486</v>
      </c>
      <c r="I1958" s="4">
        <v>36</v>
      </c>
      <c r="J1958" s="4">
        <v>18</v>
      </c>
      <c r="K1958" s="4">
        <v>18</v>
      </c>
      <c r="L1958">
        <v>2</v>
      </c>
      <c r="M1958" s="8">
        <v>0</v>
      </c>
      <c r="N1958" t="s">
        <v>355</v>
      </c>
      <c r="O1958">
        <v>1</v>
      </c>
      <c r="P1958" s="4">
        <v>9.9412796083453241</v>
      </c>
      <c r="Q1958" t="s">
        <v>176</v>
      </c>
      <c r="R1958" t="s">
        <v>265</v>
      </c>
      <c r="S1958" t="s">
        <v>349</v>
      </c>
      <c r="T1958" t="s">
        <v>509</v>
      </c>
      <c r="U1958" t="s">
        <v>527</v>
      </c>
      <c r="V1958" t="s">
        <v>517</v>
      </c>
    </row>
    <row r="1959" spans="1:22" ht="15" customHeight="1" x14ac:dyDescent="0.3">
      <c r="A1959">
        <v>11005</v>
      </c>
      <c r="B1959" t="s">
        <v>87</v>
      </c>
      <c r="C1959">
        <v>59</v>
      </c>
      <c r="D1959">
        <v>2</v>
      </c>
      <c r="E1959" s="3">
        <v>44658</v>
      </c>
      <c r="F1959" s="25">
        <f>YEAR(Order[[#This Row],[OrderDate]])</f>
        <v>2022</v>
      </c>
      <c r="G1959" s="14">
        <v>20220415</v>
      </c>
      <c r="H1959" t="s">
        <v>486</v>
      </c>
      <c r="I1959" s="4">
        <v>550</v>
      </c>
      <c r="J1959" s="4">
        <v>55</v>
      </c>
      <c r="K1959" s="4">
        <v>55</v>
      </c>
      <c r="L1959">
        <v>10</v>
      </c>
      <c r="M1959" s="8">
        <v>0</v>
      </c>
      <c r="N1959" t="s">
        <v>413</v>
      </c>
      <c r="O1959">
        <v>28</v>
      </c>
      <c r="P1959" s="4">
        <v>29.299646906924384</v>
      </c>
      <c r="Q1959" t="s">
        <v>176</v>
      </c>
      <c r="R1959" t="s">
        <v>265</v>
      </c>
      <c r="S1959" t="s">
        <v>349</v>
      </c>
      <c r="T1959" t="s">
        <v>509</v>
      </c>
      <c r="U1959" t="s">
        <v>527</v>
      </c>
      <c r="V1959" t="s">
        <v>511</v>
      </c>
    </row>
    <row r="1960" spans="1:22" ht="15" customHeight="1" x14ac:dyDescent="0.3">
      <c r="A1960">
        <v>11006</v>
      </c>
      <c r="B1960" t="s">
        <v>30</v>
      </c>
      <c r="C1960">
        <v>1</v>
      </c>
      <c r="D1960">
        <v>3</v>
      </c>
      <c r="E1960" s="3">
        <v>44658</v>
      </c>
      <c r="F1960" s="25">
        <f>YEAR(Order[[#This Row],[OrderDate]])</f>
        <v>2022</v>
      </c>
      <c r="G1960" s="14">
        <v>20220415</v>
      </c>
      <c r="H1960" t="s">
        <v>484</v>
      </c>
      <c r="I1960" s="4">
        <v>144</v>
      </c>
      <c r="J1960" s="4">
        <v>18</v>
      </c>
      <c r="K1960" s="4">
        <v>18</v>
      </c>
      <c r="L1960">
        <v>8</v>
      </c>
      <c r="M1960" s="8">
        <v>0</v>
      </c>
      <c r="N1960" t="s">
        <v>355</v>
      </c>
      <c r="O1960">
        <v>1</v>
      </c>
      <c r="P1960" s="4">
        <v>9.9412796083453241</v>
      </c>
      <c r="Q1960" t="s">
        <v>119</v>
      </c>
      <c r="R1960" t="s">
        <v>208</v>
      </c>
      <c r="S1960" t="s">
        <v>296</v>
      </c>
      <c r="T1960" t="s">
        <v>510</v>
      </c>
      <c r="U1960" t="s">
        <v>353</v>
      </c>
      <c r="V1960" t="s">
        <v>517</v>
      </c>
    </row>
    <row r="1961" spans="1:22" ht="15" customHeight="1" x14ac:dyDescent="0.3">
      <c r="A1961">
        <v>11006</v>
      </c>
      <c r="B1961" t="s">
        <v>30</v>
      </c>
      <c r="C1961">
        <v>29</v>
      </c>
      <c r="D1961">
        <v>3</v>
      </c>
      <c r="E1961" s="3">
        <v>44658</v>
      </c>
      <c r="F1961" s="25">
        <f>YEAR(Order[[#This Row],[OrderDate]])</f>
        <v>2022</v>
      </c>
      <c r="G1961" s="14">
        <v>20220413</v>
      </c>
      <c r="H1961" t="s">
        <v>484</v>
      </c>
      <c r="I1961" s="4">
        <v>185.685</v>
      </c>
      <c r="J1961" s="4">
        <v>123.79</v>
      </c>
      <c r="K1961" s="4">
        <v>92.842500000000001</v>
      </c>
      <c r="L1961">
        <v>2</v>
      </c>
      <c r="M1961" s="8">
        <v>0.25</v>
      </c>
      <c r="N1961" t="s">
        <v>383</v>
      </c>
      <c r="O1961">
        <v>12</v>
      </c>
      <c r="P1961" s="4">
        <v>78.453085124436214</v>
      </c>
      <c r="Q1961" t="s">
        <v>119</v>
      </c>
      <c r="R1961" t="s">
        <v>208</v>
      </c>
      <c r="S1961" t="s">
        <v>296</v>
      </c>
      <c r="T1961" t="s">
        <v>510</v>
      </c>
      <c r="U1961" t="s">
        <v>353</v>
      </c>
      <c r="V1961" t="s">
        <v>518</v>
      </c>
    </row>
    <row r="1962" spans="1:22" ht="15" customHeight="1" x14ac:dyDescent="0.3">
      <c r="A1962">
        <v>11007</v>
      </c>
      <c r="B1962" t="s">
        <v>57</v>
      </c>
      <c r="C1962">
        <v>8</v>
      </c>
      <c r="D1962">
        <v>8</v>
      </c>
      <c r="E1962" s="3">
        <v>44659</v>
      </c>
      <c r="F1962" s="25">
        <f>YEAR(Order[[#This Row],[OrderDate]])</f>
        <v>2022</v>
      </c>
      <c r="G1962" s="14">
        <v>20220413</v>
      </c>
      <c r="H1962" t="s">
        <v>484</v>
      </c>
      <c r="I1962" s="4">
        <v>1200</v>
      </c>
      <c r="J1962" s="4">
        <v>40</v>
      </c>
      <c r="K1962" s="4">
        <v>40</v>
      </c>
      <c r="L1962">
        <v>30</v>
      </c>
      <c r="M1962" s="8">
        <v>0</v>
      </c>
      <c r="N1962" t="s">
        <v>362</v>
      </c>
      <c r="O1962">
        <v>3</v>
      </c>
      <c r="P1962" s="4">
        <v>29.042861179974402</v>
      </c>
      <c r="Q1962" t="s">
        <v>146</v>
      </c>
      <c r="R1962" t="s">
        <v>235</v>
      </c>
      <c r="S1962" t="s">
        <v>321</v>
      </c>
      <c r="T1962" t="s">
        <v>509</v>
      </c>
      <c r="U1962" t="s">
        <v>352</v>
      </c>
      <c r="V1962" t="s">
        <v>515</v>
      </c>
    </row>
    <row r="1963" spans="1:22" ht="15" customHeight="1" x14ac:dyDescent="0.3">
      <c r="A1963">
        <v>11007</v>
      </c>
      <c r="B1963" t="s">
        <v>57</v>
      </c>
      <c r="C1963">
        <v>29</v>
      </c>
      <c r="D1963">
        <v>8</v>
      </c>
      <c r="E1963" s="3">
        <v>44659</v>
      </c>
      <c r="F1963" s="25">
        <f>YEAR(Order[[#This Row],[OrderDate]])</f>
        <v>2022</v>
      </c>
      <c r="G1963" s="14">
        <v>20220413</v>
      </c>
      <c r="H1963" t="s">
        <v>484</v>
      </c>
      <c r="I1963" s="4">
        <v>1237.9000000000001</v>
      </c>
      <c r="J1963" s="4">
        <v>123.79</v>
      </c>
      <c r="K1963" s="4">
        <v>123.79</v>
      </c>
      <c r="L1963">
        <v>10</v>
      </c>
      <c r="M1963" s="8">
        <v>0</v>
      </c>
      <c r="N1963" t="s">
        <v>383</v>
      </c>
      <c r="O1963">
        <v>12</v>
      </c>
      <c r="P1963" s="4">
        <v>78.453085124436214</v>
      </c>
      <c r="Q1963" t="s">
        <v>146</v>
      </c>
      <c r="R1963" t="s">
        <v>235</v>
      </c>
      <c r="S1963" t="s">
        <v>321</v>
      </c>
      <c r="T1963" t="s">
        <v>509</v>
      </c>
      <c r="U1963" t="s">
        <v>352</v>
      </c>
      <c r="V1963" t="s">
        <v>518</v>
      </c>
    </row>
    <row r="1964" spans="1:22" ht="15" customHeight="1" x14ac:dyDescent="0.3">
      <c r="A1964">
        <v>11007</v>
      </c>
      <c r="B1964" t="s">
        <v>57</v>
      </c>
      <c r="C1964">
        <v>42</v>
      </c>
      <c r="D1964">
        <v>8</v>
      </c>
      <c r="E1964" s="3">
        <v>44659</v>
      </c>
      <c r="F1964" s="25">
        <f>YEAR(Order[[#This Row],[OrderDate]])</f>
        <v>2022</v>
      </c>
      <c r="G1964" s="14" t="s">
        <v>487</v>
      </c>
      <c r="H1964" t="s">
        <v>484</v>
      </c>
      <c r="I1964" s="4">
        <v>196</v>
      </c>
      <c r="J1964" s="4">
        <v>14</v>
      </c>
      <c r="K1964" s="4">
        <v>14</v>
      </c>
      <c r="L1964">
        <v>14</v>
      </c>
      <c r="M1964" s="8">
        <v>0</v>
      </c>
      <c r="N1964" t="s">
        <v>396</v>
      </c>
      <c r="O1964">
        <v>20</v>
      </c>
      <c r="P1964" s="4">
        <v>10.762412487567216</v>
      </c>
      <c r="Q1964" t="s">
        <v>146</v>
      </c>
      <c r="R1964" t="s">
        <v>235</v>
      </c>
      <c r="S1964" t="s">
        <v>321</v>
      </c>
      <c r="T1964" t="s">
        <v>509</v>
      </c>
      <c r="U1964" t="s">
        <v>352</v>
      </c>
      <c r="V1964" t="s">
        <v>512</v>
      </c>
    </row>
    <row r="1965" spans="1:22" x14ac:dyDescent="0.3">
      <c r="A1965">
        <v>11008</v>
      </c>
      <c r="B1965" t="s">
        <v>19</v>
      </c>
      <c r="C1965">
        <v>28</v>
      </c>
      <c r="D1965">
        <v>7</v>
      </c>
      <c r="E1965" s="3">
        <v>44659</v>
      </c>
      <c r="F1965" s="25">
        <f>YEAR(Order[[#This Row],[OrderDate]])</f>
        <v>2022</v>
      </c>
      <c r="G1965" s="14" t="s">
        <v>487</v>
      </c>
      <c r="H1965" t="s">
        <v>485</v>
      </c>
      <c r="I1965" s="4">
        <v>3032.3999976217751</v>
      </c>
      <c r="J1965" s="4">
        <v>45.6</v>
      </c>
      <c r="K1965" s="4">
        <v>43.319999966025357</v>
      </c>
      <c r="L1965">
        <v>70</v>
      </c>
      <c r="M1965" s="8">
        <v>5.000000074505806E-2</v>
      </c>
      <c r="N1965" t="s">
        <v>382</v>
      </c>
      <c r="O1965">
        <v>12</v>
      </c>
      <c r="P1965" s="4">
        <v>23.763027335506571</v>
      </c>
      <c r="Q1965" t="s">
        <v>108</v>
      </c>
      <c r="R1965" t="s">
        <v>197</v>
      </c>
      <c r="S1965" t="s">
        <v>286</v>
      </c>
      <c r="T1965" t="s">
        <v>509</v>
      </c>
      <c r="U1965" t="s">
        <v>524</v>
      </c>
      <c r="V1965" t="s">
        <v>513</v>
      </c>
    </row>
    <row r="1966" spans="1:22" x14ac:dyDescent="0.3">
      <c r="A1966">
        <v>11008</v>
      </c>
      <c r="B1966" t="s">
        <v>19</v>
      </c>
      <c r="C1966">
        <v>34</v>
      </c>
      <c r="D1966">
        <v>7</v>
      </c>
      <c r="E1966" s="3">
        <v>44659</v>
      </c>
      <c r="F1966" s="25">
        <f>YEAR(Order[[#This Row],[OrderDate]])</f>
        <v>2022</v>
      </c>
      <c r="G1966" s="14" t="s">
        <v>487</v>
      </c>
      <c r="H1966" t="s">
        <v>485</v>
      </c>
      <c r="I1966" s="4">
        <v>1196.9999990612268</v>
      </c>
      <c r="J1966" s="4">
        <v>14</v>
      </c>
      <c r="K1966" s="4">
        <v>13.299999989569187</v>
      </c>
      <c r="L1966">
        <v>90</v>
      </c>
      <c r="M1966" s="8">
        <v>5.000000074505806E-2</v>
      </c>
      <c r="N1966" t="s">
        <v>388</v>
      </c>
      <c r="O1966">
        <v>16</v>
      </c>
      <c r="P1966" s="4">
        <v>9.0738672986425506</v>
      </c>
      <c r="Q1966" t="s">
        <v>108</v>
      </c>
      <c r="R1966" t="s">
        <v>197</v>
      </c>
      <c r="S1966" t="s">
        <v>286</v>
      </c>
      <c r="T1966" t="s">
        <v>509</v>
      </c>
      <c r="U1966" t="s">
        <v>524</v>
      </c>
      <c r="V1966" t="s">
        <v>517</v>
      </c>
    </row>
    <row r="1967" spans="1:22" x14ac:dyDescent="0.3">
      <c r="A1967">
        <v>11008</v>
      </c>
      <c r="B1967" t="s">
        <v>19</v>
      </c>
      <c r="C1967">
        <v>71</v>
      </c>
      <c r="D1967">
        <v>7</v>
      </c>
      <c r="E1967" s="3">
        <v>44659</v>
      </c>
      <c r="F1967" s="25">
        <f>YEAR(Order[[#This Row],[OrderDate]])</f>
        <v>2022</v>
      </c>
      <c r="G1967" s="14">
        <v>20220410</v>
      </c>
      <c r="H1967" t="s">
        <v>485</v>
      </c>
      <c r="I1967" s="4">
        <v>451.5</v>
      </c>
      <c r="J1967" s="4">
        <v>21.5</v>
      </c>
      <c r="K1967" s="4">
        <v>21.5</v>
      </c>
      <c r="L1967">
        <v>21</v>
      </c>
      <c r="M1967" s="8">
        <v>0</v>
      </c>
      <c r="N1967" t="s">
        <v>425</v>
      </c>
      <c r="O1967">
        <v>15</v>
      </c>
      <c r="P1967" s="4">
        <v>15.813450604529082</v>
      </c>
      <c r="Q1967" t="s">
        <v>108</v>
      </c>
      <c r="R1967" t="s">
        <v>197</v>
      </c>
      <c r="S1967" t="s">
        <v>286</v>
      </c>
      <c r="T1967" t="s">
        <v>509</v>
      </c>
      <c r="U1967" t="s">
        <v>524</v>
      </c>
      <c r="V1967" t="s">
        <v>511</v>
      </c>
    </row>
    <row r="1968" spans="1:22" ht="15" customHeight="1" x14ac:dyDescent="0.3">
      <c r="A1968">
        <v>11009</v>
      </c>
      <c r="B1968" t="s">
        <v>28</v>
      </c>
      <c r="C1968">
        <v>24</v>
      </c>
      <c r="D1968">
        <v>2</v>
      </c>
      <c r="E1968" s="3">
        <v>44659</v>
      </c>
      <c r="F1968" s="25">
        <f>YEAR(Order[[#This Row],[OrderDate]])</f>
        <v>2022</v>
      </c>
      <c r="G1968" s="14">
        <v>20220410</v>
      </c>
      <c r="H1968" t="s">
        <v>486</v>
      </c>
      <c r="I1968" s="4">
        <v>54</v>
      </c>
      <c r="J1968" s="4">
        <v>4.5</v>
      </c>
      <c r="K1968" s="4">
        <v>4.5</v>
      </c>
      <c r="L1968">
        <v>12</v>
      </c>
      <c r="M1968" s="8">
        <v>0</v>
      </c>
      <c r="N1968" t="s">
        <v>378</v>
      </c>
      <c r="O1968">
        <v>10</v>
      </c>
      <c r="P1968" s="4">
        <v>2.1230577042655105</v>
      </c>
      <c r="Q1968" t="s">
        <v>117</v>
      </c>
      <c r="R1968" t="s">
        <v>206</v>
      </c>
      <c r="S1968" t="s">
        <v>294</v>
      </c>
      <c r="T1968" t="s">
        <v>509</v>
      </c>
      <c r="U1968" t="s">
        <v>529</v>
      </c>
      <c r="V1968" t="s">
        <v>517</v>
      </c>
    </row>
    <row r="1969" spans="1:22" ht="15" customHeight="1" x14ac:dyDescent="0.3">
      <c r="A1969">
        <v>11009</v>
      </c>
      <c r="B1969" t="s">
        <v>28</v>
      </c>
      <c r="C1969">
        <v>36</v>
      </c>
      <c r="D1969">
        <v>2</v>
      </c>
      <c r="E1969" s="3">
        <v>44659</v>
      </c>
      <c r="F1969" s="25">
        <f>YEAR(Order[[#This Row],[OrderDate]])</f>
        <v>2022</v>
      </c>
      <c r="G1969" s="14">
        <v>20220410</v>
      </c>
      <c r="H1969" t="s">
        <v>486</v>
      </c>
      <c r="I1969" s="4">
        <v>256.5</v>
      </c>
      <c r="J1969" s="4">
        <v>19</v>
      </c>
      <c r="K1969" s="4">
        <v>14.25</v>
      </c>
      <c r="L1969">
        <v>18</v>
      </c>
      <c r="M1969" s="8">
        <v>0.25</v>
      </c>
      <c r="N1969" t="s">
        <v>390</v>
      </c>
      <c r="O1969">
        <v>17</v>
      </c>
      <c r="P1969" s="4">
        <v>14.515505674132482</v>
      </c>
      <c r="Q1969" t="s">
        <v>117</v>
      </c>
      <c r="R1969" t="s">
        <v>206</v>
      </c>
      <c r="S1969" t="s">
        <v>294</v>
      </c>
      <c r="T1969" t="s">
        <v>509</v>
      </c>
      <c r="U1969" t="s">
        <v>529</v>
      </c>
      <c r="V1969" t="s">
        <v>514</v>
      </c>
    </row>
    <row r="1970" spans="1:22" ht="15" customHeight="1" x14ac:dyDescent="0.3">
      <c r="A1970">
        <v>11009</v>
      </c>
      <c r="B1970" t="s">
        <v>28</v>
      </c>
      <c r="C1970">
        <v>60</v>
      </c>
      <c r="D1970">
        <v>2</v>
      </c>
      <c r="E1970" s="3">
        <v>44659</v>
      </c>
      <c r="F1970" s="25">
        <f>YEAR(Order[[#This Row],[OrderDate]])</f>
        <v>2022</v>
      </c>
      <c r="G1970" s="14">
        <v>20220421</v>
      </c>
      <c r="H1970" t="s">
        <v>486</v>
      </c>
      <c r="I1970" s="4">
        <v>306</v>
      </c>
      <c r="J1970" s="4">
        <v>34</v>
      </c>
      <c r="K1970" s="4">
        <v>34</v>
      </c>
      <c r="L1970">
        <v>9</v>
      </c>
      <c r="M1970" s="8">
        <v>0</v>
      </c>
      <c r="N1970" t="s">
        <v>414</v>
      </c>
      <c r="O1970">
        <v>28</v>
      </c>
      <c r="P1970" s="4">
        <v>17.186056815854748</v>
      </c>
      <c r="Q1970" t="s">
        <v>117</v>
      </c>
      <c r="R1970" t="s">
        <v>206</v>
      </c>
      <c r="S1970" t="s">
        <v>294</v>
      </c>
      <c r="T1970" t="s">
        <v>509</v>
      </c>
      <c r="U1970" t="s">
        <v>529</v>
      </c>
      <c r="V1970" t="s">
        <v>511</v>
      </c>
    </row>
    <row r="1971" spans="1:22" ht="15" customHeight="1" x14ac:dyDescent="0.3">
      <c r="A1971">
        <v>11010</v>
      </c>
      <c r="B1971" t="s">
        <v>63</v>
      </c>
      <c r="C1971">
        <v>7</v>
      </c>
      <c r="D1971">
        <v>2</v>
      </c>
      <c r="E1971" s="3">
        <v>44660</v>
      </c>
      <c r="F1971" s="25">
        <f>YEAR(Order[[#This Row],[OrderDate]])</f>
        <v>2022</v>
      </c>
      <c r="G1971" s="14">
        <v>20220421</v>
      </c>
      <c r="H1971" t="s">
        <v>484</v>
      </c>
      <c r="I1971" s="4">
        <v>600</v>
      </c>
      <c r="J1971" s="4">
        <v>30</v>
      </c>
      <c r="K1971" s="4">
        <v>30</v>
      </c>
      <c r="L1971">
        <v>20</v>
      </c>
      <c r="M1971" s="8">
        <v>0</v>
      </c>
      <c r="N1971" t="s">
        <v>361</v>
      </c>
      <c r="O1971">
        <v>3</v>
      </c>
      <c r="P1971" s="4">
        <v>16.995648153812226</v>
      </c>
      <c r="Q1971" t="s">
        <v>152</v>
      </c>
      <c r="R1971" t="s">
        <v>241</v>
      </c>
      <c r="S1971" t="s">
        <v>326</v>
      </c>
      <c r="T1971" t="s">
        <v>509</v>
      </c>
      <c r="U1971" t="s">
        <v>528</v>
      </c>
      <c r="V1971" t="s">
        <v>513</v>
      </c>
    </row>
    <row r="1972" spans="1:22" ht="15" customHeight="1" x14ac:dyDescent="0.3">
      <c r="A1972">
        <v>11010</v>
      </c>
      <c r="B1972" t="s">
        <v>63</v>
      </c>
      <c r="C1972">
        <v>24</v>
      </c>
      <c r="D1972">
        <v>2</v>
      </c>
      <c r="E1972" s="3">
        <v>44660</v>
      </c>
      <c r="F1972" s="25">
        <f>YEAR(Order[[#This Row],[OrderDate]])</f>
        <v>2022</v>
      </c>
      <c r="G1972" s="14">
        <v>20220413</v>
      </c>
      <c r="H1972" t="s">
        <v>484</v>
      </c>
      <c r="I1972" s="4">
        <v>45</v>
      </c>
      <c r="J1972" s="4">
        <v>4.5</v>
      </c>
      <c r="K1972" s="4">
        <v>4.5</v>
      </c>
      <c r="L1972">
        <v>10</v>
      </c>
      <c r="M1972" s="8">
        <v>0</v>
      </c>
      <c r="N1972" t="s">
        <v>378</v>
      </c>
      <c r="O1972">
        <v>10</v>
      </c>
      <c r="P1972" s="4">
        <v>2.1230577042655105</v>
      </c>
      <c r="Q1972" t="s">
        <v>152</v>
      </c>
      <c r="R1972" t="s">
        <v>241</v>
      </c>
      <c r="S1972" t="s">
        <v>326</v>
      </c>
      <c r="T1972" t="s">
        <v>509</v>
      </c>
      <c r="U1972" t="s">
        <v>528</v>
      </c>
      <c r="V1972" t="s">
        <v>517</v>
      </c>
    </row>
    <row r="1973" spans="1:22" ht="15" customHeight="1" x14ac:dyDescent="0.3">
      <c r="A1973">
        <v>11011</v>
      </c>
      <c r="B1973" t="s">
        <v>0</v>
      </c>
      <c r="C1973">
        <v>58</v>
      </c>
      <c r="D1973">
        <v>3</v>
      </c>
      <c r="E1973" s="3">
        <v>44660</v>
      </c>
      <c r="F1973" s="25">
        <f>YEAR(Order[[#This Row],[OrderDate]])</f>
        <v>2022</v>
      </c>
      <c r="G1973" s="14">
        <v>20220413</v>
      </c>
      <c r="H1973" t="s">
        <v>486</v>
      </c>
      <c r="I1973" s="4">
        <v>503.49999960511923</v>
      </c>
      <c r="J1973" s="4">
        <v>13.25</v>
      </c>
      <c r="K1973" s="4">
        <v>12.587499990127981</v>
      </c>
      <c r="L1973">
        <v>40</v>
      </c>
      <c r="M1973" s="8">
        <v>5.000000074505806E-2</v>
      </c>
      <c r="N1973" t="s">
        <v>412</v>
      </c>
      <c r="O1973">
        <v>27</v>
      </c>
      <c r="P1973" s="4">
        <v>5.9992715692376155</v>
      </c>
      <c r="Q1973" t="s">
        <v>89</v>
      </c>
      <c r="R1973" t="s">
        <v>178</v>
      </c>
      <c r="S1973" t="s">
        <v>267</v>
      </c>
      <c r="T1973" t="s">
        <v>509</v>
      </c>
      <c r="U1973" t="s">
        <v>520</v>
      </c>
      <c r="V1973" t="s">
        <v>514</v>
      </c>
    </row>
    <row r="1974" spans="1:22" ht="15" customHeight="1" x14ac:dyDescent="0.3">
      <c r="A1974">
        <v>11011</v>
      </c>
      <c r="B1974" t="s">
        <v>0</v>
      </c>
      <c r="C1974">
        <v>71</v>
      </c>
      <c r="D1974">
        <v>3</v>
      </c>
      <c r="E1974" s="3">
        <v>44660</v>
      </c>
      <c r="F1974" s="25">
        <f>YEAR(Order[[#This Row],[OrderDate]])</f>
        <v>2022</v>
      </c>
      <c r="G1974" s="14">
        <v>20220417</v>
      </c>
      <c r="H1974" t="s">
        <v>486</v>
      </c>
      <c r="I1974" s="4">
        <v>430</v>
      </c>
      <c r="J1974" s="4">
        <v>21.5</v>
      </c>
      <c r="K1974" s="4">
        <v>21.5</v>
      </c>
      <c r="L1974">
        <v>20</v>
      </c>
      <c r="M1974" s="8">
        <v>0</v>
      </c>
      <c r="N1974" t="s">
        <v>425</v>
      </c>
      <c r="O1974">
        <v>15</v>
      </c>
      <c r="P1974" s="4">
        <v>15.813450604529082</v>
      </c>
      <c r="Q1974" t="s">
        <v>89</v>
      </c>
      <c r="R1974" t="s">
        <v>178</v>
      </c>
      <c r="S1974" t="s">
        <v>267</v>
      </c>
      <c r="T1974" t="s">
        <v>509</v>
      </c>
      <c r="U1974" t="s">
        <v>520</v>
      </c>
      <c r="V1974" t="s">
        <v>511</v>
      </c>
    </row>
    <row r="1975" spans="1:22" ht="15" customHeight="1" x14ac:dyDescent="0.3">
      <c r="A1975">
        <v>11012</v>
      </c>
      <c r="B1975" t="s">
        <v>23</v>
      </c>
      <c r="C1975">
        <v>19</v>
      </c>
      <c r="D1975">
        <v>1</v>
      </c>
      <c r="E1975" s="3">
        <v>44660</v>
      </c>
      <c r="F1975" s="25">
        <f>YEAR(Order[[#This Row],[OrderDate]])</f>
        <v>2022</v>
      </c>
      <c r="G1975" s="14">
        <v>20220417</v>
      </c>
      <c r="H1975" t="s">
        <v>485</v>
      </c>
      <c r="I1975" s="4">
        <v>436.99999965727329</v>
      </c>
      <c r="J1975" s="4">
        <v>9.1999999999999993</v>
      </c>
      <c r="K1975" s="4">
        <v>8.7399999931454655</v>
      </c>
      <c r="L1975">
        <v>50</v>
      </c>
      <c r="M1975" s="8">
        <v>5.000000074505806E-2</v>
      </c>
      <c r="N1975" t="s">
        <v>373</v>
      </c>
      <c r="O1975">
        <v>8</v>
      </c>
      <c r="P1975" s="4">
        <v>7.994614939930428</v>
      </c>
      <c r="Q1975" t="s">
        <v>112</v>
      </c>
      <c r="R1975" t="s">
        <v>201</v>
      </c>
      <c r="S1975" t="s">
        <v>290</v>
      </c>
      <c r="T1975" t="s">
        <v>509</v>
      </c>
      <c r="U1975" t="s">
        <v>520</v>
      </c>
      <c r="V1975" t="s">
        <v>516</v>
      </c>
    </row>
    <row r="1976" spans="1:22" ht="15" customHeight="1" x14ac:dyDescent="0.3">
      <c r="A1976">
        <v>11012</v>
      </c>
      <c r="B1976" t="s">
        <v>23</v>
      </c>
      <c r="C1976">
        <v>60</v>
      </c>
      <c r="D1976">
        <v>1</v>
      </c>
      <c r="E1976" s="3">
        <v>44660</v>
      </c>
      <c r="F1976" s="25">
        <f>YEAR(Order[[#This Row],[OrderDate]])</f>
        <v>2022</v>
      </c>
      <c r="G1976" s="14">
        <v>20220417</v>
      </c>
      <c r="H1976" t="s">
        <v>485</v>
      </c>
      <c r="I1976" s="4">
        <v>1162.7999990880489</v>
      </c>
      <c r="J1976" s="4">
        <v>34</v>
      </c>
      <c r="K1976" s="4">
        <v>32.299999974668026</v>
      </c>
      <c r="L1976">
        <v>36</v>
      </c>
      <c r="M1976" s="8">
        <v>5.000000074505806E-2</v>
      </c>
      <c r="N1976" t="s">
        <v>414</v>
      </c>
      <c r="O1976">
        <v>28</v>
      </c>
      <c r="P1976" s="4">
        <v>17.186056815854748</v>
      </c>
      <c r="Q1976" t="s">
        <v>112</v>
      </c>
      <c r="R1976" t="s">
        <v>201</v>
      </c>
      <c r="S1976" t="s">
        <v>290</v>
      </c>
      <c r="T1976" t="s">
        <v>509</v>
      </c>
      <c r="U1976" t="s">
        <v>520</v>
      </c>
      <c r="V1976" t="s">
        <v>511</v>
      </c>
    </row>
    <row r="1977" spans="1:22" ht="15" customHeight="1" x14ac:dyDescent="0.3">
      <c r="A1977">
        <v>11012</v>
      </c>
      <c r="B1977" t="s">
        <v>23</v>
      </c>
      <c r="C1977">
        <v>71</v>
      </c>
      <c r="D1977">
        <v>1</v>
      </c>
      <c r="E1977" s="3">
        <v>44660</v>
      </c>
      <c r="F1977" s="25">
        <f>YEAR(Order[[#This Row],[OrderDate]])</f>
        <v>2022</v>
      </c>
      <c r="G1977" s="14">
        <v>20220410</v>
      </c>
      <c r="H1977" t="s">
        <v>485</v>
      </c>
      <c r="I1977" s="4">
        <v>1225.4999990388751</v>
      </c>
      <c r="J1977" s="4">
        <v>21.5</v>
      </c>
      <c r="K1977" s="4">
        <v>20.424999983981252</v>
      </c>
      <c r="L1977">
        <v>60</v>
      </c>
      <c r="M1977" s="8">
        <v>5.000000074505806E-2</v>
      </c>
      <c r="N1977" t="s">
        <v>425</v>
      </c>
      <c r="O1977">
        <v>15</v>
      </c>
      <c r="P1977" s="4">
        <v>15.813450604529082</v>
      </c>
      <c r="Q1977" t="s">
        <v>112</v>
      </c>
      <c r="R1977" t="s">
        <v>201</v>
      </c>
      <c r="S1977" t="s">
        <v>290</v>
      </c>
      <c r="T1977" t="s">
        <v>509</v>
      </c>
      <c r="U1977" t="s">
        <v>520</v>
      </c>
      <c r="V1977" t="s">
        <v>511</v>
      </c>
    </row>
    <row r="1978" spans="1:22" ht="15" customHeight="1" x14ac:dyDescent="0.3">
      <c r="A1978">
        <v>11013</v>
      </c>
      <c r="B1978" t="s">
        <v>66</v>
      </c>
      <c r="C1978">
        <v>23</v>
      </c>
      <c r="D1978">
        <v>2</v>
      </c>
      <c r="E1978" s="3">
        <v>44660</v>
      </c>
      <c r="F1978" s="25">
        <f>YEAR(Order[[#This Row],[OrderDate]])</f>
        <v>2022</v>
      </c>
      <c r="G1978" s="14">
        <v>20220410</v>
      </c>
      <c r="H1978" t="s">
        <v>486</v>
      </c>
      <c r="I1978" s="4">
        <v>90</v>
      </c>
      <c r="J1978" s="4">
        <v>9</v>
      </c>
      <c r="K1978" s="4">
        <v>9</v>
      </c>
      <c r="L1978">
        <v>10</v>
      </c>
      <c r="M1978" s="8">
        <v>0</v>
      </c>
      <c r="N1978" t="s">
        <v>377</v>
      </c>
      <c r="O1978">
        <v>9</v>
      </c>
      <c r="P1978" s="4">
        <v>5.2140991742329925</v>
      </c>
      <c r="Q1978" t="s">
        <v>155</v>
      </c>
      <c r="R1978" t="s">
        <v>244</v>
      </c>
      <c r="S1978" t="s">
        <v>329</v>
      </c>
      <c r="T1978" t="s">
        <v>509</v>
      </c>
      <c r="U1978" t="s">
        <v>529</v>
      </c>
      <c r="V1978" t="s">
        <v>512</v>
      </c>
    </row>
    <row r="1979" spans="1:22" ht="15" customHeight="1" x14ac:dyDescent="0.3">
      <c r="A1979">
        <v>11013</v>
      </c>
      <c r="B1979" t="s">
        <v>66</v>
      </c>
      <c r="C1979">
        <v>42</v>
      </c>
      <c r="D1979">
        <v>2</v>
      </c>
      <c r="E1979" s="3">
        <v>44660</v>
      </c>
      <c r="F1979" s="25">
        <f>YEAR(Order[[#This Row],[OrderDate]])</f>
        <v>2022</v>
      </c>
      <c r="G1979" s="14">
        <v>20220410</v>
      </c>
      <c r="H1979" t="s">
        <v>486</v>
      </c>
      <c r="I1979" s="4">
        <v>56</v>
      </c>
      <c r="J1979" s="4">
        <v>14</v>
      </c>
      <c r="K1979" s="4">
        <v>14</v>
      </c>
      <c r="L1979">
        <v>4</v>
      </c>
      <c r="M1979" s="8">
        <v>0</v>
      </c>
      <c r="N1979" t="s">
        <v>396</v>
      </c>
      <c r="O1979">
        <v>20</v>
      </c>
      <c r="P1979" s="4">
        <v>10.762412487567216</v>
      </c>
      <c r="Q1979" t="s">
        <v>155</v>
      </c>
      <c r="R1979" t="s">
        <v>244</v>
      </c>
      <c r="S1979" t="s">
        <v>329</v>
      </c>
      <c r="T1979" t="s">
        <v>509</v>
      </c>
      <c r="U1979" t="s">
        <v>529</v>
      </c>
      <c r="V1979" t="s">
        <v>512</v>
      </c>
    </row>
    <row r="1980" spans="1:22" ht="15" customHeight="1" x14ac:dyDescent="0.3">
      <c r="A1980">
        <v>11013</v>
      </c>
      <c r="B1980" t="s">
        <v>66</v>
      </c>
      <c r="C1980">
        <v>45</v>
      </c>
      <c r="D1980">
        <v>2</v>
      </c>
      <c r="E1980" s="3">
        <v>44660</v>
      </c>
      <c r="F1980" s="25">
        <f>YEAR(Order[[#This Row],[OrderDate]])</f>
        <v>2022</v>
      </c>
      <c r="G1980" s="14">
        <v>20220410</v>
      </c>
      <c r="H1980" t="s">
        <v>486</v>
      </c>
      <c r="I1980" s="4">
        <v>190</v>
      </c>
      <c r="J1980" s="4">
        <v>9.5</v>
      </c>
      <c r="K1980" s="4">
        <v>9.5</v>
      </c>
      <c r="L1980">
        <v>20</v>
      </c>
      <c r="M1980" s="8">
        <v>0</v>
      </c>
      <c r="N1980" t="s">
        <v>399</v>
      </c>
      <c r="O1980">
        <v>21</v>
      </c>
      <c r="P1980" s="4">
        <v>4.5986324879657294</v>
      </c>
      <c r="Q1980" t="s">
        <v>155</v>
      </c>
      <c r="R1980" t="s">
        <v>244</v>
      </c>
      <c r="S1980" t="s">
        <v>329</v>
      </c>
      <c r="T1980" t="s">
        <v>509</v>
      </c>
      <c r="U1980" t="s">
        <v>529</v>
      </c>
      <c r="V1980" t="s">
        <v>514</v>
      </c>
    </row>
    <row r="1981" spans="1:22" ht="15" customHeight="1" x14ac:dyDescent="0.3">
      <c r="A1981">
        <v>11013</v>
      </c>
      <c r="B1981" t="s">
        <v>66</v>
      </c>
      <c r="C1981">
        <v>68</v>
      </c>
      <c r="D1981">
        <v>2</v>
      </c>
      <c r="E1981" s="3">
        <v>44660</v>
      </c>
      <c r="F1981" s="25">
        <f>YEAR(Order[[#This Row],[OrderDate]])</f>
        <v>2022</v>
      </c>
      <c r="G1981" s="14">
        <v>20220415</v>
      </c>
      <c r="H1981" t="s">
        <v>486</v>
      </c>
      <c r="I1981" s="4">
        <v>25</v>
      </c>
      <c r="J1981" s="4">
        <v>12.5</v>
      </c>
      <c r="K1981" s="4">
        <v>12.5</v>
      </c>
      <c r="L1981">
        <v>2</v>
      </c>
      <c r="M1981" s="8">
        <v>0</v>
      </c>
      <c r="N1981" t="s">
        <v>422</v>
      </c>
      <c r="O1981">
        <v>8</v>
      </c>
      <c r="P1981" s="4">
        <v>9.881917469522989</v>
      </c>
      <c r="Q1981" t="s">
        <v>155</v>
      </c>
      <c r="R1981" t="s">
        <v>244</v>
      </c>
      <c r="S1981" t="s">
        <v>329</v>
      </c>
      <c r="T1981" t="s">
        <v>509</v>
      </c>
      <c r="U1981" t="s">
        <v>529</v>
      </c>
      <c r="V1981" t="s">
        <v>516</v>
      </c>
    </row>
    <row r="1982" spans="1:22" ht="15" customHeight="1" x14ac:dyDescent="0.3">
      <c r="A1982">
        <v>11014</v>
      </c>
      <c r="B1982" t="s">
        <v>45</v>
      </c>
      <c r="C1982">
        <v>41</v>
      </c>
      <c r="D1982">
        <v>2</v>
      </c>
      <c r="E1982" s="3">
        <v>44661</v>
      </c>
      <c r="F1982" s="25">
        <f>YEAR(Order[[#This Row],[OrderDate]])</f>
        <v>2022</v>
      </c>
      <c r="G1982" s="14">
        <v>20220420</v>
      </c>
      <c r="H1982" t="s">
        <v>485</v>
      </c>
      <c r="I1982" s="4">
        <v>243.17999959737062</v>
      </c>
      <c r="J1982" s="4">
        <v>9.65</v>
      </c>
      <c r="K1982" s="4">
        <v>8.6849999856203794</v>
      </c>
      <c r="L1982">
        <v>28</v>
      </c>
      <c r="M1982" s="8">
        <v>0.10000000149011611</v>
      </c>
      <c r="N1982" t="s">
        <v>395</v>
      </c>
      <c r="O1982">
        <v>19</v>
      </c>
      <c r="P1982" s="4">
        <v>6.0463867884479576</v>
      </c>
      <c r="Q1982" t="s">
        <v>134</v>
      </c>
      <c r="R1982" t="s">
        <v>223</v>
      </c>
      <c r="S1982" t="s">
        <v>310</v>
      </c>
      <c r="T1982" t="s">
        <v>510</v>
      </c>
      <c r="U1982" t="s">
        <v>354</v>
      </c>
      <c r="V1982" t="s">
        <v>514</v>
      </c>
    </row>
    <row r="1983" spans="1:22" ht="15" customHeight="1" x14ac:dyDescent="0.3">
      <c r="A1983">
        <v>11015</v>
      </c>
      <c r="B1983" t="s">
        <v>67</v>
      </c>
      <c r="C1983">
        <v>30</v>
      </c>
      <c r="D1983">
        <v>2</v>
      </c>
      <c r="E1983" s="3">
        <v>44661</v>
      </c>
      <c r="F1983" s="25">
        <f>YEAR(Order[[#This Row],[OrderDate]])</f>
        <v>2022</v>
      </c>
      <c r="G1983" s="14">
        <v>20220420</v>
      </c>
      <c r="H1983" t="s">
        <v>484</v>
      </c>
      <c r="I1983" s="4">
        <v>388.35</v>
      </c>
      <c r="J1983" s="4">
        <v>25.89</v>
      </c>
      <c r="K1983" s="4">
        <v>25.89</v>
      </c>
      <c r="L1983">
        <v>15</v>
      </c>
      <c r="M1983" s="8">
        <v>0</v>
      </c>
      <c r="N1983" t="s">
        <v>384</v>
      </c>
      <c r="O1983">
        <v>13</v>
      </c>
      <c r="P1983" s="4">
        <v>15.141134761320492</v>
      </c>
      <c r="Q1983" t="s">
        <v>156</v>
      </c>
      <c r="R1983" t="s">
        <v>245</v>
      </c>
      <c r="S1983" t="s">
        <v>330</v>
      </c>
      <c r="T1983" t="s">
        <v>509</v>
      </c>
      <c r="U1983" t="s">
        <v>534</v>
      </c>
      <c r="V1983" t="s">
        <v>514</v>
      </c>
    </row>
    <row r="1984" spans="1:22" ht="15" customHeight="1" x14ac:dyDescent="0.3">
      <c r="A1984">
        <v>11015</v>
      </c>
      <c r="B1984" t="s">
        <v>67</v>
      </c>
      <c r="C1984">
        <v>77</v>
      </c>
      <c r="D1984">
        <v>2</v>
      </c>
      <c r="E1984" s="3">
        <v>44661</v>
      </c>
      <c r="F1984" s="25">
        <f>YEAR(Order[[#This Row],[OrderDate]])</f>
        <v>2022</v>
      </c>
      <c r="G1984" s="14">
        <v>20220413</v>
      </c>
      <c r="H1984" t="s">
        <v>484</v>
      </c>
      <c r="I1984" s="4">
        <v>234</v>
      </c>
      <c r="J1984" s="4">
        <v>13</v>
      </c>
      <c r="K1984" s="4">
        <v>13</v>
      </c>
      <c r="L1984">
        <v>18</v>
      </c>
      <c r="M1984" s="8">
        <v>0</v>
      </c>
      <c r="N1984" t="s">
        <v>431</v>
      </c>
      <c r="O1984">
        <v>12</v>
      </c>
      <c r="P1984" s="4">
        <v>9.7871799999999993</v>
      </c>
      <c r="Q1984" t="s">
        <v>156</v>
      </c>
      <c r="R1984" t="s">
        <v>245</v>
      </c>
      <c r="S1984" t="s">
        <v>330</v>
      </c>
      <c r="T1984" t="s">
        <v>509</v>
      </c>
      <c r="U1984" t="s">
        <v>534</v>
      </c>
      <c r="V1984" t="s">
        <v>515</v>
      </c>
    </row>
    <row r="1985" spans="1:22" ht="15" customHeight="1" x14ac:dyDescent="0.3">
      <c r="A1985">
        <v>11016</v>
      </c>
      <c r="B1985" t="s">
        <v>3</v>
      </c>
      <c r="C1985">
        <v>31</v>
      </c>
      <c r="D1985">
        <v>9</v>
      </c>
      <c r="E1985" s="3">
        <v>44661</v>
      </c>
      <c r="F1985" s="25">
        <f>YEAR(Order[[#This Row],[OrderDate]])</f>
        <v>2022</v>
      </c>
      <c r="G1985" s="14">
        <v>20220413</v>
      </c>
      <c r="H1985" t="s">
        <v>484</v>
      </c>
      <c r="I1985" s="4">
        <v>187.5</v>
      </c>
      <c r="J1985" s="4">
        <v>12.5</v>
      </c>
      <c r="K1985" s="4">
        <v>12.5</v>
      </c>
      <c r="L1985">
        <v>15</v>
      </c>
      <c r="M1985" s="8">
        <v>0</v>
      </c>
      <c r="N1985" t="s">
        <v>385</v>
      </c>
      <c r="O1985">
        <v>14</v>
      </c>
      <c r="P1985" s="4">
        <v>8.9210025428745876</v>
      </c>
      <c r="Q1985" t="s">
        <v>92</v>
      </c>
      <c r="R1985" t="s">
        <v>181</v>
      </c>
      <c r="S1985" t="s">
        <v>270</v>
      </c>
      <c r="T1985" t="s">
        <v>509</v>
      </c>
      <c r="U1985" t="s">
        <v>351</v>
      </c>
      <c r="V1985" t="s">
        <v>511</v>
      </c>
    </row>
    <row r="1986" spans="1:22" ht="15" customHeight="1" x14ac:dyDescent="0.3">
      <c r="A1986">
        <v>11016</v>
      </c>
      <c r="B1986" t="s">
        <v>3</v>
      </c>
      <c r="C1986">
        <v>36</v>
      </c>
      <c r="D1986">
        <v>9</v>
      </c>
      <c r="E1986" s="3">
        <v>44661</v>
      </c>
      <c r="F1986" s="25">
        <f>YEAR(Order[[#This Row],[OrderDate]])</f>
        <v>2022</v>
      </c>
      <c r="G1986" s="14">
        <v>20220420</v>
      </c>
      <c r="H1986" t="s">
        <v>484</v>
      </c>
      <c r="I1986" s="4">
        <v>304</v>
      </c>
      <c r="J1986" s="4">
        <v>19</v>
      </c>
      <c r="K1986" s="4">
        <v>19</v>
      </c>
      <c r="L1986">
        <v>16</v>
      </c>
      <c r="M1986" s="8">
        <v>0</v>
      </c>
      <c r="N1986" t="s">
        <v>390</v>
      </c>
      <c r="O1986">
        <v>17</v>
      </c>
      <c r="P1986" s="4">
        <v>14.515505674132482</v>
      </c>
      <c r="Q1986" t="s">
        <v>92</v>
      </c>
      <c r="R1986" t="s">
        <v>181</v>
      </c>
      <c r="S1986" t="s">
        <v>270</v>
      </c>
      <c r="T1986" t="s">
        <v>509</v>
      </c>
      <c r="U1986" t="s">
        <v>351</v>
      </c>
      <c r="V1986" t="s">
        <v>514</v>
      </c>
    </row>
    <row r="1987" spans="1:22" ht="15" customHeight="1" x14ac:dyDescent="0.3">
      <c r="A1987">
        <v>11017</v>
      </c>
      <c r="B1987" t="s">
        <v>19</v>
      </c>
      <c r="C1987">
        <v>3</v>
      </c>
      <c r="D1987">
        <v>9</v>
      </c>
      <c r="E1987" s="3">
        <v>44664</v>
      </c>
      <c r="F1987" s="25">
        <f>YEAR(Order[[#This Row],[OrderDate]])</f>
        <v>2022</v>
      </c>
      <c r="G1987" s="14">
        <v>20220420</v>
      </c>
      <c r="H1987" t="s">
        <v>484</v>
      </c>
      <c r="I1987" s="4">
        <v>250</v>
      </c>
      <c r="J1987" s="4">
        <v>10</v>
      </c>
      <c r="K1987" s="4">
        <v>10</v>
      </c>
      <c r="L1987">
        <v>25</v>
      </c>
      <c r="M1987" s="8">
        <v>0</v>
      </c>
      <c r="N1987" t="s">
        <v>357</v>
      </c>
      <c r="O1987">
        <v>1</v>
      </c>
      <c r="P1987" s="4">
        <v>8.7131018239662712</v>
      </c>
      <c r="Q1987" t="s">
        <v>108</v>
      </c>
      <c r="R1987" t="s">
        <v>197</v>
      </c>
      <c r="S1987" t="s">
        <v>286</v>
      </c>
      <c r="T1987" t="s">
        <v>509</v>
      </c>
      <c r="U1987" t="s">
        <v>524</v>
      </c>
      <c r="V1987" t="s">
        <v>515</v>
      </c>
    </row>
    <row r="1988" spans="1:22" ht="15" customHeight="1" x14ac:dyDescent="0.3">
      <c r="A1988">
        <v>11017</v>
      </c>
      <c r="B1988" t="s">
        <v>19</v>
      </c>
      <c r="C1988">
        <v>59</v>
      </c>
      <c r="D1988">
        <v>9</v>
      </c>
      <c r="E1988" s="3">
        <v>44664</v>
      </c>
      <c r="F1988" s="25">
        <f>YEAR(Order[[#This Row],[OrderDate]])</f>
        <v>2022</v>
      </c>
      <c r="G1988" s="14">
        <v>20220420</v>
      </c>
      <c r="H1988" t="s">
        <v>484</v>
      </c>
      <c r="I1988" s="4">
        <v>6050</v>
      </c>
      <c r="J1988" s="4">
        <v>55</v>
      </c>
      <c r="K1988" s="4">
        <v>55</v>
      </c>
      <c r="L1988">
        <v>110</v>
      </c>
      <c r="M1988" s="8">
        <v>0</v>
      </c>
      <c r="N1988" t="s">
        <v>413</v>
      </c>
      <c r="O1988">
        <v>28</v>
      </c>
      <c r="P1988" s="4">
        <v>29.299646906924384</v>
      </c>
      <c r="Q1988" t="s">
        <v>108</v>
      </c>
      <c r="R1988" t="s">
        <v>197</v>
      </c>
      <c r="S1988" t="s">
        <v>286</v>
      </c>
      <c r="T1988" t="s">
        <v>509</v>
      </c>
      <c r="U1988" t="s">
        <v>524</v>
      </c>
      <c r="V1988" t="s">
        <v>511</v>
      </c>
    </row>
    <row r="1989" spans="1:22" ht="15" customHeight="1" x14ac:dyDescent="0.3">
      <c r="A1989">
        <v>11017</v>
      </c>
      <c r="B1989" t="s">
        <v>19</v>
      </c>
      <c r="C1989">
        <v>70</v>
      </c>
      <c r="D1989">
        <v>9</v>
      </c>
      <c r="E1989" s="3">
        <v>44664</v>
      </c>
      <c r="F1989" s="25">
        <f>YEAR(Order[[#This Row],[OrderDate]])</f>
        <v>2022</v>
      </c>
      <c r="G1989" s="14">
        <v>20220416</v>
      </c>
      <c r="H1989" t="s">
        <v>484</v>
      </c>
      <c r="I1989" s="4">
        <v>450</v>
      </c>
      <c r="J1989" s="4">
        <v>15</v>
      </c>
      <c r="K1989" s="4">
        <v>15</v>
      </c>
      <c r="L1989">
        <v>30</v>
      </c>
      <c r="M1989" s="8">
        <v>0</v>
      </c>
      <c r="N1989" t="s">
        <v>424</v>
      </c>
      <c r="O1989">
        <v>7</v>
      </c>
      <c r="P1989" s="4">
        <v>4.3219663299234155</v>
      </c>
      <c r="Q1989" t="s">
        <v>108</v>
      </c>
      <c r="R1989" t="s">
        <v>197</v>
      </c>
      <c r="S1989" t="s">
        <v>286</v>
      </c>
      <c r="T1989" t="s">
        <v>509</v>
      </c>
      <c r="U1989" t="s">
        <v>524</v>
      </c>
      <c r="V1989" t="s">
        <v>517</v>
      </c>
    </row>
    <row r="1990" spans="1:22" ht="15" customHeight="1" x14ac:dyDescent="0.3">
      <c r="A1990">
        <v>11018</v>
      </c>
      <c r="B1990" t="s">
        <v>46</v>
      </c>
      <c r="C1990">
        <v>12</v>
      </c>
      <c r="D1990">
        <v>4</v>
      </c>
      <c r="E1990" s="3">
        <v>44664</v>
      </c>
      <c r="F1990" s="25">
        <f>YEAR(Order[[#This Row],[OrderDate]])</f>
        <v>2022</v>
      </c>
      <c r="G1990" s="14">
        <v>20220416</v>
      </c>
      <c r="H1990" t="s">
        <v>484</v>
      </c>
      <c r="I1990" s="4">
        <v>760</v>
      </c>
      <c r="J1990" s="4">
        <v>38</v>
      </c>
      <c r="K1990" s="4">
        <v>38</v>
      </c>
      <c r="L1990">
        <v>20</v>
      </c>
      <c r="M1990" s="8">
        <v>0</v>
      </c>
      <c r="N1990" t="s">
        <v>366</v>
      </c>
      <c r="O1990">
        <v>5</v>
      </c>
      <c r="P1990" s="4">
        <v>30.407974809079235</v>
      </c>
      <c r="Q1990" t="s">
        <v>135</v>
      </c>
      <c r="R1990" t="s">
        <v>224</v>
      </c>
      <c r="S1990" t="s">
        <v>311</v>
      </c>
      <c r="T1990" t="s">
        <v>510</v>
      </c>
      <c r="U1990" t="s">
        <v>353</v>
      </c>
      <c r="V1990" t="s">
        <v>511</v>
      </c>
    </row>
    <row r="1991" spans="1:22" ht="15" customHeight="1" x14ac:dyDescent="0.3">
      <c r="A1991">
        <v>11018</v>
      </c>
      <c r="B1991" t="s">
        <v>46</v>
      </c>
      <c r="C1991">
        <v>18</v>
      </c>
      <c r="D1991">
        <v>4</v>
      </c>
      <c r="E1991" s="3">
        <v>44664</v>
      </c>
      <c r="F1991" s="25">
        <f>YEAR(Order[[#This Row],[OrderDate]])</f>
        <v>2022</v>
      </c>
      <c r="G1991" s="14">
        <v>20220416</v>
      </c>
      <c r="H1991" t="s">
        <v>484</v>
      </c>
      <c r="I1991" s="4">
        <v>625</v>
      </c>
      <c r="J1991" s="4">
        <v>62.5</v>
      </c>
      <c r="K1991" s="4">
        <v>62.5</v>
      </c>
      <c r="L1991">
        <v>10</v>
      </c>
      <c r="M1991" s="8">
        <v>0</v>
      </c>
      <c r="N1991" t="s">
        <v>372</v>
      </c>
      <c r="O1991">
        <v>7</v>
      </c>
      <c r="P1991" s="4">
        <v>20.144415838276313</v>
      </c>
      <c r="Q1991" t="s">
        <v>135</v>
      </c>
      <c r="R1991" t="s">
        <v>224</v>
      </c>
      <c r="S1991" t="s">
        <v>311</v>
      </c>
      <c r="T1991" t="s">
        <v>510</v>
      </c>
      <c r="U1991" t="s">
        <v>353</v>
      </c>
      <c r="V1991" t="s">
        <v>514</v>
      </c>
    </row>
    <row r="1992" spans="1:22" ht="15" customHeight="1" x14ac:dyDescent="0.3">
      <c r="A1992">
        <v>11018</v>
      </c>
      <c r="B1992" t="s">
        <v>46</v>
      </c>
      <c r="C1992">
        <v>56</v>
      </c>
      <c r="D1992">
        <v>4</v>
      </c>
      <c r="E1992" s="3">
        <v>44664</v>
      </c>
      <c r="F1992" s="25">
        <f>YEAR(Order[[#This Row],[OrderDate]])</f>
        <v>2022</v>
      </c>
      <c r="G1992" s="14" t="s">
        <v>487</v>
      </c>
      <c r="H1992" t="s">
        <v>484</v>
      </c>
      <c r="I1992" s="4">
        <v>190</v>
      </c>
      <c r="J1992" s="4">
        <v>38</v>
      </c>
      <c r="K1992" s="4">
        <v>38</v>
      </c>
      <c r="L1992">
        <v>5</v>
      </c>
      <c r="M1992" s="8">
        <v>0</v>
      </c>
      <c r="N1992" t="s">
        <v>410</v>
      </c>
      <c r="O1992">
        <v>26</v>
      </c>
      <c r="P1992" s="4">
        <v>12.985049050340091</v>
      </c>
      <c r="Q1992" t="s">
        <v>135</v>
      </c>
      <c r="R1992" t="s">
        <v>224</v>
      </c>
      <c r="S1992" t="s">
        <v>311</v>
      </c>
      <c r="T1992" t="s">
        <v>510</v>
      </c>
      <c r="U1992" t="s">
        <v>353</v>
      </c>
      <c r="V1992" t="s">
        <v>512</v>
      </c>
    </row>
    <row r="1993" spans="1:22" x14ac:dyDescent="0.3">
      <c r="A1993">
        <v>11019</v>
      </c>
      <c r="B1993" t="s">
        <v>61</v>
      </c>
      <c r="C1993">
        <v>46</v>
      </c>
      <c r="D1993">
        <v>6</v>
      </c>
      <c r="E1993" s="3">
        <v>44664</v>
      </c>
      <c r="F1993" s="25">
        <f>YEAR(Order[[#This Row],[OrderDate]])</f>
        <v>2022</v>
      </c>
      <c r="G1993" s="14" t="s">
        <v>487</v>
      </c>
      <c r="H1993" t="s">
        <v>485</v>
      </c>
      <c r="I1993" s="4">
        <v>36</v>
      </c>
      <c r="J1993" s="4">
        <v>12</v>
      </c>
      <c r="K1993" s="4">
        <v>12</v>
      </c>
      <c r="L1993">
        <v>3</v>
      </c>
      <c r="M1993" s="8">
        <v>0</v>
      </c>
      <c r="N1993" t="s">
        <v>400</v>
      </c>
      <c r="O1993">
        <v>21</v>
      </c>
      <c r="P1993" s="4">
        <v>5.504627786254181</v>
      </c>
      <c r="Q1993" t="s">
        <v>150</v>
      </c>
      <c r="R1993" t="s">
        <v>239</v>
      </c>
      <c r="S1993" t="s">
        <v>278</v>
      </c>
      <c r="T1993" t="s">
        <v>510</v>
      </c>
      <c r="U1993">
        <v>0</v>
      </c>
      <c r="V1993" t="s">
        <v>514</v>
      </c>
    </row>
    <row r="1994" spans="1:22" x14ac:dyDescent="0.3">
      <c r="A1994">
        <v>11019</v>
      </c>
      <c r="B1994" t="s">
        <v>61</v>
      </c>
      <c r="C1994">
        <v>49</v>
      </c>
      <c r="D1994">
        <v>6</v>
      </c>
      <c r="E1994" s="3">
        <v>44664</v>
      </c>
      <c r="F1994" s="25">
        <f>YEAR(Order[[#This Row],[OrderDate]])</f>
        <v>2022</v>
      </c>
      <c r="G1994" s="14">
        <v>20220416</v>
      </c>
      <c r="H1994" t="s">
        <v>485</v>
      </c>
      <c r="I1994" s="4">
        <v>40</v>
      </c>
      <c r="J1994" s="4">
        <v>20</v>
      </c>
      <c r="K1994" s="4">
        <v>20</v>
      </c>
      <c r="L1994">
        <v>2</v>
      </c>
      <c r="M1994" s="8">
        <v>0</v>
      </c>
      <c r="N1994" t="s">
        <v>403</v>
      </c>
      <c r="O1994">
        <v>23</v>
      </c>
      <c r="P1994" s="4">
        <v>12.545683485741497</v>
      </c>
      <c r="Q1994" t="s">
        <v>150</v>
      </c>
      <c r="R1994" t="s">
        <v>239</v>
      </c>
      <c r="S1994" t="s">
        <v>278</v>
      </c>
      <c r="T1994" t="s">
        <v>510</v>
      </c>
      <c r="U1994">
        <v>0</v>
      </c>
      <c r="V1994" t="s">
        <v>516</v>
      </c>
    </row>
    <row r="1995" spans="1:22" ht="15" customHeight="1" x14ac:dyDescent="0.3">
      <c r="A1995">
        <v>11020</v>
      </c>
      <c r="B1995" t="s">
        <v>54</v>
      </c>
      <c r="C1995">
        <v>10</v>
      </c>
      <c r="D1995">
        <v>2</v>
      </c>
      <c r="E1995" s="3">
        <v>44665</v>
      </c>
      <c r="F1995" s="25">
        <f>YEAR(Order[[#This Row],[OrderDate]])</f>
        <v>2022</v>
      </c>
      <c r="G1995" s="14">
        <v>20220421</v>
      </c>
      <c r="H1995" t="s">
        <v>484</v>
      </c>
      <c r="I1995" s="4">
        <v>632.39999556541443</v>
      </c>
      <c r="J1995" s="4">
        <v>31</v>
      </c>
      <c r="K1995" s="4">
        <v>26.349999815225601</v>
      </c>
      <c r="L1995">
        <v>24</v>
      </c>
      <c r="M1995" s="8">
        <v>0.15000000596046451</v>
      </c>
      <c r="N1995" t="s">
        <v>364</v>
      </c>
      <c r="O1995">
        <v>4</v>
      </c>
      <c r="P1995" s="4">
        <v>11.047328272500083</v>
      </c>
      <c r="Q1995" t="s">
        <v>143</v>
      </c>
      <c r="R1995" t="s">
        <v>232</v>
      </c>
      <c r="S1995" t="s">
        <v>318</v>
      </c>
      <c r="T1995" t="s">
        <v>509</v>
      </c>
      <c r="U1995" t="s">
        <v>520</v>
      </c>
      <c r="V1995" t="s">
        <v>514</v>
      </c>
    </row>
    <row r="1996" spans="1:22" ht="15" customHeight="1" x14ac:dyDescent="0.3">
      <c r="A1996">
        <v>11021</v>
      </c>
      <c r="B1996" t="s">
        <v>60</v>
      </c>
      <c r="C1996">
        <v>2</v>
      </c>
      <c r="D1996">
        <v>3</v>
      </c>
      <c r="E1996" s="3">
        <v>44665</v>
      </c>
      <c r="F1996" s="25">
        <f>YEAR(Order[[#This Row],[OrderDate]])</f>
        <v>2022</v>
      </c>
      <c r="G1996" s="14">
        <v>20220421</v>
      </c>
      <c r="H1996" t="s">
        <v>486</v>
      </c>
      <c r="I1996" s="4">
        <v>156.75</v>
      </c>
      <c r="J1996" s="4">
        <v>19</v>
      </c>
      <c r="K1996" s="4">
        <v>14.25</v>
      </c>
      <c r="L1996">
        <v>11</v>
      </c>
      <c r="M1996" s="8">
        <v>0.25</v>
      </c>
      <c r="N1996" t="s">
        <v>356</v>
      </c>
      <c r="O1996">
        <v>1</v>
      </c>
      <c r="P1996" s="4">
        <v>9.9064127385757743</v>
      </c>
      <c r="Q1996" t="s">
        <v>149</v>
      </c>
      <c r="R1996" t="s">
        <v>238</v>
      </c>
      <c r="S1996" t="s">
        <v>324</v>
      </c>
      <c r="T1996" t="s">
        <v>509</v>
      </c>
      <c r="U1996" t="s">
        <v>520</v>
      </c>
      <c r="V1996" t="s">
        <v>517</v>
      </c>
    </row>
    <row r="1997" spans="1:22" ht="15" customHeight="1" x14ac:dyDescent="0.3">
      <c r="A1997">
        <v>11021</v>
      </c>
      <c r="B1997" t="s">
        <v>60</v>
      </c>
      <c r="C1997">
        <v>20</v>
      </c>
      <c r="D1997">
        <v>3</v>
      </c>
      <c r="E1997" s="3">
        <v>44665</v>
      </c>
      <c r="F1997" s="25">
        <f>YEAR(Order[[#This Row],[OrderDate]])</f>
        <v>2022</v>
      </c>
      <c r="G1997" s="14">
        <v>20220421</v>
      </c>
      <c r="H1997" t="s">
        <v>486</v>
      </c>
      <c r="I1997" s="4">
        <v>1215</v>
      </c>
      <c r="J1997" s="4">
        <v>81</v>
      </c>
      <c r="K1997" s="4">
        <v>81</v>
      </c>
      <c r="L1997">
        <v>15</v>
      </c>
      <c r="M1997" s="8">
        <v>0</v>
      </c>
      <c r="N1997" t="s">
        <v>374</v>
      </c>
      <c r="O1997">
        <v>8</v>
      </c>
      <c r="P1997" s="4">
        <v>57.815472307491099</v>
      </c>
      <c r="Q1997" t="s">
        <v>149</v>
      </c>
      <c r="R1997" t="s">
        <v>238</v>
      </c>
      <c r="S1997" t="s">
        <v>324</v>
      </c>
      <c r="T1997" t="s">
        <v>509</v>
      </c>
      <c r="U1997" t="s">
        <v>520</v>
      </c>
      <c r="V1997" t="s">
        <v>516</v>
      </c>
    </row>
    <row r="1998" spans="1:22" ht="15" customHeight="1" x14ac:dyDescent="0.3">
      <c r="A1998">
        <v>11021</v>
      </c>
      <c r="B1998" t="s">
        <v>60</v>
      </c>
      <c r="C1998">
        <v>26</v>
      </c>
      <c r="D1998">
        <v>3</v>
      </c>
      <c r="E1998" s="3">
        <v>44665</v>
      </c>
      <c r="F1998" s="25">
        <f>YEAR(Order[[#This Row],[OrderDate]])</f>
        <v>2022</v>
      </c>
      <c r="G1998" s="14">
        <v>20220421</v>
      </c>
      <c r="H1998" t="s">
        <v>486</v>
      </c>
      <c r="I1998" s="4">
        <v>1967.49</v>
      </c>
      <c r="J1998" s="4">
        <v>31.23</v>
      </c>
      <c r="K1998" s="4">
        <v>31.23</v>
      </c>
      <c r="L1998">
        <v>63</v>
      </c>
      <c r="M1998" s="8">
        <v>0</v>
      </c>
      <c r="N1998" t="s">
        <v>380</v>
      </c>
      <c r="O1998">
        <v>11</v>
      </c>
      <c r="P1998" s="4">
        <v>12.929370209027901</v>
      </c>
      <c r="Q1998" t="s">
        <v>149</v>
      </c>
      <c r="R1998" t="s">
        <v>238</v>
      </c>
      <c r="S1998" t="s">
        <v>324</v>
      </c>
      <c r="T1998" t="s">
        <v>509</v>
      </c>
      <c r="U1998" t="s">
        <v>520</v>
      </c>
      <c r="V1998" t="s">
        <v>516</v>
      </c>
    </row>
    <row r="1999" spans="1:22" ht="15" customHeight="1" x14ac:dyDescent="0.3">
      <c r="A1999">
        <v>11021</v>
      </c>
      <c r="B1999" t="s">
        <v>60</v>
      </c>
      <c r="C1999">
        <v>51</v>
      </c>
      <c r="D1999">
        <v>3</v>
      </c>
      <c r="E1999" s="3">
        <v>44665</v>
      </c>
      <c r="F1999" s="25">
        <f>YEAR(Order[[#This Row],[OrderDate]])</f>
        <v>2022</v>
      </c>
      <c r="G1999" s="14">
        <v>20220421</v>
      </c>
      <c r="H1999" t="s">
        <v>486</v>
      </c>
      <c r="I1999" s="4">
        <v>1749</v>
      </c>
      <c r="J1999" s="4">
        <v>53</v>
      </c>
      <c r="K1999" s="4">
        <v>39.75</v>
      </c>
      <c r="L1999">
        <v>44</v>
      </c>
      <c r="M1999" s="8">
        <v>0.25</v>
      </c>
      <c r="N1999" t="s">
        <v>405</v>
      </c>
      <c r="O1999">
        <v>24</v>
      </c>
      <c r="P1999" s="4">
        <v>18.835525116961144</v>
      </c>
      <c r="Q1999" t="s">
        <v>149</v>
      </c>
      <c r="R1999" t="s">
        <v>238</v>
      </c>
      <c r="S1999" t="s">
        <v>324</v>
      </c>
      <c r="T1999" t="s">
        <v>509</v>
      </c>
      <c r="U1999" t="s">
        <v>520</v>
      </c>
      <c r="V1999" t="s">
        <v>513</v>
      </c>
    </row>
    <row r="2000" spans="1:22" ht="15" customHeight="1" x14ac:dyDescent="0.3">
      <c r="A2000">
        <v>11021</v>
      </c>
      <c r="B2000" t="s">
        <v>60</v>
      </c>
      <c r="C2000">
        <v>72</v>
      </c>
      <c r="D2000">
        <v>3</v>
      </c>
      <c r="E2000" s="3">
        <v>44665</v>
      </c>
      <c r="F2000" s="25">
        <f>YEAR(Order[[#This Row],[OrderDate]])</f>
        <v>2022</v>
      </c>
      <c r="G2000" s="14">
        <v>20220504</v>
      </c>
      <c r="H2000" t="s">
        <v>486</v>
      </c>
      <c r="I2000" s="4">
        <v>1218</v>
      </c>
      <c r="J2000" s="4">
        <v>34.799999999999997</v>
      </c>
      <c r="K2000" s="4">
        <v>34.799999999999997</v>
      </c>
      <c r="L2000">
        <v>35</v>
      </c>
      <c r="M2000" s="8">
        <v>0</v>
      </c>
      <c r="N2000" t="s">
        <v>426</v>
      </c>
      <c r="O2000">
        <v>14</v>
      </c>
      <c r="P2000" s="4">
        <v>14.902797245173618</v>
      </c>
      <c r="Q2000" t="s">
        <v>149</v>
      </c>
      <c r="R2000" t="s">
        <v>238</v>
      </c>
      <c r="S2000" t="s">
        <v>324</v>
      </c>
      <c r="T2000" t="s">
        <v>509</v>
      </c>
      <c r="U2000" t="s">
        <v>520</v>
      </c>
      <c r="V2000" t="s">
        <v>511</v>
      </c>
    </row>
    <row r="2001" spans="1:22" ht="15" customHeight="1" x14ac:dyDescent="0.3">
      <c r="A2001">
        <v>11022</v>
      </c>
      <c r="B2001" t="s">
        <v>32</v>
      </c>
      <c r="C2001">
        <v>19</v>
      </c>
      <c r="D2001">
        <v>9</v>
      </c>
      <c r="E2001" s="3">
        <v>44665</v>
      </c>
      <c r="F2001" s="25">
        <f>YEAR(Order[[#This Row],[OrderDate]])</f>
        <v>2022</v>
      </c>
      <c r="G2001" s="14">
        <v>20220504</v>
      </c>
      <c r="H2001" t="s">
        <v>484</v>
      </c>
      <c r="I2001" s="4">
        <v>322</v>
      </c>
      <c r="J2001" s="4">
        <v>9.1999999999999993</v>
      </c>
      <c r="K2001" s="4">
        <v>9.1999999999999993</v>
      </c>
      <c r="L2001">
        <v>35</v>
      </c>
      <c r="M2001" s="8">
        <v>0</v>
      </c>
      <c r="N2001" t="s">
        <v>373</v>
      </c>
      <c r="O2001">
        <v>8</v>
      </c>
      <c r="P2001" s="4">
        <v>7.994614939930428</v>
      </c>
      <c r="Q2001" t="s">
        <v>121</v>
      </c>
      <c r="R2001" t="s">
        <v>210</v>
      </c>
      <c r="S2001" t="s">
        <v>298</v>
      </c>
      <c r="T2001" t="s">
        <v>510</v>
      </c>
      <c r="U2001" t="s">
        <v>521</v>
      </c>
      <c r="V2001" t="s">
        <v>516</v>
      </c>
    </row>
    <row r="2002" spans="1:22" ht="15" customHeight="1" x14ac:dyDescent="0.3">
      <c r="A2002">
        <v>11022</v>
      </c>
      <c r="B2002" t="s">
        <v>32</v>
      </c>
      <c r="C2002">
        <v>69</v>
      </c>
      <c r="D2002">
        <v>9</v>
      </c>
      <c r="E2002" s="3">
        <v>44665</v>
      </c>
      <c r="F2002" s="25">
        <f>YEAR(Order[[#This Row],[OrderDate]])</f>
        <v>2022</v>
      </c>
      <c r="G2002" s="14">
        <v>20220424</v>
      </c>
      <c r="H2002" t="s">
        <v>484</v>
      </c>
      <c r="I2002" s="4">
        <v>1080</v>
      </c>
      <c r="J2002" s="4">
        <v>36</v>
      </c>
      <c r="K2002" s="4">
        <v>36</v>
      </c>
      <c r="L2002">
        <v>30</v>
      </c>
      <c r="M2002" s="8">
        <v>0</v>
      </c>
      <c r="N2002" t="s">
        <v>423</v>
      </c>
      <c r="O2002">
        <v>15</v>
      </c>
      <c r="P2002" s="4">
        <v>12.894008605174344</v>
      </c>
      <c r="Q2002" t="s">
        <v>121</v>
      </c>
      <c r="R2002" t="s">
        <v>210</v>
      </c>
      <c r="S2002" t="s">
        <v>298</v>
      </c>
      <c r="T2002" t="s">
        <v>510</v>
      </c>
      <c r="U2002" t="s">
        <v>521</v>
      </c>
      <c r="V2002" t="s">
        <v>511</v>
      </c>
    </row>
    <row r="2003" spans="1:22" ht="15" customHeight="1" x14ac:dyDescent="0.3">
      <c r="A2003">
        <v>11023</v>
      </c>
      <c r="B2003" t="s">
        <v>10</v>
      </c>
      <c r="C2003">
        <v>7</v>
      </c>
      <c r="D2003">
        <v>1</v>
      </c>
      <c r="E2003" s="3">
        <v>44665</v>
      </c>
      <c r="F2003" s="25">
        <f>YEAR(Order[[#This Row],[OrderDate]])</f>
        <v>2022</v>
      </c>
      <c r="G2003" s="14">
        <v>20220424</v>
      </c>
      <c r="H2003" t="s">
        <v>484</v>
      </c>
      <c r="I2003" s="4">
        <v>120</v>
      </c>
      <c r="J2003" s="4">
        <v>30</v>
      </c>
      <c r="K2003" s="4">
        <v>30</v>
      </c>
      <c r="L2003">
        <v>4</v>
      </c>
      <c r="M2003" s="8">
        <v>0</v>
      </c>
      <c r="N2003" t="s">
        <v>361</v>
      </c>
      <c r="O2003">
        <v>3</v>
      </c>
      <c r="P2003" s="4">
        <v>16.995648153812226</v>
      </c>
      <c r="Q2003" t="s">
        <v>99</v>
      </c>
      <c r="R2003" t="s">
        <v>188</v>
      </c>
      <c r="S2003" t="s">
        <v>277</v>
      </c>
      <c r="T2003" t="s">
        <v>509</v>
      </c>
      <c r="U2003" t="s">
        <v>351</v>
      </c>
      <c r="V2003" t="s">
        <v>513</v>
      </c>
    </row>
    <row r="2004" spans="1:22" ht="15" customHeight="1" x14ac:dyDescent="0.3">
      <c r="A2004">
        <v>11023</v>
      </c>
      <c r="B2004" t="s">
        <v>10</v>
      </c>
      <c r="C2004">
        <v>43</v>
      </c>
      <c r="D2004">
        <v>1</v>
      </c>
      <c r="E2004" s="3">
        <v>44665</v>
      </c>
      <c r="F2004" s="25">
        <f>YEAR(Order[[#This Row],[OrderDate]])</f>
        <v>2022</v>
      </c>
      <c r="G2004" s="14">
        <v>20220420</v>
      </c>
      <c r="H2004" t="s">
        <v>484</v>
      </c>
      <c r="I2004" s="4">
        <v>1380</v>
      </c>
      <c r="J2004" s="4">
        <v>46</v>
      </c>
      <c r="K2004" s="4">
        <v>46</v>
      </c>
      <c r="L2004">
        <v>30</v>
      </c>
      <c r="M2004" s="8">
        <v>0</v>
      </c>
      <c r="N2004" t="s">
        <v>397</v>
      </c>
      <c r="O2004">
        <v>20</v>
      </c>
      <c r="P2004" s="4">
        <v>33.719701744549674</v>
      </c>
      <c r="Q2004" t="s">
        <v>99</v>
      </c>
      <c r="R2004" t="s">
        <v>188</v>
      </c>
      <c r="S2004" t="s">
        <v>277</v>
      </c>
      <c r="T2004" t="s">
        <v>509</v>
      </c>
      <c r="U2004" t="s">
        <v>351</v>
      </c>
      <c r="V2004" t="s">
        <v>517</v>
      </c>
    </row>
    <row r="2005" spans="1:22" ht="15" customHeight="1" x14ac:dyDescent="0.3">
      <c r="A2005">
        <v>11024</v>
      </c>
      <c r="B2005" t="s">
        <v>18</v>
      </c>
      <c r="C2005">
        <v>26</v>
      </c>
      <c r="D2005">
        <v>4</v>
      </c>
      <c r="E2005" s="3">
        <v>44666</v>
      </c>
      <c r="F2005" s="25">
        <f>YEAR(Order[[#This Row],[OrderDate]])</f>
        <v>2022</v>
      </c>
      <c r="G2005" s="14">
        <v>20220420</v>
      </c>
      <c r="H2005" t="s">
        <v>486</v>
      </c>
      <c r="I2005" s="4">
        <v>374.76</v>
      </c>
      <c r="J2005" s="4">
        <v>31.23</v>
      </c>
      <c r="K2005" s="4">
        <v>31.23</v>
      </c>
      <c r="L2005">
        <v>12</v>
      </c>
      <c r="M2005" s="8">
        <v>0</v>
      </c>
      <c r="N2005" t="s">
        <v>380</v>
      </c>
      <c r="O2005">
        <v>11</v>
      </c>
      <c r="P2005" s="4">
        <v>12.929370209027901</v>
      </c>
      <c r="Q2005" t="s">
        <v>107</v>
      </c>
      <c r="R2005" t="s">
        <v>196</v>
      </c>
      <c r="S2005" t="s">
        <v>285</v>
      </c>
      <c r="T2005" t="s">
        <v>509</v>
      </c>
      <c r="U2005" t="s">
        <v>351</v>
      </c>
      <c r="V2005" t="s">
        <v>516</v>
      </c>
    </row>
    <row r="2006" spans="1:22" ht="15" customHeight="1" x14ac:dyDescent="0.3">
      <c r="A2006">
        <v>11024</v>
      </c>
      <c r="B2006" t="s">
        <v>18</v>
      </c>
      <c r="C2006">
        <v>33</v>
      </c>
      <c r="D2006">
        <v>4</v>
      </c>
      <c r="E2006" s="3">
        <v>44666</v>
      </c>
      <c r="F2006" s="25">
        <f>YEAR(Order[[#This Row],[OrderDate]])</f>
        <v>2022</v>
      </c>
      <c r="G2006" s="14">
        <v>20220420</v>
      </c>
      <c r="H2006" t="s">
        <v>486</v>
      </c>
      <c r="I2006" s="4">
        <v>75</v>
      </c>
      <c r="J2006" s="4">
        <v>2.5</v>
      </c>
      <c r="K2006" s="4">
        <v>2.5</v>
      </c>
      <c r="L2006">
        <v>30</v>
      </c>
      <c r="M2006" s="8">
        <v>0</v>
      </c>
      <c r="N2006" t="s">
        <v>387</v>
      </c>
      <c r="O2006">
        <v>15</v>
      </c>
      <c r="P2006" s="4">
        <v>1.3985746153494198</v>
      </c>
      <c r="Q2006" t="s">
        <v>107</v>
      </c>
      <c r="R2006" t="s">
        <v>196</v>
      </c>
      <c r="S2006" t="s">
        <v>285</v>
      </c>
      <c r="T2006" t="s">
        <v>509</v>
      </c>
      <c r="U2006" t="s">
        <v>351</v>
      </c>
      <c r="V2006" t="s">
        <v>511</v>
      </c>
    </row>
    <row r="2007" spans="1:22" ht="15" customHeight="1" x14ac:dyDescent="0.3">
      <c r="A2007">
        <v>11024</v>
      </c>
      <c r="B2007" t="s">
        <v>18</v>
      </c>
      <c r="C2007">
        <v>65</v>
      </c>
      <c r="D2007">
        <v>4</v>
      </c>
      <c r="E2007" s="3">
        <v>44666</v>
      </c>
      <c r="F2007" s="25">
        <f>YEAR(Order[[#This Row],[OrderDate]])</f>
        <v>2022</v>
      </c>
      <c r="G2007" s="14">
        <v>20220420</v>
      </c>
      <c r="H2007" t="s">
        <v>486</v>
      </c>
      <c r="I2007" s="4">
        <v>442.05</v>
      </c>
      <c r="J2007" s="4">
        <v>21.05</v>
      </c>
      <c r="K2007" s="4">
        <v>21.05</v>
      </c>
      <c r="L2007">
        <v>21</v>
      </c>
      <c r="M2007" s="8">
        <v>0</v>
      </c>
      <c r="N2007" t="s">
        <v>419</v>
      </c>
      <c r="O2007">
        <v>2</v>
      </c>
      <c r="P2007" s="4">
        <v>12.356901002694999</v>
      </c>
      <c r="Q2007" t="s">
        <v>107</v>
      </c>
      <c r="R2007" t="s">
        <v>196</v>
      </c>
      <c r="S2007" t="s">
        <v>285</v>
      </c>
      <c r="T2007" t="s">
        <v>509</v>
      </c>
      <c r="U2007" t="s">
        <v>351</v>
      </c>
      <c r="V2007" t="s">
        <v>515</v>
      </c>
    </row>
    <row r="2008" spans="1:22" ht="15" customHeight="1" x14ac:dyDescent="0.3">
      <c r="A2008">
        <v>11024</v>
      </c>
      <c r="B2008" t="s">
        <v>18</v>
      </c>
      <c r="C2008">
        <v>71</v>
      </c>
      <c r="D2008">
        <v>4</v>
      </c>
      <c r="E2008" s="3">
        <v>44666</v>
      </c>
      <c r="F2008" s="25">
        <f>YEAR(Order[[#This Row],[OrderDate]])</f>
        <v>2022</v>
      </c>
      <c r="G2008" s="14">
        <v>20220424</v>
      </c>
      <c r="H2008" t="s">
        <v>486</v>
      </c>
      <c r="I2008" s="4">
        <v>1075</v>
      </c>
      <c r="J2008" s="4">
        <v>21.5</v>
      </c>
      <c r="K2008" s="4">
        <v>21.5</v>
      </c>
      <c r="L2008">
        <v>50</v>
      </c>
      <c r="M2008" s="8">
        <v>0</v>
      </c>
      <c r="N2008" t="s">
        <v>425</v>
      </c>
      <c r="O2008">
        <v>15</v>
      </c>
      <c r="P2008" s="4">
        <v>15.813450604529082</v>
      </c>
      <c r="Q2008" t="s">
        <v>107</v>
      </c>
      <c r="R2008" t="s">
        <v>196</v>
      </c>
      <c r="S2008" t="s">
        <v>285</v>
      </c>
      <c r="T2008" t="s">
        <v>509</v>
      </c>
      <c r="U2008" t="s">
        <v>351</v>
      </c>
      <c r="V2008" t="s">
        <v>511</v>
      </c>
    </row>
    <row r="2009" spans="1:22" x14ac:dyDescent="0.3">
      <c r="A2009">
        <v>11025</v>
      </c>
      <c r="B2009" t="s">
        <v>84</v>
      </c>
      <c r="C2009">
        <v>1</v>
      </c>
      <c r="D2009">
        <v>6</v>
      </c>
      <c r="E2009" s="3">
        <v>44666</v>
      </c>
      <c r="F2009" s="25">
        <f>YEAR(Order[[#This Row],[OrderDate]])</f>
        <v>2022</v>
      </c>
      <c r="G2009" s="14">
        <v>20220424</v>
      </c>
      <c r="H2009" t="s">
        <v>485</v>
      </c>
      <c r="I2009" s="4">
        <v>161.9999997317791</v>
      </c>
      <c r="J2009" s="4">
        <v>18</v>
      </c>
      <c r="K2009" s="4">
        <v>16.19999997317791</v>
      </c>
      <c r="L2009">
        <v>10</v>
      </c>
      <c r="M2009" s="8">
        <v>0.10000000149011611</v>
      </c>
      <c r="N2009" t="s">
        <v>355</v>
      </c>
      <c r="O2009">
        <v>1</v>
      </c>
      <c r="P2009" s="4">
        <v>9.9412796083453241</v>
      </c>
      <c r="Q2009" t="s">
        <v>173</v>
      </c>
      <c r="R2009" t="s">
        <v>262</v>
      </c>
      <c r="S2009" t="s">
        <v>346</v>
      </c>
      <c r="T2009" t="s">
        <v>509</v>
      </c>
      <c r="U2009" t="s">
        <v>527</v>
      </c>
      <c r="V2009" t="s">
        <v>517</v>
      </c>
    </row>
    <row r="2010" spans="1:22" x14ac:dyDescent="0.3">
      <c r="A2010">
        <v>11025</v>
      </c>
      <c r="B2010" t="s">
        <v>84</v>
      </c>
      <c r="C2010">
        <v>13</v>
      </c>
      <c r="D2010">
        <v>6</v>
      </c>
      <c r="E2010" s="3">
        <v>44666</v>
      </c>
      <c r="F2010" s="25">
        <f>YEAR(Order[[#This Row],[OrderDate]])</f>
        <v>2022</v>
      </c>
      <c r="G2010" s="14">
        <v>20220428</v>
      </c>
      <c r="H2010" t="s">
        <v>485</v>
      </c>
      <c r="I2010" s="4">
        <v>107.99999982118607</v>
      </c>
      <c r="J2010" s="4">
        <v>6</v>
      </c>
      <c r="K2010" s="4">
        <v>5.3999999910593033</v>
      </c>
      <c r="L2010">
        <v>20</v>
      </c>
      <c r="M2010" s="8">
        <v>0.10000000149011611</v>
      </c>
      <c r="N2010" t="s">
        <v>367</v>
      </c>
      <c r="O2010">
        <v>6</v>
      </c>
      <c r="P2010" s="4">
        <v>2.1837851755325639</v>
      </c>
      <c r="Q2010" t="s">
        <v>173</v>
      </c>
      <c r="R2010" t="s">
        <v>262</v>
      </c>
      <c r="S2010" t="s">
        <v>346</v>
      </c>
      <c r="T2010" t="s">
        <v>509</v>
      </c>
      <c r="U2010" t="s">
        <v>527</v>
      </c>
      <c r="V2010" t="s">
        <v>514</v>
      </c>
    </row>
    <row r="2011" spans="1:22" ht="15" customHeight="1" x14ac:dyDescent="0.3">
      <c r="A2011">
        <v>11026</v>
      </c>
      <c r="B2011" t="s">
        <v>25</v>
      </c>
      <c r="C2011">
        <v>18</v>
      </c>
      <c r="D2011">
        <v>4</v>
      </c>
      <c r="E2011" s="3">
        <v>44666</v>
      </c>
      <c r="F2011" s="25">
        <f>YEAR(Order[[#This Row],[OrderDate]])</f>
        <v>2022</v>
      </c>
      <c r="G2011" s="14">
        <v>20220428</v>
      </c>
      <c r="H2011" t="s">
        <v>486</v>
      </c>
      <c r="I2011" s="4">
        <v>500</v>
      </c>
      <c r="J2011" s="4">
        <v>62.5</v>
      </c>
      <c r="K2011" s="4">
        <v>62.5</v>
      </c>
      <c r="L2011">
        <v>8</v>
      </c>
      <c r="M2011" s="8">
        <v>0</v>
      </c>
      <c r="N2011" t="s">
        <v>372</v>
      </c>
      <c r="O2011">
        <v>7</v>
      </c>
      <c r="P2011" s="4">
        <v>20.144415838276313</v>
      </c>
      <c r="Q2011" t="s">
        <v>114</v>
      </c>
      <c r="R2011" t="s">
        <v>203</v>
      </c>
      <c r="S2011" t="s">
        <v>291</v>
      </c>
      <c r="T2011" t="s">
        <v>509</v>
      </c>
      <c r="U2011" t="s">
        <v>528</v>
      </c>
      <c r="V2011" t="s">
        <v>514</v>
      </c>
    </row>
    <row r="2012" spans="1:22" ht="15" customHeight="1" x14ac:dyDescent="0.3">
      <c r="A2012">
        <v>11026</v>
      </c>
      <c r="B2012" t="s">
        <v>25</v>
      </c>
      <c r="C2012">
        <v>51</v>
      </c>
      <c r="D2012">
        <v>4</v>
      </c>
      <c r="E2012" s="3">
        <v>44666</v>
      </c>
      <c r="F2012" s="25">
        <f>YEAR(Order[[#This Row],[OrderDate]])</f>
        <v>2022</v>
      </c>
      <c r="G2012" s="14">
        <v>20220420</v>
      </c>
      <c r="H2012" t="s">
        <v>486</v>
      </c>
      <c r="I2012" s="4">
        <v>530</v>
      </c>
      <c r="J2012" s="4">
        <v>53</v>
      </c>
      <c r="K2012" s="4">
        <v>53</v>
      </c>
      <c r="L2012">
        <v>10</v>
      </c>
      <c r="M2012" s="8">
        <v>0</v>
      </c>
      <c r="N2012" t="s">
        <v>405</v>
      </c>
      <c r="O2012">
        <v>24</v>
      </c>
      <c r="P2012" s="4">
        <v>18.835525116961144</v>
      </c>
      <c r="Q2012" t="s">
        <v>114</v>
      </c>
      <c r="R2012" t="s">
        <v>203</v>
      </c>
      <c r="S2012" t="s">
        <v>291</v>
      </c>
      <c r="T2012" t="s">
        <v>509</v>
      </c>
      <c r="U2012" t="s">
        <v>528</v>
      </c>
      <c r="V2012" t="s">
        <v>513</v>
      </c>
    </row>
    <row r="2013" spans="1:22" ht="15" customHeight="1" x14ac:dyDescent="0.3">
      <c r="A2013">
        <v>11027</v>
      </c>
      <c r="B2013" t="s">
        <v>9</v>
      </c>
      <c r="C2013">
        <v>24</v>
      </c>
      <c r="D2013">
        <v>1</v>
      </c>
      <c r="E2013" s="3">
        <v>44667</v>
      </c>
      <c r="F2013" s="25">
        <f>YEAR(Order[[#This Row],[OrderDate]])</f>
        <v>2022</v>
      </c>
      <c r="G2013" s="14">
        <v>20220420</v>
      </c>
      <c r="H2013" t="s">
        <v>486</v>
      </c>
      <c r="I2013" s="4">
        <v>101.25</v>
      </c>
      <c r="J2013" s="4">
        <v>4.5</v>
      </c>
      <c r="K2013" s="4">
        <v>3.375</v>
      </c>
      <c r="L2013">
        <v>30</v>
      </c>
      <c r="M2013" s="8">
        <v>0.25</v>
      </c>
      <c r="N2013" t="s">
        <v>378</v>
      </c>
      <c r="O2013">
        <v>10</v>
      </c>
      <c r="P2013" s="4">
        <v>2.1230577042655105</v>
      </c>
      <c r="Q2013" t="s">
        <v>98</v>
      </c>
      <c r="R2013" t="s">
        <v>187</v>
      </c>
      <c r="S2013" t="s">
        <v>276</v>
      </c>
      <c r="T2013" t="s">
        <v>510</v>
      </c>
      <c r="U2013" t="s">
        <v>531</v>
      </c>
      <c r="V2013" t="s">
        <v>517</v>
      </c>
    </row>
    <row r="2014" spans="1:22" ht="15" customHeight="1" x14ac:dyDescent="0.3">
      <c r="A2014">
        <v>11027</v>
      </c>
      <c r="B2014" t="s">
        <v>9</v>
      </c>
      <c r="C2014">
        <v>62</v>
      </c>
      <c r="D2014">
        <v>1</v>
      </c>
      <c r="E2014" s="3">
        <v>44667</v>
      </c>
      <c r="F2014" s="25">
        <f>YEAR(Order[[#This Row],[OrderDate]])</f>
        <v>2022</v>
      </c>
      <c r="G2014" s="14">
        <v>20220422</v>
      </c>
      <c r="H2014" t="s">
        <v>486</v>
      </c>
      <c r="I2014" s="4">
        <v>776.47499999999991</v>
      </c>
      <c r="J2014" s="4">
        <v>49.3</v>
      </c>
      <c r="K2014" s="4">
        <v>36.974999999999994</v>
      </c>
      <c r="L2014">
        <v>21</v>
      </c>
      <c r="M2014" s="8">
        <v>0.25</v>
      </c>
      <c r="N2014" t="s">
        <v>416</v>
      </c>
      <c r="O2014">
        <v>29</v>
      </c>
      <c r="P2014" s="4">
        <v>34.868075459270003</v>
      </c>
      <c r="Q2014" t="s">
        <v>98</v>
      </c>
      <c r="R2014" t="s">
        <v>187</v>
      </c>
      <c r="S2014" t="s">
        <v>276</v>
      </c>
      <c r="T2014" t="s">
        <v>510</v>
      </c>
      <c r="U2014" t="s">
        <v>531</v>
      </c>
      <c r="V2014" t="s">
        <v>516</v>
      </c>
    </row>
    <row r="2015" spans="1:22" ht="15" customHeight="1" x14ac:dyDescent="0.3">
      <c r="A2015">
        <v>11028</v>
      </c>
      <c r="B2015" t="s">
        <v>37</v>
      </c>
      <c r="C2015">
        <v>55</v>
      </c>
      <c r="D2015">
        <v>2</v>
      </c>
      <c r="E2015" s="3">
        <v>44667</v>
      </c>
      <c r="F2015" s="25">
        <f>YEAR(Order[[#This Row],[OrderDate]])</f>
        <v>2022</v>
      </c>
      <c r="G2015" s="14">
        <v>20220422</v>
      </c>
      <c r="H2015" t="s">
        <v>486</v>
      </c>
      <c r="I2015" s="4">
        <v>840</v>
      </c>
      <c r="J2015" s="4">
        <v>24</v>
      </c>
      <c r="K2015" s="4">
        <v>24</v>
      </c>
      <c r="L2015">
        <v>35</v>
      </c>
      <c r="M2015" s="8">
        <v>0</v>
      </c>
      <c r="N2015" t="s">
        <v>409</v>
      </c>
      <c r="O2015">
        <v>25</v>
      </c>
      <c r="P2015" s="4">
        <v>18.144678468561601</v>
      </c>
      <c r="Q2015" t="s">
        <v>126</v>
      </c>
      <c r="R2015" t="s">
        <v>215</v>
      </c>
      <c r="S2015" t="s">
        <v>302</v>
      </c>
      <c r="T2015" t="s">
        <v>509</v>
      </c>
      <c r="U2015" t="s">
        <v>520</v>
      </c>
      <c r="V2015" t="s">
        <v>518</v>
      </c>
    </row>
    <row r="2016" spans="1:22" ht="15" customHeight="1" x14ac:dyDescent="0.3">
      <c r="A2016">
        <v>11028</v>
      </c>
      <c r="B2016" t="s">
        <v>37</v>
      </c>
      <c r="C2016">
        <v>59</v>
      </c>
      <c r="D2016">
        <v>2</v>
      </c>
      <c r="E2016" s="3">
        <v>44667</v>
      </c>
      <c r="F2016" s="25">
        <f>YEAR(Order[[#This Row],[OrderDate]])</f>
        <v>2022</v>
      </c>
      <c r="G2016" s="14">
        <v>20220427</v>
      </c>
      <c r="H2016" t="s">
        <v>486</v>
      </c>
      <c r="I2016" s="4">
        <v>1320</v>
      </c>
      <c r="J2016" s="4">
        <v>55</v>
      </c>
      <c r="K2016" s="4">
        <v>55</v>
      </c>
      <c r="L2016">
        <v>24</v>
      </c>
      <c r="M2016" s="8">
        <v>0</v>
      </c>
      <c r="N2016" t="s">
        <v>413</v>
      </c>
      <c r="O2016">
        <v>28</v>
      </c>
      <c r="P2016" s="4">
        <v>29.299646906924384</v>
      </c>
      <c r="Q2016" t="s">
        <v>126</v>
      </c>
      <c r="R2016" t="s">
        <v>215</v>
      </c>
      <c r="S2016" t="s">
        <v>302</v>
      </c>
      <c r="T2016" t="s">
        <v>509</v>
      </c>
      <c r="U2016" t="s">
        <v>520</v>
      </c>
      <c r="V2016" t="s">
        <v>511</v>
      </c>
    </row>
    <row r="2017" spans="1:22" ht="15" customHeight="1" x14ac:dyDescent="0.3">
      <c r="A2017">
        <v>11029</v>
      </c>
      <c r="B2017" t="s">
        <v>13</v>
      </c>
      <c r="C2017">
        <v>56</v>
      </c>
      <c r="D2017">
        <v>4</v>
      </c>
      <c r="E2017" s="3">
        <v>44667</v>
      </c>
      <c r="F2017" s="25">
        <f>YEAR(Order[[#This Row],[OrderDate]])</f>
        <v>2022</v>
      </c>
      <c r="G2017" s="14">
        <v>20220427</v>
      </c>
      <c r="H2017" t="s">
        <v>486</v>
      </c>
      <c r="I2017" s="4">
        <v>760</v>
      </c>
      <c r="J2017" s="4">
        <v>38</v>
      </c>
      <c r="K2017" s="4">
        <v>38</v>
      </c>
      <c r="L2017">
        <v>20</v>
      </c>
      <c r="M2017" s="8">
        <v>0</v>
      </c>
      <c r="N2017" t="s">
        <v>410</v>
      </c>
      <c r="O2017">
        <v>26</v>
      </c>
      <c r="P2017" s="4">
        <v>12.985049050340091</v>
      </c>
      <c r="Q2017" t="s">
        <v>102</v>
      </c>
      <c r="R2017" t="s">
        <v>191</v>
      </c>
      <c r="S2017" t="s">
        <v>280</v>
      </c>
      <c r="T2017" t="s">
        <v>509</v>
      </c>
      <c r="U2017" t="s">
        <v>523</v>
      </c>
      <c r="V2017" t="s">
        <v>512</v>
      </c>
    </row>
    <row r="2018" spans="1:22" ht="15" customHeight="1" x14ac:dyDescent="0.3">
      <c r="A2018">
        <v>11029</v>
      </c>
      <c r="B2018" t="s">
        <v>13</v>
      </c>
      <c r="C2018">
        <v>63</v>
      </c>
      <c r="D2018">
        <v>4</v>
      </c>
      <c r="E2018" s="3">
        <v>44667</v>
      </c>
      <c r="F2018" s="25">
        <f>YEAR(Order[[#This Row],[OrderDate]])</f>
        <v>2022</v>
      </c>
      <c r="G2018" s="14">
        <v>20220427</v>
      </c>
      <c r="H2018" t="s">
        <v>486</v>
      </c>
      <c r="I2018" s="4">
        <v>526.79999999999995</v>
      </c>
      <c r="J2018" s="4">
        <v>43.9</v>
      </c>
      <c r="K2018" s="4">
        <v>43.9</v>
      </c>
      <c r="L2018">
        <v>12</v>
      </c>
      <c r="M2018" s="8">
        <v>0</v>
      </c>
      <c r="N2018" t="s">
        <v>417</v>
      </c>
      <c r="O2018">
        <v>7</v>
      </c>
      <c r="P2018" s="4">
        <v>26.405205149492534</v>
      </c>
      <c r="Q2018" t="s">
        <v>102</v>
      </c>
      <c r="R2018" t="s">
        <v>191</v>
      </c>
      <c r="S2018" t="s">
        <v>280</v>
      </c>
      <c r="T2018" t="s">
        <v>509</v>
      </c>
      <c r="U2018" t="s">
        <v>523</v>
      </c>
      <c r="V2018" t="s">
        <v>515</v>
      </c>
    </row>
    <row r="2019" spans="1:22" x14ac:dyDescent="0.3">
      <c r="A2019">
        <v>11030</v>
      </c>
      <c r="B2019" t="s">
        <v>68</v>
      </c>
      <c r="C2019">
        <v>2</v>
      </c>
      <c r="D2019">
        <v>7</v>
      </c>
      <c r="E2019" s="3">
        <v>44668</v>
      </c>
      <c r="F2019" s="25">
        <f>YEAR(Order[[#This Row],[OrderDate]])</f>
        <v>2022</v>
      </c>
      <c r="G2019" s="14">
        <v>20220427</v>
      </c>
      <c r="H2019" t="s">
        <v>484</v>
      </c>
      <c r="I2019" s="4">
        <v>1425</v>
      </c>
      <c r="J2019" s="4">
        <v>19</v>
      </c>
      <c r="K2019" s="4">
        <v>14.25</v>
      </c>
      <c r="L2019">
        <v>100</v>
      </c>
      <c r="M2019" s="8">
        <v>0.25</v>
      </c>
      <c r="N2019" t="s">
        <v>356</v>
      </c>
      <c r="O2019">
        <v>1</v>
      </c>
      <c r="P2019" s="4">
        <v>9.9064127385757743</v>
      </c>
      <c r="Q2019" t="s">
        <v>157</v>
      </c>
      <c r="R2019" t="s">
        <v>246</v>
      </c>
      <c r="S2019" t="s">
        <v>331</v>
      </c>
      <c r="T2019" t="s">
        <v>510</v>
      </c>
      <c r="U2019" t="s">
        <v>353</v>
      </c>
      <c r="V2019" t="s">
        <v>517</v>
      </c>
    </row>
    <row r="2020" spans="1:22" x14ac:dyDescent="0.3">
      <c r="A2020">
        <v>11030</v>
      </c>
      <c r="B2020" t="s">
        <v>68</v>
      </c>
      <c r="C2020">
        <v>5</v>
      </c>
      <c r="D2020">
        <v>7</v>
      </c>
      <c r="E2020" s="3">
        <v>44668</v>
      </c>
      <c r="F2020" s="25">
        <f>YEAR(Order[[#This Row],[OrderDate]])</f>
        <v>2022</v>
      </c>
      <c r="G2020" s="14">
        <v>20220427</v>
      </c>
      <c r="H2020" t="s">
        <v>484</v>
      </c>
      <c r="I2020" s="4">
        <v>1494.5</v>
      </c>
      <c r="J2020" s="4">
        <v>21.35</v>
      </c>
      <c r="K2020" s="4">
        <v>21.35</v>
      </c>
      <c r="L2020">
        <v>70</v>
      </c>
      <c r="M2020" s="8">
        <v>0</v>
      </c>
      <c r="N2020" t="s">
        <v>359</v>
      </c>
      <c r="O2020">
        <v>2</v>
      </c>
      <c r="P2020" s="4">
        <v>13.896353834121228</v>
      </c>
      <c r="Q2020" t="s">
        <v>157</v>
      </c>
      <c r="R2020" t="s">
        <v>246</v>
      </c>
      <c r="S2020" t="s">
        <v>331</v>
      </c>
      <c r="T2020" t="s">
        <v>510</v>
      </c>
      <c r="U2020" t="s">
        <v>353</v>
      </c>
      <c r="V2020" t="s">
        <v>515</v>
      </c>
    </row>
    <row r="2021" spans="1:22" x14ac:dyDescent="0.3">
      <c r="A2021">
        <v>11030</v>
      </c>
      <c r="B2021" t="s">
        <v>68</v>
      </c>
      <c r="C2021">
        <v>29</v>
      </c>
      <c r="D2021">
        <v>7</v>
      </c>
      <c r="E2021" s="3">
        <v>44668</v>
      </c>
      <c r="F2021" s="25">
        <f>YEAR(Order[[#This Row],[OrderDate]])</f>
        <v>2022</v>
      </c>
      <c r="G2021" s="14">
        <v>20220427</v>
      </c>
      <c r="H2021" t="s">
        <v>484</v>
      </c>
      <c r="I2021" s="4">
        <v>5570.55</v>
      </c>
      <c r="J2021" s="4">
        <v>123.79</v>
      </c>
      <c r="K2021" s="4">
        <v>92.842500000000001</v>
      </c>
      <c r="L2021">
        <v>60</v>
      </c>
      <c r="M2021" s="8">
        <v>0.25</v>
      </c>
      <c r="N2021" t="s">
        <v>383</v>
      </c>
      <c r="O2021">
        <v>12</v>
      </c>
      <c r="P2021" s="4">
        <v>78.453085124436214</v>
      </c>
      <c r="Q2021" t="s">
        <v>157</v>
      </c>
      <c r="R2021" t="s">
        <v>246</v>
      </c>
      <c r="S2021" t="s">
        <v>331</v>
      </c>
      <c r="T2021" t="s">
        <v>510</v>
      </c>
      <c r="U2021" t="s">
        <v>353</v>
      </c>
      <c r="V2021" t="s">
        <v>518</v>
      </c>
    </row>
    <row r="2022" spans="1:22" x14ac:dyDescent="0.3">
      <c r="A2022">
        <v>11030</v>
      </c>
      <c r="B2022" t="s">
        <v>68</v>
      </c>
      <c r="C2022">
        <v>59</v>
      </c>
      <c r="D2022">
        <v>7</v>
      </c>
      <c r="E2022" s="3">
        <v>44668</v>
      </c>
      <c r="F2022" s="25">
        <f>YEAR(Order[[#This Row],[OrderDate]])</f>
        <v>2022</v>
      </c>
      <c r="G2022" s="14">
        <v>20220424</v>
      </c>
      <c r="H2022" t="s">
        <v>484</v>
      </c>
      <c r="I2022" s="4">
        <v>4125</v>
      </c>
      <c r="J2022" s="4">
        <v>55</v>
      </c>
      <c r="K2022" s="4">
        <v>41.25</v>
      </c>
      <c r="L2022">
        <v>100</v>
      </c>
      <c r="M2022" s="8">
        <v>0.25</v>
      </c>
      <c r="N2022" t="s">
        <v>413</v>
      </c>
      <c r="O2022">
        <v>28</v>
      </c>
      <c r="P2022" s="4">
        <v>29.299646906924384</v>
      </c>
      <c r="Q2022" t="s">
        <v>157</v>
      </c>
      <c r="R2022" t="s">
        <v>246</v>
      </c>
      <c r="S2022" t="s">
        <v>331</v>
      </c>
      <c r="T2022" t="s">
        <v>510</v>
      </c>
      <c r="U2022" t="s">
        <v>353</v>
      </c>
      <c r="V2022" t="s">
        <v>511</v>
      </c>
    </row>
    <row r="2023" spans="1:22" x14ac:dyDescent="0.3">
      <c r="A2023">
        <v>11031</v>
      </c>
      <c r="B2023" t="s">
        <v>68</v>
      </c>
      <c r="C2023">
        <v>1</v>
      </c>
      <c r="D2023">
        <v>6</v>
      </c>
      <c r="E2023" s="3">
        <v>44668</v>
      </c>
      <c r="F2023" s="25">
        <f>YEAR(Order[[#This Row],[OrderDate]])</f>
        <v>2022</v>
      </c>
      <c r="G2023" s="14">
        <v>20220424</v>
      </c>
      <c r="H2023" t="s">
        <v>484</v>
      </c>
      <c r="I2023" s="4">
        <v>810</v>
      </c>
      <c r="J2023" s="4">
        <v>18</v>
      </c>
      <c r="K2023" s="4">
        <v>18</v>
      </c>
      <c r="L2023">
        <v>45</v>
      </c>
      <c r="M2023" s="8">
        <v>0</v>
      </c>
      <c r="N2023" t="s">
        <v>355</v>
      </c>
      <c r="O2023">
        <v>1</v>
      </c>
      <c r="P2023" s="4">
        <v>9.9412796083453241</v>
      </c>
      <c r="Q2023" t="s">
        <v>157</v>
      </c>
      <c r="R2023" t="s">
        <v>246</v>
      </c>
      <c r="S2023" t="s">
        <v>331</v>
      </c>
      <c r="T2023" t="s">
        <v>510</v>
      </c>
      <c r="U2023" t="s">
        <v>353</v>
      </c>
      <c r="V2023" t="s">
        <v>517</v>
      </c>
    </row>
    <row r="2024" spans="1:22" x14ac:dyDescent="0.3">
      <c r="A2024">
        <v>11031</v>
      </c>
      <c r="B2024" t="s">
        <v>68</v>
      </c>
      <c r="C2024">
        <v>13</v>
      </c>
      <c r="D2024">
        <v>6</v>
      </c>
      <c r="E2024" s="3">
        <v>44668</v>
      </c>
      <c r="F2024" s="25">
        <f>YEAR(Order[[#This Row],[OrderDate]])</f>
        <v>2022</v>
      </c>
      <c r="G2024" s="14">
        <v>20220424</v>
      </c>
      <c r="H2024" t="s">
        <v>484</v>
      </c>
      <c r="I2024" s="4">
        <v>480</v>
      </c>
      <c r="J2024" s="4">
        <v>6</v>
      </c>
      <c r="K2024" s="4">
        <v>6</v>
      </c>
      <c r="L2024">
        <v>80</v>
      </c>
      <c r="M2024" s="8">
        <v>0</v>
      </c>
      <c r="N2024" t="s">
        <v>367</v>
      </c>
      <c r="O2024">
        <v>6</v>
      </c>
      <c r="P2024" s="4">
        <v>2.1837851755325639</v>
      </c>
      <c r="Q2024" t="s">
        <v>157</v>
      </c>
      <c r="R2024" t="s">
        <v>246</v>
      </c>
      <c r="S2024" t="s">
        <v>331</v>
      </c>
      <c r="T2024" t="s">
        <v>510</v>
      </c>
      <c r="U2024" t="s">
        <v>353</v>
      </c>
      <c r="V2024" t="s">
        <v>514</v>
      </c>
    </row>
    <row r="2025" spans="1:22" x14ac:dyDescent="0.3">
      <c r="A2025">
        <v>11031</v>
      </c>
      <c r="B2025" t="s">
        <v>68</v>
      </c>
      <c r="C2025">
        <v>24</v>
      </c>
      <c r="D2025">
        <v>6</v>
      </c>
      <c r="E2025" s="3">
        <v>44668</v>
      </c>
      <c r="F2025" s="25">
        <f>YEAR(Order[[#This Row],[OrderDate]])</f>
        <v>2022</v>
      </c>
      <c r="G2025" s="14">
        <v>20220424</v>
      </c>
      <c r="H2025" t="s">
        <v>484</v>
      </c>
      <c r="I2025" s="4">
        <v>94.5</v>
      </c>
      <c r="J2025" s="4">
        <v>4.5</v>
      </c>
      <c r="K2025" s="4">
        <v>4.5</v>
      </c>
      <c r="L2025">
        <v>21</v>
      </c>
      <c r="M2025" s="8">
        <v>0</v>
      </c>
      <c r="N2025" t="s">
        <v>378</v>
      </c>
      <c r="O2025">
        <v>10</v>
      </c>
      <c r="P2025" s="4">
        <v>2.1230577042655105</v>
      </c>
      <c r="Q2025" t="s">
        <v>157</v>
      </c>
      <c r="R2025" t="s">
        <v>246</v>
      </c>
      <c r="S2025" t="s">
        <v>331</v>
      </c>
      <c r="T2025" t="s">
        <v>510</v>
      </c>
      <c r="U2025" t="s">
        <v>353</v>
      </c>
      <c r="V2025" t="s">
        <v>517</v>
      </c>
    </row>
    <row r="2026" spans="1:22" x14ac:dyDescent="0.3">
      <c r="A2026">
        <v>11031</v>
      </c>
      <c r="B2026" t="s">
        <v>68</v>
      </c>
      <c r="C2026">
        <v>64</v>
      </c>
      <c r="D2026">
        <v>6</v>
      </c>
      <c r="E2026" s="3">
        <v>44668</v>
      </c>
      <c r="F2026" s="25">
        <f>YEAR(Order[[#This Row],[OrderDate]])</f>
        <v>2022</v>
      </c>
      <c r="G2026" s="14">
        <v>20220424</v>
      </c>
      <c r="H2026" t="s">
        <v>484</v>
      </c>
      <c r="I2026" s="4">
        <v>665</v>
      </c>
      <c r="J2026" s="4">
        <v>33.25</v>
      </c>
      <c r="K2026" s="4">
        <v>33.25</v>
      </c>
      <c r="L2026">
        <v>20</v>
      </c>
      <c r="M2026" s="8">
        <v>0</v>
      </c>
      <c r="N2026" t="s">
        <v>418</v>
      </c>
      <c r="O2026">
        <v>12</v>
      </c>
      <c r="P2026" s="4">
        <v>21.348702933885775</v>
      </c>
      <c r="Q2026" t="s">
        <v>157</v>
      </c>
      <c r="R2026" t="s">
        <v>246</v>
      </c>
      <c r="S2026" t="s">
        <v>331</v>
      </c>
      <c r="T2026" t="s">
        <v>510</v>
      </c>
      <c r="U2026" t="s">
        <v>353</v>
      </c>
      <c r="V2026" t="s">
        <v>512</v>
      </c>
    </row>
    <row r="2027" spans="1:22" x14ac:dyDescent="0.3">
      <c r="A2027">
        <v>11031</v>
      </c>
      <c r="B2027" t="s">
        <v>68</v>
      </c>
      <c r="C2027">
        <v>71</v>
      </c>
      <c r="D2027">
        <v>6</v>
      </c>
      <c r="E2027" s="3">
        <v>44668</v>
      </c>
      <c r="F2027" s="25">
        <f>YEAR(Order[[#This Row],[OrderDate]])</f>
        <v>2022</v>
      </c>
      <c r="G2027" s="14">
        <v>20220423</v>
      </c>
      <c r="H2027" t="s">
        <v>484</v>
      </c>
      <c r="I2027" s="4">
        <v>344</v>
      </c>
      <c r="J2027" s="4">
        <v>21.5</v>
      </c>
      <c r="K2027" s="4">
        <v>21.5</v>
      </c>
      <c r="L2027">
        <v>16</v>
      </c>
      <c r="M2027" s="8">
        <v>0</v>
      </c>
      <c r="N2027" t="s">
        <v>425</v>
      </c>
      <c r="O2027">
        <v>15</v>
      </c>
      <c r="P2027" s="4">
        <v>15.813450604529082</v>
      </c>
      <c r="Q2027" t="s">
        <v>157</v>
      </c>
      <c r="R2027" t="s">
        <v>246</v>
      </c>
      <c r="S2027" t="s">
        <v>331</v>
      </c>
      <c r="T2027" t="s">
        <v>510</v>
      </c>
      <c r="U2027" t="s">
        <v>353</v>
      </c>
      <c r="V2027" t="s">
        <v>511</v>
      </c>
    </row>
    <row r="2028" spans="1:22" ht="15" customHeight="1" x14ac:dyDescent="0.3">
      <c r="A2028">
        <v>11032</v>
      </c>
      <c r="B2028" t="s">
        <v>86</v>
      </c>
      <c r="C2028">
        <v>36</v>
      </c>
      <c r="D2028">
        <v>2</v>
      </c>
      <c r="E2028" s="3">
        <v>44668</v>
      </c>
      <c r="F2028" s="25">
        <f>YEAR(Order[[#This Row],[OrderDate]])</f>
        <v>2022</v>
      </c>
      <c r="G2028" s="14">
        <v>20220423</v>
      </c>
      <c r="H2028" t="s">
        <v>485</v>
      </c>
      <c r="I2028" s="4">
        <v>665</v>
      </c>
      <c r="J2028" s="4">
        <v>19</v>
      </c>
      <c r="K2028" s="4">
        <v>19</v>
      </c>
      <c r="L2028">
        <v>35</v>
      </c>
      <c r="M2028" s="8">
        <v>0</v>
      </c>
      <c r="N2028" t="s">
        <v>390</v>
      </c>
      <c r="O2028">
        <v>17</v>
      </c>
      <c r="P2028" s="4">
        <v>14.515505674132482</v>
      </c>
      <c r="Q2028" t="s">
        <v>175</v>
      </c>
      <c r="R2028" t="s">
        <v>264</v>
      </c>
      <c r="S2028" t="s">
        <v>348</v>
      </c>
      <c r="T2028" t="s">
        <v>510</v>
      </c>
      <c r="U2028" t="s">
        <v>353</v>
      </c>
      <c r="V2028" t="s">
        <v>514</v>
      </c>
    </row>
    <row r="2029" spans="1:22" ht="15" customHeight="1" x14ac:dyDescent="0.3">
      <c r="A2029">
        <v>11032</v>
      </c>
      <c r="B2029" t="s">
        <v>86</v>
      </c>
      <c r="C2029">
        <v>38</v>
      </c>
      <c r="D2029">
        <v>2</v>
      </c>
      <c r="E2029" s="3">
        <v>44668</v>
      </c>
      <c r="F2029" s="25">
        <f>YEAR(Order[[#This Row],[OrderDate]])</f>
        <v>2022</v>
      </c>
      <c r="G2029" s="14">
        <v>20220423</v>
      </c>
      <c r="H2029" t="s">
        <v>485</v>
      </c>
      <c r="I2029" s="4">
        <v>6587.5</v>
      </c>
      <c r="J2029" s="4">
        <v>263.5</v>
      </c>
      <c r="K2029" s="4">
        <v>263.5</v>
      </c>
      <c r="L2029">
        <v>25</v>
      </c>
      <c r="M2029" s="8">
        <v>0</v>
      </c>
      <c r="N2029" t="s">
        <v>392</v>
      </c>
      <c r="O2029">
        <v>18</v>
      </c>
      <c r="P2029" s="4">
        <v>194.17724636053271</v>
      </c>
      <c r="Q2029" t="s">
        <v>175</v>
      </c>
      <c r="R2029" t="s">
        <v>264</v>
      </c>
      <c r="S2029" t="s">
        <v>348</v>
      </c>
      <c r="T2029" t="s">
        <v>510</v>
      </c>
      <c r="U2029" t="s">
        <v>353</v>
      </c>
      <c r="V2029" t="s">
        <v>517</v>
      </c>
    </row>
    <row r="2030" spans="1:22" ht="15" customHeight="1" x14ac:dyDescent="0.3">
      <c r="A2030">
        <v>11032</v>
      </c>
      <c r="B2030" t="s">
        <v>86</v>
      </c>
      <c r="C2030">
        <v>59</v>
      </c>
      <c r="D2030">
        <v>2</v>
      </c>
      <c r="E2030" s="3">
        <v>44668</v>
      </c>
      <c r="F2030" s="25">
        <f>YEAR(Order[[#This Row],[OrderDate]])</f>
        <v>2022</v>
      </c>
      <c r="G2030" s="14">
        <v>20220423</v>
      </c>
      <c r="H2030" t="s">
        <v>485</v>
      </c>
      <c r="I2030" s="4">
        <v>1650</v>
      </c>
      <c r="J2030" s="4">
        <v>55</v>
      </c>
      <c r="K2030" s="4">
        <v>55</v>
      </c>
      <c r="L2030">
        <v>30</v>
      </c>
      <c r="M2030" s="8">
        <v>0</v>
      </c>
      <c r="N2030" t="s">
        <v>413</v>
      </c>
      <c r="O2030">
        <v>28</v>
      </c>
      <c r="P2030" s="4">
        <v>29.299646906924384</v>
      </c>
      <c r="Q2030" t="s">
        <v>175</v>
      </c>
      <c r="R2030" t="s">
        <v>264</v>
      </c>
      <c r="S2030" t="s">
        <v>348</v>
      </c>
      <c r="T2030" t="s">
        <v>510</v>
      </c>
      <c r="U2030" t="s">
        <v>353</v>
      </c>
      <c r="V2030" t="s">
        <v>511</v>
      </c>
    </row>
    <row r="2031" spans="1:22" x14ac:dyDescent="0.3">
      <c r="A2031">
        <v>11033</v>
      </c>
      <c r="B2031" t="s">
        <v>65</v>
      </c>
      <c r="C2031">
        <v>53</v>
      </c>
      <c r="D2031">
        <v>7</v>
      </c>
      <c r="E2031" s="3">
        <v>44668</v>
      </c>
      <c r="F2031" s="25">
        <f>YEAR(Order[[#This Row],[OrderDate]])</f>
        <v>2022</v>
      </c>
      <c r="G2031" s="14">
        <v>20220423</v>
      </c>
      <c r="H2031" t="s">
        <v>485</v>
      </c>
      <c r="I2031" s="4">
        <v>2066.3999965786929</v>
      </c>
      <c r="J2031" s="4">
        <v>32.799999999999997</v>
      </c>
      <c r="K2031" s="4">
        <v>29.519999951124188</v>
      </c>
      <c r="L2031">
        <v>70</v>
      </c>
      <c r="M2031" s="8">
        <v>0.10000000149011611</v>
      </c>
      <c r="N2031" t="s">
        <v>407</v>
      </c>
      <c r="O2031">
        <v>24</v>
      </c>
      <c r="P2031" s="4">
        <v>11.283141843590998</v>
      </c>
      <c r="Q2031" t="s">
        <v>154</v>
      </c>
      <c r="R2031" t="s">
        <v>243</v>
      </c>
      <c r="S2031" t="s">
        <v>328</v>
      </c>
      <c r="T2031" t="s">
        <v>509</v>
      </c>
      <c r="U2031" t="s">
        <v>523</v>
      </c>
      <c r="V2031" t="s">
        <v>518</v>
      </c>
    </row>
    <row r="2032" spans="1:22" x14ac:dyDescent="0.3">
      <c r="A2032">
        <v>11033</v>
      </c>
      <c r="B2032" t="s">
        <v>65</v>
      </c>
      <c r="C2032">
        <v>69</v>
      </c>
      <c r="D2032">
        <v>7</v>
      </c>
      <c r="E2032" s="3">
        <v>44668</v>
      </c>
      <c r="F2032" s="25">
        <f>YEAR(Order[[#This Row],[OrderDate]])</f>
        <v>2022</v>
      </c>
      <c r="G2032" s="14">
        <v>20220427</v>
      </c>
      <c r="H2032" t="s">
        <v>485</v>
      </c>
      <c r="I2032" s="4">
        <v>1166.3999980688095</v>
      </c>
      <c r="J2032" s="4">
        <v>36</v>
      </c>
      <c r="K2032" s="4">
        <v>32.39999994635582</v>
      </c>
      <c r="L2032">
        <v>36</v>
      </c>
      <c r="M2032" s="8">
        <v>0.10000000149011611</v>
      </c>
      <c r="N2032" t="s">
        <v>423</v>
      </c>
      <c r="O2032">
        <v>15</v>
      </c>
      <c r="P2032" s="4">
        <v>12.894008605174344</v>
      </c>
      <c r="Q2032" t="s">
        <v>154</v>
      </c>
      <c r="R2032" t="s">
        <v>243</v>
      </c>
      <c r="S2032" t="s">
        <v>328</v>
      </c>
      <c r="T2032" t="s">
        <v>509</v>
      </c>
      <c r="U2032" t="s">
        <v>523</v>
      </c>
      <c r="V2032" t="s">
        <v>511</v>
      </c>
    </row>
    <row r="2033" spans="1:22" ht="15" customHeight="1" x14ac:dyDescent="0.3">
      <c r="A2033">
        <v>11034</v>
      </c>
      <c r="B2033" t="s">
        <v>53</v>
      </c>
      <c r="C2033">
        <v>21</v>
      </c>
      <c r="D2033">
        <v>8</v>
      </c>
      <c r="E2033" s="3">
        <v>44671</v>
      </c>
      <c r="F2033" s="25">
        <f>YEAR(Order[[#This Row],[OrderDate]])</f>
        <v>2022</v>
      </c>
      <c r="G2033" s="14">
        <v>20220427</v>
      </c>
      <c r="H2033" t="s">
        <v>486</v>
      </c>
      <c r="I2033" s="4">
        <v>134.99999977648258</v>
      </c>
      <c r="J2033" s="4">
        <v>10</v>
      </c>
      <c r="K2033" s="4">
        <v>8.9999999850988388</v>
      </c>
      <c r="L2033">
        <v>15</v>
      </c>
      <c r="M2033" s="8">
        <v>0.10000000149011611</v>
      </c>
      <c r="N2033" t="s">
        <v>375</v>
      </c>
      <c r="O2033">
        <v>8</v>
      </c>
      <c r="P2033" s="4">
        <v>8.5451596278118238</v>
      </c>
      <c r="Q2033" t="s">
        <v>142</v>
      </c>
      <c r="R2033" t="s">
        <v>231</v>
      </c>
      <c r="S2033" t="s">
        <v>317</v>
      </c>
      <c r="T2033" t="s">
        <v>510</v>
      </c>
      <c r="U2033" t="s">
        <v>353</v>
      </c>
      <c r="V2033" t="s">
        <v>516</v>
      </c>
    </row>
    <row r="2034" spans="1:22" ht="15" customHeight="1" x14ac:dyDescent="0.3">
      <c r="A2034">
        <v>11034</v>
      </c>
      <c r="B2034" t="s">
        <v>53</v>
      </c>
      <c r="C2034">
        <v>44</v>
      </c>
      <c r="D2034">
        <v>8</v>
      </c>
      <c r="E2034" s="3">
        <v>44671</v>
      </c>
      <c r="F2034" s="25">
        <f>YEAR(Order[[#This Row],[OrderDate]])</f>
        <v>2022</v>
      </c>
      <c r="G2034" s="14">
        <v>20220427</v>
      </c>
      <c r="H2034" t="s">
        <v>486</v>
      </c>
      <c r="I2034" s="4">
        <v>233.39999999999998</v>
      </c>
      <c r="J2034" s="4">
        <v>19.45</v>
      </c>
      <c r="K2034" s="4">
        <v>19.45</v>
      </c>
      <c r="L2034">
        <v>12</v>
      </c>
      <c r="M2034" s="8">
        <v>0</v>
      </c>
      <c r="N2034" t="s">
        <v>398</v>
      </c>
      <c r="O2034">
        <v>20</v>
      </c>
      <c r="P2034" s="4">
        <v>10.842050263532254</v>
      </c>
      <c r="Q2034" t="s">
        <v>142</v>
      </c>
      <c r="R2034" t="s">
        <v>231</v>
      </c>
      <c r="S2034" t="s">
        <v>317</v>
      </c>
      <c r="T2034" t="s">
        <v>510</v>
      </c>
      <c r="U2034" t="s">
        <v>353</v>
      </c>
      <c r="V2034" t="s">
        <v>515</v>
      </c>
    </row>
    <row r="2035" spans="1:22" ht="15" customHeight="1" x14ac:dyDescent="0.3">
      <c r="A2035">
        <v>11034</v>
      </c>
      <c r="B2035" t="s">
        <v>53</v>
      </c>
      <c r="C2035">
        <v>61</v>
      </c>
      <c r="D2035">
        <v>8</v>
      </c>
      <c r="E2035" s="3">
        <v>44671</v>
      </c>
      <c r="F2035" s="25">
        <f>YEAR(Order[[#This Row],[OrderDate]])</f>
        <v>2022</v>
      </c>
      <c r="G2035" s="14">
        <v>20220424</v>
      </c>
      <c r="H2035" t="s">
        <v>486</v>
      </c>
      <c r="I2035" s="4">
        <v>171</v>
      </c>
      <c r="J2035" s="4">
        <v>28.5</v>
      </c>
      <c r="K2035" s="4">
        <v>28.5</v>
      </c>
      <c r="L2035">
        <v>6</v>
      </c>
      <c r="M2035" s="8">
        <v>0</v>
      </c>
      <c r="N2035" t="s">
        <v>415</v>
      </c>
      <c r="O2035">
        <v>29</v>
      </c>
      <c r="P2035" s="4">
        <v>10.457549197381082</v>
      </c>
      <c r="Q2035" t="s">
        <v>142</v>
      </c>
      <c r="R2035" t="s">
        <v>231</v>
      </c>
      <c r="S2035" t="s">
        <v>317</v>
      </c>
      <c r="T2035" t="s">
        <v>510</v>
      </c>
      <c r="U2035" t="s">
        <v>353</v>
      </c>
      <c r="V2035" t="s">
        <v>515</v>
      </c>
    </row>
    <row r="2036" spans="1:22" ht="15" customHeight="1" x14ac:dyDescent="0.3">
      <c r="A2036">
        <v>11035</v>
      </c>
      <c r="B2036" t="s">
        <v>73</v>
      </c>
      <c r="C2036">
        <v>1</v>
      </c>
      <c r="D2036">
        <v>2</v>
      </c>
      <c r="E2036" s="3">
        <v>44671</v>
      </c>
      <c r="F2036" s="25">
        <f>YEAR(Order[[#This Row],[OrderDate]])</f>
        <v>2022</v>
      </c>
      <c r="G2036" s="14">
        <v>20220424</v>
      </c>
      <c r="H2036" t="s">
        <v>484</v>
      </c>
      <c r="I2036" s="4">
        <v>180</v>
      </c>
      <c r="J2036" s="4">
        <v>18</v>
      </c>
      <c r="K2036" s="4">
        <v>18</v>
      </c>
      <c r="L2036">
        <v>10</v>
      </c>
      <c r="M2036" s="8">
        <v>0</v>
      </c>
      <c r="N2036" t="s">
        <v>355</v>
      </c>
      <c r="O2036">
        <v>1</v>
      </c>
      <c r="P2036" s="4">
        <v>9.9412796083453241</v>
      </c>
      <c r="Q2036" t="s">
        <v>162</v>
      </c>
      <c r="R2036" t="s">
        <v>251</v>
      </c>
      <c r="S2036" t="s">
        <v>336</v>
      </c>
      <c r="T2036" t="s">
        <v>509</v>
      </c>
      <c r="U2036" t="s">
        <v>522</v>
      </c>
      <c r="V2036" t="s">
        <v>517</v>
      </c>
    </row>
    <row r="2037" spans="1:22" ht="15" customHeight="1" x14ac:dyDescent="0.3">
      <c r="A2037">
        <v>11035</v>
      </c>
      <c r="B2037" t="s">
        <v>73</v>
      </c>
      <c r="C2037">
        <v>35</v>
      </c>
      <c r="D2037">
        <v>2</v>
      </c>
      <c r="E2037" s="3">
        <v>44671</v>
      </c>
      <c r="F2037" s="25">
        <f>YEAR(Order[[#This Row],[OrderDate]])</f>
        <v>2022</v>
      </c>
      <c r="G2037" s="14">
        <v>20220424</v>
      </c>
      <c r="H2037" t="s">
        <v>484</v>
      </c>
      <c r="I2037" s="4">
        <v>1080</v>
      </c>
      <c r="J2037" s="4">
        <v>18</v>
      </c>
      <c r="K2037" s="4">
        <v>18</v>
      </c>
      <c r="L2037">
        <v>60</v>
      </c>
      <c r="M2037" s="8">
        <v>0</v>
      </c>
      <c r="N2037" t="s">
        <v>389</v>
      </c>
      <c r="O2037">
        <v>16</v>
      </c>
      <c r="P2037" s="4">
        <v>11.144616765926688</v>
      </c>
      <c r="Q2037" t="s">
        <v>162</v>
      </c>
      <c r="R2037" t="s">
        <v>251</v>
      </c>
      <c r="S2037" t="s">
        <v>336</v>
      </c>
      <c r="T2037" t="s">
        <v>509</v>
      </c>
      <c r="U2037" t="s">
        <v>522</v>
      </c>
      <c r="V2037" t="s">
        <v>517</v>
      </c>
    </row>
    <row r="2038" spans="1:22" ht="15" customHeight="1" x14ac:dyDescent="0.3">
      <c r="A2038">
        <v>11035</v>
      </c>
      <c r="B2038" t="s">
        <v>73</v>
      </c>
      <c r="C2038">
        <v>42</v>
      </c>
      <c r="D2038">
        <v>2</v>
      </c>
      <c r="E2038" s="3">
        <v>44671</v>
      </c>
      <c r="F2038" s="25">
        <f>YEAR(Order[[#This Row],[OrderDate]])</f>
        <v>2022</v>
      </c>
      <c r="G2038" s="14">
        <v>20220424</v>
      </c>
      <c r="H2038" t="s">
        <v>484</v>
      </c>
      <c r="I2038" s="4">
        <v>420</v>
      </c>
      <c r="J2038" s="4">
        <v>14</v>
      </c>
      <c r="K2038" s="4">
        <v>14</v>
      </c>
      <c r="L2038">
        <v>30</v>
      </c>
      <c r="M2038" s="8">
        <v>0</v>
      </c>
      <c r="N2038" t="s">
        <v>396</v>
      </c>
      <c r="O2038">
        <v>20</v>
      </c>
      <c r="P2038" s="4">
        <v>10.762412487567216</v>
      </c>
      <c r="Q2038" t="s">
        <v>162</v>
      </c>
      <c r="R2038" t="s">
        <v>251</v>
      </c>
      <c r="S2038" t="s">
        <v>336</v>
      </c>
      <c r="T2038" t="s">
        <v>509</v>
      </c>
      <c r="U2038" t="s">
        <v>522</v>
      </c>
      <c r="V2038" t="s">
        <v>512</v>
      </c>
    </row>
    <row r="2039" spans="1:22" ht="15" customHeight="1" x14ac:dyDescent="0.3">
      <c r="A2039">
        <v>11035</v>
      </c>
      <c r="B2039" t="s">
        <v>73</v>
      </c>
      <c r="C2039">
        <v>54</v>
      </c>
      <c r="D2039">
        <v>2</v>
      </c>
      <c r="E2039" s="3">
        <v>44671</v>
      </c>
      <c r="F2039" s="25">
        <f>YEAR(Order[[#This Row],[OrderDate]])</f>
        <v>2022</v>
      </c>
      <c r="G2039" s="14">
        <v>20220422</v>
      </c>
      <c r="H2039" t="s">
        <v>484</v>
      </c>
      <c r="I2039" s="4">
        <v>74.5</v>
      </c>
      <c r="J2039" s="4">
        <v>7.45</v>
      </c>
      <c r="K2039" s="4">
        <v>7.45</v>
      </c>
      <c r="L2039">
        <v>10</v>
      </c>
      <c r="M2039" s="8">
        <v>0</v>
      </c>
      <c r="N2039" t="s">
        <v>408</v>
      </c>
      <c r="O2039">
        <v>25</v>
      </c>
      <c r="P2039" s="4">
        <v>5.7031720626915998</v>
      </c>
      <c r="Q2039" t="s">
        <v>162</v>
      </c>
      <c r="R2039" t="s">
        <v>251</v>
      </c>
      <c r="S2039" t="s">
        <v>336</v>
      </c>
      <c r="T2039" t="s">
        <v>509</v>
      </c>
      <c r="U2039" t="s">
        <v>522</v>
      </c>
      <c r="V2039" t="s">
        <v>518</v>
      </c>
    </row>
    <row r="2040" spans="1:22" ht="15" customHeight="1" x14ac:dyDescent="0.3">
      <c r="A2040">
        <v>11036</v>
      </c>
      <c r="B2040" t="s">
        <v>16</v>
      </c>
      <c r="C2040">
        <v>13</v>
      </c>
      <c r="D2040">
        <v>8</v>
      </c>
      <c r="E2040" s="3">
        <v>44671</v>
      </c>
      <c r="F2040" s="25">
        <f>YEAR(Order[[#This Row],[OrderDate]])</f>
        <v>2022</v>
      </c>
      <c r="G2040" s="14">
        <v>20220422</v>
      </c>
      <c r="H2040" t="s">
        <v>485</v>
      </c>
      <c r="I2040" s="4">
        <v>42</v>
      </c>
      <c r="J2040" s="4">
        <v>6</v>
      </c>
      <c r="K2040" s="4">
        <v>6</v>
      </c>
      <c r="L2040">
        <v>7</v>
      </c>
      <c r="M2040" s="8">
        <v>0</v>
      </c>
      <c r="N2040" t="s">
        <v>367</v>
      </c>
      <c r="O2040">
        <v>6</v>
      </c>
      <c r="P2040" s="4">
        <v>2.1837851755325639</v>
      </c>
      <c r="Q2040" t="s">
        <v>105</v>
      </c>
      <c r="R2040" t="s">
        <v>194</v>
      </c>
      <c r="S2040" t="s">
        <v>283</v>
      </c>
      <c r="T2040" t="s">
        <v>509</v>
      </c>
      <c r="U2040" t="s">
        <v>520</v>
      </c>
      <c r="V2040" t="s">
        <v>514</v>
      </c>
    </row>
    <row r="2041" spans="1:22" ht="15" customHeight="1" x14ac:dyDescent="0.3">
      <c r="A2041">
        <v>11036</v>
      </c>
      <c r="B2041" t="s">
        <v>16</v>
      </c>
      <c r="C2041">
        <v>59</v>
      </c>
      <c r="D2041">
        <v>8</v>
      </c>
      <c r="E2041" s="3">
        <v>44671</v>
      </c>
      <c r="F2041" s="25">
        <f>YEAR(Order[[#This Row],[OrderDate]])</f>
        <v>2022</v>
      </c>
      <c r="G2041" s="14">
        <v>20220427</v>
      </c>
      <c r="H2041" t="s">
        <v>485</v>
      </c>
      <c r="I2041" s="4">
        <v>1650</v>
      </c>
      <c r="J2041" s="4">
        <v>55</v>
      </c>
      <c r="K2041" s="4">
        <v>55</v>
      </c>
      <c r="L2041">
        <v>30</v>
      </c>
      <c r="M2041" s="8">
        <v>0</v>
      </c>
      <c r="N2041" t="s">
        <v>413</v>
      </c>
      <c r="O2041">
        <v>28</v>
      </c>
      <c r="P2041" s="4">
        <v>29.299646906924384</v>
      </c>
      <c r="Q2041" t="s">
        <v>105</v>
      </c>
      <c r="R2041" t="s">
        <v>194</v>
      </c>
      <c r="S2041" t="s">
        <v>283</v>
      </c>
      <c r="T2041" t="s">
        <v>509</v>
      </c>
      <c r="U2041" t="s">
        <v>520</v>
      </c>
      <c r="V2041" t="s">
        <v>511</v>
      </c>
    </row>
    <row r="2042" spans="1:22" x14ac:dyDescent="0.3">
      <c r="A2042">
        <v>11037</v>
      </c>
      <c r="B2042" t="s">
        <v>28</v>
      </c>
      <c r="C2042">
        <v>70</v>
      </c>
      <c r="D2042">
        <v>7</v>
      </c>
      <c r="E2042" s="3">
        <v>44672</v>
      </c>
      <c r="F2042" s="25">
        <f>YEAR(Order[[#This Row],[OrderDate]])</f>
        <v>2022</v>
      </c>
      <c r="G2042" s="14">
        <v>20220430</v>
      </c>
      <c r="H2042" t="s">
        <v>486</v>
      </c>
      <c r="I2042" s="4">
        <v>60</v>
      </c>
      <c r="J2042" s="4">
        <v>15</v>
      </c>
      <c r="K2042" s="4">
        <v>15</v>
      </c>
      <c r="L2042">
        <v>4</v>
      </c>
      <c r="M2042" s="8">
        <v>0</v>
      </c>
      <c r="N2042" t="s">
        <v>424</v>
      </c>
      <c r="O2042">
        <v>7</v>
      </c>
      <c r="P2042" s="4">
        <v>4.3219663299234155</v>
      </c>
      <c r="Q2042" t="s">
        <v>117</v>
      </c>
      <c r="R2042" t="s">
        <v>206</v>
      </c>
      <c r="S2042" t="s">
        <v>294</v>
      </c>
      <c r="T2042" t="s">
        <v>509</v>
      </c>
      <c r="U2042" t="s">
        <v>529</v>
      </c>
      <c r="V2042" t="s">
        <v>517</v>
      </c>
    </row>
    <row r="2043" spans="1:22" ht="15" customHeight="1" x14ac:dyDescent="0.3">
      <c r="A2043">
        <v>11038</v>
      </c>
      <c r="B2043" t="s">
        <v>73</v>
      </c>
      <c r="C2043">
        <v>40</v>
      </c>
      <c r="D2043">
        <v>1</v>
      </c>
      <c r="E2043" s="3">
        <v>44672</v>
      </c>
      <c r="F2043" s="25">
        <f>YEAR(Order[[#This Row],[OrderDate]])</f>
        <v>2022</v>
      </c>
      <c r="G2043" s="14">
        <v>20220430</v>
      </c>
      <c r="H2043" t="s">
        <v>484</v>
      </c>
      <c r="I2043" s="4">
        <v>73.599999725818634</v>
      </c>
      <c r="J2043" s="4">
        <v>18.399999999999999</v>
      </c>
      <c r="K2043" s="4">
        <v>14.719999945163726</v>
      </c>
      <c r="L2043">
        <v>5</v>
      </c>
      <c r="M2043" s="8">
        <v>0.20000000298023221</v>
      </c>
      <c r="N2043" t="s">
        <v>394</v>
      </c>
      <c r="O2043">
        <v>19</v>
      </c>
      <c r="P2043" s="4">
        <v>11.939905659925371</v>
      </c>
      <c r="Q2043" t="s">
        <v>162</v>
      </c>
      <c r="R2043" t="s">
        <v>251</v>
      </c>
      <c r="S2043" t="s">
        <v>336</v>
      </c>
      <c r="T2043" t="s">
        <v>509</v>
      </c>
      <c r="U2043" t="s">
        <v>522</v>
      </c>
      <c r="V2043" t="s">
        <v>514</v>
      </c>
    </row>
    <row r="2044" spans="1:22" ht="15" customHeight="1" x14ac:dyDescent="0.3">
      <c r="A2044">
        <v>11038</v>
      </c>
      <c r="B2044" t="s">
        <v>73</v>
      </c>
      <c r="C2044">
        <v>52</v>
      </c>
      <c r="D2044">
        <v>1</v>
      </c>
      <c r="E2044" s="3">
        <v>44672</v>
      </c>
      <c r="F2044" s="25">
        <f>YEAR(Order[[#This Row],[OrderDate]])</f>
        <v>2022</v>
      </c>
      <c r="G2044" s="14">
        <v>20220430</v>
      </c>
      <c r="H2044" t="s">
        <v>484</v>
      </c>
      <c r="I2044" s="4">
        <v>14</v>
      </c>
      <c r="J2044" s="4">
        <v>7</v>
      </c>
      <c r="K2044" s="4">
        <v>7</v>
      </c>
      <c r="L2044">
        <v>2</v>
      </c>
      <c r="M2044" s="8">
        <v>0</v>
      </c>
      <c r="N2044" t="s">
        <v>406</v>
      </c>
      <c r="O2044">
        <v>24</v>
      </c>
      <c r="P2044" s="4">
        <v>2.7531089859539</v>
      </c>
      <c r="Q2044" t="s">
        <v>162</v>
      </c>
      <c r="R2044" t="s">
        <v>251</v>
      </c>
      <c r="S2044" t="s">
        <v>336</v>
      </c>
      <c r="T2044" t="s">
        <v>509</v>
      </c>
      <c r="U2044" t="s">
        <v>522</v>
      </c>
      <c r="V2044" t="s">
        <v>512</v>
      </c>
    </row>
    <row r="2045" spans="1:22" ht="15" customHeight="1" x14ac:dyDescent="0.3">
      <c r="A2045">
        <v>11038</v>
      </c>
      <c r="B2045" t="s">
        <v>73</v>
      </c>
      <c r="C2045">
        <v>71</v>
      </c>
      <c r="D2045">
        <v>1</v>
      </c>
      <c r="E2045" s="3">
        <v>44672</v>
      </c>
      <c r="F2045" s="25">
        <f>YEAR(Order[[#This Row],[OrderDate]])</f>
        <v>2022</v>
      </c>
      <c r="G2045" s="14" t="s">
        <v>487</v>
      </c>
      <c r="H2045" t="s">
        <v>484</v>
      </c>
      <c r="I2045" s="4">
        <v>645</v>
      </c>
      <c r="J2045" s="4">
        <v>21.5</v>
      </c>
      <c r="K2045" s="4">
        <v>21.5</v>
      </c>
      <c r="L2045">
        <v>30</v>
      </c>
      <c r="M2045" s="8">
        <v>0</v>
      </c>
      <c r="N2045" t="s">
        <v>425</v>
      </c>
      <c r="O2045">
        <v>15</v>
      </c>
      <c r="P2045" s="4">
        <v>15.813450604529082</v>
      </c>
      <c r="Q2045" t="s">
        <v>162</v>
      </c>
      <c r="R2045" t="s">
        <v>251</v>
      </c>
      <c r="S2045" t="s">
        <v>336</v>
      </c>
      <c r="T2045" t="s">
        <v>509</v>
      </c>
      <c r="U2045" t="s">
        <v>522</v>
      </c>
      <c r="V2045" t="s">
        <v>511</v>
      </c>
    </row>
    <row r="2046" spans="1:22" ht="15" customHeight="1" x14ac:dyDescent="0.3">
      <c r="A2046">
        <v>11039</v>
      </c>
      <c r="B2046" t="s">
        <v>45</v>
      </c>
      <c r="C2046">
        <v>28</v>
      </c>
      <c r="D2046">
        <v>1</v>
      </c>
      <c r="E2046" s="3">
        <v>44672</v>
      </c>
      <c r="F2046" s="25">
        <f>YEAR(Order[[#This Row],[OrderDate]])</f>
        <v>2022</v>
      </c>
      <c r="G2046" s="14" t="s">
        <v>487</v>
      </c>
      <c r="H2046" t="s">
        <v>484</v>
      </c>
      <c r="I2046" s="4">
        <v>912</v>
      </c>
      <c r="J2046" s="4">
        <v>45.6</v>
      </c>
      <c r="K2046" s="4">
        <v>45.6</v>
      </c>
      <c r="L2046">
        <v>20</v>
      </c>
      <c r="M2046" s="8">
        <v>0</v>
      </c>
      <c r="N2046" t="s">
        <v>382</v>
      </c>
      <c r="O2046">
        <v>12</v>
      </c>
      <c r="P2046" s="4">
        <v>23.763027335506571</v>
      </c>
      <c r="Q2046" t="s">
        <v>134</v>
      </c>
      <c r="R2046" t="s">
        <v>223</v>
      </c>
      <c r="S2046" t="s">
        <v>310</v>
      </c>
      <c r="T2046" t="s">
        <v>510</v>
      </c>
      <c r="U2046" t="s">
        <v>354</v>
      </c>
      <c r="V2046" t="s">
        <v>513</v>
      </c>
    </row>
    <row r="2047" spans="1:22" ht="15" customHeight="1" x14ac:dyDescent="0.3">
      <c r="A2047">
        <v>11039</v>
      </c>
      <c r="B2047" t="s">
        <v>45</v>
      </c>
      <c r="C2047">
        <v>35</v>
      </c>
      <c r="D2047">
        <v>1</v>
      </c>
      <c r="E2047" s="3">
        <v>44672</v>
      </c>
      <c r="F2047" s="25">
        <f>YEAR(Order[[#This Row],[OrderDate]])</f>
        <v>2022</v>
      </c>
      <c r="G2047" s="14" t="s">
        <v>487</v>
      </c>
      <c r="H2047" t="s">
        <v>484</v>
      </c>
      <c r="I2047" s="4">
        <v>432</v>
      </c>
      <c r="J2047" s="4">
        <v>18</v>
      </c>
      <c r="K2047" s="4">
        <v>18</v>
      </c>
      <c r="L2047">
        <v>24</v>
      </c>
      <c r="M2047" s="8">
        <v>0</v>
      </c>
      <c r="N2047" t="s">
        <v>389</v>
      </c>
      <c r="O2047">
        <v>16</v>
      </c>
      <c r="P2047" s="4">
        <v>11.144616765926688</v>
      </c>
      <c r="Q2047" t="s">
        <v>134</v>
      </c>
      <c r="R2047" t="s">
        <v>223</v>
      </c>
      <c r="S2047" t="s">
        <v>310</v>
      </c>
      <c r="T2047" t="s">
        <v>510</v>
      </c>
      <c r="U2047" t="s">
        <v>354</v>
      </c>
      <c r="V2047" t="s">
        <v>517</v>
      </c>
    </row>
    <row r="2048" spans="1:22" ht="15" customHeight="1" x14ac:dyDescent="0.3">
      <c r="A2048">
        <v>11039</v>
      </c>
      <c r="B2048" t="s">
        <v>45</v>
      </c>
      <c r="C2048">
        <v>49</v>
      </c>
      <c r="D2048">
        <v>1</v>
      </c>
      <c r="E2048" s="3">
        <v>44672</v>
      </c>
      <c r="F2048" s="25">
        <f>YEAR(Order[[#This Row],[OrderDate]])</f>
        <v>2022</v>
      </c>
      <c r="G2048" s="14" t="s">
        <v>487</v>
      </c>
      <c r="H2048" t="s">
        <v>484</v>
      </c>
      <c r="I2048" s="4">
        <v>1200</v>
      </c>
      <c r="J2048" s="4">
        <v>20</v>
      </c>
      <c r="K2048" s="4">
        <v>20</v>
      </c>
      <c r="L2048">
        <v>60</v>
      </c>
      <c r="M2048" s="8">
        <v>0</v>
      </c>
      <c r="N2048" t="s">
        <v>403</v>
      </c>
      <c r="O2048">
        <v>23</v>
      </c>
      <c r="P2048" s="4">
        <v>12.545683485741497</v>
      </c>
      <c r="Q2048" t="s">
        <v>134</v>
      </c>
      <c r="R2048" t="s">
        <v>223</v>
      </c>
      <c r="S2048" t="s">
        <v>310</v>
      </c>
      <c r="T2048" t="s">
        <v>510</v>
      </c>
      <c r="U2048" t="s">
        <v>354</v>
      </c>
      <c r="V2048" t="s">
        <v>516</v>
      </c>
    </row>
    <row r="2049" spans="1:22" ht="15" customHeight="1" x14ac:dyDescent="0.3">
      <c r="A2049">
        <v>11039</v>
      </c>
      <c r="B2049" t="s">
        <v>45</v>
      </c>
      <c r="C2049">
        <v>57</v>
      </c>
      <c r="D2049">
        <v>1</v>
      </c>
      <c r="E2049" s="3">
        <v>44672</v>
      </c>
      <c r="F2049" s="25">
        <f>YEAR(Order[[#This Row],[OrderDate]])</f>
        <v>2022</v>
      </c>
      <c r="G2049" s="14" t="s">
        <v>487</v>
      </c>
      <c r="H2049" t="s">
        <v>484</v>
      </c>
      <c r="I2049" s="4">
        <v>546</v>
      </c>
      <c r="J2049" s="4">
        <v>19.5</v>
      </c>
      <c r="K2049" s="4">
        <v>19.5</v>
      </c>
      <c r="L2049">
        <v>28</v>
      </c>
      <c r="M2049" s="8">
        <v>0</v>
      </c>
      <c r="N2049" t="s">
        <v>411</v>
      </c>
      <c r="O2049">
        <v>26</v>
      </c>
      <c r="P2049" s="4">
        <v>13.98469118449494</v>
      </c>
      <c r="Q2049" t="s">
        <v>134</v>
      </c>
      <c r="R2049" t="s">
        <v>223</v>
      </c>
      <c r="S2049" t="s">
        <v>310</v>
      </c>
      <c r="T2049" t="s">
        <v>510</v>
      </c>
      <c r="U2049" t="s">
        <v>354</v>
      </c>
      <c r="V2049" t="s">
        <v>512</v>
      </c>
    </row>
    <row r="2050" spans="1:22" ht="15" customHeight="1" x14ac:dyDescent="0.3">
      <c r="A2050">
        <v>11040</v>
      </c>
      <c r="B2050" t="s">
        <v>30</v>
      </c>
      <c r="C2050">
        <v>21</v>
      </c>
      <c r="D2050">
        <v>4</v>
      </c>
      <c r="E2050" s="3">
        <v>44673</v>
      </c>
      <c r="F2050" s="25">
        <f>YEAR(Order[[#This Row],[OrderDate]])</f>
        <v>2022</v>
      </c>
      <c r="G2050" s="14">
        <v>20220428</v>
      </c>
      <c r="H2050" t="s">
        <v>485</v>
      </c>
      <c r="I2050" s="4">
        <v>200</v>
      </c>
      <c r="J2050" s="4">
        <v>10</v>
      </c>
      <c r="K2050" s="4">
        <v>10</v>
      </c>
      <c r="L2050">
        <v>20</v>
      </c>
      <c r="M2050" s="8">
        <v>0</v>
      </c>
      <c r="N2050" t="s">
        <v>375</v>
      </c>
      <c r="O2050">
        <v>8</v>
      </c>
      <c r="P2050" s="4">
        <v>8.5451596278118238</v>
      </c>
      <c r="Q2050" t="s">
        <v>119</v>
      </c>
      <c r="R2050" t="s">
        <v>208</v>
      </c>
      <c r="S2050" t="s">
        <v>296</v>
      </c>
      <c r="T2050" t="s">
        <v>510</v>
      </c>
      <c r="U2050" t="s">
        <v>353</v>
      </c>
      <c r="V2050" t="s">
        <v>516</v>
      </c>
    </row>
    <row r="2051" spans="1:22" ht="15" customHeight="1" x14ac:dyDescent="0.3">
      <c r="A2051">
        <v>11041</v>
      </c>
      <c r="B2051" t="s">
        <v>13</v>
      </c>
      <c r="C2051">
        <v>2</v>
      </c>
      <c r="D2051">
        <v>3</v>
      </c>
      <c r="E2051" s="3">
        <v>44673</v>
      </c>
      <c r="F2051" s="25">
        <f>YEAR(Order[[#This Row],[OrderDate]])</f>
        <v>2022</v>
      </c>
      <c r="G2051" s="14">
        <v>20220428</v>
      </c>
      <c r="H2051" t="s">
        <v>484</v>
      </c>
      <c r="I2051" s="4">
        <v>455.99999830126762</v>
      </c>
      <c r="J2051" s="4">
        <v>19</v>
      </c>
      <c r="K2051" s="4">
        <v>15.199999943375587</v>
      </c>
      <c r="L2051">
        <v>30</v>
      </c>
      <c r="M2051" s="8">
        <v>0.20000000298023221</v>
      </c>
      <c r="N2051" t="s">
        <v>356</v>
      </c>
      <c r="O2051">
        <v>1</v>
      </c>
      <c r="P2051" s="4">
        <v>9.9064127385757743</v>
      </c>
      <c r="Q2051" t="s">
        <v>102</v>
      </c>
      <c r="R2051" t="s">
        <v>191</v>
      </c>
      <c r="S2051" t="s">
        <v>280</v>
      </c>
      <c r="T2051" t="s">
        <v>509</v>
      </c>
      <c r="U2051" t="s">
        <v>523</v>
      </c>
      <c r="V2051" t="s">
        <v>517</v>
      </c>
    </row>
    <row r="2052" spans="1:22" ht="15" customHeight="1" x14ac:dyDescent="0.3">
      <c r="A2052">
        <v>11041</v>
      </c>
      <c r="B2052" t="s">
        <v>13</v>
      </c>
      <c r="C2052">
        <v>63</v>
      </c>
      <c r="D2052">
        <v>3</v>
      </c>
      <c r="E2052" s="3">
        <v>44673</v>
      </c>
      <c r="F2052" s="25">
        <f>YEAR(Order[[#This Row],[OrderDate]])</f>
        <v>2022</v>
      </c>
      <c r="G2052" s="14">
        <v>20220501</v>
      </c>
      <c r="H2052" t="s">
        <v>484</v>
      </c>
      <c r="I2052" s="4">
        <v>1317</v>
      </c>
      <c r="J2052" s="4">
        <v>43.9</v>
      </c>
      <c r="K2052" s="4">
        <v>43.9</v>
      </c>
      <c r="L2052">
        <v>30</v>
      </c>
      <c r="M2052" s="8">
        <v>0</v>
      </c>
      <c r="N2052" t="s">
        <v>417</v>
      </c>
      <c r="O2052">
        <v>7</v>
      </c>
      <c r="P2052" s="4">
        <v>26.405205149492534</v>
      </c>
      <c r="Q2052" t="s">
        <v>102</v>
      </c>
      <c r="R2052" t="s">
        <v>191</v>
      </c>
      <c r="S2052" t="s">
        <v>280</v>
      </c>
      <c r="T2052" t="s">
        <v>509</v>
      </c>
      <c r="U2052" t="s">
        <v>523</v>
      </c>
      <c r="V2052" t="s">
        <v>515</v>
      </c>
    </row>
    <row r="2053" spans="1:22" ht="15" customHeight="1" x14ac:dyDescent="0.3">
      <c r="A2053">
        <v>11042</v>
      </c>
      <c r="B2053" t="s">
        <v>14</v>
      </c>
      <c r="C2053">
        <v>44</v>
      </c>
      <c r="D2053">
        <v>2</v>
      </c>
      <c r="E2053" s="3">
        <v>44673</v>
      </c>
      <c r="F2053" s="25">
        <f>YEAR(Order[[#This Row],[OrderDate]])</f>
        <v>2022</v>
      </c>
      <c r="G2053" s="14">
        <v>20220501</v>
      </c>
      <c r="H2053" t="s">
        <v>486</v>
      </c>
      <c r="I2053" s="4">
        <v>291.75</v>
      </c>
      <c r="J2053" s="4">
        <v>19.45</v>
      </c>
      <c r="K2053" s="4">
        <v>19.45</v>
      </c>
      <c r="L2053">
        <v>15</v>
      </c>
      <c r="M2053" s="8">
        <v>0</v>
      </c>
      <c r="N2053" t="s">
        <v>398</v>
      </c>
      <c r="O2053">
        <v>20</v>
      </c>
      <c r="P2053" s="4">
        <v>10.842050263532254</v>
      </c>
      <c r="Q2053" t="s">
        <v>103</v>
      </c>
      <c r="R2053" t="s">
        <v>192</v>
      </c>
      <c r="S2053" t="s">
        <v>281</v>
      </c>
      <c r="T2053" t="s">
        <v>510</v>
      </c>
      <c r="U2053" t="s">
        <v>521</v>
      </c>
      <c r="V2053" t="s">
        <v>515</v>
      </c>
    </row>
    <row r="2054" spans="1:22" ht="15" customHeight="1" x14ac:dyDescent="0.3">
      <c r="A2054">
        <v>11042</v>
      </c>
      <c r="B2054" t="s">
        <v>14</v>
      </c>
      <c r="C2054">
        <v>61</v>
      </c>
      <c r="D2054">
        <v>2</v>
      </c>
      <c r="E2054" s="3">
        <v>44673</v>
      </c>
      <c r="F2054" s="25">
        <f>YEAR(Order[[#This Row],[OrderDate]])</f>
        <v>2022</v>
      </c>
      <c r="G2054" s="14">
        <v>20220429</v>
      </c>
      <c r="H2054" t="s">
        <v>486</v>
      </c>
      <c r="I2054" s="4">
        <v>114</v>
      </c>
      <c r="J2054" s="4">
        <v>28.5</v>
      </c>
      <c r="K2054" s="4">
        <v>28.5</v>
      </c>
      <c r="L2054">
        <v>4</v>
      </c>
      <c r="M2054" s="8">
        <v>0</v>
      </c>
      <c r="N2054" t="s">
        <v>415</v>
      </c>
      <c r="O2054">
        <v>29</v>
      </c>
      <c r="P2054" s="4">
        <v>10.457549197381082</v>
      </c>
      <c r="Q2054" t="s">
        <v>103</v>
      </c>
      <c r="R2054" t="s">
        <v>192</v>
      </c>
      <c r="S2054" t="s">
        <v>281</v>
      </c>
      <c r="T2054" t="s">
        <v>510</v>
      </c>
      <c r="U2054" t="s">
        <v>521</v>
      </c>
      <c r="V2054" t="s">
        <v>515</v>
      </c>
    </row>
    <row r="2055" spans="1:22" ht="15" customHeight="1" x14ac:dyDescent="0.3">
      <c r="A2055">
        <v>11043</v>
      </c>
      <c r="B2055" t="s">
        <v>71</v>
      </c>
      <c r="C2055">
        <v>11</v>
      </c>
      <c r="D2055">
        <v>5</v>
      </c>
      <c r="E2055" s="3">
        <v>44673</v>
      </c>
      <c r="F2055" s="25">
        <f>YEAR(Order[[#This Row],[OrderDate]])</f>
        <v>2022</v>
      </c>
      <c r="G2055" s="14">
        <v>20220501</v>
      </c>
      <c r="H2055" t="s">
        <v>484</v>
      </c>
      <c r="I2055" s="4">
        <v>210</v>
      </c>
      <c r="J2055" s="4">
        <v>21</v>
      </c>
      <c r="K2055" s="4">
        <v>21</v>
      </c>
      <c r="L2055">
        <v>10</v>
      </c>
      <c r="M2055" s="8">
        <v>0</v>
      </c>
      <c r="N2055" t="s">
        <v>365</v>
      </c>
      <c r="O2055">
        <v>5</v>
      </c>
      <c r="P2055" s="4">
        <v>7.3815383533820462</v>
      </c>
      <c r="Q2055" t="s">
        <v>160</v>
      </c>
      <c r="R2055" t="s">
        <v>249</v>
      </c>
      <c r="S2055" t="s">
        <v>334</v>
      </c>
      <c r="T2055" t="s">
        <v>509</v>
      </c>
      <c r="U2055" t="s">
        <v>519</v>
      </c>
      <c r="V2055" t="s">
        <v>511</v>
      </c>
    </row>
    <row r="2056" spans="1:22" ht="15" customHeight="1" x14ac:dyDescent="0.3">
      <c r="A2056">
        <v>11044</v>
      </c>
      <c r="B2056" t="s">
        <v>88</v>
      </c>
      <c r="C2056">
        <v>62</v>
      </c>
      <c r="D2056">
        <v>4</v>
      </c>
      <c r="E2056" s="3">
        <v>44674</v>
      </c>
      <c r="F2056" s="25">
        <f>YEAR(Order[[#This Row],[OrderDate]])</f>
        <v>2022</v>
      </c>
      <c r="G2056" s="14" t="s">
        <v>487</v>
      </c>
      <c r="H2056" t="s">
        <v>486</v>
      </c>
      <c r="I2056" s="4">
        <v>591.59999999999991</v>
      </c>
      <c r="J2056" s="4">
        <v>49.3</v>
      </c>
      <c r="K2056" s="4">
        <v>49.3</v>
      </c>
      <c r="L2056">
        <v>12</v>
      </c>
      <c r="M2056" s="8">
        <v>0</v>
      </c>
      <c r="N2056" t="s">
        <v>416</v>
      </c>
      <c r="O2056">
        <v>29</v>
      </c>
      <c r="P2056" s="4">
        <v>34.868075459270003</v>
      </c>
      <c r="Q2056" t="s">
        <v>177</v>
      </c>
      <c r="R2056" t="s">
        <v>266</v>
      </c>
      <c r="S2056" t="s">
        <v>350</v>
      </c>
      <c r="T2056" t="s">
        <v>509</v>
      </c>
      <c r="U2056" t="s">
        <v>533</v>
      </c>
      <c r="V2056" t="s">
        <v>516</v>
      </c>
    </row>
    <row r="2057" spans="1:22" x14ac:dyDescent="0.3">
      <c r="A2057">
        <v>11045</v>
      </c>
      <c r="B2057" t="s">
        <v>9</v>
      </c>
      <c r="C2057">
        <v>33</v>
      </c>
      <c r="D2057">
        <v>6</v>
      </c>
      <c r="E2057" s="3">
        <v>44674</v>
      </c>
      <c r="F2057" s="25">
        <f>YEAR(Order[[#This Row],[OrderDate]])</f>
        <v>2022</v>
      </c>
      <c r="G2057" s="14" t="s">
        <v>487</v>
      </c>
      <c r="H2057" t="s">
        <v>484</v>
      </c>
      <c r="I2057" s="4">
        <v>37.5</v>
      </c>
      <c r="J2057" s="4">
        <v>2.5</v>
      </c>
      <c r="K2057" s="4">
        <v>2.5</v>
      </c>
      <c r="L2057">
        <v>15</v>
      </c>
      <c r="M2057" s="8">
        <v>0</v>
      </c>
      <c r="N2057" t="s">
        <v>387</v>
      </c>
      <c r="O2057">
        <v>15</v>
      </c>
      <c r="P2057" s="4">
        <v>1.3985746153494198</v>
      </c>
      <c r="Q2057" t="s">
        <v>98</v>
      </c>
      <c r="R2057" t="s">
        <v>187</v>
      </c>
      <c r="S2057" t="s">
        <v>276</v>
      </c>
      <c r="T2057" t="s">
        <v>510</v>
      </c>
      <c r="U2057" t="s">
        <v>531</v>
      </c>
      <c r="V2057" t="s">
        <v>511</v>
      </c>
    </row>
    <row r="2058" spans="1:22" x14ac:dyDescent="0.3">
      <c r="A2058">
        <v>11045</v>
      </c>
      <c r="B2058" t="s">
        <v>9</v>
      </c>
      <c r="C2058">
        <v>51</v>
      </c>
      <c r="D2058">
        <v>6</v>
      </c>
      <c r="E2058" s="3">
        <v>44674</v>
      </c>
      <c r="F2058" s="25">
        <f>YEAR(Order[[#This Row],[OrderDate]])</f>
        <v>2022</v>
      </c>
      <c r="G2058" s="14">
        <v>20220424</v>
      </c>
      <c r="H2058" t="s">
        <v>484</v>
      </c>
      <c r="I2058" s="4">
        <v>1272</v>
      </c>
      <c r="J2058" s="4">
        <v>53</v>
      </c>
      <c r="K2058" s="4">
        <v>53</v>
      </c>
      <c r="L2058">
        <v>24</v>
      </c>
      <c r="M2058" s="8">
        <v>0</v>
      </c>
      <c r="N2058" t="s">
        <v>405</v>
      </c>
      <c r="O2058">
        <v>24</v>
      </c>
      <c r="P2058" s="4">
        <v>18.835525116961144</v>
      </c>
      <c r="Q2058" t="s">
        <v>98</v>
      </c>
      <c r="R2058" t="s">
        <v>187</v>
      </c>
      <c r="S2058" t="s">
        <v>276</v>
      </c>
      <c r="T2058" t="s">
        <v>510</v>
      </c>
      <c r="U2058" t="s">
        <v>531</v>
      </c>
      <c r="V2058" t="s">
        <v>513</v>
      </c>
    </row>
    <row r="2059" spans="1:22" ht="15" customHeight="1" x14ac:dyDescent="0.3">
      <c r="A2059">
        <v>11046</v>
      </c>
      <c r="B2059" t="s">
        <v>83</v>
      </c>
      <c r="C2059">
        <v>12</v>
      </c>
      <c r="D2059">
        <v>8</v>
      </c>
      <c r="E2059" s="3">
        <v>44674</v>
      </c>
      <c r="F2059" s="25">
        <f>YEAR(Order[[#This Row],[OrderDate]])</f>
        <v>2022</v>
      </c>
      <c r="G2059" s="14">
        <v>20220424</v>
      </c>
      <c r="H2059" t="s">
        <v>484</v>
      </c>
      <c r="I2059" s="4">
        <v>721.99999943375587</v>
      </c>
      <c r="J2059" s="4">
        <v>38</v>
      </c>
      <c r="K2059" s="4">
        <v>36.099999971687794</v>
      </c>
      <c r="L2059">
        <v>20</v>
      </c>
      <c r="M2059" s="8">
        <v>5.000000074505806E-2</v>
      </c>
      <c r="N2059" t="s">
        <v>366</v>
      </c>
      <c r="O2059">
        <v>5</v>
      </c>
      <c r="P2059" s="4">
        <v>30.407974809079235</v>
      </c>
      <c r="Q2059" t="s">
        <v>172</v>
      </c>
      <c r="R2059" t="s">
        <v>261</v>
      </c>
      <c r="S2059" t="s">
        <v>345</v>
      </c>
      <c r="T2059" t="s">
        <v>509</v>
      </c>
      <c r="U2059" t="s">
        <v>520</v>
      </c>
      <c r="V2059" t="s">
        <v>511</v>
      </c>
    </row>
    <row r="2060" spans="1:22" ht="15" customHeight="1" x14ac:dyDescent="0.3">
      <c r="A2060">
        <v>11046</v>
      </c>
      <c r="B2060" t="s">
        <v>83</v>
      </c>
      <c r="C2060">
        <v>32</v>
      </c>
      <c r="D2060">
        <v>8</v>
      </c>
      <c r="E2060" s="3">
        <v>44674</v>
      </c>
      <c r="F2060" s="25">
        <f>YEAR(Order[[#This Row],[OrderDate]])</f>
        <v>2022</v>
      </c>
      <c r="G2060" s="14">
        <v>20220424</v>
      </c>
      <c r="H2060" t="s">
        <v>484</v>
      </c>
      <c r="I2060" s="4">
        <v>455.99999964237213</v>
      </c>
      <c r="J2060" s="4">
        <v>32</v>
      </c>
      <c r="K2060" s="4">
        <v>30.399999976158142</v>
      </c>
      <c r="L2060">
        <v>15</v>
      </c>
      <c r="M2060" s="8">
        <v>5.000000074505806E-2</v>
      </c>
      <c r="N2060" t="s">
        <v>386</v>
      </c>
      <c r="O2060">
        <v>14</v>
      </c>
      <c r="P2060" s="4">
        <v>15.737004602670464</v>
      </c>
      <c r="Q2060" t="s">
        <v>172</v>
      </c>
      <c r="R2060" t="s">
        <v>261</v>
      </c>
      <c r="S2060" t="s">
        <v>345</v>
      </c>
      <c r="T2060" t="s">
        <v>509</v>
      </c>
      <c r="U2060" t="s">
        <v>520</v>
      </c>
      <c r="V2060" t="s">
        <v>511</v>
      </c>
    </row>
    <row r="2061" spans="1:22" ht="15" customHeight="1" x14ac:dyDescent="0.3">
      <c r="A2061">
        <v>11046</v>
      </c>
      <c r="B2061" t="s">
        <v>83</v>
      </c>
      <c r="C2061">
        <v>35</v>
      </c>
      <c r="D2061">
        <v>8</v>
      </c>
      <c r="E2061" s="3">
        <v>44674</v>
      </c>
      <c r="F2061" s="25">
        <f>YEAR(Order[[#This Row],[OrderDate]])</f>
        <v>2022</v>
      </c>
      <c r="G2061" s="14">
        <v>20220501</v>
      </c>
      <c r="H2061" t="s">
        <v>484</v>
      </c>
      <c r="I2061" s="4">
        <v>307.79999975860119</v>
      </c>
      <c r="J2061" s="4">
        <v>18</v>
      </c>
      <c r="K2061" s="4">
        <v>17.099999986588955</v>
      </c>
      <c r="L2061">
        <v>18</v>
      </c>
      <c r="M2061" s="8">
        <v>5.000000074505806E-2</v>
      </c>
      <c r="N2061" t="s">
        <v>389</v>
      </c>
      <c r="O2061">
        <v>16</v>
      </c>
      <c r="P2061" s="4">
        <v>11.144616765926688</v>
      </c>
      <c r="Q2061" t="s">
        <v>172</v>
      </c>
      <c r="R2061" t="s">
        <v>261</v>
      </c>
      <c r="S2061" t="s">
        <v>345</v>
      </c>
      <c r="T2061" t="s">
        <v>509</v>
      </c>
      <c r="U2061" t="s">
        <v>520</v>
      </c>
      <c r="V2061" t="s">
        <v>517</v>
      </c>
    </row>
    <row r="2062" spans="1:22" x14ac:dyDescent="0.3">
      <c r="A2062">
        <v>11047</v>
      </c>
      <c r="B2062" t="s">
        <v>18</v>
      </c>
      <c r="C2062">
        <v>1</v>
      </c>
      <c r="D2062">
        <v>7</v>
      </c>
      <c r="E2062" s="3">
        <v>44675</v>
      </c>
      <c r="F2062" s="25">
        <f>YEAR(Order[[#This Row],[OrderDate]])</f>
        <v>2022</v>
      </c>
      <c r="G2062" s="14">
        <v>20220501</v>
      </c>
      <c r="H2062" t="s">
        <v>485</v>
      </c>
      <c r="I2062" s="4">
        <v>337.5</v>
      </c>
      <c r="J2062" s="4">
        <v>18</v>
      </c>
      <c r="K2062" s="4">
        <v>13.5</v>
      </c>
      <c r="L2062">
        <v>25</v>
      </c>
      <c r="M2062" s="8">
        <v>0.25</v>
      </c>
      <c r="N2062" t="s">
        <v>355</v>
      </c>
      <c r="O2062">
        <v>1</v>
      </c>
      <c r="P2062" s="4">
        <v>9.9412796083453241</v>
      </c>
      <c r="Q2062" t="s">
        <v>107</v>
      </c>
      <c r="R2062" t="s">
        <v>196</v>
      </c>
      <c r="S2062" t="s">
        <v>285</v>
      </c>
      <c r="T2062" t="s">
        <v>509</v>
      </c>
      <c r="U2062" t="s">
        <v>351</v>
      </c>
      <c r="V2062" t="s">
        <v>517</v>
      </c>
    </row>
    <row r="2063" spans="1:22" x14ac:dyDescent="0.3">
      <c r="A2063">
        <v>11047</v>
      </c>
      <c r="B2063" t="s">
        <v>18</v>
      </c>
      <c r="C2063">
        <v>5</v>
      </c>
      <c r="D2063">
        <v>7</v>
      </c>
      <c r="E2063" s="3">
        <v>44675</v>
      </c>
      <c r="F2063" s="25">
        <f>YEAR(Order[[#This Row],[OrderDate]])</f>
        <v>2022</v>
      </c>
      <c r="G2063" s="14">
        <v>20220430</v>
      </c>
      <c r="H2063" t="s">
        <v>485</v>
      </c>
      <c r="I2063" s="4">
        <v>480.37500000000011</v>
      </c>
      <c r="J2063" s="4">
        <v>21.35</v>
      </c>
      <c r="K2063" s="4">
        <v>16.012500000000003</v>
      </c>
      <c r="L2063">
        <v>30</v>
      </c>
      <c r="M2063" s="8">
        <v>0.25</v>
      </c>
      <c r="N2063" t="s">
        <v>359</v>
      </c>
      <c r="O2063">
        <v>2</v>
      </c>
      <c r="P2063" s="4">
        <v>13.896353834121228</v>
      </c>
      <c r="Q2063" t="s">
        <v>107</v>
      </c>
      <c r="R2063" t="s">
        <v>196</v>
      </c>
      <c r="S2063" t="s">
        <v>285</v>
      </c>
      <c r="T2063" t="s">
        <v>509</v>
      </c>
      <c r="U2063" t="s">
        <v>351</v>
      </c>
      <c r="V2063" t="s">
        <v>515</v>
      </c>
    </row>
    <row r="2064" spans="1:22" x14ac:dyDescent="0.3">
      <c r="A2064">
        <v>11048</v>
      </c>
      <c r="B2064" t="s">
        <v>9</v>
      </c>
      <c r="C2064">
        <v>68</v>
      </c>
      <c r="D2064">
        <v>7</v>
      </c>
      <c r="E2064" s="3">
        <v>44675</v>
      </c>
      <c r="F2064" s="25">
        <f>YEAR(Order[[#This Row],[OrderDate]])</f>
        <v>2022</v>
      </c>
      <c r="G2064" s="14">
        <v>20220504</v>
      </c>
      <c r="H2064" t="s">
        <v>485</v>
      </c>
      <c r="I2064" s="4">
        <v>525</v>
      </c>
      <c r="J2064" s="4">
        <v>12.5</v>
      </c>
      <c r="K2064" s="4">
        <v>12.5</v>
      </c>
      <c r="L2064">
        <v>42</v>
      </c>
      <c r="M2064" s="8">
        <v>0</v>
      </c>
      <c r="N2064" t="s">
        <v>422</v>
      </c>
      <c r="O2064">
        <v>8</v>
      </c>
      <c r="P2064" s="4">
        <v>9.881917469522989</v>
      </c>
      <c r="Q2064" t="s">
        <v>98</v>
      </c>
      <c r="R2064" t="s">
        <v>187</v>
      </c>
      <c r="S2064" t="s">
        <v>276</v>
      </c>
      <c r="T2064" t="s">
        <v>510</v>
      </c>
      <c r="U2064" t="s">
        <v>531</v>
      </c>
      <c r="V2064" t="s">
        <v>516</v>
      </c>
    </row>
    <row r="2065" spans="1:22" ht="15" customHeight="1" x14ac:dyDescent="0.3">
      <c r="A2065">
        <v>11049</v>
      </c>
      <c r="B2065" t="s">
        <v>29</v>
      </c>
      <c r="C2065">
        <v>2</v>
      </c>
      <c r="D2065">
        <v>3</v>
      </c>
      <c r="E2065" s="3">
        <v>44675</v>
      </c>
      <c r="F2065" s="25">
        <f>YEAR(Order[[#This Row],[OrderDate]])</f>
        <v>2022</v>
      </c>
      <c r="G2065" s="14">
        <v>20220504</v>
      </c>
      <c r="H2065" t="s">
        <v>486</v>
      </c>
      <c r="I2065" s="4">
        <v>151.99999943375587</v>
      </c>
      <c r="J2065" s="4">
        <v>19</v>
      </c>
      <c r="K2065" s="4">
        <v>15.199999943375587</v>
      </c>
      <c r="L2065">
        <v>10</v>
      </c>
      <c r="M2065" s="8">
        <v>0.20000000298023221</v>
      </c>
      <c r="N2065" t="s">
        <v>356</v>
      </c>
      <c r="O2065">
        <v>1</v>
      </c>
      <c r="P2065" s="4">
        <v>9.9064127385757743</v>
      </c>
      <c r="Q2065" t="s">
        <v>118</v>
      </c>
      <c r="R2065" t="s">
        <v>207</v>
      </c>
      <c r="S2065" t="s">
        <v>295</v>
      </c>
      <c r="T2065" t="s">
        <v>510</v>
      </c>
      <c r="U2065" t="s">
        <v>521</v>
      </c>
      <c r="V2065" t="s">
        <v>517</v>
      </c>
    </row>
    <row r="2066" spans="1:22" ht="15" customHeight="1" x14ac:dyDescent="0.3">
      <c r="A2066">
        <v>11049</v>
      </c>
      <c r="B2066" t="s">
        <v>29</v>
      </c>
      <c r="C2066">
        <v>12</v>
      </c>
      <c r="D2066">
        <v>3</v>
      </c>
      <c r="E2066" s="3">
        <v>44675</v>
      </c>
      <c r="F2066" s="25">
        <f>YEAR(Order[[#This Row],[OrderDate]])</f>
        <v>2022</v>
      </c>
      <c r="G2066" s="14">
        <v>20220505</v>
      </c>
      <c r="H2066" t="s">
        <v>486</v>
      </c>
      <c r="I2066" s="4">
        <v>121.5999995470047</v>
      </c>
      <c r="J2066" s="4">
        <v>38</v>
      </c>
      <c r="K2066" s="4">
        <v>30.399999886751175</v>
      </c>
      <c r="L2066">
        <v>4</v>
      </c>
      <c r="M2066" s="8">
        <v>0.20000000298023221</v>
      </c>
      <c r="N2066" t="s">
        <v>366</v>
      </c>
      <c r="O2066">
        <v>5</v>
      </c>
      <c r="P2066" s="4">
        <v>30.407974809079235</v>
      </c>
      <c r="Q2066" t="s">
        <v>118</v>
      </c>
      <c r="R2066" t="s">
        <v>207</v>
      </c>
      <c r="S2066" t="s">
        <v>295</v>
      </c>
      <c r="T2066" t="s">
        <v>510</v>
      </c>
      <c r="U2066" t="s">
        <v>521</v>
      </c>
      <c r="V2066" t="s">
        <v>511</v>
      </c>
    </row>
    <row r="2067" spans="1:22" ht="15" customHeight="1" x14ac:dyDescent="0.3">
      <c r="A2067">
        <v>11050</v>
      </c>
      <c r="B2067" t="s">
        <v>22</v>
      </c>
      <c r="C2067">
        <v>76</v>
      </c>
      <c r="D2067">
        <v>8</v>
      </c>
      <c r="E2067" s="3">
        <v>44678</v>
      </c>
      <c r="F2067" s="25">
        <f>YEAR(Order[[#This Row],[OrderDate]])</f>
        <v>2022</v>
      </c>
      <c r="G2067" s="14" t="s">
        <v>487</v>
      </c>
      <c r="H2067" t="s">
        <v>484</v>
      </c>
      <c r="I2067" s="4">
        <v>809.99999865889549</v>
      </c>
      <c r="J2067" s="4">
        <v>18</v>
      </c>
      <c r="K2067" s="4">
        <v>16.19999997317791</v>
      </c>
      <c r="L2067">
        <v>50</v>
      </c>
      <c r="M2067" s="8">
        <v>0.10000000149011611</v>
      </c>
      <c r="N2067" t="s">
        <v>430</v>
      </c>
      <c r="O2067">
        <v>23</v>
      </c>
      <c r="P2067" s="4">
        <v>11.35067307451974</v>
      </c>
      <c r="Q2067" t="s">
        <v>111</v>
      </c>
      <c r="R2067" t="s">
        <v>200</v>
      </c>
      <c r="S2067" t="s">
        <v>289</v>
      </c>
      <c r="T2067" t="s">
        <v>509</v>
      </c>
      <c r="U2067" t="s">
        <v>526</v>
      </c>
      <c r="V2067" t="s">
        <v>517</v>
      </c>
    </row>
    <row r="2068" spans="1:22" x14ac:dyDescent="0.3">
      <c r="A2068">
        <v>11051</v>
      </c>
      <c r="B2068" t="s">
        <v>39</v>
      </c>
      <c r="C2068">
        <v>24</v>
      </c>
      <c r="D2068">
        <v>7</v>
      </c>
      <c r="E2068" s="3">
        <v>44678</v>
      </c>
      <c r="F2068" s="25">
        <f>YEAR(Order[[#This Row],[OrderDate]])</f>
        <v>2022</v>
      </c>
      <c r="G2068" s="14">
        <v>20220501</v>
      </c>
      <c r="H2068" t="s">
        <v>485</v>
      </c>
      <c r="I2068" s="4">
        <v>35.999999865889549</v>
      </c>
      <c r="J2068" s="4">
        <v>4.5</v>
      </c>
      <c r="K2068" s="4">
        <v>3.5999999865889549</v>
      </c>
      <c r="L2068">
        <v>10</v>
      </c>
      <c r="M2068" s="8">
        <v>0.20000000298023221</v>
      </c>
      <c r="N2068" t="s">
        <v>378</v>
      </c>
      <c r="O2068">
        <v>10</v>
      </c>
      <c r="P2068" s="4">
        <v>2.1230577042655105</v>
      </c>
      <c r="Q2068" t="s">
        <v>128</v>
      </c>
      <c r="R2068" t="s">
        <v>217</v>
      </c>
      <c r="S2068" t="s">
        <v>304</v>
      </c>
      <c r="T2068" t="s">
        <v>509</v>
      </c>
      <c r="U2068" t="s">
        <v>519</v>
      </c>
      <c r="V2068" t="s">
        <v>517</v>
      </c>
    </row>
    <row r="2069" spans="1:22" ht="15" customHeight="1" x14ac:dyDescent="0.3">
      <c r="A2069">
        <v>11052</v>
      </c>
      <c r="B2069" t="s">
        <v>32</v>
      </c>
      <c r="C2069">
        <v>43</v>
      </c>
      <c r="D2069">
        <v>3</v>
      </c>
      <c r="E2069" s="3">
        <v>44678</v>
      </c>
      <c r="F2069" s="25">
        <f>YEAR(Order[[#This Row],[OrderDate]])</f>
        <v>2022</v>
      </c>
      <c r="G2069" s="14">
        <v>20220501</v>
      </c>
      <c r="H2069" t="s">
        <v>486</v>
      </c>
      <c r="I2069" s="4">
        <v>1103.9999958872795</v>
      </c>
      <c r="J2069" s="4">
        <v>46</v>
      </c>
      <c r="K2069" s="4">
        <v>36.799999862909317</v>
      </c>
      <c r="L2069">
        <v>30</v>
      </c>
      <c r="M2069" s="8">
        <v>0.20000000298023221</v>
      </c>
      <c r="N2069" t="s">
        <v>397</v>
      </c>
      <c r="O2069">
        <v>20</v>
      </c>
      <c r="P2069" s="4">
        <v>33.719701744549674</v>
      </c>
      <c r="Q2069" t="s">
        <v>121</v>
      </c>
      <c r="R2069" t="s">
        <v>210</v>
      </c>
      <c r="S2069" t="s">
        <v>298</v>
      </c>
      <c r="T2069" t="s">
        <v>510</v>
      </c>
      <c r="U2069" t="s">
        <v>521</v>
      </c>
      <c r="V2069" t="s">
        <v>517</v>
      </c>
    </row>
    <row r="2070" spans="1:22" ht="15" customHeight="1" x14ac:dyDescent="0.3">
      <c r="A2070">
        <v>11052</v>
      </c>
      <c r="B2070" t="s">
        <v>32</v>
      </c>
      <c r="C2070">
        <v>61</v>
      </c>
      <c r="D2070">
        <v>3</v>
      </c>
      <c r="E2070" s="3">
        <v>44678</v>
      </c>
      <c r="F2070" s="25">
        <f>YEAR(Order[[#This Row],[OrderDate]])</f>
        <v>2022</v>
      </c>
      <c r="G2070" s="14">
        <v>20220429</v>
      </c>
      <c r="H2070" t="s">
        <v>486</v>
      </c>
      <c r="I2070" s="4">
        <v>227.99999915063381</v>
      </c>
      <c r="J2070" s="4">
        <v>28.5</v>
      </c>
      <c r="K2070" s="4">
        <v>22.799999915063381</v>
      </c>
      <c r="L2070">
        <v>10</v>
      </c>
      <c r="M2070" s="8">
        <v>0.20000000298023221</v>
      </c>
      <c r="N2070" t="s">
        <v>415</v>
      </c>
      <c r="O2070">
        <v>29</v>
      </c>
      <c r="P2070" s="4">
        <v>10.457549197381082</v>
      </c>
      <c r="Q2070" t="s">
        <v>121</v>
      </c>
      <c r="R2070" t="s">
        <v>210</v>
      </c>
      <c r="S2070" t="s">
        <v>298</v>
      </c>
      <c r="T2070" t="s">
        <v>510</v>
      </c>
      <c r="U2070" t="s">
        <v>521</v>
      </c>
      <c r="V2070" t="s">
        <v>515</v>
      </c>
    </row>
    <row r="2071" spans="1:22" ht="15" customHeight="1" x14ac:dyDescent="0.3">
      <c r="A2071">
        <v>11053</v>
      </c>
      <c r="B2071" t="s">
        <v>56</v>
      </c>
      <c r="C2071">
        <v>18</v>
      </c>
      <c r="D2071">
        <v>2</v>
      </c>
      <c r="E2071" s="3">
        <v>44678</v>
      </c>
      <c r="F2071" s="25">
        <f>YEAR(Order[[#This Row],[OrderDate]])</f>
        <v>2022</v>
      </c>
      <c r="G2071" s="14">
        <v>20220429</v>
      </c>
      <c r="H2071" t="s">
        <v>484</v>
      </c>
      <c r="I2071" s="4">
        <v>1749.999993480742</v>
      </c>
      <c r="J2071" s="4">
        <v>62.5</v>
      </c>
      <c r="K2071" s="4">
        <v>49.999999813735485</v>
      </c>
      <c r="L2071">
        <v>35</v>
      </c>
      <c r="M2071" s="8">
        <v>0.20000000298023221</v>
      </c>
      <c r="N2071" t="s">
        <v>372</v>
      </c>
      <c r="O2071">
        <v>7</v>
      </c>
      <c r="P2071" s="4">
        <v>20.144415838276313</v>
      </c>
      <c r="Q2071" t="s">
        <v>145</v>
      </c>
      <c r="R2071" t="s">
        <v>234</v>
      </c>
      <c r="S2071" t="s">
        <v>320</v>
      </c>
      <c r="T2071" t="s">
        <v>509</v>
      </c>
      <c r="U2071" t="s">
        <v>524</v>
      </c>
      <c r="V2071" t="s">
        <v>514</v>
      </c>
    </row>
    <row r="2072" spans="1:22" ht="15" customHeight="1" x14ac:dyDescent="0.3">
      <c r="A2072">
        <v>11053</v>
      </c>
      <c r="B2072" t="s">
        <v>56</v>
      </c>
      <c r="C2072">
        <v>32</v>
      </c>
      <c r="D2072">
        <v>2</v>
      </c>
      <c r="E2072" s="3">
        <v>44678</v>
      </c>
      <c r="F2072" s="25">
        <f>YEAR(Order[[#This Row],[OrderDate]])</f>
        <v>2022</v>
      </c>
      <c r="G2072" s="14">
        <v>20220429</v>
      </c>
      <c r="H2072" t="s">
        <v>484</v>
      </c>
      <c r="I2072" s="4">
        <v>640</v>
      </c>
      <c r="J2072" s="4">
        <v>32</v>
      </c>
      <c r="K2072" s="4">
        <v>32</v>
      </c>
      <c r="L2072">
        <v>20</v>
      </c>
      <c r="M2072" s="8">
        <v>0</v>
      </c>
      <c r="N2072" t="s">
        <v>386</v>
      </c>
      <c r="O2072">
        <v>14</v>
      </c>
      <c r="P2072" s="4">
        <v>15.737004602670464</v>
      </c>
      <c r="Q2072" t="s">
        <v>145</v>
      </c>
      <c r="R2072" t="s">
        <v>234</v>
      </c>
      <c r="S2072" t="s">
        <v>320</v>
      </c>
      <c r="T2072" t="s">
        <v>509</v>
      </c>
      <c r="U2072" t="s">
        <v>524</v>
      </c>
      <c r="V2072" t="s">
        <v>511</v>
      </c>
    </row>
    <row r="2073" spans="1:22" ht="15" customHeight="1" x14ac:dyDescent="0.3">
      <c r="A2073">
        <v>11053</v>
      </c>
      <c r="B2073" t="s">
        <v>56</v>
      </c>
      <c r="C2073">
        <v>64</v>
      </c>
      <c r="D2073">
        <v>2</v>
      </c>
      <c r="E2073" s="3">
        <v>44678</v>
      </c>
      <c r="F2073" s="25">
        <f>YEAR(Order[[#This Row],[OrderDate]])</f>
        <v>2022</v>
      </c>
      <c r="G2073" s="14" t="s">
        <v>487</v>
      </c>
      <c r="H2073" t="s">
        <v>484</v>
      </c>
      <c r="I2073" s="4">
        <v>664.99999752268195</v>
      </c>
      <c r="J2073" s="4">
        <v>33.25</v>
      </c>
      <c r="K2073" s="4">
        <v>26.599999900907278</v>
      </c>
      <c r="L2073">
        <v>25</v>
      </c>
      <c r="M2073" s="8">
        <v>0.20000000298023221</v>
      </c>
      <c r="N2073" t="s">
        <v>418</v>
      </c>
      <c r="O2073">
        <v>12</v>
      </c>
      <c r="P2073" s="4">
        <v>21.348702933885775</v>
      </c>
      <c r="Q2073" t="s">
        <v>145</v>
      </c>
      <c r="R2073" t="s">
        <v>234</v>
      </c>
      <c r="S2073" t="s">
        <v>320</v>
      </c>
      <c r="T2073" t="s">
        <v>509</v>
      </c>
      <c r="U2073" t="s">
        <v>524</v>
      </c>
      <c r="V2073" t="s">
        <v>512</v>
      </c>
    </row>
    <row r="2074" spans="1:22" ht="15" customHeight="1" x14ac:dyDescent="0.3">
      <c r="A2074">
        <v>11054</v>
      </c>
      <c r="B2074" t="s">
        <v>11</v>
      </c>
      <c r="C2074">
        <v>33</v>
      </c>
      <c r="D2074">
        <v>8</v>
      </c>
      <c r="E2074" s="3">
        <v>44679</v>
      </c>
      <c r="F2074" s="25">
        <f>YEAR(Order[[#This Row],[OrderDate]])</f>
        <v>2022</v>
      </c>
      <c r="G2074" s="14" t="s">
        <v>487</v>
      </c>
      <c r="H2074" t="s">
        <v>486</v>
      </c>
      <c r="I2074" s="4">
        <v>25</v>
      </c>
      <c r="J2074" s="4">
        <v>2.5</v>
      </c>
      <c r="K2074" s="4">
        <v>2.5</v>
      </c>
      <c r="L2074">
        <v>10</v>
      </c>
      <c r="M2074" s="8">
        <v>0</v>
      </c>
      <c r="N2074" t="s">
        <v>387</v>
      </c>
      <c r="O2074">
        <v>15</v>
      </c>
      <c r="P2074" s="4">
        <v>1.3985746153494198</v>
      </c>
      <c r="Q2074" t="s">
        <v>100</v>
      </c>
      <c r="R2074" t="s">
        <v>189</v>
      </c>
      <c r="S2074" t="s">
        <v>278</v>
      </c>
      <c r="T2074" t="s">
        <v>510</v>
      </c>
      <c r="U2074">
        <v>0</v>
      </c>
      <c r="V2074" t="s">
        <v>511</v>
      </c>
    </row>
    <row r="2075" spans="1:22" ht="15" customHeight="1" x14ac:dyDescent="0.3">
      <c r="A2075">
        <v>11054</v>
      </c>
      <c r="B2075" t="s">
        <v>11</v>
      </c>
      <c r="C2075">
        <v>67</v>
      </c>
      <c r="D2075">
        <v>8</v>
      </c>
      <c r="E2075" s="3">
        <v>44679</v>
      </c>
      <c r="F2075" s="25">
        <f>YEAR(Order[[#This Row],[OrderDate]])</f>
        <v>2022</v>
      </c>
      <c r="G2075" s="14">
        <v>20220505</v>
      </c>
      <c r="H2075" t="s">
        <v>486</v>
      </c>
      <c r="I2075" s="4">
        <v>280</v>
      </c>
      <c r="J2075" s="4">
        <v>14</v>
      </c>
      <c r="K2075" s="4">
        <v>14</v>
      </c>
      <c r="L2075">
        <v>20</v>
      </c>
      <c r="M2075" s="8">
        <v>0</v>
      </c>
      <c r="N2075" t="s">
        <v>421</v>
      </c>
      <c r="O2075">
        <v>16</v>
      </c>
      <c r="P2075" s="4">
        <v>8.0791143090423496</v>
      </c>
      <c r="Q2075" t="s">
        <v>100</v>
      </c>
      <c r="R2075" t="s">
        <v>189</v>
      </c>
      <c r="S2075" t="s">
        <v>278</v>
      </c>
      <c r="T2075" t="s">
        <v>510</v>
      </c>
      <c r="U2075">
        <v>0</v>
      </c>
      <c r="V2075" t="s">
        <v>517</v>
      </c>
    </row>
    <row r="2076" spans="1:22" x14ac:dyDescent="0.3">
      <c r="A2076">
        <v>11055</v>
      </c>
      <c r="B2076" t="s">
        <v>33</v>
      </c>
      <c r="C2076">
        <v>24</v>
      </c>
      <c r="D2076">
        <v>7</v>
      </c>
      <c r="E2076" s="3">
        <v>44679</v>
      </c>
      <c r="F2076" s="25">
        <f>YEAR(Order[[#This Row],[OrderDate]])</f>
        <v>2022</v>
      </c>
      <c r="G2076" s="14">
        <v>20220505</v>
      </c>
      <c r="H2076" t="s">
        <v>484</v>
      </c>
      <c r="I2076" s="4">
        <v>67.5</v>
      </c>
      <c r="J2076" s="4">
        <v>4.5</v>
      </c>
      <c r="K2076" s="4">
        <v>4.5</v>
      </c>
      <c r="L2076">
        <v>15</v>
      </c>
      <c r="M2076" s="8">
        <v>0</v>
      </c>
      <c r="N2076" t="s">
        <v>378</v>
      </c>
      <c r="O2076">
        <v>10</v>
      </c>
      <c r="P2076" s="4">
        <v>2.1230577042655105</v>
      </c>
      <c r="Q2076" t="s">
        <v>122</v>
      </c>
      <c r="R2076" t="s">
        <v>211</v>
      </c>
      <c r="S2076" t="s">
        <v>299</v>
      </c>
      <c r="T2076" t="s">
        <v>510</v>
      </c>
      <c r="U2076" t="s">
        <v>354</v>
      </c>
      <c r="V2076" t="s">
        <v>517</v>
      </c>
    </row>
    <row r="2077" spans="1:22" x14ac:dyDescent="0.3">
      <c r="A2077">
        <v>11055</v>
      </c>
      <c r="B2077" t="s">
        <v>33</v>
      </c>
      <c r="C2077">
        <v>25</v>
      </c>
      <c r="D2077">
        <v>7</v>
      </c>
      <c r="E2077" s="3">
        <v>44679</v>
      </c>
      <c r="F2077" s="25">
        <f>YEAR(Order[[#This Row],[OrderDate]])</f>
        <v>2022</v>
      </c>
      <c r="G2077" s="14">
        <v>20220505</v>
      </c>
      <c r="H2077" t="s">
        <v>484</v>
      </c>
      <c r="I2077" s="4">
        <v>210</v>
      </c>
      <c r="J2077" s="4">
        <v>14</v>
      </c>
      <c r="K2077" s="4">
        <v>14</v>
      </c>
      <c r="L2077">
        <v>15</v>
      </c>
      <c r="M2077" s="8">
        <v>0</v>
      </c>
      <c r="N2077" t="s">
        <v>379</v>
      </c>
      <c r="O2077">
        <v>11</v>
      </c>
      <c r="P2077" s="4">
        <v>5.7552439408246228</v>
      </c>
      <c r="Q2077" t="s">
        <v>122</v>
      </c>
      <c r="R2077" t="s">
        <v>211</v>
      </c>
      <c r="S2077" t="s">
        <v>299</v>
      </c>
      <c r="T2077" t="s">
        <v>510</v>
      </c>
      <c r="U2077" t="s">
        <v>354</v>
      </c>
      <c r="V2077" t="s">
        <v>516</v>
      </c>
    </row>
    <row r="2078" spans="1:22" x14ac:dyDescent="0.3">
      <c r="A2078">
        <v>11055</v>
      </c>
      <c r="B2078" t="s">
        <v>33</v>
      </c>
      <c r="C2078">
        <v>51</v>
      </c>
      <c r="D2078">
        <v>7</v>
      </c>
      <c r="E2078" s="3">
        <v>44679</v>
      </c>
      <c r="F2078" s="25">
        <f>YEAR(Order[[#This Row],[OrderDate]])</f>
        <v>2022</v>
      </c>
      <c r="G2078" s="14">
        <v>20220505</v>
      </c>
      <c r="H2078" t="s">
        <v>484</v>
      </c>
      <c r="I2078" s="4">
        <v>1060</v>
      </c>
      <c r="J2078" s="4">
        <v>53</v>
      </c>
      <c r="K2078" s="4">
        <v>53</v>
      </c>
      <c r="L2078">
        <v>20</v>
      </c>
      <c r="M2078" s="8">
        <v>0</v>
      </c>
      <c r="N2078" t="s">
        <v>405</v>
      </c>
      <c r="O2078">
        <v>24</v>
      </c>
      <c r="P2078" s="4">
        <v>18.835525116961144</v>
      </c>
      <c r="Q2078" t="s">
        <v>122</v>
      </c>
      <c r="R2078" t="s">
        <v>211</v>
      </c>
      <c r="S2078" t="s">
        <v>299</v>
      </c>
      <c r="T2078" t="s">
        <v>510</v>
      </c>
      <c r="U2078" t="s">
        <v>354</v>
      </c>
      <c r="V2078" t="s">
        <v>513</v>
      </c>
    </row>
    <row r="2079" spans="1:22" x14ac:dyDescent="0.3">
      <c r="A2079">
        <v>11055</v>
      </c>
      <c r="B2079" t="s">
        <v>33</v>
      </c>
      <c r="C2079">
        <v>57</v>
      </c>
      <c r="D2079">
        <v>7</v>
      </c>
      <c r="E2079" s="3">
        <v>44679</v>
      </c>
      <c r="F2079" s="25">
        <f>YEAR(Order[[#This Row],[OrderDate]])</f>
        <v>2022</v>
      </c>
      <c r="G2079" s="14">
        <v>20220501</v>
      </c>
      <c r="H2079" t="s">
        <v>484</v>
      </c>
      <c r="I2079" s="4">
        <v>390</v>
      </c>
      <c r="J2079" s="4">
        <v>19.5</v>
      </c>
      <c r="K2079" s="4">
        <v>19.5</v>
      </c>
      <c r="L2079">
        <v>20</v>
      </c>
      <c r="M2079" s="8">
        <v>0</v>
      </c>
      <c r="N2079" t="s">
        <v>411</v>
      </c>
      <c r="O2079">
        <v>26</v>
      </c>
      <c r="P2079" s="4">
        <v>13.98469118449494</v>
      </c>
      <c r="Q2079" t="s">
        <v>122</v>
      </c>
      <c r="R2079" t="s">
        <v>211</v>
      </c>
      <c r="S2079" t="s">
        <v>299</v>
      </c>
      <c r="T2079" t="s">
        <v>510</v>
      </c>
      <c r="U2079" t="s">
        <v>354</v>
      </c>
      <c r="V2079" t="s">
        <v>512</v>
      </c>
    </row>
    <row r="2080" spans="1:22" ht="15" customHeight="1" x14ac:dyDescent="0.3">
      <c r="A2080">
        <v>11056</v>
      </c>
      <c r="B2080" t="s">
        <v>18</v>
      </c>
      <c r="C2080">
        <v>7</v>
      </c>
      <c r="D2080">
        <v>8</v>
      </c>
      <c r="E2080" s="3">
        <v>44679</v>
      </c>
      <c r="F2080" s="25">
        <f>YEAR(Order[[#This Row],[OrderDate]])</f>
        <v>2022</v>
      </c>
      <c r="G2080" s="14">
        <v>20220501</v>
      </c>
      <c r="H2080" t="s">
        <v>484</v>
      </c>
      <c r="I2080" s="4">
        <v>1200</v>
      </c>
      <c r="J2080" s="4">
        <v>30</v>
      </c>
      <c r="K2080" s="4">
        <v>30</v>
      </c>
      <c r="L2080">
        <v>40</v>
      </c>
      <c r="M2080" s="8">
        <v>0</v>
      </c>
      <c r="N2080" t="s">
        <v>361</v>
      </c>
      <c r="O2080">
        <v>3</v>
      </c>
      <c r="P2080" s="4">
        <v>16.995648153812226</v>
      </c>
      <c r="Q2080" t="s">
        <v>107</v>
      </c>
      <c r="R2080" t="s">
        <v>196</v>
      </c>
      <c r="S2080" t="s">
        <v>285</v>
      </c>
      <c r="T2080" t="s">
        <v>509</v>
      </c>
      <c r="U2080" t="s">
        <v>351</v>
      </c>
      <c r="V2080" t="s">
        <v>513</v>
      </c>
    </row>
    <row r="2081" spans="1:22" ht="15" customHeight="1" x14ac:dyDescent="0.3">
      <c r="A2081">
        <v>11056</v>
      </c>
      <c r="B2081" t="s">
        <v>18</v>
      </c>
      <c r="C2081">
        <v>55</v>
      </c>
      <c r="D2081">
        <v>8</v>
      </c>
      <c r="E2081" s="3">
        <v>44679</v>
      </c>
      <c r="F2081" s="25">
        <f>YEAR(Order[[#This Row],[OrderDate]])</f>
        <v>2022</v>
      </c>
      <c r="G2081" s="14">
        <v>20220501</v>
      </c>
      <c r="H2081" t="s">
        <v>484</v>
      </c>
      <c r="I2081" s="4">
        <v>840</v>
      </c>
      <c r="J2081" s="4">
        <v>24</v>
      </c>
      <c r="K2081" s="4">
        <v>24</v>
      </c>
      <c r="L2081">
        <v>35</v>
      </c>
      <c r="M2081" s="8">
        <v>0</v>
      </c>
      <c r="N2081" t="s">
        <v>409</v>
      </c>
      <c r="O2081">
        <v>25</v>
      </c>
      <c r="P2081" s="4">
        <v>18.144678468561601</v>
      </c>
      <c r="Q2081" t="s">
        <v>107</v>
      </c>
      <c r="R2081" t="s">
        <v>196</v>
      </c>
      <c r="S2081" t="s">
        <v>285</v>
      </c>
      <c r="T2081" t="s">
        <v>509</v>
      </c>
      <c r="U2081" t="s">
        <v>351</v>
      </c>
      <c r="V2081" t="s">
        <v>518</v>
      </c>
    </row>
    <row r="2082" spans="1:22" ht="15" customHeight="1" x14ac:dyDescent="0.3">
      <c r="A2082">
        <v>11056</v>
      </c>
      <c r="B2082" t="s">
        <v>18</v>
      </c>
      <c r="C2082">
        <v>60</v>
      </c>
      <c r="D2082">
        <v>8</v>
      </c>
      <c r="E2082" s="3">
        <v>44679</v>
      </c>
      <c r="F2082" s="25">
        <f>YEAR(Order[[#This Row],[OrderDate]])</f>
        <v>2022</v>
      </c>
      <c r="G2082" s="14">
        <v>20220501</v>
      </c>
      <c r="H2082" t="s">
        <v>484</v>
      </c>
      <c r="I2082" s="4">
        <v>1700</v>
      </c>
      <c r="J2082" s="4">
        <v>34</v>
      </c>
      <c r="K2082" s="4">
        <v>34</v>
      </c>
      <c r="L2082">
        <v>50</v>
      </c>
      <c r="M2082" s="8">
        <v>0</v>
      </c>
      <c r="N2082" t="s">
        <v>414</v>
      </c>
      <c r="O2082">
        <v>28</v>
      </c>
      <c r="P2082" s="4">
        <v>17.186056815854748</v>
      </c>
      <c r="Q2082" t="s">
        <v>107</v>
      </c>
      <c r="R2082" t="s">
        <v>196</v>
      </c>
      <c r="S2082" t="s">
        <v>285</v>
      </c>
      <c r="T2082" t="s">
        <v>509</v>
      </c>
      <c r="U2082" t="s">
        <v>351</v>
      </c>
      <c r="V2082" t="s">
        <v>511</v>
      </c>
    </row>
    <row r="2083" spans="1:22" ht="15" customHeight="1" x14ac:dyDescent="0.3">
      <c r="A2083">
        <v>11057</v>
      </c>
      <c r="B2083" t="s">
        <v>51</v>
      </c>
      <c r="C2083">
        <v>70</v>
      </c>
      <c r="D2083">
        <v>3</v>
      </c>
      <c r="E2083" s="3">
        <v>44680</v>
      </c>
      <c r="F2083" s="25">
        <f>YEAR(Order[[#This Row],[OrderDate]])</f>
        <v>2022</v>
      </c>
      <c r="G2083" s="14" t="s">
        <v>487</v>
      </c>
      <c r="H2083" t="s">
        <v>485</v>
      </c>
      <c r="I2083" s="4">
        <v>45</v>
      </c>
      <c r="J2083" s="4">
        <v>15</v>
      </c>
      <c r="K2083" s="4">
        <v>15</v>
      </c>
      <c r="L2083">
        <v>3</v>
      </c>
      <c r="M2083" s="8">
        <v>0</v>
      </c>
      <c r="N2083" t="s">
        <v>424</v>
      </c>
      <c r="O2083">
        <v>7</v>
      </c>
      <c r="P2083" s="4">
        <v>4.3219663299234155</v>
      </c>
      <c r="Q2083" t="s">
        <v>140</v>
      </c>
      <c r="R2083" t="s">
        <v>229</v>
      </c>
      <c r="S2083" t="s">
        <v>316</v>
      </c>
      <c r="T2083" t="s">
        <v>509</v>
      </c>
      <c r="U2083" t="s">
        <v>351</v>
      </c>
      <c r="V2083" t="s">
        <v>517</v>
      </c>
    </row>
    <row r="2084" spans="1:22" ht="15" customHeight="1" x14ac:dyDescent="0.3">
      <c r="A2084">
        <v>11058</v>
      </c>
      <c r="B2084" t="s">
        <v>5</v>
      </c>
      <c r="C2084">
        <v>21</v>
      </c>
      <c r="D2084">
        <v>9</v>
      </c>
      <c r="E2084" s="3">
        <v>44680</v>
      </c>
      <c r="F2084" s="25">
        <f>YEAR(Order[[#This Row],[OrderDate]])</f>
        <v>2022</v>
      </c>
      <c r="G2084" s="14" t="s">
        <v>487</v>
      </c>
      <c r="H2084" t="s">
        <v>485</v>
      </c>
      <c r="I2084" s="4">
        <v>30</v>
      </c>
      <c r="J2084" s="4">
        <v>10</v>
      </c>
      <c r="K2084" s="4">
        <v>10</v>
      </c>
      <c r="L2084">
        <v>3</v>
      </c>
      <c r="M2084" s="8">
        <v>0</v>
      </c>
      <c r="N2084" t="s">
        <v>375</v>
      </c>
      <c r="O2084">
        <v>8</v>
      </c>
      <c r="P2084" s="4">
        <v>8.5451596278118238</v>
      </c>
      <c r="Q2084" t="s">
        <v>94</v>
      </c>
      <c r="R2084" t="s">
        <v>183</v>
      </c>
      <c r="S2084" t="s">
        <v>272</v>
      </c>
      <c r="T2084" t="s">
        <v>509</v>
      </c>
      <c r="U2084" t="s">
        <v>520</v>
      </c>
      <c r="V2084" t="s">
        <v>516</v>
      </c>
    </row>
    <row r="2085" spans="1:22" ht="15" customHeight="1" x14ac:dyDescent="0.3">
      <c r="A2085">
        <v>11058</v>
      </c>
      <c r="B2085" t="s">
        <v>5</v>
      </c>
      <c r="C2085">
        <v>60</v>
      </c>
      <c r="D2085">
        <v>9</v>
      </c>
      <c r="E2085" s="3">
        <v>44680</v>
      </c>
      <c r="F2085" s="25">
        <f>YEAR(Order[[#This Row],[OrderDate]])</f>
        <v>2022</v>
      </c>
      <c r="G2085" s="14" t="s">
        <v>487</v>
      </c>
      <c r="H2085" t="s">
        <v>485</v>
      </c>
      <c r="I2085" s="4">
        <v>714</v>
      </c>
      <c r="J2085" s="4">
        <v>34</v>
      </c>
      <c r="K2085" s="4">
        <v>34</v>
      </c>
      <c r="L2085">
        <v>21</v>
      </c>
      <c r="M2085" s="8">
        <v>0</v>
      </c>
      <c r="N2085" t="s">
        <v>414</v>
      </c>
      <c r="O2085">
        <v>28</v>
      </c>
      <c r="P2085" s="4">
        <v>17.186056815854748</v>
      </c>
      <c r="Q2085" t="s">
        <v>94</v>
      </c>
      <c r="R2085" t="s">
        <v>183</v>
      </c>
      <c r="S2085" t="s">
        <v>272</v>
      </c>
      <c r="T2085" t="s">
        <v>509</v>
      </c>
      <c r="U2085" t="s">
        <v>520</v>
      </c>
      <c r="V2085" t="s">
        <v>511</v>
      </c>
    </row>
    <row r="2086" spans="1:22" ht="15" customHeight="1" x14ac:dyDescent="0.3">
      <c r="A2086">
        <v>11058</v>
      </c>
      <c r="B2086" t="s">
        <v>5</v>
      </c>
      <c r="C2086">
        <v>61</v>
      </c>
      <c r="D2086">
        <v>9</v>
      </c>
      <c r="E2086" s="3">
        <v>44680</v>
      </c>
      <c r="F2086" s="25">
        <f>YEAR(Order[[#This Row],[OrderDate]])</f>
        <v>2022</v>
      </c>
      <c r="G2086" s="14" t="s">
        <v>487</v>
      </c>
      <c r="H2086" t="s">
        <v>485</v>
      </c>
      <c r="I2086" s="4">
        <v>114</v>
      </c>
      <c r="J2086" s="4">
        <v>28.5</v>
      </c>
      <c r="K2086" s="4">
        <v>28.5</v>
      </c>
      <c r="L2086">
        <v>4</v>
      </c>
      <c r="M2086" s="8">
        <v>0</v>
      </c>
      <c r="N2086" t="s">
        <v>415</v>
      </c>
      <c r="O2086">
        <v>29</v>
      </c>
      <c r="P2086" s="4">
        <v>10.457549197381082</v>
      </c>
      <c r="Q2086" t="s">
        <v>94</v>
      </c>
      <c r="R2086" t="s">
        <v>183</v>
      </c>
      <c r="S2086" t="s">
        <v>272</v>
      </c>
      <c r="T2086" t="s">
        <v>509</v>
      </c>
      <c r="U2086" t="s">
        <v>520</v>
      </c>
      <c r="V2086" t="s">
        <v>515</v>
      </c>
    </row>
    <row r="2087" spans="1:22" ht="15" customHeight="1" x14ac:dyDescent="0.3">
      <c r="A2087">
        <v>11059</v>
      </c>
      <c r="B2087" t="s">
        <v>64</v>
      </c>
      <c r="C2087">
        <v>13</v>
      </c>
      <c r="D2087">
        <v>2</v>
      </c>
      <c r="E2087" s="3">
        <v>44680</v>
      </c>
      <c r="F2087" s="25">
        <f>YEAR(Order[[#This Row],[OrderDate]])</f>
        <v>2022</v>
      </c>
      <c r="G2087" s="14" t="s">
        <v>487</v>
      </c>
      <c r="H2087" t="s">
        <v>484</v>
      </c>
      <c r="I2087" s="4">
        <v>180</v>
      </c>
      <c r="J2087" s="4">
        <v>6</v>
      </c>
      <c r="K2087" s="4">
        <v>6</v>
      </c>
      <c r="L2087">
        <v>30</v>
      </c>
      <c r="M2087" s="8">
        <v>0</v>
      </c>
      <c r="N2087" t="s">
        <v>367</v>
      </c>
      <c r="O2087">
        <v>6</v>
      </c>
      <c r="P2087" s="4">
        <v>2.1837851755325639</v>
      </c>
      <c r="Q2087" t="s">
        <v>153</v>
      </c>
      <c r="R2087" t="s">
        <v>242</v>
      </c>
      <c r="S2087" t="s">
        <v>327</v>
      </c>
      <c r="T2087" t="s">
        <v>510</v>
      </c>
      <c r="U2087" t="s">
        <v>521</v>
      </c>
      <c r="V2087" t="s">
        <v>514</v>
      </c>
    </row>
    <row r="2088" spans="1:22" ht="15" customHeight="1" x14ac:dyDescent="0.3">
      <c r="A2088">
        <v>11059</v>
      </c>
      <c r="B2088" t="s">
        <v>64</v>
      </c>
      <c r="C2088">
        <v>17</v>
      </c>
      <c r="D2088">
        <v>2</v>
      </c>
      <c r="E2088" s="3">
        <v>44680</v>
      </c>
      <c r="F2088" s="25">
        <f>YEAR(Order[[#This Row],[OrderDate]])</f>
        <v>2022</v>
      </c>
      <c r="G2088" s="14" t="s">
        <v>487</v>
      </c>
      <c r="H2088" t="s">
        <v>484</v>
      </c>
      <c r="I2088" s="4">
        <v>468</v>
      </c>
      <c r="J2088" s="4">
        <v>39</v>
      </c>
      <c r="K2088" s="4">
        <v>39</v>
      </c>
      <c r="L2088">
        <v>12</v>
      </c>
      <c r="M2088" s="8">
        <v>0</v>
      </c>
      <c r="N2088" t="s">
        <v>371</v>
      </c>
      <c r="O2088">
        <v>7</v>
      </c>
      <c r="P2088" s="4">
        <v>24.774912809223483</v>
      </c>
      <c r="Q2088" t="s">
        <v>153</v>
      </c>
      <c r="R2088" t="s">
        <v>242</v>
      </c>
      <c r="S2088" t="s">
        <v>327</v>
      </c>
      <c r="T2088" t="s">
        <v>510</v>
      </c>
      <c r="U2088" t="s">
        <v>521</v>
      </c>
      <c r="V2088" t="s">
        <v>518</v>
      </c>
    </row>
    <row r="2089" spans="1:22" ht="15" customHeight="1" x14ac:dyDescent="0.3">
      <c r="A2089">
        <v>11059</v>
      </c>
      <c r="B2089" t="s">
        <v>64</v>
      </c>
      <c r="C2089">
        <v>60</v>
      </c>
      <c r="D2089">
        <v>2</v>
      </c>
      <c r="E2089" s="3">
        <v>44680</v>
      </c>
      <c r="F2089" s="25">
        <f>YEAR(Order[[#This Row],[OrderDate]])</f>
        <v>2022</v>
      </c>
      <c r="G2089" s="14">
        <v>20220504</v>
      </c>
      <c r="H2089" t="s">
        <v>484</v>
      </c>
      <c r="I2089" s="4">
        <v>1190</v>
      </c>
      <c r="J2089" s="4">
        <v>34</v>
      </c>
      <c r="K2089" s="4">
        <v>34</v>
      </c>
      <c r="L2089">
        <v>35</v>
      </c>
      <c r="M2089" s="8">
        <v>0</v>
      </c>
      <c r="N2089" t="s">
        <v>414</v>
      </c>
      <c r="O2089">
        <v>28</v>
      </c>
      <c r="P2089" s="4">
        <v>17.186056815854748</v>
      </c>
      <c r="Q2089" t="s">
        <v>153</v>
      </c>
      <c r="R2089" t="s">
        <v>242</v>
      </c>
      <c r="S2089" t="s">
        <v>327</v>
      </c>
      <c r="T2089" t="s">
        <v>510</v>
      </c>
      <c r="U2089" t="s">
        <v>521</v>
      </c>
      <c r="V2089" t="s">
        <v>511</v>
      </c>
    </row>
    <row r="2090" spans="1:22" ht="15" customHeight="1" x14ac:dyDescent="0.3">
      <c r="A2090">
        <v>11060</v>
      </c>
      <c r="B2090" t="s">
        <v>25</v>
      </c>
      <c r="C2090">
        <v>60</v>
      </c>
      <c r="D2090">
        <v>2</v>
      </c>
      <c r="E2090" s="3">
        <v>44681</v>
      </c>
      <c r="F2090" s="25">
        <f>YEAR(Order[[#This Row],[OrderDate]])</f>
        <v>2022</v>
      </c>
      <c r="G2090" s="14">
        <v>20220504</v>
      </c>
      <c r="H2090" t="s">
        <v>484</v>
      </c>
      <c r="I2090" s="4">
        <v>136</v>
      </c>
      <c r="J2090" s="4">
        <v>34</v>
      </c>
      <c r="K2090" s="4">
        <v>34</v>
      </c>
      <c r="L2090">
        <v>4</v>
      </c>
      <c r="M2090" s="8">
        <v>0</v>
      </c>
      <c r="N2090" t="s">
        <v>414</v>
      </c>
      <c r="O2090">
        <v>28</v>
      </c>
      <c r="P2090" s="4">
        <v>17.186056815854748</v>
      </c>
      <c r="Q2090" t="s">
        <v>114</v>
      </c>
      <c r="R2090" t="s">
        <v>203</v>
      </c>
      <c r="S2090" t="s">
        <v>291</v>
      </c>
      <c r="T2090" t="s">
        <v>509</v>
      </c>
      <c r="U2090" t="s">
        <v>528</v>
      </c>
      <c r="V2090" t="s">
        <v>511</v>
      </c>
    </row>
    <row r="2091" spans="1:22" ht="15" customHeight="1" x14ac:dyDescent="0.3">
      <c r="A2091">
        <v>11060</v>
      </c>
      <c r="B2091" t="s">
        <v>25</v>
      </c>
      <c r="C2091">
        <v>77</v>
      </c>
      <c r="D2091">
        <v>2</v>
      </c>
      <c r="E2091" s="3">
        <v>44681</v>
      </c>
      <c r="F2091" s="25">
        <f>YEAR(Order[[#This Row],[OrderDate]])</f>
        <v>2022</v>
      </c>
      <c r="G2091" s="14" t="s">
        <v>487</v>
      </c>
      <c r="H2091" t="s">
        <v>484</v>
      </c>
      <c r="I2091" s="4">
        <v>130</v>
      </c>
      <c r="J2091" s="4">
        <v>13</v>
      </c>
      <c r="K2091" s="4">
        <v>13</v>
      </c>
      <c r="L2091">
        <v>10</v>
      </c>
      <c r="M2091" s="8">
        <v>0</v>
      </c>
      <c r="N2091" t="s">
        <v>431</v>
      </c>
      <c r="O2091">
        <v>12</v>
      </c>
      <c r="P2091" s="4">
        <v>9.7871799999999993</v>
      </c>
      <c r="Q2091" t="s">
        <v>114</v>
      </c>
      <c r="R2091" t="s">
        <v>203</v>
      </c>
      <c r="S2091" t="s">
        <v>291</v>
      </c>
      <c r="T2091" t="s">
        <v>509</v>
      </c>
      <c r="U2091" t="s">
        <v>528</v>
      </c>
      <c r="V2091" t="s">
        <v>515</v>
      </c>
    </row>
    <row r="2092" spans="1:22" ht="15" customHeight="1" x14ac:dyDescent="0.3">
      <c r="A2092">
        <v>11061</v>
      </c>
      <c r="B2092" t="s">
        <v>30</v>
      </c>
      <c r="C2092">
        <v>60</v>
      </c>
      <c r="D2092">
        <v>4</v>
      </c>
      <c r="E2092" s="3">
        <v>44681</v>
      </c>
      <c r="F2092" s="25">
        <f>YEAR(Order[[#This Row],[OrderDate]])</f>
        <v>2022</v>
      </c>
      <c r="G2092" s="14" t="s">
        <v>487</v>
      </c>
      <c r="H2092" t="s">
        <v>485</v>
      </c>
      <c r="I2092" s="4">
        <v>510</v>
      </c>
      <c r="J2092" s="4">
        <v>34</v>
      </c>
      <c r="K2092" s="4">
        <v>34</v>
      </c>
      <c r="L2092">
        <v>15</v>
      </c>
      <c r="M2092" s="8">
        <v>0</v>
      </c>
      <c r="N2092" t="s">
        <v>414</v>
      </c>
      <c r="O2092">
        <v>28</v>
      </c>
      <c r="P2092" s="4">
        <v>17.186056815854748</v>
      </c>
      <c r="Q2092" t="s">
        <v>119</v>
      </c>
      <c r="R2092" t="s">
        <v>208</v>
      </c>
      <c r="S2092" t="s">
        <v>296</v>
      </c>
      <c r="T2092" t="s">
        <v>510</v>
      </c>
      <c r="U2092" t="s">
        <v>353</v>
      </c>
      <c r="V2092" t="s">
        <v>511</v>
      </c>
    </row>
    <row r="2093" spans="1:22" ht="15" customHeight="1" x14ac:dyDescent="0.3">
      <c r="A2093">
        <v>11062</v>
      </c>
      <c r="B2093" t="s">
        <v>63</v>
      </c>
      <c r="C2093">
        <v>53</v>
      </c>
      <c r="D2093">
        <v>4</v>
      </c>
      <c r="E2093" s="3">
        <v>44681</v>
      </c>
      <c r="F2093" s="25">
        <f>YEAR(Order[[#This Row],[OrderDate]])</f>
        <v>2022</v>
      </c>
      <c r="G2093" s="14" t="s">
        <v>487</v>
      </c>
      <c r="H2093" t="s">
        <v>484</v>
      </c>
      <c r="I2093" s="4">
        <v>262.39999902248383</v>
      </c>
      <c r="J2093" s="4">
        <v>32.799999999999997</v>
      </c>
      <c r="K2093" s="4">
        <v>26.239999902248382</v>
      </c>
      <c r="L2093">
        <v>10</v>
      </c>
      <c r="M2093" s="8">
        <v>0.20000000298023221</v>
      </c>
      <c r="N2093" t="s">
        <v>407</v>
      </c>
      <c r="O2093">
        <v>24</v>
      </c>
      <c r="P2093" s="4">
        <v>11.283141843590998</v>
      </c>
      <c r="Q2093" t="s">
        <v>152</v>
      </c>
      <c r="R2093" t="s">
        <v>241</v>
      </c>
      <c r="S2093" t="s">
        <v>326</v>
      </c>
      <c r="T2093" t="s">
        <v>509</v>
      </c>
      <c r="U2093" t="s">
        <v>528</v>
      </c>
      <c r="V2093" t="s">
        <v>518</v>
      </c>
    </row>
    <row r="2094" spans="1:22" ht="15" customHeight="1" x14ac:dyDescent="0.3">
      <c r="A2094">
        <v>11062</v>
      </c>
      <c r="B2094" t="s">
        <v>63</v>
      </c>
      <c r="C2094">
        <v>70</v>
      </c>
      <c r="D2094">
        <v>4</v>
      </c>
      <c r="E2094" s="3">
        <v>44681</v>
      </c>
      <c r="F2094" s="25">
        <f>YEAR(Order[[#This Row],[OrderDate]])</f>
        <v>2022</v>
      </c>
      <c r="G2094" s="14">
        <v>20220506</v>
      </c>
      <c r="H2094" t="s">
        <v>484</v>
      </c>
      <c r="I2094" s="4">
        <v>143.9999994635582</v>
      </c>
      <c r="J2094" s="4">
        <v>15</v>
      </c>
      <c r="K2094" s="4">
        <v>11.999999955296516</v>
      </c>
      <c r="L2094">
        <v>12</v>
      </c>
      <c r="M2094" s="8">
        <v>0.20000000298023221</v>
      </c>
      <c r="N2094" t="s">
        <v>424</v>
      </c>
      <c r="O2094">
        <v>7</v>
      </c>
      <c r="P2094" s="4">
        <v>4.3219663299234155</v>
      </c>
      <c r="Q2094" t="s">
        <v>152</v>
      </c>
      <c r="R2094" t="s">
        <v>241</v>
      </c>
      <c r="S2094" t="s">
        <v>326</v>
      </c>
      <c r="T2094" t="s">
        <v>509</v>
      </c>
      <c r="U2094" t="s">
        <v>528</v>
      </c>
      <c r="V2094" t="s">
        <v>517</v>
      </c>
    </row>
    <row r="2095" spans="1:22" ht="15" customHeight="1" x14ac:dyDescent="0.3">
      <c r="A2095">
        <v>11063</v>
      </c>
      <c r="B2095" t="s">
        <v>35</v>
      </c>
      <c r="C2095">
        <v>34</v>
      </c>
      <c r="D2095">
        <v>3</v>
      </c>
      <c r="E2095" s="3">
        <v>44681</v>
      </c>
      <c r="F2095" s="25">
        <f>YEAR(Order[[#This Row],[OrderDate]])</f>
        <v>2022</v>
      </c>
      <c r="G2095" s="14">
        <v>20220506</v>
      </c>
      <c r="H2095" t="s">
        <v>484</v>
      </c>
      <c r="I2095" s="4">
        <v>420</v>
      </c>
      <c r="J2095" s="4">
        <v>14</v>
      </c>
      <c r="K2095" s="4">
        <v>14</v>
      </c>
      <c r="L2095">
        <v>30</v>
      </c>
      <c r="M2095" s="8">
        <v>0</v>
      </c>
      <c r="N2095" t="s">
        <v>388</v>
      </c>
      <c r="O2095">
        <v>16</v>
      </c>
      <c r="P2095" s="4">
        <v>9.0738672986425506</v>
      </c>
      <c r="Q2095" t="s">
        <v>124</v>
      </c>
      <c r="R2095" t="s">
        <v>213</v>
      </c>
      <c r="T2095" t="s">
        <v>509</v>
      </c>
      <c r="U2095" t="s">
        <v>530</v>
      </c>
      <c r="V2095" t="s">
        <v>517</v>
      </c>
    </row>
    <row r="2096" spans="1:22" ht="15" customHeight="1" x14ac:dyDescent="0.3">
      <c r="A2096">
        <v>11063</v>
      </c>
      <c r="B2096" t="s">
        <v>35</v>
      </c>
      <c r="C2096">
        <v>40</v>
      </c>
      <c r="D2096">
        <v>3</v>
      </c>
      <c r="E2096" s="3">
        <v>44681</v>
      </c>
      <c r="F2096" s="25">
        <f>YEAR(Order[[#This Row],[OrderDate]])</f>
        <v>2022</v>
      </c>
      <c r="G2096" s="14">
        <v>20220506</v>
      </c>
      <c r="H2096" t="s">
        <v>484</v>
      </c>
      <c r="I2096" s="4">
        <v>662.39999890327454</v>
      </c>
      <c r="J2096" s="4">
        <v>18.399999999999999</v>
      </c>
      <c r="K2096" s="4">
        <v>16.559999972581863</v>
      </c>
      <c r="L2096">
        <v>40</v>
      </c>
      <c r="M2096" s="8">
        <v>0.10000000149011611</v>
      </c>
      <c r="N2096" t="s">
        <v>394</v>
      </c>
      <c r="O2096">
        <v>19</v>
      </c>
      <c r="P2096" s="4">
        <v>11.939905659925371</v>
      </c>
      <c r="Q2096" t="s">
        <v>124</v>
      </c>
      <c r="R2096" t="s">
        <v>213</v>
      </c>
      <c r="T2096" t="s">
        <v>509</v>
      </c>
      <c r="U2096" t="s">
        <v>530</v>
      </c>
      <c r="V2096" t="s">
        <v>514</v>
      </c>
    </row>
    <row r="2097" spans="1:22" ht="15" customHeight="1" x14ac:dyDescent="0.3">
      <c r="A2097">
        <v>11063</v>
      </c>
      <c r="B2097" t="s">
        <v>35</v>
      </c>
      <c r="C2097">
        <v>41</v>
      </c>
      <c r="D2097">
        <v>3</v>
      </c>
      <c r="E2097" s="3">
        <v>44681</v>
      </c>
      <c r="F2097" s="25">
        <f>YEAR(Order[[#This Row],[OrderDate]])</f>
        <v>2022</v>
      </c>
      <c r="G2097" s="14">
        <v>20220504</v>
      </c>
      <c r="H2097" t="s">
        <v>484</v>
      </c>
      <c r="I2097" s="4">
        <v>260.54999956861138</v>
      </c>
      <c r="J2097" s="4">
        <v>9.65</v>
      </c>
      <c r="K2097" s="4">
        <v>8.6849999856203794</v>
      </c>
      <c r="L2097">
        <v>30</v>
      </c>
      <c r="M2097" s="8">
        <v>0.10000000149011611</v>
      </c>
      <c r="N2097" t="s">
        <v>395</v>
      </c>
      <c r="O2097">
        <v>19</v>
      </c>
      <c r="P2097" s="4">
        <v>6.0463867884479576</v>
      </c>
      <c r="Q2097" t="s">
        <v>124</v>
      </c>
      <c r="R2097" t="s">
        <v>213</v>
      </c>
      <c r="T2097" t="s">
        <v>509</v>
      </c>
      <c r="U2097" t="s">
        <v>530</v>
      </c>
      <c r="V2097" t="s">
        <v>514</v>
      </c>
    </row>
    <row r="2098" spans="1:22" ht="15" customHeight="1" x14ac:dyDescent="0.3">
      <c r="A2098">
        <v>11064</v>
      </c>
      <c r="B2098" t="s">
        <v>68</v>
      </c>
      <c r="C2098">
        <v>17</v>
      </c>
      <c r="D2098">
        <v>1</v>
      </c>
      <c r="E2098" s="3">
        <v>44682</v>
      </c>
      <c r="F2098" s="25">
        <f>YEAR(Order[[#This Row],[OrderDate]])</f>
        <v>2022</v>
      </c>
      <c r="G2098" s="14">
        <v>20220504</v>
      </c>
      <c r="H2098" t="s">
        <v>486</v>
      </c>
      <c r="I2098" s="4">
        <v>2702.6999955251813</v>
      </c>
      <c r="J2098" s="4">
        <v>39</v>
      </c>
      <c r="K2098" s="4">
        <v>35.099999941885471</v>
      </c>
      <c r="L2098">
        <v>77</v>
      </c>
      <c r="M2098" s="8">
        <v>0.10000000149011611</v>
      </c>
      <c r="N2098" t="s">
        <v>371</v>
      </c>
      <c r="O2098">
        <v>7</v>
      </c>
      <c r="P2098" s="4">
        <v>24.774912809223483</v>
      </c>
      <c r="Q2098" t="s">
        <v>157</v>
      </c>
      <c r="R2098" t="s">
        <v>246</v>
      </c>
      <c r="S2098" t="s">
        <v>331</v>
      </c>
      <c r="T2098" t="s">
        <v>510</v>
      </c>
      <c r="U2098" t="s">
        <v>353</v>
      </c>
      <c r="V2098" t="s">
        <v>518</v>
      </c>
    </row>
    <row r="2099" spans="1:22" ht="15" customHeight="1" x14ac:dyDescent="0.3">
      <c r="A2099">
        <v>11064</v>
      </c>
      <c r="B2099" t="s">
        <v>68</v>
      </c>
      <c r="C2099">
        <v>41</v>
      </c>
      <c r="D2099">
        <v>1</v>
      </c>
      <c r="E2099" s="3">
        <v>44682</v>
      </c>
      <c r="F2099" s="25">
        <f>YEAR(Order[[#This Row],[OrderDate]])</f>
        <v>2022</v>
      </c>
      <c r="G2099" s="14">
        <v>20220504</v>
      </c>
      <c r="H2099" t="s">
        <v>486</v>
      </c>
      <c r="I2099" s="4">
        <v>115.80000000000001</v>
      </c>
      <c r="J2099" s="4">
        <v>9.65</v>
      </c>
      <c r="K2099" s="4">
        <v>9.65</v>
      </c>
      <c r="L2099">
        <v>12</v>
      </c>
      <c r="M2099" s="8">
        <v>0</v>
      </c>
      <c r="N2099" t="s">
        <v>395</v>
      </c>
      <c r="O2099">
        <v>19</v>
      </c>
      <c r="P2099" s="4">
        <v>6.0463867884479576</v>
      </c>
      <c r="Q2099" t="s">
        <v>157</v>
      </c>
      <c r="R2099" t="s">
        <v>246</v>
      </c>
      <c r="S2099" t="s">
        <v>331</v>
      </c>
      <c r="T2099" t="s">
        <v>510</v>
      </c>
      <c r="U2099" t="s">
        <v>353</v>
      </c>
      <c r="V2099" t="s">
        <v>514</v>
      </c>
    </row>
    <row r="2100" spans="1:22" ht="15" customHeight="1" x14ac:dyDescent="0.3">
      <c r="A2100">
        <v>11064</v>
      </c>
      <c r="B2100" t="s">
        <v>68</v>
      </c>
      <c r="C2100">
        <v>53</v>
      </c>
      <c r="D2100">
        <v>1</v>
      </c>
      <c r="E2100" s="3">
        <v>44682</v>
      </c>
      <c r="F2100" s="25">
        <f>YEAR(Order[[#This Row],[OrderDate]])</f>
        <v>2022</v>
      </c>
      <c r="G2100" s="14">
        <v>20220504</v>
      </c>
      <c r="H2100" t="s">
        <v>486</v>
      </c>
      <c r="I2100" s="4">
        <v>737.99999877810467</v>
      </c>
      <c r="J2100" s="4">
        <v>32.799999999999997</v>
      </c>
      <c r="K2100" s="4">
        <v>29.519999951124188</v>
      </c>
      <c r="L2100">
        <v>25</v>
      </c>
      <c r="M2100" s="8">
        <v>0.10000000149011611</v>
      </c>
      <c r="N2100" t="s">
        <v>407</v>
      </c>
      <c r="O2100">
        <v>24</v>
      </c>
      <c r="P2100" s="4">
        <v>11.283141843590998</v>
      </c>
      <c r="Q2100" t="s">
        <v>157</v>
      </c>
      <c r="R2100" t="s">
        <v>246</v>
      </c>
      <c r="S2100" t="s">
        <v>331</v>
      </c>
      <c r="T2100" t="s">
        <v>510</v>
      </c>
      <c r="U2100" t="s">
        <v>353</v>
      </c>
      <c r="V2100" t="s">
        <v>518</v>
      </c>
    </row>
    <row r="2101" spans="1:22" ht="15" customHeight="1" x14ac:dyDescent="0.3">
      <c r="A2101">
        <v>11064</v>
      </c>
      <c r="B2101" t="s">
        <v>68</v>
      </c>
      <c r="C2101">
        <v>55</v>
      </c>
      <c r="D2101">
        <v>1</v>
      </c>
      <c r="E2101" s="3">
        <v>44682</v>
      </c>
      <c r="F2101" s="25">
        <f>YEAR(Order[[#This Row],[OrderDate]])</f>
        <v>2022</v>
      </c>
      <c r="G2101" s="14">
        <v>20220504</v>
      </c>
      <c r="H2101" t="s">
        <v>486</v>
      </c>
      <c r="I2101" s="4">
        <v>86.399999856948853</v>
      </c>
      <c r="J2101" s="4">
        <v>24</v>
      </c>
      <c r="K2101" s="4">
        <v>21.599999964237213</v>
      </c>
      <c r="L2101">
        <v>4</v>
      </c>
      <c r="M2101" s="8">
        <v>0.10000000149011611</v>
      </c>
      <c r="N2101" t="s">
        <v>409</v>
      </c>
      <c r="O2101">
        <v>25</v>
      </c>
      <c r="P2101" s="4">
        <v>18.144678468561601</v>
      </c>
      <c r="Q2101" t="s">
        <v>157</v>
      </c>
      <c r="R2101" t="s">
        <v>246</v>
      </c>
      <c r="S2101" t="s">
        <v>331</v>
      </c>
      <c r="T2101" t="s">
        <v>510</v>
      </c>
      <c r="U2101" t="s">
        <v>353</v>
      </c>
      <c r="V2101" t="s">
        <v>518</v>
      </c>
    </row>
    <row r="2102" spans="1:22" ht="15" customHeight="1" x14ac:dyDescent="0.3">
      <c r="A2102">
        <v>11064</v>
      </c>
      <c r="B2102" t="s">
        <v>68</v>
      </c>
      <c r="C2102">
        <v>68</v>
      </c>
      <c r="D2102">
        <v>1</v>
      </c>
      <c r="E2102" s="3">
        <v>44682</v>
      </c>
      <c r="F2102" s="25">
        <f>YEAR(Order[[#This Row],[OrderDate]])</f>
        <v>2022</v>
      </c>
      <c r="G2102" s="14" t="s">
        <v>487</v>
      </c>
      <c r="H2102" t="s">
        <v>486</v>
      </c>
      <c r="I2102" s="4">
        <v>687.5</v>
      </c>
      <c r="J2102" s="4">
        <v>12.5</v>
      </c>
      <c r="K2102" s="4">
        <v>12.5</v>
      </c>
      <c r="L2102">
        <v>55</v>
      </c>
      <c r="M2102" s="8">
        <v>0</v>
      </c>
      <c r="N2102" t="s">
        <v>422</v>
      </c>
      <c r="O2102">
        <v>8</v>
      </c>
      <c r="P2102" s="4">
        <v>9.881917469522989</v>
      </c>
      <c r="Q2102" t="s">
        <v>157</v>
      </c>
      <c r="R2102" t="s">
        <v>246</v>
      </c>
      <c r="S2102" t="s">
        <v>331</v>
      </c>
      <c r="T2102" t="s">
        <v>510</v>
      </c>
      <c r="U2102" t="s">
        <v>353</v>
      </c>
      <c r="V2102" t="s">
        <v>516</v>
      </c>
    </row>
    <row r="2103" spans="1:22" ht="15" customHeight="1" x14ac:dyDescent="0.3">
      <c r="A2103">
        <v>11065</v>
      </c>
      <c r="B2103" t="s">
        <v>44</v>
      </c>
      <c r="C2103">
        <v>30</v>
      </c>
      <c r="D2103">
        <v>8</v>
      </c>
      <c r="E2103" s="3">
        <v>44682</v>
      </c>
      <c r="F2103" s="25">
        <f>YEAR(Order[[#This Row],[OrderDate]])</f>
        <v>2022</v>
      </c>
      <c r="G2103" s="14" t="s">
        <v>487</v>
      </c>
      <c r="H2103" t="s">
        <v>486</v>
      </c>
      <c r="I2103" s="4">
        <v>77.67</v>
      </c>
      <c r="J2103" s="4">
        <v>25.89</v>
      </c>
      <c r="K2103" s="4">
        <v>19.4175</v>
      </c>
      <c r="L2103">
        <v>4</v>
      </c>
      <c r="M2103" s="8">
        <v>0.25</v>
      </c>
      <c r="N2103" t="s">
        <v>384</v>
      </c>
      <c r="O2103">
        <v>13</v>
      </c>
      <c r="P2103" s="4">
        <v>15.141134761320492</v>
      </c>
      <c r="Q2103" t="s">
        <v>133</v>
      </c>
      <c r="R2103" t="s">
        <v>222</v>
      </c>
      <c r="S2103" t="s">
        <v>309</v>
      </c>
      <c r="T2103" t="s">
        <v>510</v>
      </c>
      <c r="U2103" t="s">
        <v>354</v>
      </c>
      <c r="V2103" t="s">
        <v>514</v>
      </c>
    </row>
    <row r="2104" spans="1:22" ht="15" customHeight="1" x14ac:dyDescent="0.3">
      <c r="A2104">
        <v>11065</v>
      </c>
      <c r="B2104" t="s">
        <v>44</v>
      </c>
      <c r="C2104">
        <v>54</v>
      </c>
      <c r="D2104">
        <v>8</v>
      </c>
      <c r="E2104" s="3">
        <v>44682</v>
      </c>
      <c r="F2104" s="25">
        <f>YEAR(Order[[#This Row],[OrderDate]])</f>
        <v>2022</v>
      </c>
      <c r="G2104" s="14">
        <v>20220504</v>
      </c>
      <c r="H2104" t="s">
        <v>486</v>
      </c>
      <c r="I2104" s="4">
        <v>111.75</v>
      </c>
      <c r="J2104" s="4">
        <v>7.45</v>
      </c>
      <c r="K2104" s="4">
        <v>5.5875000000000004</v>
      </c>
      <c r="L2104">
        <v>20</v>
      </c>
      <c r="M2104" s="8">
        <v>0.25</v>
      </c>
      <c r="N2104" t="s">
        <v>408</v>
      </c>
      <c r="O2104">
        <v>25</v>
      </c>
      <c r="P2104" s="4">
        <v>5.7031720626915998</v>
      </c>
      <c r="Q2104" t="s">
        <v>133</v>
      </c>
      <c r="R2104" t="s">
        <v>222</v>
      </c>
      <c r="S2104" t="s">
        <v>309</v>
      </c>
      <c r="T2104" t="s">
        <v>510</v>
      </c>
      <c r="U2104" t="s">
        <v>354</v>
      </c>
      <c r="V2104" t="s">
        <v>518</v>
      </c>
    </row>
    <row r="2105" spans="1:22" x14ac:dyDescent="0.3">
      <c r="A2105">
        <v>11066</v>
      </c>
      <c r="B2105" t="s">
        <v>86</v>
      </c>
      <c r="C2105">
        <v>16</v>
      </c>
      <c r="D2105">
        <v>7</v>
      </c>
      <c r="E2105" s="3">
        <v>44682</v>
      </c>
      <c r="F2105" s="25">
        <f>YEAR(Order[[#This Row],[OrderDate]])</f>
        <v>2022</v>
      </c>
      <c r="G2105" s="14">
        <v>20220504</v>
      </c>
      <c r="H2105" t="s">
        <v>484</v>
      </c>
      <c r="I2105" s="4">
        <v>52.349999999999994</v>
      </c>
      <c r="J2105" s="4">
        <v>17.45</v>
      </c>
      <c r="K2105" s="4">
        <v>17.45</v>
      </c>
      <c r="L2105">
        <v>3</v>
      </c>
      <c r="M2105" s="8">
        <v>0</v>
      </c>
      <c r="N2105" t="s">
        <v>370</v>
      </c>
      <c r="O2105">
        <v>7</v>
      </c>
      <c r="P2105" s="4">
        <v>12.75283918323947</v>
      </c>
      <c r="Q2105" t="s">
        <v>175</v>
      </c>
      <c r="R2105" t="s">
        <v>264</v>
      </c>
      <c r="S2105" t="s">
        <v>348</v>
      </c>
      <c r="T2105" t="s">
        <v>510</v>
      </c>
      <c r="U2105" t="s">
        <v>353</v>
      </c>
      <c r="V2105" t="s">
        <v>516</v>
      </c>
    </row>
    <row r="2106" spans="1:22" x14ac:dyDescent="0.3">
      <c r="A2106">
        <v>11066</v>
      </c>
      <c r="B2106" t="s">
        <v>86</v>
      </c>
      <c r="C2106">
        <v>19</v>
      </c>
      <c r="D2106">
        <v>7</v>
      </c>
      <c r="E2106" s="3">
        <v>44682</v>
      </c>
      <c r="F2106" s="25">
        <f>YEAR(Order[[#This Row],[OrderDate]])</f>
        <v>2022</v>
      </c>
      <c r="G2106" s="14">
        <v>20220504</v>
      </c>
      <c r="H2106" t="s">
        <v>484</v>
      </c>
      <c r="I2106" s="4">
        <v>386.4</v>
      </c>
      <c r="J2106" s="4">
        <v>9.1999999999999993</v>
      </c>
      <c r="K2106" s="4">
        <v>9.1999999999999993</v>
      </c>
      <c r="L2106">
        <v>42</v>
      </c>
      <c r="M2106" s="8">
        <v>0</v>
      </c>
      <c r="N2106" t="s">
        <v>373</v>
      </c>
      <c r="O2106">
        <v>8</v>
      </c>
      <c r="P2106" s="4">
        <v>7.994614939930428</v>
      </c>
      <c r="Q2106" t="s">
        <v>175</v>
      </c>
      <c r="R2106" t="s">
        <v>264</v>
      </c>
      <c r="S2106" t="s">
        <v>348</v>
      </c>
      <c r="T2106" t="s">
        <v>510</v>
      </c>
      <c r="U2106" t="s">
        <v>353</v>
      </c>
      <c r="V2106" t="s">
        <v>516</v>
      </c>
    </row>
    <row r="2107" spans="1:22" x14ac:dyDescent="0.3">
      <c r="A2107">
        <v>11066</v>
      </c>
      <c r="B2107" t="s">
        <v>86</v>
      </c>
      <c r="C2107">
        <v>34</v>
      </c>
      <c r="D2107">
        <v>7</v>
      </c>
      <c r="E2107" s="3">
        <v>44682</v>
      </c>
      <c r="F2107" s="25">
        <f>YEAR(Order[[#This Row],[OrderDate]])</f>
        <v>2022</v>
      </c>
      <c r="G2107" s="14">
        <v>20220506</v>
      </c>
      <c r="H2107" t="s">
        <v>484</v>
      </c>
      <c r="I2107" s="4">
        <v>490</v>
      </c>
      <c r="J2107" s="4">
        <v>14</v>
      </c>
      <c r="K2107" s="4">
        <v>14</v>
      </c>
      <c r="L2107">
        <v>35</v>
      </c>
      <c r="M2107" s="8">
        <v>0</v>
      </c>
      <c r="N2107" t="s">
        <v>388</v>
      </c>
      <c r="O2107">
        <v>16</v>
      </c>
      <c r="P2107" s="4">
        <v>9.0738672986425506</v>
      </c>
      <c r="Q2107" t="s">
        <v>175</v>
      </c>
      <c r="R2107" t="s">
        <v>264</v>
      </c>
      <c r="S2107" t="s">
        <v>348</v>
      </c>
      <c r="T2107" t="s">
        <v>510</v>
      </c>
      <c r="U2107" t="s">
        <v>353</v>
      </c>
      <c r="V2107" t="s">
        <v>517</v>
      </c>
    </row>
    <row r="2108" spans="1:22" ht="15" customHeight="1" x14ac:dyDescent="0.3">
      <c r="A2108">
        <v>11067</v>
      </c>
      <c r="B2108" t="s">
        <v>16</v>
      </c>
      <c r="C2108">
        <v>41</v>
      </c>
      <c r="D2108">
        <v>1</v>
      </c>
      <c r="E2108" s="3">
        <v>44685</v>
      </c>
      <c r="F2108" s="25">
        <f>YEAR(Order[[#This Row],[OrderDate]])</f>
        <v>2022</v>
      </c>
      <c r="G2108" s="14" t="s">
        <v>487</v>
      </c>
      <c r="H2108" t="s">
        <v>484</v>
      </c>
      <c r="I2108" s="4">
        <v>86.850000000000009</v>
      </c>
      <c r="J2108" s="4">
        <v>9.65</v>
      </c>
      <c r="K2108" s="4">
        <v>9.65</v>
      </c>
      <c r="L2108">
        <v>9</v>
      </c>
      <c r="M2108" s="8">
        <v>0</v>
      </c>
      <c r="N2108" t="s">
        <v>395</v>
      </c>
      <c r="O2108">
        <v>19</v>
      </c>
      <c r="P2108" s="4">
        <v>6.0463867884479576</v>
      </c>
      <c r="Q2108" t="s">
        <v>105</v>
      </c>
      <c r="R2108" t="s">
        <v>194</v>
      </c>
      <c r="S2108" t="s">
        <v>283</v>
      </c>
      <c r="T2108" t="s">
        <v>509</v>
      </c>
      <c r="U2108" t="s">
        <v>520</v>
      </c>
      <c r="V2108" t="s">
        <v>514</v>
      </c>
    </row>
    <row r="2109" spans="1:22" ht="15" customHeight="1" x14ac:dyDescent="0.3">
      <c r="A2109">
        <v>11068</v>
      </c>
      <c r="B2109" t="s">
        <v>59</v>
      </c>
      <c r="C2109">
        <v>28</v>
      </c>
      <c r="D2109">
        <v>8</v>
      </c>
      <c r="E2109" s="3">
        <v>44685</v>
      </c>
      <c r="F2109" s="25">
        <f>YEAR(Order[[#This Row],[OrderDate]])</f>
        <v>2022</v>
      </c>
      <c r="G2109" s="14" t="s">
        <v>487</v>
      </c>
      <c r="H2109" t="s">
        <v>484</v>
      </c>
      <c r="I2109" s="4">
        <v>310.07999782562257</v>
      </c>
      <c r="J2109" s="4">
        <v>45.6</v>
      </c>
      <c r="K2109" s="4">
        <v>38.759999728202821</v>
      </c>
      <c r="L2109">
        <v>8</v>
      </c>
      <c r="M2109" s="8">
        <v>0.15000000596046451</v>
      </c>
      <c r="N2109" t="s">
        <v>382</v>
      </c>
      <c r="O2109">
        <v>12</v>
      </c>
      <c r="P2109" s="4">
        <v>23.763027335506571</v>
      </c>
      <c r="Q2109" t="s">
        <v>148</v>
      </c>
      <c r="R2109" t="s">
        <v>237</v>
      </c>
      <c r="S2109" t="s">
        <v>323</v>
      </c>
      <c r="T2109" t="s">
        <v>510</v>
      </c>
      <c r="U2109" t="s">
        <v>521</v>
      </c>
      <c r="V2109" t="s">
        <v>513</v>
      </c>
    </row>
    <row r="2110" spans="1:22" ht="15" customHeight="1" x14ac:dyDescent="0.3">
      <c r="A2110">
        <v>11068</v>
      </c>
      <c r="B2110" t="s">
        <v>59</v>
      </c>
      <c r="C2110">
        <v>43</v>
      </c>
      <c r="D2110">
        <v>8</v>
      </c>
      <c r="E2110" s="3">
        <v>44685</v>
      </c>
      <c r="F2110" s="25">
        <f>YEAR(Order[[#This Row],[OrderDate]])</f>
        <v>2022</v>
      </c>
      <c r="G2110" s="14" t="s">
        <v>487</v>
      </c>
      <c r="H2110" t="s">
        <v>484</v>
      </c>
      <c r="I2110" s="4">
        <v>1407.5999901294708</v>
      </c>
      <c r="J2110" s="4">
        <v>46</v>
      </c>
      <c r="K2110" s="4">
        <v>39.099999725818634</v>
      </c>
      <c r="L2110">
        <v>36</v>
      </c>
      <c r="M2110" s="8">
        <v>0.15000000596046451</v>
      </c>
      <c r="N2110" t="s">
        <v>397</v>
      </c>
      <c r="O2110">
        <v>20</v>
      </c>
      <c r="P2110" s="4">
        <v>33.719701744549674</v>
      </c>
      <c r="Q2110" t="s">
        <v>148</v>
      </c>
      <c r="R2110" t="s">
        <v>237</v>
      </c>
      <c r="S2110" t="s">
        <v>323</v>
      </c>
      <c r="T2110" t="s">
        <v>510</v>
      </c>
      <c r="U2110" t="s">
        <v>521</v>
      </c>
      <c r="V2110" t="s">
        <v>517</v>
      </c>
    </row>
    <row r="2111" spans="1:22" ht="15" customHeight="1" x14ac:dyDescent="0.3">
      <c r="A2111">
        <v>11068</v>
      </c>
      <c r="B2111" t="s">
        <v>59</v>
      </c>
      <c r="C2111">
        <v>77</v>
      </c>
      <c r="D2111">
        <v>8</v>
      </c>
      <c r="E2111" s="3">
        <v>44685</v>
      </c>
      <c r="F2111" s="25">
        <f>YEAR(Order[[#This Row],[OrderDate]])</f>
        <v>2022</v>
      </c>
      <c r="G2111" s="14">
        <v>20220506</v>
      </c>
      <c r="H2111" t="s">
        <v>484</v>
      </c>
      <c r="I2111" s="4">
        <v>309.39999783039093</v>
      </c>
      <c r="J2111" s="4">
        <v>13</v>
      </c>
      <c r="K2111" s="4">
        <v>11.049999922513962</v>
      </c>
      <c r="L2111">
        <v>28</v>
      </c>
      <c r="M2111" s="8">
        <v>0.15000000596046451</v>
      </c>
      <c r="N2111" t="s">
        <v>431</v>
      </c>
      <c r="O2111">
        <v>12</v>
      </c>
      <c r="P2111" s="4">
        <v>9.7871799999999993</v>
      </c>
      <c r="Q2111" t="s">
        <v>148</v>
      </c>
      <c r="R2111" t="s">
        <v>237</v>
      </c>
      <c r="S2111" t="s">
        <v>323</v>
      </c>
      <c r="T2111" t="s">
        <v>510</v>
      </c>
      <c r="U2111" t="s">
        <v>521</v>
      </c>
      <c r="V2111" t="s">
        <v>515</v>
      </c>
    </row>
    <row r="2112" spans="1:22" ht="15" customHeight="1" x14ac:dyDescent="0.3">
      <c r="A2112">
        <v>11069</v>
      </c>
      <c r="B2112" t="s">
        <v>77</v>
      </c>
      <c r="C2112">
        <v>39</v>
      </c>
      <c r="D2112">
        <v>1</v>
      </c>
      <c r="E2112" s="3">
        <v>44685</v>
      </c>
      <c r="F2112" s="25">
        <f>YEAR(Order[[#This Row],[OrderDate]])</f>
        <v>2022</v>
      </c>
      <c r="G2112" s="14" t="s">
        <v>487</v>
      </c>
      <c r="H2112" t="s">
        <v>484</v>
      </c>
      <c r="I2112" s="4">
        <v>360</v>
      </c>
      <c r="J2112" s="4">
        <v>18</v>
      </c>
      <c r="K2112" s="4">
        <v>18</v>
      </c>
      <c r="L2112">
        <v>20</v>
      </c>
      <c r="M2112" s="8">
        <v>0</v>
      </c>
      <c r="N2112" t="s">
        <v>393</v>
      </c>
      <c r="O2112">
        <v>18</v>
      </c>
      <c r="P2112" s="4">
        <v>13.522215154598831</v>
      </c>
      <c r="Q2112" t="s">
        <v>166</v>
      </c>
      <c r="R2112" t="s">
        <v>255</v>
      </c>
      <c r="S2112" t="s">
        <v>319</v>
      </c>
      <c r="T2112" t="s">
        <v>510</v>
      </c>
      <c r="U2112" t="s">
        <v>525</v>
      </c>
      <c r="V2112" t="s">
        <v>517</v>
      </c>
    </row>
    <row r="2113" spans="1:22" ht="15" customHeight="1" x14ac:dyDescent="0.3">
      <c r="A2113">
        <v>11070</v>
      </c>
      <c r="B2113" t="s">
        <v>42</v>
      </c>
      <c r="C2113">
        <v>1</v>
      </c>
      <c r="D2113">
        <v>2</v>
      </c>
      <c r="E2113" s="3">
        <v>44686</v>
      </c>
      <c r="F2113" s="25">
        <f>YEAR(Order[[#This Row],[OrderDate]])</f>
        <v>2022</v>
      </c>
      <c r="G2113" s="14" t="s">
        <v>487</v>
      </c>
      <c r="H2113" t="s">
        <v>486</v>
      </c>
      <c r="I2113" s="4">
        <v>611.99999570846558</v>
      </c>
      <c r="J2113" s="4">
        <v>18</v>
      </c>
      <c r="K2113" s="4">
        <v>15.299999892711639</v>
      </c>
      <c r="L2113">
        <v>40</v>
      </c>
      <c r="M2113" s="8">
        <v>0.15000000596046451</v>
      </c>
      <c r="N2113" t="s">
        <v>355</v>
      </c>
      <c r="O2113">
        <v>1</v>
      </c>
      <c r="P2113" s="4">
        <v>9.9412796083453241</v>
      </c>
      <c r="Q2113" t="s">
        <v>131</v>
      </c>
      <c r="R2113" t="s">
        <v>220</v>
      </c>
      <c r="S2113" t="s">
        <v>307</v>
      </c>
      <c r="T2113" t="s">
        <v>509</v>
      </c>
      <c r="U2113" t="s">
        <v>520</v>
      </c>
      <c r="V2113" t="s">
        <v>517</v>
      </c>
    </row>
    <row r="2114" spans="1:22" ht="15" customHeight="1" x14ac:dyDescent="0.3">
      <c r="A2114">
        <v>11070</v>
      </c>
      <c r="B2114" t="s">
        <v>42</v>
      </c>
      <c r="C2114">
        <v>2</v>
      </c>
      <c r="D2114">
        <v>2</v>
      </c>
      <c r="E2114" s="3">
        <v>44686</v>
      </c>
      <c r="F2114" s="25">
        <f>YEAR(Order[[#This Row],[OrderDate]])</f>
        <v>2022</v>
      </c>
      <c r="G2114" s="14" t="s">
        <v>487</v>
      </c>
      <c r="H2114" t="s">
        <v>486</v>
      </c>
      <c r="I2114" s="4">
        <v>322.9999977350235</v>
      </c>
      <c r="J2114" s="4">
        <v>19</v>
      </c>
      <c r="K2114" s="4">
        <v>16.149999886751175</v>
      </c>
      <c r="L2114">
        <v>20</v>
      </c>
      <c r="M2114" s="8">
        <v>0.15000000596046451</v>
      </c>
      <c r="N2114" t="s">
        <v>356</v>
      </c>
      <c r="O2114">
        <v>1</v>
      </c>
      <c r="P2114" s="4">
        <v>9.9064127385757743</v>
      </c>
      <c r="Q2114" t="s">
        <v>131</v>
      </c>
      <c r="R2114" t="s">
        <v>220</v>
      </c>
      <c r="S2114" t="s">
        <v>307</v>
      </c>
      <c r="T2114" t="s">
        <v>509</v>
      </c>
      <c r="U2114" t="s">
        <v>520</v>
      </c>
      <c r="V2114" t="s">
        <v>517</v>
      </c>
    </row>
    <row r="2115" spans="1:22" ht="15" customHeight="1" x14ac:dyDescent="0.3">
      <c r="A2115">
        <v>11070</v>
      </c>
      <c r="B2115" t="s">
        <v>42</v>
      </c>
      <c r="C2115">
        <v>16</v>
      </c>
      <c r="D2115">
        <v>2</v>
      </c>
      <c r="E2115" s="3">
        <v>44686</v>
      </c>
      <c r="F2115" s="25">
        <f>YEAR(Order[[#This Row],[OrderDate]])</f>
        <v>2022</v>
      </c>
      <c r="G2115" s="14" t="s">
        <v>487</v>
      </c>
      <c r="H2115" t="s">
        <v>486</v>
      </c>
      <c r="I2115" s="4">
        <v>444.97499687969685</v>
      </c>
      <c r="J2115" s="4">
        <v>17.45</v>
      </c>
      <c r="K2115" s="4">
        <v>14.832499895989894</v>
      </c>
      <c r="L2115">
        <v>30</v>
      </c>
      <c r="M2115" s="8">
        <v>0.15000000596046451</v>
      </c>
      <c r="N2115" t="s">
        <v>370</v>
      </c>
      <c r="O2115">
        <v>7</v>
      </c>
      <c r="P2115" s="4">
        <v>12.75283918323947</v>
      </c>
      <c r="Q2115" t="s">
        <v>131</v>
      </c>
      <c r="R2115" t="s">
        <v>220</v>
      </c>
      <c r="S2115" t="s">
        <v>307</v>
      </c>
      <c r="T2115" t="s">
        <v>509</v>
      </c>
      <c r="U2115" t="s">
        <v>520</v>
      </c>
      <c r="V2115" t="s">
        <v>516</v>
      </c>
    </row>
    <row r="2116" spans="1:22" ht="15" customHeight="1" x14ac:dyDescent="0.3">
      <c r="A2116">
        <v>11070</v>
      </c>
      <c r="B2116" t="s">
        <v>42</v>
      </c>
      <c r="C2116">
        <v>31</v>
      </c>
      <c r="D2116">
        <v>2</v>
      </c>
      <c r="E2116" s="3">
        <v>44686</v>
      </c>
      <c r="F2116" s="25">
        <f>YEAR(Order[[#This Row],[OrderDate]])</f>
        <v>2022</v>
      </c>
      <c r="G2116" s="14" t="s">
        <v>487</v>
      </c>
      <c r="H2116" t="s">
        <v>486</v>
      </c>
      <c r="I2116" s="4">
        <v>250</v>
      </c>
      <c r="J2116" s="4">
        <v>12.5</v>
      </c>
      <c r="K2116" s="4">
        <v>12.5</v>
      </c>
      <c r="L2116">
        <v>20</v>
      </c>
      <c r="M2116" s="8">
        <v>0</v>
      </c>
      <c r="N2116" t="s">
        <v>385</v>
      </c>
      <c r="O2116">
        <v>14</v>
      </c>
      <c r="P2116" s="4">
        <v>8.9210025428745876</v>
      </c>
      <c r="Q2116" t="s">
        <v>131</v>
      </c>
      <c r="R2116" t="s">
        <v>220</v>
      </c>
      <c r="S2116" t="s">
        <v>307</v>
      </c>
      <c r="T2116" t="s">
        <v>509</v>
      </c>
      <c r="U2116" t="s">
        <v>520</v>
      </c>
      <c r="V2116" t="s">
        <v>511</v>
      </c>
    </row>
    <row r="2117" spans="1:22" ht="15" customHeight="1" x14ac:dyDescent="0.3">
      <c r="A2117">
        <v>11071</v>
      </c>
      <c r="B2117" t="s">
        <v>44</v>
      </c>
      <c r="C2117">
        <v>7</v>
      </c>
      <c r="D2117">
        <v>1</v>
      </c>
      <c r="E2117" s="3">
        <v>44686</v>
      </c>
      <c r="F2117" s="25">
        <f>YEAR(Order[[#This Row],[OrderDate]])</f>
        <v>2022</v>
      </c>
      <c r="G2117" s="14" t="s">
        <v>487</v>
      </c>
      <c r="H2117" t="s">
        <v>486</v>
      </c>
      <c r="I2117" s="4">
        <v>427.49999966472387</v>
      </c>
      <c r="J2117" s="4">
        <v>30</v>
      </c>
      <c r="K2117" s="4">
        <v>28.499999977648258</v>
      </c>
      <c r="L2117">
        <v>15</v>
      </c>
      <c r="M2117" s="8">
        <v>5.000000074505806E-2</v>
      </c>
      <c r="N2117" t="s">
        <v>361</v>
      </c>
      <c r="O2117">
        <v>3</v>
      </c>
      <c r="P2117" s="4">
        <v>16.995648153812226</v>
      </c>
      <c r="Q2117" t="s">
        <v>133</v>
      </c>
      <c r="R2117" t="s">
        <v>222</v>
      </c>
      <c r="S2117" t="s">
        <v>309</v>
      </c>
      <c r="T2117" t="s">
        <v>510</v>
      </c>
      <c r="U2117" t="s">
        <v>354</v>
      </c>
      <c r="V2117" t="s">
        <v>513</v>
      </c>
    </row>
    <row r="2118" spans="1:22" ht="15" customHeight="1" x14ac:dyDescent="0.3">
      <c r="A2118">
        <v>11071</v>
      </c>
      <c r="B2118" t="s">
        <v>44</v>
      </c>
      <c r="C2118">
        <v>13</v>
      </c>
      <c r="D2118">
        <v>1</v>
      </c>
      <c r="E2118" s="3">
        <v>44686</v>
      </c>
      <c r="F2118" s="25">
        <f>YEAR(Order[[#This Row],[OrderDate]])</f>
        <v>2022</v>
      </c>
      <c r="G2118" s="14" t="s">
        <v>487</v>
      </c>
      <c r="H2118" t="s">
        <v>486</v>
      </c>
      <c r="I2118" s="4">
        <v>56.999999955296516</v>
      </c>
      <c r="J2118" s="4">
        <v>6</v>
      </c>
      <c r="K2118" s="4">
        <v>5.6999999955296516</v>
      </c>
      <c r="L2118">
        <v>10</v>
      </c>
      <c r="M2118" s="8">
        <v>5.000000074505806E-2</v>
      </c>
      <c r="N2118" t="s">
        <v>367</v>
      </c>
      <c r="O2118">
        <v>6</v>
      </c>
      <c r="P2118" s="4">
        <v>2.1837851755325639</v>
      </c>
      <c r="Q2118" t="s">
        <v>133</v>
      </c>
      <c r="R2118" t="s">
        <v>222</v>
      </c>
      <c r="S2118" t="s">
        <v>309</v>
      </c>
      <c r="T2118" t="s">
        <v>510</v>
      </c>
      <c r="U2118" t="s">
        <v>354</v>
      </c>
      <c r="V2118" t="s">
        <v>514</v>
      </c>
    </row>
    <row r="2119" spans="1:22" ht="15" customHeight="1" x14ac:dyDescent="0.3">
      <c r="A2119">
        <v>11072</v>
      </c>
      <c r="B2119" t="s">
        <v>19</v>
      </c>
      <c r="C2119">
        <v>2</v>
      </c>
      <c r="D2119">
        <v>4</v>
      </c>
      <c r="E2119" s="3">
        <v>44686</v>
      </c>
      <c r="F2119" s="25">
        <f>YEAR(Order[[#This Row],[OrderDate]])</f>
        <v>2022</v>
      </c>
      <c r="G2119" s="14" t="s">
        <v>487</v>
      </c>
      <c r="H2119" t="s">
        <v>484</v>
      </c>
      <c r="I2119" s="4">
        <v>152</v>
      </c>
      <c r="J2119" s="4">
        <v>19</v>
      </c>
      <c r="K2119" s="4">
        <v>19</v>
      </c>
      <c r="L2119">
        <v>8</v>
      </c>
      <c r="M2119" s="8">
        <v>0</v>
      </c>
      <c r="N2119" t="s">
        <v>356</v>
      </c>
      <c r="O2119">
        <v>1</v>
      </c>
      <c r="P2119" s="4">
        <v>9.9064127385757743</v>
      </c>
      <c r="Q2119" t="s">
        <v>108</v>
      </c>
      <c r="R2119" t="s">
        <v>197</v>
      </c>
      <c r="S2119" t="s">
        <v>286</v>
      </c>
      <c r="T2119" t="s">
        <v>509</v>
      </c>
      <c r="U2119" t="s">
        <v>524</v>
      </c>
      <c r="V2119" t="s">
        <v>517</v>
      </c>
    </row>
    <row r="2120" spans="1:22" ht="15" customHeight="1" x14ac:dyDescent="0.3">
      <c r="A2120">
        <v>11072</v>
      </c>
      <c r="B2120" t="s">
        <v>19</v>
      </c>
      <c r="C2120">
        <v>41</v>
      </c>
      <c r="D2120">
        <v>4</v>
      </c>
      <c r="E2120" s="3">
        <v>44686</v>
      </c>
      <c r="F2120" s="25">
        <f>YEAR(Order[[#This Row],[OrderDate]])</f>
        <v>2022</v>
      </c>
      <c r="G2120" s="14" t="s">
        <v>487</v>
      </c>
      <c r="H2120" t="s">
        <v>484</v>
      </c>
      <c r="I2120" s="4">
        <v>386</v>
      </c>
      <c r="J2120" s="4">
        <v>9.65</v>
      </c>
      <c r="K2120" s="4">
        <v>9.65</v>
      </c>
      <c r="L2120">
        <v>40</v>
      </c>
      <c r="M2120" s="8">
        <v>0</v>
      </c>
      <c r="N2120" t="s">
        <v>395</v>
      </c>
      <c r="O2120">
        <v>19</v>
      </c>
      <c r="P2120" s="4">
        <v>6.0463867884479576</v>
      </c>
      <c r="Q2120" t="s">
        <v>108</v>
      </c>
      <c r="R2120" t="s">
        <v>197</v>
      </c>
      <c r="S2120" t="s">
        <v>286</v>
      </c>
      <c r="T2120" t="s">
        <v>509</v>
      </c>
      <c r="U2120" t="s">
        <v>524</v>
      </c>
      <c r="V2120" t="s">
        <v>514</v>
      </c>
    </row>
    <row r="2121" spans="1:22" ht="15" customHeight="1" x14ac:dyDescent="0.3">
      <c r="A2121">
        <v>11072</v>
      </c>
      <c r="B2121" t="s">
        <v>19</v>
      </c>
      <c r="C2121">
        <v>50</v>
      </c>
      <c r="D2121">
        <v>4</v>
      </c>
      <c r="E2121" s="3">
        <v>44686</v>
      </c>
      <c r="F2121" s="25">
        <f>YEAR(Order[[#This Row],[OrderDate]])</f>
        <v>2022</v>
      </c>
      <c r="G2121" s="14" t="s">
        <v>487</v>
      </c>
      <c r="H2121" t="s">
        <v>484</v>
      </c>
      <c r="I2121" s="4">
        <v>357.5</v>
      </c>
      <c r="J2121" s="4">
        <v>16.25</v>
      </c>
      <c r="K2121" s="4">
        <v>16.25</v>
      </c>
      <c r="L2121">
        <v>22</v>
      </c>
      <c r="M2121" s="8">
        <v>0</v>
      </c>
      <c r="N2121" t="s">
        <v>404</v>
      </c>
      <c r="O2121">
        <v>23</v>
      </c>
      <c r="P2121" s="4">
        <v>6.542170529867021</v>
      </c>
      <c r="Q2121" t="s">
        <v>108</v>
      </c>
      <c r="R2121" t="s">
        <v>197</v>
      </c>
      <c r="S2121" t="s">
        <v>286</v>
      </c>
      <c r="T2121" t="s">
        <v>509</v>
      </c>
      <c r="U2121" t="s">
        <v>524</v>
      </c>
      <c r="V2121" t="s">
        <v>516</v>
      </c>
    </row>
    <row r="2122" spans="1:22" ht="15" customHeight="1" x14ac:dyDescent="0.3">
      <c r="A2122">
        <v>11072</v>
      </c>
      <c r="B2122" t="s">
        <v>19</v>
      </c>
      <c r="C2122">
        <v>64</v>
      </c>
      <c r="D2122">
        <v>4</v>
      </c>
      <c r="E2122" s="3">
        <v>44686</v>
      </c>
      <c r="F2122" s="25">
        <f>YEAR(Order[[#This Row],[OrderDate]])</f>
        <v>2022</v>
      </c>
      <c r="G2122" s="14" t="s">
        <v>487</v>
      </c>
      <c r="H2122" t="s">
        <v>484</v>
      </c>
      <c r="I2122" s="4">
        <v>4322.5</v>
      </c>
      <c r="J2122" s="4">
        <v>33.25</v>
      </c>
      <c r="K2122" s="4">
        <v>33.25</v>
      </c>
      <c r="L2122">
        <v>130</v>
      </c>
      <c r="M2122" s="8">
        <v>0</v>
      </c>
      <c r="N2122" t="s">
        <v>418</v>
      </c>
      <c r="O2122">
        <v>12</v>
      </c>
      <c r="P2122" s="4">
        <v>21.348702933885775</v>
      </c>
      <c r="Q2122" t="s">
        <v>108</v>
      </c>
      <c r="R2122" t="s">
        <v>197</v>
      </c>
      <c r="S2122" t="s">
        <v>286</v>
      </c>
      <c r="T2122" t="s">
        <v>509</v>
      </c>
      <c r="U2122" t="s">
        <v>524</v>
      </c>
      <c r="V2122" t="s">
        <v>512</v>
      </c>
    </row>
    <row r="2123" spans="1:22" ht="15" customHeight="1" x14ac:dyDescent="0.3">
      <c r="A2123">
        <v>11073</v>
      </c>
      <c r="B2123" t="s">
        <v>55</v>
      </c>
      <c r="C2123">
        <v>11</v>
      </c>
      <c r="D2123">
        <v>2</v>
      </c>
      <c r="E2123" s="3">
        <v>44686</v>
      </c>
      <c r="F2123" s="25">
        <f>YEAR(Order[[#This Row],[OrderDate]])</f>
        <v>2022</v>
      </c>
      <c r="G2123" s="14" t="s">
        <v>487</v>
      </c>
      <c r="H2123" t="s">
        <v>484</v>
      </c>
      <c r="I2123" s="4">
        <v>210</v>
      </c>
      <c r="J2123" s="4">
        <v>21</v>
      </c>
      <c r="K2123" s="4">
        <v>21</v>
      </c>
      <c r="L2123">
        <v>10</v>
      </c>
      <c r="M2123" s="8">
        <v>0</v>
      </c>
      <c r="N2123" t="s">
        <v>365</v>
      </c>
      <c r="O2123">
        <v>5</v>
      </c>
      <c r="P2123" s="4">
        <v>7.3815383533820462</v>
      </c>
      <c r="Q2123" t="s">
        <v>144</v>
      </c>
      <c r="R2123" t="s">
        <v>233</v>
      </c>
      <c r="S2123" t="s">
        <v>319</v>
      </c>
      <c r="T2123" t="s">
        <v>510</v>
      </c>
      <c r="U2123" t="s">
        <v>525</v>
      </c>
      <c r="V2123" t="s">
        <v>511</v>
      </c>
    </row>
    <row r="2124" spans="1:22" ht="15" customHeight="1" x14ac:dyDescent="0.3">
      <c r="A2124">
        <v>11073</v>
      </c>
      <c r="B2124" t="s">
        <v>55</v>
      </c>
      <c r="C2124">
        <v>24</v>
      </c>
      <c r="D2124">
        <v>2</v>
      </c>
      <c r="E2124" s="3">
        <v>44686</v>
      </c>
      <c r="F2124" s="25">
        <f>YEAR(Order[[#This Row],[OrderDate]])</f>
        <v>2022</v>
      </c>
      <c r="G2124" s="14" t="s">
        <v>487</v>
      </c>
      <c r="H2124" t="s">
        <v>484</v>
      </c>
      <c r="I2124" s="4">
        <v>90</v>
      </c>
      <c r="J2124" s="4">
        <v>4.5</v>
      </c>
      <c r="K2124" s="4">
        <v>4.5</v>
      </c>
      <c r="L2124">
        <v>20</v>
      </c>
      <c r="M2124" s="8">
        <v>0</v>
      </c>
      <c r="N2124" t="s">
        <v>378</v>
      </c>
      <c r="O2124">
        <v>10</v>
      </c>
      <c r="P2124" s="4">
        <v>2.1230577042655105</v>
      </c>
      <c r="Q2124" t="s">
        <v>144</v>
      </c>
      <c r="R2124" t="s">
        <v>233</v>
      </c>
      <c r="S2124" t="s">
        <v>319</v>
      </c>
      <c r="T2124" t="s">
        <v>510</v>
      </c>
      <c r="U2124" t="s">
        <v>525</v>
      </c>
      <c r="V2124" t="s">
        <v>517</v>
      </c>
    </row>
    <row r="2125" spans="1:22" x14ac:dyDescent="0.3">
      <c r="A2125">
        <v>11074</v>
      </c>
      <c r="B2125" t="s">
        <v>70</v>
      </c>
      <c r="C2125">
        <v>16</v>
      </c>
      <c r="D2125">
        <v>7</v>
      </c>
      <c r="E2125" s="3">
        <v>44687</v>
      </c>
      <c r="F2125" s="25">
        <f>YEAR(Order[[#This Row],[OrderDate]])</f>
        <v>2022</v>
      </c>
      <c r="G2125" s="14" t="s">
        <v>487</v>
      </c>
      <c r="H2125" t="s">
        <v>484</v>
      </c>
      <c r="I2125" s="4">
        <v>232.08499981798229</v>
      </c>
      <c r="J2125" s="4">
        <v>17.45</v>
      </c>
      <c r="K2125" s="4">
        <v>16.577499986998735</v>
      </c>
      <c r="L2125">
        <v>14</v>
      </c>
      <c r="M2125" s="8">
        <v>5.000000074505806E-2</v>
      </c>
      <c r="N2125" t="s">
        <v>370</v>
      </c>
      <c r="O2125">
        <v>7</v>
      </c>
      <c r="P2125" s="4">
        <v>12.75283918323947</v>
      </c>
      <c r="Q2125" t="s">
        <v>159</v>
      </c>
      <c r="R2125" t="s">
        <v>248</v>
      </c>
      <c r="S2125" t="s">
        <v>333</v>
      </c>
      <c r="T2125" t="s">
        <v>509</v>
      </c>
      <c r="U2125" t="s">
        <v>532</v>
      </c>
      <c r="V2125" t="s">
        <v>516</v>
      </c>
    </row>
    <row r="2126" spans="1:22" ht="15" customHeight="1" x14ac:dyDescent="0.3">
      <c r="A2126">
        <v>11075</v>
      </c>
      <c r="B2126" t="s">
        <v>65</v>
      </c>
      <c r="C2126">
        <v>2</v>
      </c>
      <c r="D2126">
        <v>8</v>
      </c>
      <c r="E2126" s="3">
        <v>44687</v>
      </c>
      <c r="F2126" s="25">
        <f>YEAR(Order[[#This Row],[OrderDate]])</f>
        <v>2022</v>
      </c>
      <c r="G2126" s="14" t="s">
        <v>487</v>
      </c>
      <c r="H2126" t="s">
        <v>484</v>
      </c>
      <c r="I2126" s="4">
        <v>161.49999886751175</v>
      </c>
      <c r="J2126" s="4">
        <v>19</v>
      </c>
      <c r="K2126" s="4">
        <v>16.149999886751175</v>
      </c>
      <c r="L2126">
        <v>10</v>
      </c>
      <c r="M2126" s="8">
        <v>0.15000000596046451</v>
      </c>
      <c r="N2126" t="s">
        <v>356</v>
      </c>
      <c r="O2126">
        <v>1</v>
      </c>
      <c r="P2126" s="4">
        <v>9.9064127385757743</v>
      </c>
      <c r="Q2126" t="s">
        <v>154</v>
      </c>
      <c r="R2126" t="s">
        <v>243</v>
      </c>
      <c r="S2126" t="s">
        <v>328</v>
      </c>
      <c r="T2126" t="s">
        <v>509</v>
      </c>
      <c r="U2126" t="s">
        <v>523</v>
      </c>
      <c r="V2126" t="s">
        <v>517</v>
      </c>
    </row>
    <row r="2127" spans="1:22" ht="15" customHeight="1" x14ac:dyDescent="0.3">
      <c r="A2127">
        <v>11075</v>
      </c>
      <c r="B2127" t="s">
        <v>65</v>
      </c>
      <c r="C2127">
        <v>46</v>
      </c>
      <c r="D2127">
        <v>8</v>
      </c>
      <c r="E2127" s="3">
        <v>44687</v>
      </c>
      <c r="F2127" s="25">
        <f>YEAR(Order[[#This Row],[OrderDate]])</f>
        <v>2022</v>
      </c>
      <c r="G2127" s="14" t="s">
        <v>487</v>
      </c>
      <c r="H2127" t="s">
        <v>484</v>
      </c>
      <c r="I2127" s="4">
        <v>305.99999785423279</v>
      </c>
      <c r="J2127" s="4">
        <v>12</v>
      </c>
      <c r="K2127" s="4">
        <v>10.199999928474426</v>
      </c>
      <c r="L2127">
        <v>30</v>
      </c>
      <c r="M2127" s="8">
        <v>0.15000000596046451</v>
      </c>
      <c r="N2127" t="s">
        <v>400</v>
      </c>
      <c r="O2127">
        <v>21</v>
      </c>
      <c r="P2127" s="4">
        <v>5.504627786254181</v>
      </c>
      <c r="Q2127" t="s">
        <v>154</v>
      </c>
      <c r="R2127" t="s">
        <v>243</v>
      </c>
      <c r="S2127" t="s">
        <v>328</v>
      </c>
      <c r="T2127" t="s">
        <v>509</v>
      </c>
      <c r="U2127" t="s">
        <v>523</v>
      </c>
      <c r="V2127" t="s">
        <v>514</v>
      </c>
    </row>
    <row r="2128" spans="1:22" ht="15" customHeight="1" x14ac:dyDescent="0.3">
      <c r="A2128">
        <v>11075</v>
      </c>
      <c r="B2128" t="s">
        <v>65</v>
      </c>
      <c r="C2128">
        <v>76</v>
      </c>
      <c r="D2128">
        <v>8</v>
      </c>
      <c r="E2128" s="3">
        <v>44687</v>
      </c>
      <c r="F2128" s="25">
        <f>YEAR(Order[[#This Row],[OrderDate]])</f>
        <v>2022</v>
      </c>
      <c r="G2128" s="14" t="s">
        <v>487</v>
      </c>
      <c r="H2128" t="s">
        <v>484</v>
      </c>
      <c r="I2128" s="4">
        <v>30.599999785423279</v>
      </c>
      <c r="J2128" s="4">
        <v>18</v>
      </c>
      <c r="K2128" s="4">
        <v>15.299999892711639</v>
      </c>
      <c r="L2128">
        <v>2</v>
      </c>
      <c r="M2128" s="8">
        <v>0.15000000596046451</v>
      </c>
      <c r="N2128" t="s">
        <v>430</v>
      </c>
      <c r="O2128">
        <v>23</v>
      </c>
      <c r="P2128" s="4">
        <v>11.35067307451974</v>
      </c>
      <c r="Q2128" t="s">
        <v>154</v>
      </c>
      <c r="R2128" t="s">
        <v>243</v>
      </c>
      <c r="S2128" t="s">
        <v>328</v>
      </c>
      <c r="T2128" t="s">
        <v>509</v>
      </c>
      <c r="U2128" t="s">
        <v>523</v>
      </c>
      <c r="V2128" t="s">
        <v>517</v>
      </c>
    </row>
    <row r="2129" spans="1:22" ht="15" customHeight="1" x14ac:dyDescent="0.3">
      <c r="A2129">
        <v>11076</v>
      </c>
      <c r="B2129" t="s">
        <v>8</v>
      </c>
      <c r="C2129">
        <v>6</v>
      </c>
      <c r="D2129">
        <v>4</v>
      </c>
      <c r="E2129" s="3">
        <v>44687</v>
      </c>
      <c r="F2129" s="25">
        <f>YEAR(Order[[#This Row],[OrderDate]])</f>
        <v>2022</v>
      </c>
      <c r="G2129" s="14" t="s">
        <v>487</v>
      </c>
      <c r="H2129" t="s">
        <v>484</v>
      </c>
      <c r="I2129" s="4">
        <v>375</v>
      </c>
      <c r="J2129" s="4">
        <v>25</v>
      </c>
      <c r="K2129" s="4">
        <v>18.75</v>
      </c>
      <c r="L2129">
        <v>20</v>
      </c>
      <c r="M2129" s="8">
        <v>0.25</v>
      </c>
      <c r="N2129" t="s">
        <v>360</v>
      </c>
      <c r="O2129">
        <v>3</v>
      </c>
      <c r="P2129" s="4">
        <v>17.141683844381447</v>
      </c>
      <c r="Q2129" t="s">
        <v>97</v>
      </c>
      <c r="R2129" t="s">
        <v>186</v>
      </c>
      <c r="S2129" t="s">
        <v>275</v>
      </c>
      <c r="T2129" t="s">
        <v>509</v>
      </c>
      <c r="U2129" t="s">
        <v>519</v>
      </c>
      <c r="V2129" t="s">
        <v>515</v>
      </c>
    </row>
    <row r="2130" spans="1:22" ht="15" customHeight="1" x14ac:dyDescent="0.3">
      <c r="A2130">
        <v>11076</v>
      </c>
      <c r="B2130" t="s">
        <v>8</v>
      </c>
      <c r="C2130">
        <v>14</v>
      </c>
      <c r="D2130">
        <v>4</v>
      </c>
      <c r="E2130" s="3">
        <v>44687</v>
      </c>
      <c r="F2130" s="25">
        <f>YEAR(Order[[#This Row],[OrderDate]])</f>
        <v>2022</v>
      </c>
      <c r="G2130" s="14" t="s">
        <v>487</v>
      </c>
      <c r="H2130" t="s">
        <v>484</v>
      </c>
      <c r="I2130" s="4">
        <v>348.75</v>
      </c>
      <c r="J2130" s="4">
        <v>23.25</v>
      </c>
      <c r="K2130" s="4">
        <v>17.4375</v>
      </c>
      <c r="L2130">
        <v>20</v>
      </c>
      <c r="M2130" s="8">
        <v>0.25</v>
      </c>
      <c r="N2130" t="s">
        <v>368</v>
      </c>
      <c r="O2130">
        <v>6</v>
      </c>
      <c r="P2130" s="4">
        <v>19.281771520737859</v>
      </c>
      <c r="Q2130" t="s">
        <v>97</v>
      </c>
      <c r="R2130" t="s">
        <v>186</v>
      </c>
      <c r="S2130" t="s">
        <v>275</v>
      </c>
      <c r="T2130" t="s">
        <v>509</v>
      </c>
      <c r="U2130" t="s">
        <v>519</v>
      </c>
      <c r="V2130" t="s">
        <v>513</v>
      </c>
    </row>
    <row r="2131" spans="1:22" ht="15" customHeight="1" x14ac:dyDescent="0.3">
      <c r="A2131">
        <v>11076</v>
      </c>
      <c r="B2131" t="s">
        <v>8</v>
      </c>
      <c r="C2131">
        <v>19</v>
      </c>
      <c r="D2131">
        <v>4</v>
      </c>
      <c r="E2131" s="3">
        <v>44687</v>
      </c>
      <c r="F2131" s="25">
        <f>YEAR(Order[[#This Row],[OrderDate]])</f>
        <v>2022</v>
      </c>
      <c r="G2131" s="14" t="s">
        <v>487</v>
      </c>
      <c r="H2131" t="s">
        <v>484</v>
      </c>
      <c r="I2131" s="4">
        <v>69</v>
      </c>
      <c r="J2131" s="4">
        <v>9.1999999999999993</v>
      </c>
      <c r="K2131" s="4">
        <v>6.8999999999999995</v>
      </c>
      <c r="L2131">
        <v>10</v>
      </c>
      <c r="M2131" s="8">
        <v>0.25</v>
      </c>
      <c r="N2131" t="s">
        <v>373</v>
      </c>
      <c r="O2131">
        <v>8</v>
      </c>
      <c r="P2131" s="4">
        <v>7.994614939930428</v>
      </c>
      <c r="Q2131" t="s">
        <v>97</v>
      </c>
      <c r="R2131" t="s">
        <v>186</v>
      </c>
      <c r="S2131" t="s">
        <v>275</v>
      </c>
      <c r="T2131" t="s">
        <v>509</v>
      </c>
      <c r="U2131" t="s">
        <v>519</v>
      </c>
      <c r="V2131" t="s">
        <v>516</v>
      </c>
    </row>
    <row r="2132" spans="1:22" ht="15" customHeight="1" x14ac:dyDescent="0.3">
      <c r="A2132">
        <v>11077</v>
      </c>
      <c r="B2132" t="s">
        <v>62</v>
      </c>
      <c r="C2132">
        <v>2</v>
      </c>
      <c r="D2132">
        <v>1</v>
      </c>
      <c r="E2132" s="3">
        <v>44687</v>
      </c>
      <c r="F2132" s="25">
        <f>YEAR(Order[[#This Row],[OrderDate]])</f>
        <v>2022</v>
      </c>
      <c r="G2132" s="14" t="s">
        <v>487</v>
      </c>
      <c r="H2132" t="s">
        <v>484</v>
      </c>
      <c r="I2132" s="4">
        <v>364.7999986410141</v>
      </c>
      <c r="J2132" s="4">
        <v>19</v>
      </c>
      <c r="K2132" s="4">
        <v>15.199999943375587</v>
      </c>
      <c r="L2132">
        <v>24</v>
      </c>
      <c r="M2132" s="8">
        <v>0.20000000298023221</v>
      </c>
      <c r="N2132" t="s">
        <v>356</v>
      </c>
      <c r="O2132">
        <v>1</v>
      </c>
      <c r="P2132" s="4">
        <v>9.9064127385757743</v>
      </c>
      <c r="Q2132" t="s">
        <v>151</v>
      </c>
      <c r="R2132" t="s">
        <v>240</v>
      </c>
      <c r="S2132" t="s">
        <v>325</v>
      </c>
      <c r="T2132" t="s">
        <v>510</v>
      </c>
      <c r="U2132" t="s">
        <v>353</v>
      </c>
      <c r="V2132" t="s">
        <v>517</v>
      </c>
    </row>
    <row r="2133" spans="1:22" ht="15" customHeight="1" x14ac:dyDescent="0.3">
      <c r="A2133">
        <v>11077</v>
      </c>
      <c r="B2133" t="s">
        <v>62</v>
      </c>
      <c r="C2133">
        <v>3</v>
      </c>
      <c r="D2133">
        <v>1</v>
      </c>
      <c r="E2133" s="3">
        <v>44687</v>
      </c>
      <c r="F2133" s="25">
        <f>YEAR(Order[[#This Row],[OrderDate]])</f>
        <v>2022</v>
      </c>
      <c r="G2133" s="14" t="s">
        <v>487</v>
      </c>
      <c r="H2133" t="s">
        <v>484</v>
      </c>
      <c r="I2133" s="4">
        <v>40</v>
      </c>
      <c r="J2133" s="4">
        <v>10</v>
      </c>
      <c r="K2133" s="4">
        <v>10</v>
      </c>
      <c r="L2133">
        <v>4</v>
      </c>
      <c r="M2133" s="8">
        <v>0</v>
      </c>
      <c r="N2133" t="s">
        <v>357</v>
      </c>
      <c r="O2133">
        <v>1</v>
      </c>
      <c r="P2133" s="4">
        <v>8.7131018239662712</v>
      </c>
      <c r="Q2133" t="s">
        <v>151</v>
      </c>
      <c r="R2133" t="s">
        <v>240</v>
      </c>
      <c r="S2133" t="s">
        <v>325</v>
      </c>
      <c r="T2133" t="s">
        <v>510</v>
      </c>
      <c r="U2133" t="s">
        <v>353</v>
      </c>
      <c r="V2133" t="s">
        <v>515</v>
      </c>
    </row>
    <row r="2134" spans="1:22" ht="15" customHeight="1" x14ac:dyDescent="0.3">
      <c r="A2134">
        <v>11077</v>
      </c>
      <c r="B2134" t="s">
        <v>62</v>
      </c>
      <c r="C2134">
        <v>4</v>
      </c>
      <c r="D2134">
        <v>1</v>
      </c>
      <c r="E2134" s="3">
        <v>44687</v>
      </c>
      <c r="F2134" s="25">
        <f>YEAR(Order[[#This Row],[OrderDate]])</f>
        <v>2022</v>
      </c>
      <c r="G2134" s="14" t="s">
        <v>487</v>
      </c>
      <c r="H2134" t="s">
        <v>484</v>
      </c>
      <c r="I2134" s="4">
        <v>22</v>
      </c>
      <c r="J2134" s="4">
        <v>22</v>
      </c>
      <c r="K2134" s="4">
        <v>22</v>
      </c>
      <c r="L2134">
        <v>1</v>
      </c>
      <c r="M2134" s="8">
        <v>0</v>
      </c>
      <c r="N2134" t="s">
        <v>358</v>
      </c>
      <c r="O2134">
        <v>2</v>
      </c>
      <c r="P2134" s="4">
        <v>13.396192586104789</v>
      </c>
      <c r="Q2134" t="s">
        <v>151</v>
      </c>
      <c r="R2134" t="s">
        <v>240</v>
      </c>
      <c r="S2134" t="s">
        <v>325</v>
      </c>
      <c r="T2134" t="s">
        <v>510</v>
      </c>
      <c r="U2134" t="s">
        <v>353</v>
      </c>
      <c r="V2134" t="s">
        <v>515</v>
      </c>
    </row>
    <row r="2135" spans="1:22" ht="15" customHeight="1" x14ac:dyDescent="0.3">
      <c r="A2135">
        <v>11077</v>
      </c>
      <c r="B2135" t="s">
        <v>62</v>
      </c>
      <c r="C2135">
        <v>6</v>
      </c>
      <c r="D2135">
        <v>1</v>
      </c>
      <c r="E2135" s="3">
        <v>44687</v>
      </c>
      <c r="F2135" s="25">
        <f>YEAR(Order[[#This Row],[OrderDate]])</f>
        <v>2022</v>
      </c>
      <c r="G2135" s="14" t="s">
        <v>487</v>
      </c>
      <c r="H2135" t="s">
        <v>484</v>
      </c>
      <c r="I2135" s="4">
        <v>24.500000011175871</v>
      </c>
      <c r="J2135" s="4">
        <v>25</v>
      </c>
      <c r="K2135" s="4">
        <v>24.500000011175871</v>
      </c>
      <c r="L2135">
        <v>1</v>
      </c>
      <c r="M2135" s="8">
        <v>1.9999999552965161E-2</v>
      </c>
      <c r="N2135" t="s">
        <v>360</v>
      </c>
      <c r="O2135">
        <v>3</v>
      </c>
      <c r="P2135" s="4">
        <v>17.141683844381447</v>
      </c>
      <c r="Q2135" t="s">
        <v>151</v>
      </c>
      <c r="R2135" t="s">
        <v>240</v>
      </c>
      <c r="S2135" t="s">
        <v>325</v>
      </c>
      <c r="T2135" t="s">
        <v>510</v>
      </c>
      <c r="U2135" t="s">
        <v>353</v>
      </c>
      <c r="V2135" t="s">
        <v>515</v>
      </c>
    </row>
    <row r="2136" spans="1:22" ht="15" customHeight="1" x14ac:dyDescent="0.3">
      <c r="A2136">
        <v>11077</v>
      </c>
      <c r="B2136" t="s">
        <v>62</v>
      </c>
      <c r="C2136">
        <v>7</v>
      </c>
      <c r="D2136">
        <v>1</v>
      </c>
      <c r="E2136" s="3">
        <v>44687</v>
      </c>
      <c r="F2136" s="25">
        <f>YEAR(Order[[#This Row],[OrderDate]])</f>
        <v>2022</v>
      </c>
      <c r="G2136" s="14" t="s">
        <v>487</v>
      </c>
      <c r="H2136" t="s">
        <v>484</v>
      </c>
      <c r="I2136" s="4">
        <v>28.499999977648258</v>
      </c>
      <c r="J2136" s="4">
        <v>30</v>
      </c>
      <c r="K2136" s="4">
        <v>28.499999977648258</v>
      </c>
      <c r="L2136">
        <v>1</v>
      </c>
      <c r="M2136" s="8">
        <v>5.000000074505806E-2</v>
      </c>
      <c r="N2136" t="s">
        <v>361</v>
      </c>
      <c r="O2136">
        <v>3</v>
      </c>
      <c r="P2136" s="4">
        <v>16.995648153812226</v>
      </c>
      <c r="Q2136" t="s">
        <v>151</v>
      </c>
      <c r="R2136" t="s">
        <v>240</v>
      </c>
      <c r="S2136" t="s">
        <v>325</v>
      </c>
      <c r="T2136" t="s">
        <v>510</v>
      </c>
      <c r="U2136" t="s">
        <v>353</v>
      </c>
      <c r="V2136" t="s">
        <v>513</v>
      </c>
    </row>
    <row r="2137" spans="1:22" ht="15" customHeight="1" x14ac:dyDescent="0.3">
      <c r="A2137">
        <v>11077</v>
      </c>
      <c r="B2137" t="s">
        <v>62</v>
      </c>
      <c r="C2137">
        <v>8</v>
      </c>
      <c r="D2137">
        <v>1</v>
      </c>
      <c r="E2137" s="3">
        <v>44687</v>
      </c>
      <c r="F2137" s="25">
        <f>YEAR(Order[[#This Row],[OrderDate]])</f>
        <v>2022</v>
      </c>
      <c r="G2137" s="14" t="s">
        <v>487</v>
      </c>
      <c r="H2137" t="s">
        <v>484</v>
      </c>
      <c r="I2137" s="4">
        <v>71.99999988079071</v>
      </c>
      <c r="J2137" s="4">
        <v>40</v>
      </c>
      <c r="K2137" s="4">
        <v>35.999999940395355</v>
      </c>
      <c r="L2137">
        <v>2</v>
      </c>
      <c r="M2137" s="8">
        <v>0.10000000149011611</v>
      </c>
      <c r="N2137" t="s">
        <v>362</v>
      </c>
      <c r="O2137">
        <v>3</v>
      </c>
      <c r="P2137" s="4">
        <v>29.042861179974402</v>
      </c>
      <c r="Q2137" t="s">
        <v>151</v>
      </c>
      <c r="R2137" t="s">
        <v>240</v>
      </c>
      <c r="S2137" t="s">
        <v>325</v>
      </c>
      <c r="T2137" t="s">
        <v>510</v>
      </c>
      <c r="U2137" t="s">
        <v>353</v>
      </c>
      <c r="V2137" t="s">
        <v>515</v>
      </c>
    </row>
    <row r="2138" spans="1:22" ht="15" customHeight="1" x14ac:dyDescent="0.3">
      <c r="A2138">
        <v>11077</v>
      </c>
      <c r="B2138" t="s">
        <v>62</v>
      </c>
      <c r="C2138">
        <v>10</v>
      </c>
      <c r="D2138">
        <v>1</v>
      </c>
      <c r="E2138" s="3">
        <v>44687</v>
      </c>
      <c r="F2138" s="25">
        <f>YEAR(Order[[#This Row],[OrderDate]])</f>
        <v>2022</v>
      </c>
      <c r="G2138" s="14" t="s">
        <v>487</v>
      </c>
      <c r="H2138" t="s">
        <v>484</v>
      </c>
      <c r="I2138" s="4">
        <v>31</v>
      </c>
      <c r="J2138" s="4">
        <v>31</v>
      </c>
      <c r="K2138" s="4">
        <v>31</v>
      </c>
      <c r="L2138">
        <v>1</v>
      </c>
      <c r="M2138" s="8">
        <v>0</v>
      </c>
      <c r="N2138" t="s">
        <v>364</v>
      </c>
      <c r="O2138">
        <v>4</v>
      </c>
      <c r="P2138" s="4">
        <v>11.047328272500083</v>
      </c>
      <c r="Q2138" t="s">
        <v>151</v>
      </c>
      <c r="R2138" t="s">
        <v>240</v>
      </c>
      <c r="S2138" t="s">
        <v>325</v>
      </c>
      <c r="T2138" t="s">
        <v>510</v>
      </c>
      <c r="U2138" t="s">
        <v>353</v>
      </c>
      <c r="V2138" t="s">
        <v>514</v>
      </c>
    </row>
    <row r="2139" spans="1:22" ht="15" customHeight="1" x14ac:dyDescent="0.3">
      <c r="A2139">
        <v>11077</v>
      </c>
      <c r="B2139" t="s">
        <v>62</v>
      </c>
      <c r="C2139">
        <v>12</v>
      </c>
      <c r="D2139">
        <v>1</v>
      </c>
      <c r="E2139" s="3">
        <v>44687</v>
      </c>
      <c r="F2139" s="25">
        <f>YEAR(Order[[#This Row],[OrderDate]])</f>
        <v>2022</v>
      </c>
      <c r="G2139" s="14" t="s">
        <v>487</v>
      </c>
      <c r="H2139" t="s">
        <v>484</v>
      </c>
      <c r="I2139" s="4">
        <v>72.199999943375587</v>
      </c>
      <c r="J2139" s="4">
        <v>38</v>
      </c>
      <c r="K2139" s="4">
        <v>36.099999971687794</v>
      </c>
      <c r="L2139">
        <v>2</v>
      </c>
      <c r="M2139" s="8">
        <v>5.000000074505806E-2</v>
      </c>
      <c r="N2139" t="s">
        <v>366</v>
      </c>
      <c r="O2139">
        <v>5</v>
      </c>
      <c r="P2139" s="4">
        <v>30.407974809079235</v>
      </c>
      <c r="Q2139" t="s">
        <v>151</v>
      </c>
      <c r="R2139" t="s">
        <v>240</v>
      </c>
      <c r="S2139" t="s">
        <v>325</v>
      </c>
      <c r="T2139" t="s">
        <v>510</v>
      </c>
      <c r="U2139" t="s">
        <v>353</v>
      </c>
      <c r="V2139" t="s">
        <v>511</v>
      </c>
    </row>
    <row r="2140" spans="1:22" ht="15" customHeight="1" x14ac:dyDescent="0.3">
      <c r="A2140">
        <v>11077</v>
      </c>
      <c r="B2140" t="s">
        <v>62</v>
      </c>
      <c r="C2140">
        <v>13</v>
      </c>
      <c r="D2140">
        <v>1</v>
      </c>
      <c r="E2140" s="3">
        <v>44687</v>
      </c>
      <c r="F2140" s="25">
        <f>YEAR(Order[[#This Row],[OrderDate]])</f>
        <v>2022</v>
      </c>
      <c r="G2140" s="14" t="s">
        <v>487</v>
      </c>
      <c r="H2140" t="s">
        <v>484</v>
      </c>
      <c r="I2140" s="4">
        <v>24</v>
      </c>
      <c r="J2140" s="4">
        <v>6</v>
      </c>
      <c r="K2140" s="4">
        <v>6</v>
      </c>
      <c r="L2140">
        <v>4</v>
      </c>
      <c r="M2140" s="8">
        <v>0</v>
      </c>
      <c r="N2140" t="s">
        <v>367</v>
      </c>
      <c r="O2140">
        <v>6</v>
      </c>
      <c r="P2140" s="4">
        <v>2.1837851755325639</v>
      </c>
      <c r="Q2140" t="s">
        <v>151</v>
      </c>
      <c r="R2140" t="s">
        <v>240</v>
      </c>
      <c r="S2140" t="s">
        <v>325</v>
      </c>
      <c r="T2140" t="s">
        <v>510</v>
      </c>
      <c r="U2140" t="s">
        <v>353</v>
      </c>
      <c r="V2140" t="s">
        <v>514</v>
      </c>
    </row>
    <row r="2141" spans="1:22" ht="15" customHeight="1" x14ac:dyDescent="0.3">
      <c r="A2141">
        <v>11077</v>
      </c>
      <c r="B2141" t="s">
        <v>62</v>
      </c>
      <c r="C2141">
        <v>14</v>
      </c>
      <c r="D2141">
        <v>1</v>
      </c>
      <c r="E2141" s="3">
        <v>44687</v>
      </c>
      <c r="F2141" s="25">
        <f>YEAR(Order[[#This Row],[OrderDate]])</f>
        <v>2022</v>
      </c>
      <c r="G2141" s="14" t="s">
        <v>487</v>
      </c>
      <c r="H2141" t="s">
        <v>484</v>
      </c>
      <c r="I2141" s="4">
        <v>22.55250001559034</v>
      </c>
      <c r="J2141" s="4">
        <v>23.25</v>
      </c>
      <c r="K2141" s="4">
        <v>22.55250001559034</v>
      </c>
      <c r="L2141">
        <v>1</v>
      </c>
      <c r="M2141" s="8">
        <v>2.999999932944775E-2</v>
      </c>
      <c r="N2141" t="s">
        <v>368</v>
      </c>
      <c r="O2141">
        <v>6</v>
      </c>
      <c r="P2141" s="4">
        <v>19.281771520737859</v>
      </c>
      <c r="Q2141" t="s">
        <v>151</v>
      </c>
      <c r="R2141" t="s">
        <v>240</v>
      </c>
      <c r="S2141" t="s">
        <v>325</v>
      </c>
      <c r="T2141" t="s">
        <v>510</v>
      </c>
      <c r="U2141" t="s">
        <v>353</v>
      </c>
      <c r="V2141" t="s">
        <v>513</v>
      </c>
    </row>
    <row r="2142" spans="1:22" ht="15" customHeight="1" x14ac:dyDescent="0.3">
      <c r="A2142">
        <v>11077</v>
      </c>
      <c r="B2142" t="s">
        <v>62</v>
      </c>
      <c r="C2142">
        <v>16</v>
      </c>
      <c r="D2142">
        <v>1</v>
      </c>
      <c r="E2142" s="3">
        <v>44687</v>
      </c>
      <c r="F2142" s="25">
        <f>YEAR(Order[[#This Row],[OrderDate]])</f>
        <v>2022</v>
      </c>
      <c r="G2142" s="14" t="s">
        <v>487</v>
      </c>
      <c r="H2142" t="s">
        <v>484</v>
      </c>
      <c r="I2142" s="4">
        <v>33.853000023402274</v>
      </c>
      <c r="J2142" s="4">
        <v>17.45</v>
      </c>
      <c r="K2142" s="4">
        <v>16.926500011701137</v>
      </c>
      <c r="L2142">
        <v>2</v>
      </c>
      <c r="M2142" s="8">
        <v>2.999999932944775E-2</v>
      </c>
      <c r="N2142" t="s">
        <v>370</v>
      </c>
      <c r="O2142">
        <v>7</v>
      </c>
      <c r="P2142" s="4">
        <v>12.75283918323947</v>
      </c>
      <c r="Q2142" t="s">
        <v>151</v>
      </c>
      <c r="R2142" t="s">
        <v>240</v>
      </c>
      <c r="S2142" t="s">
        <v>325</v>
      </c>
      <c r="T2142" t="s">
        <v>510</v>
      </c>
      <c r="U2142" t="s">
        <v>353</v>
      </c>
      <c r="V2142" t="s">
        <v>516</v>
      </c>
    </row>
    <row r="2143" spans="1:22" ht="15" customHeight="1" x14ac:dyDescent="0.3">
      <c r="A2143">
        <v>11077</v>
      </c>
      <c r="B2143" t="s">
        <v>62</v>
      </c>
      <c r="C2143">
        <v>20</v>
      </c>
      <c r="D2143">
        <v>1</v>
      </c>
      <c r="E2143" s="3">
        <v>44687</v>
      </c>
      <c r="F2143" s="25">
        <f>YEAR(Order[[#This Row],[OrderDate]])</f>
        <v>2022</v>
      </c>
      <c r="G2143" s="14" t="s">
        <v>487</v>
      </c>
      <c r="H2143" t="s">
        <v>484</v>
      </c>
      <c r="I2143" s="4">
        <v>77.760000072419643</v>
      </c>
      <c r="J2143" s="4">
        <v>81</v>
      </c>
      <c r="K2143" s="4">
        <v>77.760000072419643</v>
      </c>
      <c r="L2143">
        <v>1</v>
      </c>
      <c r="M2143" s="8">
        <v>3.9999999105930328E-2</v>
      </c>
      <c r="N2143" t="s">
        <v>374</v>
      </c>
      <c r="O2143">
        <v>8</v>
      </c>
      <c r="P2143" s="4">
        <v>57.815472307491099</v>
      </c>
      <c r="Q2143" t="s">
        <v>151</v>
      </c>
      <c r="R2143" t="s">
        <v>240</v>
      </c>
      <c r="S2143" t="s">
        <v>325</v>
      </c>
      <c r="T2143" t="s">
        <v>510</v>
      </c>
      <c r="U2143" t="s">
        <v>353</v>
      </c>
      <c r="V2143" t="s">
        <v>516</v>
      </c>
    </row>
    <row r="2144" spans="1:22" ht="15" customHeight="1" x14ac:dyDescent="0.3">
      <c r="A2144">
        <v>11077</v>
      </c>
      <c r="B2144" t="s">
        <v>62</v>
      </c>
      <c r="C2144">
        <v>23</v>
      </c>
      <c r="D2144">
        <v>1</v>
      </c>
      <c r="E2144" s="3">
        <v>44687</v>
      </c>
      <c r="F2144" s="25">
        <f>YEAR(Order[[#This Row],[OrderDate]])</f>
        <v>2022</v>
      </c>
      <c r="G2144" s="14" t="s">
        <v>487</v>
      </c>
      <c r="H2144" t="s">
        <v>484</v>
      </c>
      <c r="I2144" s="4">
        <v>18</v>
      </c>
      <c r="J2144" s="4">
        <v>9</v>
      </c>
      <c r="K2144" s="4">
        <v>9</v>
      </c>
      <c r="L2144">
        <v>2</v>
      </c>
      <c r="M2144" s="8">
        <v>0</v>
      </c>
      <c r="N2144" t="s">
        <v>377</v>
      </c>
      <c r="O2144">
        <v>9</v>
      </c>
      <c r="P2144" s="4">
        <v>5.2140991742329925</v>
      </c>
      <c r="Q2144" t="s">
        <v>151</v>
      </c>
      <c r="R2144" t="s">
        <v>240</v>
      </c>
      <c r="S2144" t="s">
        <v>325</v>
      </c>
      <c r="T2144" t="s">
        <v>510</v>
      </c>
      <c r="U2144" t="s">
        <v>353</v>
      </c>
      <c r="V2144" t="s">
        <v>512</v>
      </c>
    </row>
    <row r="2145" spans="1:22" ht="15" customHeight="1" x14ac:dyDescent="0.3">
      <c r="A2145">
        <v>11077</v>
      </c>
      <c r="B2145" t="s">
        <v>62</v>
      </c>
      <c r="C2145">
        <v>32</v>
      </c>
      <c r="D2145">
        <v>1</v>
      </c>
      <c r="E2145" s="3">
        <v>44687</v>
      </c>
      <c r="F2145" s="25">
        <f>YEAR(Order[[#This Row],[OrderDate]])</f>
        <v>2022</v>
      </c>
      <c r="G2145" s="14" t="s">
        <v>487</v>
      </c>
      <c r="H2145" t="s">
        <v>484</v>
      </c>
      <c r="I2145" s="4">
        <v>32</v>
      </c>
      <c r="J2145" s="4">
        <v>32</v>
      </c>
      <c r="K2145" s="4">
        <v>32</v>
      </c>
      <c r="L2145">
        <v>1</v>
      </c>
      <c r="M2145" s="8">
        <v>0</v>
      </c>
      <c r="N2145" t="s">
        <v>386</v>
      </c>
      <c r="O2145">
        <v>14</v>
      </c>
      <c r="P2145" s="4">
        <v>15.737004602670464</v>
      </c>
      <c r="Q2145" t="s">
        <v>151</v>
      </c>
      <c r="R2145" t="s">
        <v>240</v>
      </c>
      <c r="S2145" t="s">
        <v>325</v>
      </c>
      <c r="T2145" t="s">
        <v>510</v>
      </c>
      <c r="U2145" t="s">
        <v>353</v>
      </c>
      <c r="V2145" t="s">
        <v>511</v>
      </c>
    </row>
    <row r="2146" spans="1:22" ht="15" customHeight="1" x14ac:dyDescent="0.3">
      <c r="A2146">
        <v>11077</v>
      </c>
      <c r="B2146" t="s">
        <v>62</v>
      </c>
      <c r="C2146">
        <v>39</v>
      </c>
      <c r="D2146">
        <v>1</v>
      </c>
      <c r="E2146" s="3">
        <v>44687</v>
      </c>
      <c r="F2146" s="25">
        <f>YEAR(Order[[#This Row],[OrderDate]])</f>
        <v>2022</v>
      </c>
      <c r="G2146" s="14" t="s">
        <v>487</v>
      </c>
      <c r="H2146" t="s">
        <v>484</v>
      </c>
      <c r="I2146" s="4">
        <v>34.19999997317791</v>
      </c>
      <c r="J2146" s="4">
        <v>18</v>
      </c>
      <c r="K2146" s="4">
        <v>17.099999986588955</v>
      </c>
      <c r="L2146">
        <v>2</v>
      </c>
      <c r="M2146" s="8">
        <v>5.000000074505806E-2</v>
      </c>
      <c r="N2146" t="s">
        <v>393</v>
      </c>
      <c r="O2146">
        <v>18</v>
      </c>
      <c r="P2146" s="4">
        <v>13.522215154598831</v>
      </c>
      <c r="Q2146" t="s">
        <v>151</v>
      </c>
      <c r="R2146" t="s">
        <v>240</v>
      </c>
      <c r="S2146" t="s">
        <v>325</v>
      </c>
      <c r="T2146" t="s">
        <v>510</v>
      </c>
      <c r="U2146" t="s">
        <v>353</v>
      </c>
      <c r="V2146" t="s">
        <v>517</v>
      </c>
    </row>
    <row r="2147" spans="1:22" ht="15" customHeight="1" x14ac:dyDescent="0.3">
      <c r="A2147">
        <v>11077</v>
      </c>
      <c r="B2147" t="s">
        <v>62</v>
      </c>
      <c r="C2147">
        <v>41</v>
      </c>
      <c r="D2147">
        <v>1</v>
      </c>
      <c r="E2147" s="3">
        <v>44687</v>
      </c>
      <c r="F2147" s="25">
        <f>YEAR(Order[[#This Row],[OrderDate]])</f>
        <v>2022</v>
      </c>
      <c r="G2147" s="14" t="s">
        <v>487</v>
      </c>
      <c r="H2147" t="s">
        <v>484</v>
      </c>
      <c r="I2147" s="4">
        <v>28.950000000000003</v>
      </c>
      <c r="J2147" s="4">
        <v>9.65</v>
      </c>
      <c r="K2147" s="4">
        <v>9.65</v>
      </c>
      <c r="L2147">
        <v>3</v>
      </c>
      <c r="M2147" s="8">
        <v>0</v>
      </c>
      <c r="N2147" t="s">
        <v>395</v>
      </c>
      <c r="O2147">
        <v>19</v>
      </c>
      <c r="P2147" s="4">
        <v>6.0463867884479576</v>
      </c>
      <c r="Q2147" t="s">
        <v>151</v>
      </c>
      <c r="R2147" t="s">
        <v>240</v>
      </c>
      <c r="S2147" t="s">
        <v>325</v>
      </c>
      <c r="T2147" t="s">
        <v>510</v>
      </c>
      <c r="U2147" t="s">
        <v>353</v>
      </c>
      <c r="V2147" t="s">
        <v>514</v>
      </c>
    </row>
    <row r="2148" spans="1:22" ht="15" customHeight="1" x14ac:dyDescent="0.3">
      <c r="A2148">
        <v>11077</v>
      </c>
      <c r="B2148" t="s">
        <v>62</v>
      </c>
      <c r="C2148">
        <v>46</v>
      </c>
      <c r="D2148">
        <v>1</v>
      </c>
      <c r="E2148" s="3">
        <v>44687</v>
      </c>
      <c r="F2148" s="25">
        <f>YEAR(Order[[#This Row],[OrderDate]])</f>
        <v>2022</v>
      </c>
      <c r="G2148" s="14" t="s">
        <v>487</v>
      </c>
      <c r="H2148" t="s">
        <v>484</v>
      </c>
      <c r="I2148" s="4">
        <v>35.280000016093254</v>
      </c>
      <c r="J2148" s="4">
        <v>12</v>
      </c>
      <c r="K2148" s="4">
        <v>11.760000005364418</v>
      </c>
      <c r="L2148">
        <v>3</v>
      </c>
      <c r="M2148" s="8">
        <v>1.9999999552965161E-2</v>
      </c>
      <c r="N2148" t="s">
        <v>400</v>
      </c>
      <c r="O2148">
        <v>21</v>
      </c>
      <c r="P2148" s="4">
        <v>5.504627786254181</v>
      </c>
      <c r="Q2148" t="s">
        <v>151</v>
      </c>
      <c r="R2148" t="s">
        <v>240</v>
      </c>
      <c r="S2148" t="s">
        <v>325</v>
      </c>
      <c r="T2148" t="s">
        <v>510</v>
      </c>
      <c r="U2148" t="s">
        <v>353</v>
      </c>
      <c r="V2148" t="s">
        <v>514</v>
      </c>
    </row>
    <row r="2149" spans="1:22" ht="15" customHeight="1" x14ac:dyDescent="0.3">
      <c r="A2149">
        <v>11077</v>
      </c>
      <c r="B2149" t="s">
        <v>62</v>
      </c>
      <c r="C2149">
        <v>52</v>
      </c>
      <c r="D2149">
        <v>1</v>
      </c>
      <c r="E2149" s="3">
        <v>44687</v>
      </c>
      <c r="F2149" s="25">
        <f>YEAR(Order[[#This Row],[OrderDate]])</f>
        <v>2022</v>
      </c>
      <c r="G2149" s="14" t="s">
        <v>487</v>
      </c>
      <c r="H2149" t="s">
        <v>484</v>
      </c>
      <c r="I2149" s="4">
        <v>14</v>
      </c>
      <c r="J2149" s="4">
        <v>7</v>
      </c>
      <c r="K2149" s="4">
        <v>7</v>
      </c>
      <c r="L2149">
        <v>2</v>
      </c>
      <c r="M2149" s="8">
        <v>0</v>
      </c>
      <c r="N2149" t="s">
        <v>406</v>
      </c>
      <c r="O2149">
        <v>24</v>
      </c>
      <c r="P2149" s="4">
        <v>2.7531089859539</v>
      </c>
      <c r="Q2149" t="s">
        <v>151</v>
      </c>
      <c r="R2149" t="s">
        <v>240</v>
      </c>
      <c r="S2149" t="s">
        <v>325</v>
      </c>
      <c r="T2149" t="s">
        <v>510</v>
      </c>
      <c r="U2149" t="s">
        <v>353</v>
      </c>
      <c r="V2149" t="s">
        <v>512</v>
      </c>
    </row>
    <row r="2150" spans="1:22" ht="15" customHeight="1" x14ac:dyDescent="0.3">
      <c r="A2150">
        <v>11077</v>
      </c>
      <c r="B2150" t="s">
        <v>62</v>
      </c>
      <c r="C2150">
        <v>55</v>
      </c>
      <c r="D2150">
        <v>1</v>
      </c>
      <c r="E2150" s="3">
        <v>44687</v>
      </c>
      <c r="F2150" s="25">
        <f>YEAR(Order[[#This Row],[OrderDate]])</f>
        <v>2022</v>
      </c>
      <c r="G2150" s="14" t="s">
        <v>487</v>
      </c>
      <c r="H2150" t="s">
        <v>484</v>
      </c>
      <c r="I2150" s="4">
        <v>48</v>
      </c>
      <c r="J2150" s="4">
        <v>24</v>
      </c>
      <c r="K2150" s="4">
        <v>24</v>
      </c>
      <c r="L2150">
        <v>2</v>
      </c>
      <c r="M2150" s="8">
        <v>0</v>
      </c>
      <c r="N2150" t="s">
        <v>409</v>
      </c>
      <c r="O2150">
        <v>25</v>
      </c>
      <c r="P2150" s="4">
        <v>18.144678468561601</v>
      </c>
      <c r="Q2150" t="s">
        <v>151</v>
      </c>
      <c r="R2150" t="s">
        <v>240</v>
      </c>
      <c r="S2150" t="s">
        <v>325</v>
      </c>
      <c r="T2150" t="s">
        <v>510</v>
      </c>
      <c r="U2150" t="s">
        <v>353</v>
      </c>
      <c r="V2150" t="s">
        <v>518</v>
      </c>
    </row>
    <row r="2151" spans="1:22" ht="15" customHeight="1" x14ac:dyDescent="0.3">
      <c r="A2151">
        <v>11077</v>
      </c>
      <c r="B2151" t="s">
        <v>62</v>
      </c>
      <c r="C2151">
        <v>60</v>
      </c>
      <c r="D2151">
        <v>1</v>
      </c>
      <c r="E2151" s="3">
        <v>44687</v>
      </c>
      <c r="F2151" s="25">
        <f>YEAR(Order[[#This Row],[OrderDate]])</f>
        <v>2022</v>
      </c>
      <c r="G2151" s="14" t="s">
        <v>487</v>
      </c>
      <c r="H2151" t="s">
        <v>484</v>
      </c>
      <c r="I2151" s="4">
        <v>63.920000091195107</v>
      </c>
      <c r="J2151" s="4">
        <v>34</v>
      </c>
      <c r="K2151" s="4">
        <v>31.960000045597553</v>
      </c>
      <c r="L2151">
        <v>2</v>
      </c>
      <c r="M2151" s="8">
        <v>5.9999998658895493E-2</v>
      </c>
      <c r="N2151" t="s">
        <v>414</v>
      </c>
      <c r="O2151">
        <v>28</v>
      </c>
      <c r="P2151" s="4">
        <v>17.186056815854748</v>
      </c>
      <c r="Q2151" t="s">
        <v>151</v>
      </c>
      <c r="R2151" t="s">
        <v>240</v>
      </c>
      <c r="S2151" t="s">
        <v>325</v>
      </c>
      <c r="T2151" t="s">
        <v>510</v>
      </c>
      <c r="U2151" t="s">
        <v>353</v>
      </c>
      <c r="V2151" t="s">
        <v>511</v>
      </c>
    </row>
    <row r="2152" spans="1:22" ht="15" customHeight="1" x14ac:dyDescent="0.3">
      <c r="A2152">
        <v>11077</v>
      </c>
      <c r="B2152" t="s">
        <v>62</v>
      </c>
      <c r="C2152">
        <v>64</v>
      </c>
      <c r="D2152">
        <v>1</v>
      </c>
      <c r="E2152" s="3">
        <v>44687</v>
      </c>
      <c r="F2152" s="25">
        <f>YEAR(Order[[#This Row],[OrderDate]])</f>
        <v>2022</v>
      </c>
      <c r="G2152" s="14" t="s">
        <v>487</v>
      </c>
      <c r="H2152" t="s">
        <v>484</v>
      </c>
      <c r="I2152" s="4">
        <v>64.505000044591725</v>
      </c>
      <c r="J2152" s="4">
        <v>33.25</v>
      </c>
      <c r="K2152" s="4">
        <v>32.252500022295862</v>
      </c>
      <c r="L2152">
        <v>2</v>
      </c>
      <c r="M2152" s="8">
        <v>2.999999932944775E-2</v>
      </c>
      <c r="N2152" t="s">
        <v>418</v>
      </c>
      <c r="O2152">
        <v>12</v>
      </c>
      <c r="P2152" s="4">
        <v>21.348702933885775</v>
      </c>
      <c r="Q2152" t="s">
        <v>151</v>
      </c>
      <c r="R2152" t="s">
        <v>240</v>
      </c>
      <c r="S2152" t="s">
        <v>325</v>
      </c>
      <c r="T2152" t="s">
        <v>510</v>
      </c>
      <c r="U2152" t="s">
        <v>353</v>
      </c>
      <c r="V2152" t="s">
        <v>512</v>
      </c>
    </row>
    <row r="2153" spans="1:22" ht="15" customHeight="1" x14ac:dyDescent="0.3">
      <c r="A2153">
        <v>11077</v>
      </c>
      <c r="B2153" t="s">
        <v>62</v>
      </c>
      <c r="C2153">
        <v>66</v>
      </c>
      <c r="D2153">
        <v>1</v>
      </c>
      <c r="E2153" s="3">
        <v>44687</v>
      </c>
      <c r="F2153" s="25">
        <f>YEAR(Order[[#This Row],[OrderDate]])</f>
        <v>2022</v>
      </c>
      <c r="G2153" s="14" t="s">
        <v>487</v>
      </c>
      <c r="H2153" t="s">
        <v>484</v>
      </c>
      <c r="I2153" s="4">
        <v>17</v>
      </c>
      <c r="J2153" s="4">
        <v>17</v>
      </c>
      <c r="K2153" s="4">
        <v>17</v>
      </c>
      <c r="L2153">
        <v>1</v>
      </c>
      <c r="M2153" s="8">
        <v>0</v>
      </c>
      <c r="N2153" t="s">
        <v>420</v>
      </c>
      <c r="O2153">
        <v>2</v>
      </c>
      <c r="P2153" s="4">
        <v>4.7723602845439919</v>
      </c>
      <c r="Q2153" t="s">
        <v>151</v>
      </c>
      <c r="R2153" t="s">
        <v>240</v>
      </c>
      <c r="S2153" t="s">
        <v>325</v>
      </c>
      <c r="T2153" t="s">
        <v>510</v>
      </c>
      <c r="U2153" t="s">
        <v>353</v>
      </c>
      <c r="V2153" t="s">
        <v>515</v>
      </c>
    </row>
    <row r="2154" spans="1:22" ht="15" customHeight="1" x14ac:dyDescent="0.3">
      <c r="A2154">
        <v>11077</v>
      </c>
      <c r="B2154" t="s">
        <v>62</v>
      </c>
      <c r="C2154">
        <v>73</v>
      </c>
      <c r="D2154">
        <v>1</v>
      </c>
      <c r="E2154" s="3">
        <v>44687</v>
      </c>
      <c r="F2154" s="25">
        <f>YEAR(Order[[#This Row],[OrderDate]])</f>
        <v>2022</v>
      </c>
      <c r="G2154" s="14" t="s">
        <v>487</v>
      </c>
      <c r="H2154" t="s">
        <v>484</v>
      </c>
      <c r="I2154" s="4">
        <v>29.700000006705523</v>
      </c>
      <c r="J2154" s="4">
        <v>15</v>
      </c>
      <c r="K2154" s="4">
        <v>14.850000003352761</v>
      </c>
      <c r="L2154">
        <v>2</v>
      </c>
      <c r="M2154" s="8">
        <v>9.9999997764825821E-3</v>
      </c>
      <c r="N2154" t="s">
        <v>427</v>
      </c>
      <c r="O2154">
        <v>17</v>
      </c>
      <c r="P2154" s="4">
        <v>4.6045134272414314</v>
      </c>
      <c r="Q2154" t="s">
        <v>151</v>
      </c>
      <c r="R2154" t="s">
        <v>240</v>
      </c>
      <c r="S2154" t="s">
        <v>325</v>
      </c>
      <c r="T2154" t="s">
        <v>510</v>
      </c>
      <c r="U2154" t="s">
        <v>353</v>
      </c>
      <c r="V2154" t="s">
        <v>514</v>
      </c>
    </row>
    <row r="2155" spans="1:22" ht="15" customHeight="1" x14ac:dyDescent="0.3">
      <c r="A2155">
        <v>11077</v>
      </c>
      <c r="B2155" t="s">
        <v>62</v>
      </c>
      <c r="C2155">
        <v>75</v>
      </c>
      <c r="D2155">
        <v>1</v>
      </c>
      <c r="E2155" s="3">
        <v>44687</v>
      </c>
      <c r="F2155" s="25">
        <f>YEAR(Order[[#This Row],[OrderDate]])</f>
        <v>2022</v>
      </c>
      <c r="G2155" s="14" t="s">
        <v>487</v>
      </c>
      <c r="H2155" t="s">
        <v>484</v>
      </c>
      <c r="I2155" s="4">
        <v>31</v>
      </c>
      <c r="J2155" s="4">
        <v>7.75</v>
      </c>
      <c r="K2155" s="4">
        <v>7.75</v>
      </c>
      <c r="L2155">
        <v>4</v>
      </c>
      <c r="M2155" s="8">
        <v>0</v>
      </c>
      <c r="N2155" t="s">
        <v>429</v>
      </c>
      <c r="O2155">
        <v>12</v>
      </c>
      <c r="P2155" s="4">
        <v>3.8495729671919596</v>
      </c>
      <c r="Q2155" t="s">
        <v>151</v>
      </c>
      <c r="R2155" t="s">
        <v>240</v>
      </c>
      <c r="S2155" t="s">
        <v>325</v>
      </c>
      <c r="T2155" t="s">
        <v>510</v>
      </c>
      <c r="U2155" t="s">
        <v>353</v>
      </c>
      <c r="V2155" t="s">
        <v>517</v>
      </c>
    </row>
    <row r="2156" spans="1:22" ht="15" customHeight="1" x14ac:dyDescent="0.3">
      <c r="A2156">
        <v>11077</v>
      </c>
      <c r="B2156" t="s">
        <v>62</v>
      </c>
      <c r="C2156">
        <v>77</v>
      </c>
      <c r="D2156">
        <v>1</v>
      </c>
      <c r="E2156" s="3">
        <v>44687</v>
      </c>
      <c r="F2156" s="25">
        <f>YEAR(Order[[#This Row],[OrderDate]])</f>
        <v>2022</v>
      </c>
      <c r="G2156" s="14"/>
      <c r="H2156" t="s">
        <v>484</v>
      </c>
      <c r="I2156" s="4">
        <v>26</v>
      </c>
      <c r="J2156" s="4">
        <v>13</v>
      </c>
      <c r="K2156" s="4">
        <v>13</v>
      </c>
      <c r="L2156">
        <v>2</v>
      </c>
      <c r="M2156" s="8">
        <v>0</v>
      </c>
      <c r="N2156" t="s">
        <v>431</v>
      </c>
      <c r="O2156">
        <v>12</v>
      </c>
      <c r="P2156" s="4">
        <v>9.7871799999999993</v>
      </c>
      <c r="Q2156" t="s">
        <v>151</v>
      </c>
      <c r="R2156" t="s">
        <v>240</v>
      </c>
      <c r="S2156" t="s">
        <v>325</v>
      </c>
      <c r="T2156" t="s">
        <v>510</v>
      </c>
      <c r="U2156" t="s">
        <v>353</v>
      </c>
      <c r="V2156" t="s">
        <v>515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"/>
  <sheetViews>
    <sheetView zoomScale="160" zoomScaleNormal="160" workbookViewId="0">
      <selection activeCell="C1" sqref="A1:E10"/>
    </sheetView>
  </sheetViews>
  <sheetFormatPr defaultColWidth="9.109375" defaultRowHeight="14.4" x14ac:dyDescent="0.3"/>
  <cols>
    <col min="1" max="1" width="16.33203125" style="9" customWidth="1"/>
    <col min="2" max="2" width="22" style="9" customWidth="1"/>
    <col min="3" max="3" width="23.33203125" style="9" customWidth="1"/>
    <col min="4" max="4" width="16.5546875" style="9" customWidth="1"/>
    <col min="5" max="5" width="14.88671875" style="9" bestFit="1" customWidth="1"/>
    <col min="6" max="16384" width="9.109375" style="9"/>
  </cols>
  <sheetData>
    <row r="1" spans="1:5" x14ac:dyDescent="0.3">
      <c r="A1" s="13" t="s">
        <v>492</v>
      </c>
      <c r="B1" s="13" t="s">
        <v>535</v>
      </c>
      <c r="C1" s="13" t="s">
        <v>536</v>
      </c>
      <c r="D1" s="13" t="s">
        <v>537</v>
      </c>
      <c r="E1" s="11" t="s">
        <v>483</v>
      </c>
    </row>
    <row r="2" spans="1:5" x14ac:dyDescent="0.3">
      <c r="A2" s="10">
        <v>1</v>
      </c>
      <c r="B2" s="10" t="s">
        <v>463</v>
      </c>
      <c r="C2" s="10" t="s">
        <v>472</v>
      </c>
      <c r="D2" s="10" t="s">
        <v>353</v>
      </c>
      <c r="E2" s="10" t="s">
        <v>481</v>
      </c>
    </row>
    <row r="3" spans="1:5" x14ac:dyDescent="0.3">
      <c r="A3" s="9">
        <v>2</v>
      </c>
      <c r="B3" s="9" t="s">
        <v>464</v>
      </c>
      <c r="C3" s="9" t="s">
        <v>473</v>
      </c>
      <c r="D3" s="9" t="s">
        <v>353</v>
      </c>
      <c r="E3" s="9" t="s">
        <v>481</v>
      </c>
    </row>
    <row r="4" spans="1:5" x14ac:dyDescent="0.3">
      <c r="A4" s="9">
        <v>3</v>
      </c>
      <c r="B4" s="9" t="s">
        <v>465</v>
      </c>
      <c r="C4" s="9" t="s">
        <v>474</v>
      </c>
      <c r="D4" s="9" t="s">
        <v>353</v>
      </c>
      <c r="E4" s="9" t="s">
        <v>481</v>
      </c>
    </row>
    <row r="5" spans="1:5" x14ac:dyDescent="0.3">
      <c r="A5" s="9">
        <v>4</v>
      </c>
      <c r="B5" s="9" t="s">
        <v>466</v>
      </c>
      <c r="C5" s="9" t="s">
        <v>475</v>
      </c>
      <c r="D5" s="9" t="s">
        <v>353</v>
      </c>
      <c r="E5" s="9" t="s">
        <v>481</v>
      </c>
    </row>
    <row r="6" spans="1:5" x14ac:dyDescent="0.3">
      <c r="A6" s="9">
        <v>5</v>
      </c>
      <c r="B6" s="9" t="s">
        <v>467</v>
      </c>
      <c r="C6" s="9" t="s">
        <v>476</v>
      </c>
      <c r="D6" s="9" t="s">
        <v>351</v>
      </c>
      <c r="E6" s="9" t="s">
        <v>481</v>
      </c>
    </row>
    <row r="7" spans="1:5" x14ac:dyDescent="0.3">
      <c r="A7" s="9">
        <v>6</v>
      </c>
      <c r="B7" s="9" t="s">
        <v>468</v>
      </c>
      <c r="C7" s="9" t="s">
        <v>477</v>
      </c>
      <c r="D7" s="9" t="s">
        <v>351</v>
      </c>
      <c r="E7" s="9" t="s">
        <v>482</v>
      </c>
    </row>
    <row r="8" spans="1:5" x14ac:dyDescent="0.3">
      <c r="A8" s="9">
        <v>7</v>
      </c>
      <c r="B8" s="9" t="s">
        <v>469</v>
      </c>
      <c r="C8" s="9" t="s">
        <v>478</v>
      </c>
      <c r="D8" s="9" t="s">
        <v>351</v>
      </c>
      <c r="E8" s="9" t="s">
        <v>482</v>
      </c>
    </row>
    <row r="9" spans="1:5" x14ac:dyDescent="0.3">
      <c r="A9" s="9">
        <v>8</v>
      </c>
      <c r="B9" s="9" t="s">
        <v>470</v>
      </c>
      <c r="C9" s="9" t="s">
        <v>479</v>
      </c>
      <c r="D9" s="9" t="s">
        <v>353</v>
      </c>
      <c r="E9" s="9" t="s">
        <v>481</v>
      </c>
    </row>
    <row r="10" spans="1:5" x14ac:dyDescent="0.3">
      <c r="A10" s="9">
        <v>9</v>
      </c>
      <c r="B10" s="9" t="s">
        <v>471</v>
      </c>
      <c r="C10" s="9" t="s">
        <v>480</v>
      </c>
      <c r="D10" s="9" t="s">
        <v>351</v>
      </c>
      <c r="E10" s="9" t="s">
        <v>482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0"/>
  <sheetViews>
    <sheetView zoomScale="145" zoomScaleNormal="145" workbookViewId="0">
      <selection activeCell="A2" sqref="A2"/>
    </sheetView>
  </sheetViews>
  <sheetFormatPr defaultColWidth="9.109375" defaultRowHeight="14.4" x14ac:dyDescent="0.3"/>
  <cols>
    <col min="1" max="1" width="13.6640625" customWidth="1"/>
    <col min="2" max="2" width="37.6640625" customWidth="1"/>
    <col min="3" max="3" width="21.44140625" bestFit="1" customWidth="1"/>
  </cols>
  <sheetData>
    <row r="1" spans="1:3" x14ac:dyDescent="0.3">
      <c r="A1" s="12" t="s">
        <v>538</v>
      </c>
      <c r="B1" s="12" t="s">
        <v>539</v>
      </c>
      <c r="C1" s="12" t="s">
        <v>540</v>
      </c>
    </row>
    <row r="2" spans="1:3" x14ac:dyDescent="0.3">
      <c r="A2">
        <v>1</v>
      </c>
      <c r="B2" t="s">
        <v>432</v>
      </c>
      <c r="C2" t="s">
        <v>351</v>
      </c>
    </row>
    <row r="3" spans="1:3" x14ac:dyDescent="0.3">
      <c r="A3">
        <v>2</v>
      </c>
      <c r="B3" t="s">
        <v>433</v>
      </c>
      <c r="C3" t="s">
        <v>353</v>
      </c>
    </row>
    <row r="4" spans="1:3" x14ac:dyDescent="0.3">
      <c r="A4">
        <v>3</v>
      </c>
      <c r="B4" t="s">
        <v>434</v>
      </c>
      <c r="C4" t="s">
        <v>353</v>
      </c>
    </row>
    <row r="5" spans="1:3" x14ac:dyDescent="0.3">
      <c r="A5">
        <v>4</v>
      </c>
      <c r="B5" t="s">
        <v>435</v>
      </c>
      <c r="C5" t="s">
        <v>462</v>
      </c>
    </row>
    <row r="6" spans="1:3" x14ac:dyDescent="0.3">
      <c r="A6">
        <v>5</v>
      </c>
      <c r="B6" t="s">
        <v>436</v>
      </c>
      <c r="C6" t="s">
        <v>529</v>
      </c>
    </row>
    <row r="7" spans="1:3" x14ac:dyDescent="0.3">
      <c r="A7">
        <v>6</v>
      </c>
      <c r="B7" t="s">
        <v>437</v>
      </c>
      <c r="C7" t="s">
        <v>462</v>
      </c>
    </row>
    <row r="8" spans="1:3" x14ac:dyDescent="0.3">
      <c r="A8">
        <v>7</v>
      </c>
      <c r="B8" t="s">
        <v>438</v>
      </c>
      <c r="C8" t="s">
        <v>541</v>
      </c>
    </row>
    <row r="9" spans="1:3" x14ac:dyDescent="0.3">
      <c r="A9">
        <v>8</v>
      </c>
      <c r="B9" t="s">
        <v>439</v>
      </c>
      <c r="C9" t="s">
        <v>351</v>
      </c>
    </row>
    <row r="10" spans="1:3" x14ac:dyDescent="0.3">
      <c r="A10">
        <v>9</v>
      </c>
      <c r="B10" t="s">
        <v>440</v>
      </c>
      <c r="C10" t="s">
        <v>526</v>
      </c>
    </row>
    <row r="11" spans="1:3" x14ac:dyDescent="0.3">
      <c r="A11">
        <v>10</v>
      </c>
      <c r="B11" t="s">
        <v>441</v>
      </c>
      <c r="C11" t="s">
        <v>521</v>
      </c>
    </row>
    <row r="12" spans="1:3" x14ac:dyDescent="0.3">
      <c r="A12">
        <v>11</v>
      </c>
      <c r="B12" t="s">
        <v>442</v>
      </c>
      <c r="C12" t="s">
        <v>520</v>
      </c>
    </row>
    <row r="13" spans="1:3" x14ac:dyDescent="0.3">
      <c r="A13">
        <v>12</v>
      </c>
      <c r="B13" t="s">
        <v>443</v>
      </c>
      <c r="C13" t="s">
        <v>520</v>
      </c>
    </row>
    <row r="14" spans="1:3" x14ac:dyDescent="0.3">
      <c r="A14">
        <v>13</v>
      </c>
      <c r="B14" t="s">
        <v>444</v>
      </c>
      <c r="C14" t="s">
        <v>520</v>
      </c>
    </row>
    <row r="15" spans="1:3" x14ac:dyDescent="0.3">
      <c r="A15">
        <v>14</v>
      </c>
      <c r="B15" t="s">
        <v>445</v>
      </c>
      <c r="C15" t="s">
        <v>528</v>
      </c>
    </row>
    <row r="16" spans="1:3" x14ac:dyDescent="0.3">
      <c r="A16">
        <v>15</v>
      </c>
      <c r="B16" t="s">
        <v>446</v>
      </c>
      <c r="C16" t="s">
        <v>534</v>
      </c>
    </row>
    <row r="17" spans="1:3" x14ac:dyDescent="0.3">
      <c r="A17">
        <v>16</v>
      </c>
      <c r="B17" t="s">
        <v>447</v>
      </c>
      <c r="C17" t="s">
        <v>353</v>
      </c>
    </row>
    <row r="18" spans="1:3" x14ac:dyDescent="0.3">
      <c r="A18">
        <v>17</v>
      </c>
      <c r="B18" t="s">
        <v>448</v>
      </c>
      <c r="C18" t="s">
        <v>526</v>
      </c>
    </row>
    <row r="19" spans="1:3" x14ac:dyDescent="0.3">
      <c r="A19">
        <v>18</v>
      </c>
      <c r="B19" t="s">
        <v>449</v>
      </c>
      <c r="C19" t="s">
        <v>519</v>
      </c>
    </row>
    <row r="20" spans="1:3" x14ac:dyDescent="0.3">
      <c r="A20">
        <v>19</v>
      </c>
      <c r="B20" t="s">
        <v>450</v>
      </c>
      <c r="C20" t="s">
        <v>353</v>
      </c>
    </row>
    <row r="21" spans="1:3" x14ac:dyDescent="0.3">
      <c r="A21">
        <v>20</v>
      </c>
      <c r="B21" t="s">
        <v>451</v>
      </c>
      <c r="C21" t="s">
        <v>461</v>
      </c>
    </row>
    <row r="22" spans="1:3" x14ac:dyDescent="0.3">
      <c r="A22">
        <v>21</v>
      </c>
      <c r="B22" t="s">
        <v>452</v>
      </c>
      <c r="C22" t="s">
        <v>532</v>
      </c>
    </row>
    <row r="23" spans="1:3" x14ac:dyDescent="0.3">
      <c r="A23">
        <v>22</v>
      </c>
      <c r="B23" t="s">
        <v>453</v>
      </c>
      <c r="C23" t="s">
        <v>542</v>
      </c>
    </row>
    <row r="24" spans="1:3" x14ac:dyDescent="0.3">
      <c r="A24">
        <v>23</v>
      </c>
      <c r="B24" t="s">
        <v>454</v>
      </c>
      <c r="C24" t="s">
        <v>527</v>
      </c>
    </row>
    <row r="25" spans="1:3" x14ac:dyDescent="0.3">
      <c r="A25">
        <v>24</v>
      </c>
      <c r="B25" t="s">
        <v>455</v>
      </c>
      <c r="C25" t="s">
        <v>541</v>
      </c>
    </row>
    <row r="26" spans="1:3" x14ac:dyDescent="0.3">
      <c r="A26">
        <v>25</v>
      </c>
      <c r="B26" t="s">
        <v>456</v>
      </c>
      <c r="C26" t="s">
        <v>531</v>
      </c>
    </row>
    <row r="27" spans="1:3" x14ac:dyDescent="0.3">
      <c r="A27">
        <v>26</v>
      </c>
      <c r="B27" t="s">
        <v>457</v>
      </c>
      <c r="C27" t="s">
        <v>528</v>
      </c>
    </row>
    <row r="28" spans="1:3" x14ac:dyDescent="0.3">
      <c r="A28">
        <v>27</v>
      </c>
      <c r="B28" t="s">
        <v>458</v>
      </c>
      <c r="C28" t="s">
        <v>519</v>
      </c>
    </row>
    <row r="29" spans="1:3" x14ac:dyDescent="0.3">
      <c r="A29">
        <v>28</v>
      </c>
      <c r="B29" t="s">
        <v>459</v>
      </c>
      <c r="C29" t="s">
        <v>519</v>
      </c>
    </row>
    <row r="30" spans="1:3" x14ac:dyDescent="0.3">
      <c r="A30">
        <v>29</v>
      </c>
      <c r="B30" t="s">
        <v>460</v>
      </c>
      <c r="C30" t="s">
        <v>531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Employees</vt:lpstr>
      <vt:lpstr>Suppliers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</dc:creator>
  <cp:lastModifiedBy>Cleveland Sullivan</cp:lastModifiedBy>
  <dcterms:created xsi:type="dcterms:W3CDTF">2017-05-18T13:27:54Z</dcterms:created>
  <dcterms:modified xsi:type="dcterms:W3CDTF">2024-10-18T16:43:13Z</dcterms:modified>
</cp:coreProperties>
</file>