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Data Analysis\"/>
    </mc:Choice>
  </mc:AlternateContent>
  <xr:revisionPtr revIDLastSave="0" documentId="13_ncr:1_{26AFF4AF-5229-44B8-B2C8-DAFD6B98A1BD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VLOOKUP" sheetId="1" r:id="rId1"/>
    <sheet name="INDEX-MATCH" sheetId="2" r:id="rId2"/>
    <sheet name="SUMIFS" sheetId="5" r:id="rId3"/>
    <sheet name="CONCATENATE" sheetId="3" r:id="rId4"/>
    <sheet name="LEN" sheetId="4" r:id="rId5"/>
    <sheet name="Excel Charts" sheetId="6" r:id="rId6"/>
    <sheet name="Conditional Formatting" sheetId="7" r:id="rId7"/>
    <sheet name="Sheet2" sheetId="17" r:id="rId8"/>
    <sheet name="Pivot Table" sheetId="11" r:id="rId9"/>
    <sheet name="Sheet1" sheetId="15" r:id="rId10"/>
    <sheet name="Sorting" sheetId="8" r:id="rId11"/>
    <sheet name="Filtering" sheetId="9" r:id="rId12"/>
    <sheet name="What-IF Analysis" sheetId="14" r:id="rId13"/>
    <sheet name="Data Validation" sheetId="16" r:id="rId14"/>
    <sheet name="Excel Table" sheetId="10" r:id="rId15"/>
    <sheet name="ANOVA" sheetId="12" r:id="rId16"/>
    <sheet name="Descriptive" sheetId="13" r:id="rId17"/>
  </sheets>
  <definedNames>
    <definedName name="_xlnm._FilterDatabase" localSheetId="11" hidden="1">Filtering!$M$4:$O$14</definedName>
  </definedNames>
  <calcPr calcId="18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0" l="1"/>
  <c r="P5" i="16"/>
  <c r="K6" i="14"/>
  <c r="M6" i="4"/>
  <c r="M7" i="4"/>
  <c r="M8" i="4"/>
  <c r="M9" i="4"/>
  <c r="M10" i="4"/>
  <c r="M11" i="4"/>
  <c r="M12" i="4"/>
  <c r="M13" i="4"/>
  <c r="M14" i="4"/>
  <c r="M5" i="4"/>
  <c r="L6" i="4"/>
  <c r="L7" i="4"/>
  <c r="L8" i="4"/>
  <c r="L9" i="4"/>
  <c r="L10" i="4"/>
  <c r="L11" i="4"/>
  <c r="L12" i="4"/>
  <c r="L13" i="4"/>
  <c r="L14" i="4"/>
  <c r="L5" i="4"/>
  <c r="J6" i="3"/>
  <c r="J7" i="3"/>
  <c r="J8" i="3"/>
  <c r="J9" i="3"/>
  <c r="J10" i="3"/>
  <c r="J11" i="3"/>
  <c r="J12" i="3"/>
  <c r="J13" i="3"/>
  <c r="J14" i="3"/>
  <c r="J5" i="3"/>
  <c r="N6" i="5"/>
  <c r="N5" i="5"/>
  <c r="M5" i="2"/>
  <c r="P5" i="1"/>
  <c r="F5" i="16"/>
  <c r="F5" i="1"/>
  <c r="D15" i="10"/>
  <c r="G6" i="6" l="1"/>
  <c r="G5" i="6"/>
  <c r="E14" i="4"/>
  <c r="E13" i="4"/>
  <c r="E12" i="4"/>
  <c r="E11" i="4"/>
  <c r="E10" i="4"/>
  <c r="E9" i="4"/>
  <c r="E8" i="4"/>
  <c r="E7" i="4"/>
  <c r="E6" i="4"/>
  <c r="E5" i="4"/>
  <c r="D14" i="4"/>
  <c r="D13" i="4"/>
  <c r="D12" i="4"/>
  <c r="D11" i="4"/>
  <c r="D10" i="4"/>
  <c r="D9" i="4"/>
  <c r="D8" i="4"/>
  <c r="D7" i="4"/>
  <c r="D6" i="4"/>
  <c r="D5" i="4"/>
  <c r="D14" i="3"/>
  <c r="D13" i="3"/>
  <c r="D12" i="3"/>
  <c r="D11" i="3"/>
  <c r="D10" i="3"/>
  <c r="D9" i="3"/>
  <c r="D8" i="3"/>
  <c r="D7" i="3"/>
  <c r="D6" i="3"/>
  <c r="D5" i="3"/>
  <c r="G6" i="5"/>
  <c r="G5" i="5"/>
  <c r="F5" i="2"/>
  <c r="C6" i="14"/>
</calcChain>
</file>

<file path=xl/sharedStrings.xml><?xml version="1.0" encoding="utf-8"?>
<sst xmlns="http://schemas.openxmlformats.org/spreadsheetml/2006/main" count="595" uniqueCount="70">
  <si>
    <t>Analyze Data in Excel</t>
  </si>
  <si>
    <t>Player</t>
  </si>
  <si>
    <t>Goal</t>
  </si>
  <si>
    <t>Alex</t>
  </si>
  <si>
    <t>Sam</t>
  </si>
  <si>
    <t>Bob</t>
  </si>
  <si>
    <t>Charles</t>
  </si>
  <si>
    <t>Mike</t>
  </si>
  <si>
    <t>Tom</t>
  </si>
  <si>
    <t>Ron</t>
  </si>
  <si>
    <t>Harry</t>
  </si>
  <si>
    <t>Head</t>
  </si>
  <si>
    <t>Thomas</t>
  </si>
  <si>
    <t>First Name</t>
  </si>
  <si>
    <t>Last Name</t>
  </si>
  <si>
    <t>Morgan</t>
  </si>
  <si>
    <t>Billings</t>
  </si>
  <si>
    <t>Wuhlmar</t>
  </si>
  <si>
    <t>Lamb</t>
  </si>
  <si>
    <t>Athurton</t>
  </si>
  <si>
    <t>Cruise</t>
  </si>
  <si>
    <t>Weasly</t>
  </si>
  <si>
    <t>Potter</t>
  </si>
  <si>
    <t>Travis</t>
  </si>
  <si>
    <t>Brook</t>
  </si>
  <si>
    <t>Full Name</t>
  </si>
  <si>
    <t># Letters</t>
  </si>
  <si>
    <t>Group</t>
  </si>
  <si>
    <t>A</t>
  </si>
  <si>
    <t>B</t>
  </si>
  <si>
    <t>Player 1</t>
  </si>
  <si>
    <t>Player 2</t>
  </si>
  <si>
    <t>Units Sold</t>
  </si>
  <si>
    <t>Unit Price</t>
  </si>
  <si>
    <t>Revenue</t>
  </si>
  <si>
    <t>Row Labels</t>
  </si>
  <si>
    <t>Grand Total</t>
  </si>
  <si>
    <t>Sum of Goal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</si>
  <si>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</si>
  <si>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</si>
  <si>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</si>
  <si>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</si>
  <si>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</si>
  <si>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</si>
  <si>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</si>
  <si>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</si>
  <si>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</si>
  <si>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</si>
  <si>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</si>
  <si>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</si>
  <si>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</si>
  <si>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</si>
  <si>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</si>
  <si>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</si>
  <si>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</si>
  <si>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</si>
  <si>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</si>
  <si>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</si>
  <si>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</si>
  <si>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</si>
  <si>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</si>
  <si>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</si>
  <si>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</si>
  <si>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</si>
  <si>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</si>
  <si>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</si>
  <si>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</si>
  <si>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Do Yourself</t>
  </si>
  <si>
    <t>Column Labels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</si>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</sst>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64" fontId="0" fillId="0" borderId="2" xfId="2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1" xfId="0" applyBorder="1"/>
    <xf numFmtId="0" fontId="6" fillId="0" borderId="12" xfId="0" applyFont="1" applyBorder="1" applyAlignment="1">
      <alignment horizontal="center"/>
    </xf>
    <xf numFmtId="164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Continuous"/>
    </xf>
  </cellXfs>
  <cellStyles count="3">
    <cellStyle name="Currency" xfId="2" builtinId="4"/>
    <cellStyle name="Heading 1" xfId="1" builtinId="16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Charts'!$G$4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Charts'!$F$5:$F$6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'Excel Charts'!$G$5:$G$6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F-4744-9EB7-E28B98A5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595120"/>
        <c:axId val="546777240"/>
      </c:barChart>
      <c:catAx>
        <c:axId val="5205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77240"/>
        <c:crosses val="autoZero"/>
        <c:auto val="1"/>
        <c:lblAlgn val="ctr"/>
        <c:lblOffset val="100"/>
        <c:noMultiLvlLbl val="0"/>
      </c:catAx>
      <c:valAx>
        <c:axId val="546777240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95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'Excel Charts'!$G$4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Charts'!$F$5:$F$6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'Excel Charts'!$G$5:$G$6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BE6-8F61-F84C39B0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98824"/>
        <c:axId val="422303144"/>
      </c:barChart>
      <c:catAx>
        <c:axId val="4222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3144"/>
        <c:crosses val="autoZero"/>
        <c:auto val="1"/>
        <c:lblAlgn val="ctr"/>
        <c:lblOffset val="100"/>
        <c:noMultiLvlLbl val="0"/>
      </c:catAx>
      <c:valAx>
        <c:axId val="4223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223837</xdr:rowOff>
    </xdr:from>
    <xdr:to>
      <xdr:col>15</xdr:col>
      <xdr:colOff>47625</xdr:colOff>
      <xdr:row>12</xdr:row>
      <xdr:rowOff>242887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363BA-4292-F493-9CE1-BBB2824A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</xdr:row>
      <xdr:rowOff>133350</xdr:rowOff>
    </xdr:from>
    <xdr:to>
      <xdr:col>22</xdr:col>
      <xdr:colOff>579120</xdr:colOff>
      <xdr:row>13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636C8-F0EA-EC82-06EC-A93187512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5110.526929050924" createdVersion="8" refreshedVersion="8" minRefreshableVersion="3" recordCount="10" xr:uid="{66F8C776-F1BB-450C-A5DF-2BEE019F16B7}">
  <cacheSource type="worksheet">
    <worksheetSource ref="B4:D14" sheet="Pivot Table"/>
  </cacheSource>
  <cacheFields count="3">
    <cacheField name="Player" numFmtId="0">
      <sharedItems/>
    </cacheField>
    <cacheField name="Group" numFmtId="0">
      <sharedItems count="2">
        <s v="A"/>
        <s v="B"/>
      </sharedItems>
    </cacheField>
    <cacheField name="Goal" numFmtId="0">
      <sharedItems containsSemiMixedTypes="0" containsString="0" containsNumber="1" containsInteger="1" minValue="9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no" refreshedDate="45692.963840277778" createdVersion="8" refreshedVersion="8" minRefreshableVersion="3" recordCount="10" xr:uid="{9D6694CB-DE84-4581-9C3F-121E82814825}">
  <cacheSource type="worksheet">
    <worksheetSource ref="L4:N14" sheet="Pivot Table"/>
  </cacheSource>
  <cacheFields count="3">
    <cacheField name="Player" numFmtId="0">
      <sharedItems count="10">
        <s v="Alex"/>
        <s v="Sam"/>
        <s v="Bob"/>
        <s v="Charles"/>
        <s v="Mike"/>
        <s v="Tom"/>
        <s v="Ron"/>
        <s v="Harry"/>
        <s v="Head"/>
        <s v="Thomas"/>
      </sharedItems>
    </cacheField>
    <cacheField name="Group" numFmtId="0">
      <sharedItems count="2">
        <s v="A"/>
        <s v="B"/>
      </sharedItems>
    </cacheField>
    <cacheField name="Goal" numFmtId="0">
      <sharedItems containsSemiMixedTypes="0" containsString="0" containsNumber="1" containsInteger="1" minValue="9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lex"/>
    <x v="0"/>
    <n v="17"/>
  </r>
  <r>
    <s v="Sam"/>
    <x v="1"/>
    <n v="20"/>
  </r>
  <r>
    <s v="Bob"/>
    <x v="1"/>
    <n v="13"/>
  </r>
  <r>
    <s v="Charles"/>
    <x v="1"/>
    <n v="18"/>
  </r>
  <r>
    <s v="Mike"/>
    <x v="1"/>
    <n v="26"/>
  </r>
  <r>
    <s v="Tom"/>
    <x v="0"/>
    <n v="32"/>
  </r>
  <r>
    <s v="Ron"/>
    <x v="0"/>
    <n v="11"/>
  </r>
  <r>
    <s v="Harry"/>
    <x v="0"/>
    <n v="9"/>
  </r>
  <r>
    <s v="Head"/>
    <x v="0"/>
    <n v="21"/>
  </r>
  <r>
    <s v="Thomas"/>
    <x v="1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7"/>
  </r>
  <r>
    <x v="1"/>
    <x v="1"/>
    <n v="20"/>
  </r>
  <r>
    <x v="2"/>
    <x v="1"/>
    <n v="13"/>
  </r>
  <r>
    <x v="3"/>
    <x v="1"/>
    <n v="18"/>
  </r>
  <r>
    <x v="4"/>
    <x v="1"/>
    <n v="26"/>
  </r>
  <r>
    <x v="5"/>
    <x v="0"/>
    <n v="32"/>
  </r>
  <r>
    <x v="6"/>
    <x v="0"/>
    <n v="11"/>
  </r>
  <r>
    <x v="7"/>
    <x v="0"/>
    <n v="9"/>
  </r>
  <r>
    <x v="8"/>
    <x v="0"/>
    <n v="21"/>
  </r>
  <r>
    <x v="9"/>
    <x v="1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7C746-8C18-4D61-A7A7-E3122EB1C23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3">
    <pivotField axis="axisRow" showAll="0">
      <items count="11">
        <item x="0"/>
        <item x="2"/>
        <item x="3"/>
        <item x="7"/>
        <item x="8"/>
        <item x="4"/>
        <item x="6"/>
        <item x="1"/>
        <item x="9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o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CA10A-1D90-465C-B691-6BDD899DD1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Go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E66E8-700F-4562-8132-562B06C941E6}" name="Table1" displayName="Table1" ref="B4:D15" totalsRowCount="1" headerRowDxfId="19" headerRowBorderDxfId="18" tableBorderDxfId="17" totalsRowBorderDxfId="16">
  <autoFilter ref="B4:D14" xr:uid="{F70E66E8-700F-4562-8132-562B06C941E6}"/>
  <tableColumns count="3">
    <tableColumn id="1" xr3:uid="{84884D5B-5E40-4837-A769-CE50D5CC8EA9}" name="Player" totalsRowLabel="Total" dataDxfId="15" totalsRowDxfId="14"/>
    <tableColumn id="2" xr3:uid="{70062474-BB07-4B45-B6E5-E3B347355542}" name="Group" dataDxfId="13" totalsRowDxfId="12"/>
    <tableColumn id="3" xr3:uid="{987B95A4-40F7-4420-A45D-0D1FD980BE1B}" name="Goal" totalsRowFunction="sum" dataDxfId="11" totals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ADAF9-ACC7-4F44-9C2E-F7AFC450582B}" name="Table2" displayName="Table2" ref="L4:N15" totalsRowCount="1" headerRowDxfId="9" headerRowBorderDxfId="8" tableBorderDxfId="7" totalsRowBorderDxfId="6">
  <autoFilter ref="L4:N14" xr:uid="{A31ADAF9-ACC7-4F44-9C2E-F7AFC450582B}"/>
  <tableColumns count="3">
    <tableColumn id="1" xr3:uid="{10637EA4-4EE3-43B8-80A6-86B410D7552E}" name="Player" totalsRowLabel="Total" dataDxfId="5" totalsRowDxfId="4"/>
    <tableColumn id="2" xr3:uid="{F8BC0A1B-BAD9-4110-B949-C65F322EAA01}" name="Group" dataDxfId="3" totalsRowDxfId="2"/>
    <tableColumn id="3" xr3:uid="{ACCAF992-1A45-4E01-BB84-7219AA0C6E32}" name="Goal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14"/>
  <sheetViews>
    <sheetView showGridLines="0" workbookViewId="0">
      <selection activeCell="P6" sqref="P6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1" style="1" customWidth="1"/>
    <col min="6" max="6" width="9.88671875" style="1" customWidth="1"/>
    <col min="7" max="16384" width="9.109375" style="1"/>
  </cols>
  <sheetData>
    <row r="2" spans="2:16" ht="20.100000000000001" customHeight="1" thickBot="1" x14ac:dyDescent="0.35">
      <c r="B2" s="26" t="s">
        <v>0</v>
      </c>
      <c r="C2" s="26"/>
      <c r="D2" s="26"/>
      <c r="E2" s="26"/>
      <c r="F2" s="26"/>
      <c r="L2" s="26" t="s">
        <v>67</v>
      </c>
      <c r="M2" s="26"/>
      <c r="N2" s="26"/>
      <c r="O2" s="26"/>
      <c r="P2" s="26"/>
    </row>
    <row r="3" spans="2:16" ht="20.100000000000001" customHeight="1" thickTop="1" x14ac:dyDescent="0.3"/>
    <row r="4" spans="2:16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L4" s="3" t="s">
        <v>1</v>
      </c>
      <c r="M4" s="3" t="s">
        <v>2</v>
      </c>
      <c r="O4" s="3" t="s">
        <v>1</v>
      </c>
      <c r="P4" s="3" t="s">
        <v>2</v>
      </c>
    </row>
    <row r="5" spans="2:16" ht="20.100000000000001" customHeight="1" x14ac:dyDescent="0.3">
      <c r="B5" s="2" t="s">
        <v>3</v>
      </c>
      <c r="C5" s="2">
        <v>17</v>
      </c>
      <c r="E5" s="2" t="s">
        <v>3</v>
      </c>
      <c r="F5" s="2">
        <f>VLOOKUP(E5,B5:C14,2,0)</f>
        <v>17</v>
      </c>
      <c r="G5" s="8"/>
      <c r="L5" s="2" t="s">
        <v>3</v>
      </c>
      <c r="M5" s="2">
        <v>17</v>
      </c>
      <c r="O5" s="2" t="s">
        <v>6</v>
      </c>
      <c r="P5" s="2">
        <f>VLOOKUP(O5,B5:C14,2,FALSE)</f>
        <v>18</v>
      </c>
    </row>
    <row r="6" spans="2:16" ht="20.100000000000001" customHeight="1" x14ac:dyDescent="0.3">
      <c r="B6" s="2" t="s">
        <v>4</v>
      </c>
      <c r="C6" s="2">
        <v>20</v>
      </c>
      <c r="L6" s="2" t="s">
        <v>4</v>
      </c>
      <c r="M6" s="2">
        <v>20</v>
      </c>
    </row>
    <row r="7" spans="2:16" ht="20.100000000000001" customHeight="1" x14ac:dyDescent="0.3">
      <c r="B7" s="2" t="s">
        <v>5</v>
      </c>
      <c r="C7" s="2">
        <v>13</v>
      </c>
      <c r="L7" s="2" t="s">
        <v>5</v>
      </c>
      <c r="M7" s="2">
        <v>13</v>
      </c>
    </row>
    <row r="8" spans="2:16" ht="20.100000000000001" customHeight="1" x14ac:dyDescent="0.3">
      <c r="B8" s="2" t="s">
        <v>6</v>
      </c>
      <c r="C8" s="2">
        <v>18</v>
      </c>
      <c r="L8" s="2" t="s">
        <v>6</v>
      </c>
      <c r="M8" s="2">
        <v>18</v>
      </c>
    </row>
    <row r="9" spans="2:16" ht="20.100000000000001" customHeight="1" x14ac:dyDescent="0.3">
      <c r="B9" s="2" t="s">
        <v>7</v>
      </c>
      <c r="C9" s="2">
        <v>26</v>
      </c>
      <c r="L9" s="2" t="s">
        <v>7</v>
      </c>
      <c r="M9" s="2">
        <v>26</v>
      </c>
    </row>
    <row r="10" spans="2:16" ht="20.100000000000001" customHeight="1" x14ac:dyDescent="0.3">
      <c r="B10" s="2" t="s">
        <v>8</v>
      </c>
      <c r="C10" s="2">
        <v>32</v>
      </c>
      <c r="L10" s="2" t="s">
        <v>8</v>
      </c>
      <c r="M10" s="2">
        <v>32</v>
      </c>
    </row>
    <row r="11" spans="2:16" ht="20.100000000000001" customHeight="1" x14ac:dyDescent="0.3">
      <c r="B11" s="2" t="s">
        <v>9</v>
      </c>
      <c r="C11" s="2">
        <v>11</v>
      </c>
      <c r="L11" s="2" t="s">
        <v>9</v>
      </c>
      <c r="M11" s="2">
        <v>11</v>
      </c>
    </row>
    <row r="12" spans="2:16" ht="20.100000000000001" customHeight="1" x14ac:dyDescent="0.3">
      <c r="B12" s="2" t="s">
        <v>10</v>
      </c>
      <c r="C12" s="2">
        <v>9</v>
      </c>
      <c r="L12" s="2" t="s">
        <v>10</v>
      </c>
      <c r="M12" s="2">
        <v>9</v>
      </c>
    </row>
    <row r="13" spans="2:16" ht="20.100000000000001" customHeight="1" x14ac:dyDescent="0.3">
      <c r="B13" s="2" t="s">
        <v>11</v>
      </c>
      <c r="C13" s="2">
        <v>21</v>
      </c>
      <c r="L13" s="2" t="s">
        <v>11</v>
      </c>
      <c r="M13" s="2">
        <v>21</v>
      </c>
    </row>
    <row r="14" spans="2:16" ht="20.100000000000001" customHeight="1" x14ac:dyDescent="0.3">
      <c r="B14" s="2" t="s">
        <v>12</v>
      </c>
      <c r="C14" s="2">
        <v>23</v>
      </c>
      <c r="L14" s="2" t="s">
        <v>12</v>
      </c>
      <c r="M14" s="2">
        <v>23</v>
      </c>
    </row>
  </sheetData>
  <mergeCells count="2">
    <mergeCell ref="B2:F2"/>
    <mergeCell ref="L2:P2"/>
  </mergeCells>
  <dataValidations count="1">
    <dataValidation type="list" allowBlank="1" showInputMessage="1" showErrorMessage="1" sqref="E5 O5" xr:uid="{6500FEEA-264F-4C3C-87DB-4B746D745F81}">
      <formula1>$B$5:$B$14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67DA-BC07-4D93-B0DF-9FD252F7D15F}">
  <dimension ref="A3:B6"/>
  <sheetViews>
    <sheetView showGridLines="0" workbookViewId="0">
      <selection activeCell="H15" sqref="H15"/>
    </sheetView>
  </sheetViews>
  <sheetFormatPr defaultRowHeight="14.4" x14ac:dyDescent="0.3"/>
  <cols>
    <col min="1" max="1" width="13.109375" bestFit="1" customWidth="1"/>
    <col min="2" max="2" width="11.6640625" bestFit="1" customWidth="1"/>
  </cols>
  <sheetData>
    <row r="3" spans="1:2" x14ac:dyDescent="0.3">
      <c r="A3" s="6" t="s">
        <v>35</v>
      </c>
      <c r="B3" t="s">
        <v>37</v>
      </c>
    </row>
    <row r="4" spans="1:2" x14ac:dyDescent="0.3">
      <c r="A4" s="7" t="s">
        <v>28</v>
      </c>
      <c r="B4">
        <v>90</v>
      </c>
    </row>
    <row r="5" spans="1:2" x14ac:dyDescent="0.3">
      <c r="A5" s="7" t="s">
        <v>29</v>
      </c>
      <c r="B5">
        <v>100</v>
      </c>
    </row>
    <row r="6" spans="1:2" x14ac:dyDescent="0.3">
      <c r="A6" s="7" t="s">
        <v>36</v>
      </c>
      <c r="B6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8C45-9543-4A0A-A99E-F714479759B7}">
  <sheetPr codeName="Sheet8"/>
  <dimension ref="B2:N14"/>
  <sheetViews>
    <sheetView showGridLines="0" workbookViewId="0">
      <selection activeCell="I16" sqref="I16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16384" width="9.109375" style="1"/>
  </cols>
  <sheetData>
    <row r="2" spans="2:14" ht="20.100000000000001" customHeight="1" thickBot="1" x14ac:dyDescent="0.35">
      <c r="B2" s="26" t="s">
        <v>0</v>
      </c>
      <c r="C2" s="26"/>
      <c r="M2" s="26" t="s">
        <v>67</v>
      </c>
      <c r="N2" s="26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</v>
      </c>
      <c r="M4" s="3" t="s">
        <v>1</v>
      </c>
      <c r="N4" s="3" t="s">
        <v>2</v>
      </c>
    </row>
    <row r="5" spans="2:14" ht="20.100000000000001" customHeight="1" x14ac:dyDescent="0.3">
      <c r="B5" s="2" t="s">
        <v>8</v>
      </c>
      <c r="C5" s="2">
        <v>32</v>
      </c>
      <c r="M5" s="2" t="s">
        <v>10</v>
      </c>
      <c r="N5" s="2">
        <v>9</v>
      </c>
    </row>
    <row r="6" spans="2:14" ht="20.100000000000001" customHeight="1" x14ac:dyDescent="0.3">
      <c r="B6" s="2" t="s">
        <v>7</v>
      </c>
      <c r="C6" s="2">
        <v>26</v>
      </c>
      <c r="M6" s="2" t="s">
        <v>9</v>
      </c>
      <c r="N6" s="2">
        <v>11</v>
      </c>
    </row>
    <row r="7" spans="2:14" ht="20.100000000000001" customHeight="1" x14ac:dyDescent="0.3">
      <c r="B7" s="2" t="s">
        <v>12</v>
      </c>
      <c r="C7" s="2">
        <v>23</v>
      </c>
      <c r="M7" s="2" t="s">
        <v>5</v>
      </c>
      <c r="N7" s="2">
        <v>13</v>
      </c>
    </row>
    <row r="8" spans="2:14" ht="20.100000000000001" customHeight="1" x14ac:dyDescent="0.3">
      <c r="B8" s="2" t="s">
        <v>11</v>
      </c>
      <c r="C8" s="2">
        <v>21</v>
      </c>
      <c r="M8" s="2" t="s">
        <v>3</v>
      </c>
      <c r="N8" s="2">
        <v>17</v>
      </c>
    </row>
    <row r="9" spans="2:14" ht="20.100000000000001" customHeight="1" x14ac:dyDescent="0.3">
      <c r="B9" s="2" t="s">
        <v>4</v>
      </c>
      <c r="C9" s="2">
        <v>20</v>
      </c>
      <c r="M9" s="2" t="s">
        <v>6</v>
      </c>
      <c r="N9" s="2">
        <v>18</v>
      </c>
    </row>
    <row r="10" spans="2:14" ht="20.100000000000001" customHeight="1" x14ac:dyDescent="0.3">
      <c r="B10" s="2" t="s">
        <v>6</v>
      </c>
      <c r="C10" s="2">
        <v>18</v>
      </c>
      <c r="M10" s="2" t="s">
        <v>4</v>
      </c>
      <c r="N10" s="2">
        <v>20</v>
      </c>
    </row>
    <row r="11" spans="2:14" ht="20.100000000000001" customHeight="1" x14ac:dyDescent="0.3">
      <c r="B11" s="2" t="s">
        <v>3</v>
      </c>
      <c r="C11" s="2">
        <v>17</v>
      </c>
      <c r="M11" s="2" t="s">
        <v>11</v>
      </c>
      <c r="N11" s="2">
        <v>21</v>
      </c>
    </row>
    <row r="12" spans="2:14" ht="20.100000000000001" customHeight="1" x14ac:dyDescent="0.3">
      <c r="B12" s="2" t="s">
        <v>5</v>
      </c>
      <c r="C12" s="2">
        <v>13</v>
      </c>
      <c r="M12" s="2" t="s">
        <v>12</v>
      </c>
      <c r="N12" s="2">
        <v>23</v>
      </c>
    </row>
    <row r="13" spans="2:14" ht="20.100000000000001" customHeight="1" x14ac:dyDescent="0.3">
      <c r="B13" s="2" t="s">
        <v>9</v>
      </c>
      <c r="C13" s="2">
        <v>11</v>
      </c>
      <c r="M13" s="2" t="s">
        <v>7</v>
      </c>
      <c r="N13" s="2">
        <v>26</v>
      </c>
    </row>
    <row r="14" spans="2:14" ht="20.100000000000001" customHeight="1" x14ac:dyDescent="0.3">
      <c r="B14" s="2" t="s">
        <v>10</v>
      </c>
      <c r="C14" s="2">
        <v>9</v>
      </c>
      <c r="M14" s="2" t="s">
        <v>8</v>
      </c>
      <c r="N14" s="2">
        <v>32</v>
      </c>
    </row>
  </sheetData>
  <sortState xmlns:xlrd2="http://schemas.microsoft.com/office/spreadsheetml/2017/richdata2" ref="M5:N14">
    <sortCondition ref="N5:N14"/>
  </sortState>
  <mergeCells count="2">
    <mergeCell ref="B2:C2"/>
    <mergeCell ref="M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D98A-DF16-4A98-8D6E-8D528C46CE5E}">
  <sheetPr codeName="Sheet9"/>
  <dimension ref="B2:O14"/>
  <sheetViews>
    <sheetView showGridLines="0" workbookViewId="0">
      <selection activeCell="N4" sqref="N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5" ht="20.100000000000001" customHeight="1" thickBot="1" x14ac:dyDescent="0.35">
      <c r="B2" s="26" t="s">
        <v>0</v>
      </c>
      <c r="C2" s="26"/>
      <c r="D2" s="26"/>
      <c r="M2" s="26" t="s">
        <v>67</v>
      </c>
      <c r="N2" s="26"/>
      <c r="O2" s="26"/>
    </row>
    <row r="3" spans="2:15" ht="20.100000000000001" customHeight="1" thickTop="1" x14ac:dyDescent="0.3"/>
    <row r="4" spans="2:15" ht="20.100000000000001" customHeight="1" x14ac:dyDescent="0.3">
      <c r="B4" s="3" t="s">
        <v>1</v>
      </c>
      <c r="C4" s="3" t="s">
        <v>27</v>
      </c>
      <c r="D4" s="3" t="s">
        <v>2</v>
      </c>
      <c r="M4" s="3" t="s">
        <v>1</v>
      </c>
      <c r="N4" s="3" t="s">
        <v>27</v>
      </c>
      <c r="O4" s="3" t="s">
        <v>2</v>
      </c>
    </row>
    <row r="5" spans="2:15" ht="20.100000000000001" customHeight="1" x14ac:dyDescent="0.3">
      <c r="B5" s="2" t="s">
        <v>3</v>
      </c>
      <c r="C5" s="2" t="s">
        <v>28</v>
      </c>
      <c r="D5" s="2">
        <v>17</v>
      </c>
      <c r="M5" s="2" t="s">
        <v>3</v>
      </c>
      <c r="N5" s="2" t="s">
        <v>28</v>
      </c>
      <c r="O5" s="2">
        <v>17</v>
      </c>
    </row>
    <row r="6" spans="2:15" ht="20.100000000000001" customHeight="1" x14ac:dyDescent="0.3">
      <c r="B6" s="2" t="s">
        <v>4</v>
      </c>
      <c r="C6" s="2" t="s">
        <v>29</v>
      </c>
      <c r="D6" s="2">
        <v>20</v>
      </c>
      <c r="M6" s="2" t="s">
        <v>4</v>
      </c>
      <c r="N6" s="2" t="s">
        <v>29</v>
      </c>
      <c r="O6" s="2">
        <v>20</v>
      </c>
    </row>
    <row r="7" spans="2:15" ht="20.100000000000001" customHeight="1" x14ac:dyDescent="0.3">
      <c r="B7" s="2" t="s">
        <v>5</v>
      </c>
      <c r="C7" s="2" t="s">
        <v>29</v>
      </c>
      <c r="D7" s="2">
        <v>13</v>
      </c>
      <c r="M7" s="2" t="s">
        <v>5</v>
      </c>
      <c r="N7" s="2" t="s">
        <v>29</v>
      </c>
      <c r="O7" s="2">
        <v>13</v>
      </c>
    </row>
    <row r="8" spans="2:15" ht="20.100000000000001" customHeight="1" x14ac:dyDescent="0.3">
      <c r="B8" s="2" t="s">
        <v>6</v>
      </c>
      <c r="C8" s="2" t="s">
        <v>29</v>
      </c>
      <c r="D8" s="2">
        <v>18</v>
      </c>
      <c r="M8" s="2" t="s">
        <v>6</v>
      </c>
      <c r="N8" s="2" t="s">
        <v>29</v>
      </c>
      <c r="O8" s="2">
        <v>18</v>
      </c>
    </row>
    <row r="9" spans="2:15" ht="20.100000000000001" customHeight="1" x14ac:dyDescent="0.3">
      <c r="B9" s="2" t="s">
        <v>7</v>
      </c>
      <c r="C9" s="2" t="s">
        <v>29</v>
      </c>
      <c r="D9" s="2">
        <v>26</v>
      </c>
      <c r="M9" s="2" t="s">
        <v>7</v>
      </c>
      <c r="N9" s="2" t="s">
        <v>29</v>
      </c>
      <c r="O9" s="2">
        <v>26</v>
      </c>
    </row>
    <row r="10" spans="2:15" ht="20.100000000000001" customHeight="1" x14ac:dyDescent="0.3">
      <c r="B10" s="2" t="s">
        <v>8</v>
      </c>
      <c r="C10" s="2" t="s">
        <v>28</v>
      </c>
      <c r="D10" s="2">
        <v>32</v>
      </c>
      <c r="M10" s="2" t="s">
        <v>8</v>
      </c>
      <c r="N10" s="2" t="s">
        <v>28</v>
      </c>
      <c r="O10" s="2">
        <v>32</v>
      </c>
    </row>
    <row r="11" spans="2:15" ht="20.100000000000001" customHeight="1" x14ac:dyDescent="0.3">
      <c r="B11" s="2" t="s">
        <v>9</v>
      </c>
      <c r="C11" s="2" t="s">
        <v>28</v>
      </c>
      <c r="D11" s="2">
        <v>11</v>
      </c>
      <c r="M11" s="2" t="s">
        <v>9</v>
      </c>
      <c r="N11" s="2" t="s">
        <v>28</v>
      </c>
      <c r="O11" s="2">
        <v>11</v>
      </c>
    </row>
    <row r="12" spans="2:15" ht="20.100000000000001" customHeight="1" x14ac:dyDescent="0.3">
      <c r="B12" s="2" t="s">
        <v>10</v>
      </c>
      <c r="C12" s="2" t="s">
        <v>28</v>
      </c>
      <c r="D12" s="2">
        <v>9</v>
      </c>
      <c r="M12" s="2" t="s">
        <v>10</v>
      </c>
      <c r="N12" s="2" t="s">
        <v>28</v>
      </c>
      <c r="O12" s="2">
        <v>9</v>
      </c>
    </row>
    <row r="13" spans="2:15" ht="20.100000000000001" customHeight="1" x14ac:dyDescent="0.3">
      <c r="B13" s="2" t="s">
        <v>11</v>
      </c>
      <c r="C13" s="2" t="s">
        <v>28</v>
      </c>
      <c r="D13" s="2">
        <v>21</v>
      </c>
      <c r="M13" s="2" t="s">
        <v>11</v>
      </c>
      <c r="N13" s="2" t="s">
        <v>28</v>
      </c>
      <c r="O13" s="2">
        <v>21</v>
      </c>
    </row>
    <row r="14" spans="2:15" ht="20.100000000000001" customHeight="1" x14ac:dyDescent="0.3">
      <c r="B14" s="2" t="s">
        <v>12</v>
      </c>
      <c r="C14" s="2" t="s">
        <v>29</v>
      </c>
      <c r="D14" s="2">
        <v>23</v>
      </c>
      <c r="M14" s="2" t="s">
        <v>12</v>
      </c>
      <c r="N14" s="2" t="s">
        <v>29</v>
      </c>
      <c r="O14" s="2">
        <v>23</v>
      </c>
    </row>
  </sheetData>
  <autoFilter ref="M4:O14" xr:uid="{372AD98A-DF16-4A98-8D6E-8D528C46CE5E}"/>
  <mergeCells count="2">
    <mergeCell ref="B2:D2"/>
    <mergeCell ref="M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7A5-EDEE-4ED0-BB12-F73A8F845960}">
  <dimension ref="B2:K6"/>
  <sheetViews>
    <sheetView showGridLines="0" workbookViewId="0">
      <selection activeCell="J9" sqref="J9"/>
    </sheetView>
  </sheetViews>
  <sheetFormatPr defaultColWidth="9.109375" defaultRowHeight="20.100000000000001" customHeight="1" x14ac:dyDescent="0.3"/>
  <cols>
    <col min="1" max="1" width="5.5546875" style="1" customWidth="1"/>
    <col min="2" max="2" width="20.6640625" style="1" customWidth="1"/>
    <col min="3" max="3" width="20" style="1" customWidth="1"/>
    <col min="4" max="9" width="9.109375" style="1"/>
    <col min="10" max="10" width="18.5546875" style="1" customWidth="1"/>
    <col min="11" max="11" width="17.88671875" style="1" customWidth="1"/>
    <col min="12" max="16384" width="9.109375" style="1"/>
  </cols>
  <sheetData>
    <row r="2" spans="2:11" ht="20.100000000000001" customHeight="1" thickBot="1" x14ac:dyDescent="0.35">
      <c r="B2" s="26" t="s">
        <v>0</v>
      </c>
      <c r="C2" s="26"/>
      <c r="J2" s="26" t="s">
        <v>67</v>
      </c>
      <c r="K2" s="26"/>
    </row>
    <row r="3" spans="2:11" ht="20.100000000000001" customHeight="1" thickTop="1" x14ac:dyDescent="0.3"/>
    <row r="4" spans="2:11" ht="20.100000000000001" customHeight="1" x14ac:dyDescent="0.3">
      <c r="B4" s="4" t="s">
        <v>32</v>
      </c>
      <c r="C4" s="2">
        <v>100</v>
      </c>
      <c r="J4" s="4" t="s">
        <v>32</v>
      </c>
      <c r="K4" s="2">
        <v>100</v>
      </c>
    </row>
    <row r="5" spans="2:11" ht="20.100000000000001" customHeight="1" x14ac:dyDescent="0.3">
      <c r="B5" s="4" t="s">
        <v>33</v>
      </c>
      <c r="C5" s="5">
        <v>2</v>
      </c>
      <c r="J5" s="4" t="s">
        <v>33</v>
      </c>
      <c r="K5" s="5">
        <v>2</v>
      </c>
    </row>
    <row r="6" spans="2:11" ht="20.100000000000001" customHeight="1" x14ac:dyDescent="0.3">
      <c r="B6" s="4" t="s">
        <v>34</v>
      </c>
      <c r="C6" s="19">
        <f>C4*C5</f>
        <v>200</v>
      </c>
      <c r="J6" s="4" t="s">
        <v>34</v>
      </c>
      <c r="K6" s="19">
        <f>K4*K5</f>
        <v>200</v>
      </c>
    </row>
  </sheetData>
  <mergeCells count="2">
    <mergeCell ref="B2:C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9D95-5D4B-4F8B-B19A-75BDB2438A7F}">
  <dimension ref="B2:P14"/>
  <sheetViews>
    <sheetView showGridLines="0" topLeftCell="A2" workbookViewId="0">
      <selection activeCell="O5" sqref="O5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1" style="1" customWidth="1"/>
    <col min="6" max="6" width="9.88671875" style="1" customWidth="1"/>
    <col min="7" max="16384" width="9.109375" style="1"/>
  </cols>
  <sheetData>
    <row r="2" spans="2:16" ht="20.100000000000001" customHeight="1" thickBot="1" x14ac:dyDescent="0.35">
      <c r="B2" s="26" t="s">
        <v>0</v>
      </c>
      <c r="C2" s="26"/>
      <c r="D2" s="26"/>
      <c r="E2" s="26"/>
      <c r="F2" s="26"/>
      <c r="L2" s="26" t="s">
        <v>67</v>
      </c>
      <c r="M2" s="26"/>
      <c r="N2" s="26"/>
      <c r="O2" s="26"/>
      <c r="P2" s="26"/>
    </row>
    <row r="3" spans="2:16" ht="20.100000000000001" customHeight="1" thickTop="1" x14ac:dyDescent="0.3"/>
    <row r="4" spans="2:16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L4" s="3" t="s">
        <v>1</v>
      </c>
      <c r="M4" s="3" t="s">
        <v>2</v>
      </c>
      <c r="O4" s="3" t="s">
        <v>1</v>
      </c>
      <c r="P4" s="3" t="s">
        <v>2</v>
      </c>
    </row>
    <row r="5" spans="2:16" ht="20.100000000000001" customHeight="1" x14ac:dyDescent="0.3">
      <c r="B5" s="2" t="s">
        <v>3</v>
      </c>
      <c r="C5" s="2">
        <v>17</v>
      </c>
      <c r="E5" s="2" t="s">
        <v>3</v>
      </c>
      <c r="F5" s="2">
        <f>VLOOKUP(E5,B5:C14,2,0)</f>
        <v>17</v>
      </c>
      <c r="G5" s="8"/>
      <c r="L5" s="2" t="s">
        <v>3</v>
      </c>
      <c r="M5" s="2">
        <v>17</v>
      </c>
      <c r="O5" s="2" t="s">
        <v>9</v>
      </c>
      <c r="P5" s="2">
        <f>VLOOKUP(O5,$L$5:$M$14,2,)</f>
        <v>11</v>
      </c>
    </row>
    <row r="6" spans="2:16" ht="20.100000000000001" customHeight="1" x14ac:dyDescent="0.3">
      <c r="B6" s="2" t="s">
        <v>4</v>
      </c>
      <c r="C6" s="2">
        <v>20</v>
      </c>
      <c r="L6" s="2" t="s">
        <v>4</v>
      </c>
      <c r="M6" s="2">
        <v>20</v>
      </c>
    </row>
    <row r="7" spans="2:16" ht="20.100000000000001" customHeight="1" x14ac:dyDescent="0.3">
      <c r="B7" s="2" t="s">
        <v>5</v>
      </c>
      <c r="C7" s="2">
        <v>13</v>
      </c>
      <c r="L7" s="2" t="s">
        <v>5</v>
      </c>
      <c r="M7" s="2">
        <v>13</v>
      </c>
    </row>
    <row r="8" spans="2:16" ht="20.100000000000001" customHeight="1" x14ac:dyDescent="0.3">
      <c r="B8" s="2" t="s">
        <v>6</v>
      </c>
      <c r="C8" s="2">
        <v>18</v>
      </c>
      <c r="L8" s="2" t="s">
        <v>6</v>
      </c>
      <c r="M8" s="2">
        <v>18</v>
      </c>
    </row>
    <row r="9" spans="2:16" ht="20.100000000000001" customHeight="1" x14ac:dyDescent="0.3">
      <c r="B9" s="2" t="s">
        <v>7</v>
      </c>
      <c r="C9" s="2">
        <v>26</v>
      </c>
      <c r="L9" s="2" t="s">
        <v>7</v>
      </c>
      <c r="M9" s="2">
        <v>26</v>
      </c>
    </row>
    <row r="10" spans="2:16" ht="20.100000000000001" customHeight="1" x14ac:dyDescent="0.3">
      <c r="B10" s="2" t="s">
        <v>8</v>
      </c>
      <c r="C10" s="2">
        <v>32</v>
      </c>
      <c r="L10" s="2" t="s">
        <v>8</v>
      </c>
      <c r="M10" s="2">
        <v>32</v>
      </c>
    </row>
    <row r="11" spans="2:16" ht="20.100000000000001" customHeight="1" x14ac:dyDescent="0.3">
      <c r="B11" s="2" t="s">
        <v>9</v>
      </c>
      <c r="C11" s="2">
        <v>11</v>
      </c>
      <c r="L11" s="2" t="s">
        <v>9</v>
      </c>
      <c r="M11" s="2">
        <v>11</v>
      </c>
    </row>
    <row r="12" spans="2:16" ht="20.100000000000001" customHeight="1" x14ac:dyDescent="0.3">
      <c r="B12" s="2" t="s">
        <v>10</v>
      </c>
      <c r="C12" s="2">
        <v>9</v>
      </c>
      <c r="L12" s="2" t="s">
        <v>10</v>
      </c>
      <c r="M12" s="2">
        <v>9</v>
      </c>
    </row>
    <row r="13" spans="2:16" ht="20.100000000000001" customHeight="1" x14ac:dyDescent="0.3">
      <c r="B13" s="2" t="s">
        <v>11</v>
      </c>
      <c r="C13" s="2">
        <v>21</v>
      </c>
      <c r="L13" s="2" t="s">
        <v>11</v>
      </c>
      <c r="M13" s="2">
        <v>21</v>
      </c>
    </row>
    <row r="14" spans="2:16" ht="20.100000000000001" customHeight="1" x14ac:dyDescent="0.3">
      <c r="B14" s="2" t="s">
        <v>12</v>
      </c>
      <c r="C14" s="2">
        <v>23</v>
      </c>
      <c r="L14" s="2" t="s">
        <v>12</v>
      </c>
      <c r="M14" s="2">
        <v>23</v>
      </c>
    </row>
  </sheetData>
  <mergeCells count="2">
    <mergeCell ref="B2:F2"/>
    <mergeCell ref="L2:P2"/>
  </mergeCells>
  <dataValidations count="2">
    <dataValidation type="list" allowBlank="1" showInputMessage="1" showErrorMessage="1" sqref="E5" xr:uid="{31219FA4-C3B4-405D-9592-78BB5D31F246}">
      <formula1>$B$5:$B$14</formula1>
    </dataValidation>
    <dataValidation type="list" allowBlank="1" showInputMessage="1" showErrorMessage="1" sqref="O5" xr:uid="{0E4A8B3E-1086-4634-8082-DB2AD0457EB5}">
      <formula1>$L$5:$L$14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6A85-F0D0-4AC8-9584-C4CD076DCB5E}">
  <sheetPr codeName="Sheet10"/>
  <dimension ref="B2:R19"/>
  <sheetViews>
    <sheetView showGridLines="0" workbookViewId="0">
      <selection activeCell="H14" sqref="H1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8" ht="20.100000000000001" customHeight="1" thickBot="1" x14ac:dyDescent="0.35">
      <c r="B2" s="26" t="s">
        <v>0</v>
      </c>
      <c r="C2" s="26"/>
      <c r="D2" s="26"/>
      <c r="L2" s="26" t="s">
        <v>67</v>
      </c>
      <c r="M2" s="26"/>
      <c r="N2" s="26"/>
    </row>
    <row r="3" spans="2:18" ht="20.100000000000001" customHeight="1" thickTop="1" thickBot="1" x14ac:dyDescent="0.35"/>
    <row r="4" spans="2:18" ht="20.100000000000001" customHeight="1" x14ac:dyDescent="0.3">
      <c r="B4" s="14" t="s">
        <v>1</v>
      </c>
      <c r="C4" s="15" t="s">
        <v>27</v>
      </c>
      <c r="D4" s="16" t="s">
        <v>2</v>
      </c>
      <c r="L4" s="23" t="s">
        <v>1</v>
      </c>
      <c r="M4" s="24" t="s">
        <v>27</v>
      </c>
      <c r="N4" s="25" t="s">
        <v>2</v>
      </c>
      <c r="Q4" s="30" t="s">
        <v>69</v>
      </c>
      <c r="R4" s="30"/>
    </row>
    <row r="5" spans="2:18" ht="20.100000000000001" customHeight="1" x14ac:dyDescent="0.3">
      <c r="B5" s="9" t="s">
        <v>3</v>
      </c>
      <c r="C5" s="2" t="s">
        <v>28</v>
      </c>
      <c r="D5" s="10">
        <v>17</v>
      </c>
      <c r="L5" s="21" t="s">
        <v>3</v>
      </c>
      <c r="M5" s="20" t="s">
        <v>28</v>
      </c>
      <c r="N5" s="22">
        <v>17</v>
      </c>
      <c r="Q5" s="27"/>
      <c r="R5" s="27"/>
    </row>
    <row r="6" spans="2:18" ht="20.100000000000001" customHeight="1" x14ac:dyDescent="0.3">
      <c r="B6" s="9" t="s">
        <v>4</v>
      </c>
      <c r="C6" s="2" t="s">
        <v>29</v>
      </c>
      <c r="D6" s="10">
        <v>20</v>
      </c>
      <c r="L6" s="9" t="s">
        <v>4</v>
      </c>
      <c r="M6" s="2" t="s">
        <v>29</v>
      </c>
      <c r="N6" s="10">
        <v>20</v>
      </c>
      <c r="Q6" s="27" t="s">
        <v>39</v>
      </c>
      <c r="R6" s="27">
        <v>19</v>
      </c>
    </row>
    <row r="7" spans="2:18" ht="20.100000000000001" customHeight="1" x14ac:dyDescent="0.3">
      <c r="B7" s="9" t="s">
        <v>5</v>
      </c>
      <c r="C7" s="2" t="s">
        <v>29</v>
      </c>
      <c r="D7" s="10">
        <v>13</v>
      </c>
      <c r="L7" s="21" t="s">
        <v>5</v>
      </c>
      <c r="M7" s="20" t="s">
        <v>29</v>
      </c>
      <c r="N7" s="22">
        <v>13</v>
      </c>
      <c r="Q7" s="27" t="s">
        <v>40</v>
      </c>
      <c r="R7" s="27">
        <v>2.2211108331943574</v>
      </c>
    </row>
    <row r="8" spans="2:18" ht="20.100000000000001" customHeight="1" x14ac:dyDescent="0.3">
      <c r="B8" s="9" t="s">
        <v>6</v>
      </c>
      <c r="C8" s="2" t="s">
        <v>29</v>
      </c>
      <c r="D8" s="10">
        <v>18</v>
      </c>
      <c r="L8" s="9" t="s">
        <v>6</v>
      </c>
      <c r="M8" s="2" t="s">
        <v>29</v>
      </c>
      <c r="N8" s="10">
        <v>18</v>
      </c>
      <c r="Q8" s="27" t="s">
        <v>41</v>
      </c>
      <c r="R8" s="27">
        <v>19</v>
      </c>
    </row>
    <row r="9" spans="2:18" ht="20.100000000000001" customHeight="1" x14ac:dyDescent="0.3">
      <c r="B9" s="9" t="s">
        <v>7</v>
      </c>
      <c r="C9" s="2" t="s">
        <v>29</v>
      </c>
      <c r="D9" s="10">
        <v>26</v>
      </c>
      <c r="L9" s="21" t="s">
        <v>7</v>
      </c>
      <c r="M9" s="20" t="s">
        <v>29</v>
      </c>
      <c r="N9" s="22">
        <v>26</v>
      </c>
      <c r="Q9" s="27" t="s">
        <v>42</v>
      </c>
      <c r="R9" s="27" t="e">
        <v>#N/A</v>
      </c>
    </row>
    <row r="10" spans="2:18" ht="20.100000000000001" customHeight="1" x14ac:dyDescent="0.3">
      <c r="B10" s="9" t="s">
        <v>8</v>
      </c>
      <c r="C10" s="2" t="s">
        <v>28</v>
      </c>
      <c r="D10" s="10">
        <v>32</v>
      </c>
      <c r="L10" s="9" t="s">
        <v>8</v>
      </c>
      <c r="M10" s="2" t="s">
        <v>28</v>
      </c>
      <c r="N10" s="10">
        <v>32</v>
      </c>
      <c r="Q10" s="27" t="s">
        <v>43</v>
      </c>
      <c r="R10" s="27">
        <v>7.0237691685684931</v>
      </c>
    </row>
    <row r="11" spans="2:18" ht="20.100000000000001" customHeight="1" x14ac:dyDescent="0.3">
      <c r="B11" s="9" t="s">
        <v>9</v>
      </c>
      <c r="C11" s="2" t="s">
        <v>28</v>
      </c>
      <c r="D11" s="10">
        <v>11</v>
      </c>
      <c r="L11" s="21" t="s">
        <v>9</v>
      </c>
      <c r="M11" s="20" t="s">
        <v>28</v>
      </c>
      <c r="N11" s="22">
        <v>11</v>
      </c>
      <c r="Q11" s="27" t="s">
        <v>44</v>
      </c>
      <c r="R11" s="27">
        <v>49.333333333333336</v>
      </c>
    </row>
    <row r="12" spans="2:18" ht="20.100000000000001" customHeight="1" x14ac:dyDescent="0.3">
      <c r="B12" s="9" t="s">
        <v>10</v>
      </c>
      <c r="C12" s="2" t="s">
        <v>28</v>
      </c>
      <c r="D12" s="10">
        <v>9</v>
      </c>
      <c r="L12" s="9" t="s">
        <v>10</v>
      </c>
      <c r="M12" s="2" t="s">
        <v>28</v>
      </c>
      <c r="N12" s="10">
        <v>9</v>
      </c>
      <c r="Q12" s="27" t="s">
        <v>45</v>
      </c>
      <c r="R12" s="27">
        <v>-0.15639022226860178</v>
      </c>
    </row>
    <row r="13" spans="2:18" ht="20.100000000000001" customHeight="1" x14ac:dyDescent="0.3">
      <c r="B13" s="9" t="s">
        <v>11</v>
      </c>
      <c r="C13" s="2" t="s">
        <v>28</v>
      </c>
      <c r="D13" s="10">
        <v>21</v>
      </c>
      <c r="L13" s="21" t="s">
        <v>11</v>
      </c>
      <c r="M13" s="20" t="s">
        <v>28</v>
      </c>
      <c r="N13" s="22">
        <v>21</v>
      </c>
      <c r="Q13" s="27" t="s">
        <v>46</v>
      </c>
      <c r="R13" s="27">
        <v>0.35112432613141442</v>
      </c>
    </row>
    <row r="14" spans="2:18" ht="20.100000000000001" customHeight="1" x14ac:dyDescent="0.3">
      <c r="B14" s="11" t="s">
        <v>12</v>
      </c>
      <c r="C14" s="12" t="s">
        <v>29</v>
      </c>
      <c r="D14" s="13">
        <v>23</v>
      </c>
      <c r="L14" s="11" t="s">
        <v>12</v>
      </c>
      <c r="M14" s="12" t="s">
        <v>29</v>
      </c>
      <c r="N14" s="13">
        <v>23</v>
      </c>
      <c r="Q14" s="27" t="s">
        <v>47</v>
      </c>
      <c r="R14" s="27">
        <v>23</v>
      </c>
    </row>
    <row r="15" spans="2:18" ht="20.100000000000001" customHeight="1" x14ac:dyDescent="0.3">
      <c r="B15" s="11" t="s">
        <v>38</v>
      </c>
      <c r="C15" s="12"/>
      <c r="D15" s="13">
        <f>SUBTOTAL(109,Table1[Goal])</f>
        <v>190</v>
      </c>
      <c r="L15" s="11" t="s">
        <v>38</v>
      </c>
      <c r="M15" s="12"/>
      <c r="N15" s="13">
        <f>SUBTOTAL(109,Table2[Goal])</f>
        <v>190</v>
      </c>
      <c r="Q15" s="27" t="s">
        <v>48</v>
      </c>
      <c r="R15" s="27">
        <v>9</v>
      </c>
    </row>
    <row r="16" spans="2:18" ht="20.100000000000001" customHeight="1" x14ac:dyDescent="0.3">
      <c r="Q16" s="27" t="s">
        <v>49</v>
      </c>
      <c r="R16" s="27">
        <v>32</v>
      </c>
    </row>
    <row r="17" spans="17:18" ht="20.100000000000001" customHeight="1" x14ac:dyDescent="0.3">
      <c r="Q17" s="27" t="s">
        <v>50</v>
      </c>
      <c r="R17" s="27">
        <v>190</v>
      </c>
    </row>
    <row r="18" spans="17:18" ht="20.100000000000001" customHeight="1" thickBot="1" x14ac:dyDescent="0.35">
      <c r="Q18" s="28" t="s">
        <v>51</v>
      </c>
      <c r="R18" s="28">
        <v>10</v>
      </c>
    </row>
    <row r="19" spans="17:18" ht="20.100000000000001" customHeight="1" x14ac:dyDescent="0.3">
      <c r="R19" s="1">
        <v>1</v>
      </c>
    </row>
  </sheetData>
  <mergeCells count="2">
    <mergeCell ref="B2:D2"/>
    <mergeCell ref="L2:N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4BE3-95F0-4C3F-85C9-70A91B232FB8}">
  <sheetPr codeName="Sheet12"/>
  <dimension ref="B2:V19"/>
  <sheetViews>
    <sheetView showGridLines="0" topLeftCell="D1" workbookViewId="0">
      <selection activeCell="P17" sqref="P17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9.109375" style="1"/>
    <col min="5" max="5" width="19.109375" style="1" bestFit="1" customWidth="1"/>
    <col min="6" max="12" width="9.109375" style="1"/>
    <col min="13" max="13" width="21" style="1" customWidth="1"/>
    <col min="14" max="14" width="17.33203125" style="1" customWidth="1"/>
    <col min="15" max="16384" width="9.109375" style="1"/>
  </cols>
  <sheetData>
    <row r="2" spans="2:22" ht="20.100000000000001" customHeight="1" thickBot="1" x14ac:dyDescent="0.35">
      <c r="B2" s="26" t="s">
        <v>0</v>
      </c>
      <c r="C2" s="26"/>
      <c r="M2" s="26" t="s">
        <v>67</v>
      </c>
      <c r="N2" s="26"/>
    </row>
    <row r="3" spans="2:22" ht="20.100000000000001" customHeight="1" thickTop="1" x14ac:dyDescent="0.3"/>
    <row r="4" spans="2:22" ht="20.100000000000001" customHeight="1" x14ac:dyDescent="0.3">
      <c r="B4" s="3" t="s">
        <v>30</v>
      </c>
      <c r="C4" s="3" t="s">
        <v>31</v>
      </c>
      <c r="E4" t="s">
        <v>52</v>
      </c>
      <c r="F4"/>
      <c r="G4"/>
      <c r="H4"/>
      <c r="I4"/>
      <c r="J4"/>
      <c r="K4"/>
      <c r="M4" s="3" t="s">
        <v>30</v>
      </c>
      <c r="N4" s="3" t="s">
        <v>31</v>
      </c>
    </row>
    <row r="5" spans="2:22" ht="20.100000000000001" customHeight="1" x14ac:dyDescent="0.3">
      <c r="B5" s="2">
        <v>27</v>
      </c>
      <c r="C5" s="2">
        <v>23</v>
      </c>
      <c r="E5"/>
      <c r="F5"/>
      <c r="G5"/>
      <c r="H5"/>
      <c r="I5"/>
      <c r="J5"/>
      <c r="K5"/>
      <c r="M5" s="2">
        <v>27</v>
      </c>
      <c r="N5" s="2">
        <v>23</v>
      </c>
    </row>
    <row r="6" spans="2:22" ht="20.100000000000001" customHeight="1" thickBot="1" x14ac:dyDescent="0.35">
      <c r="B6" s="2">
        <v>16</v>
      </c>
      <c r="C6" s="2">
        <v>34</v>
      </c>
      <c r="E6" t="s">
        <v>53</v>
      </c>
      <c r="F6"/>
      <c r="G6"/>
      <c r="H6"/>
      <c r="I6"/>
      <c r="J6"/>
      <c r="K6"/>
      <c r="M6" s="2">
        <v>16</v>
      </c>
      <c r="N6" s="2">
        <v>34</v>
      </c>
      <c r="P6" t="s">
        <v>52</v>
      </c>
      <c r="Q6"/>
      <c r="R6"/>
      <c r="S6"/>
      <c r="T6"/>
      <c r="U6"/>
      <c r="V6"/>
    </row>
    <row r="7" spans="2:22" ht="20.100000000000001" customHeight="1" x14ac:dyDescent="0.3">
      <c r="B7" s="2">
        <v>20</v>
      </c>
      <c r="C7" s="2">
        <v>19</v>
      </c>
      <c r="E7" s="18" t="s">
        <v>54</v>
      </c>
      <c r="F7" s="18" t="s">
        <v>51</v>
      </c>
      <c r="G7" s="18" t="s">
        <v>50</v>
      </c>
      <c r="H7" s="18" t="s">
        <v>55</v>
      </c>
      <c r="I7" s="18" t="s">
        <v>56</v>
      </c>
      <c r="J7"/>
      <c r="K7"/>
      <c r="M7" s="2">
        <v>20</v>
      </c>
      <c r="N7" s="2">
        <v>19</v>
      </c>
      <c r="P7"/>
      <c r="Q7"/>
      <c r="R7"/>
      <c r="S7"/>
      <c r="T7"/>
      <c r="U7"/>
      <c r="V7"/>
    </row>
    <row r="8" spans="2:22" ht="20.100000000000001" customHeight="1" thickBot="1" x14ac:dyDescent="0.35">
      <c r="B8" s="2">
        <v>32</v>
      </c>
      <c r="C8" s="2">
        <v>16</v>
      </c>
      <c r="E8" t="s">
        <v>30</v>
      </c>
      <c r="F8">
        <v>10</v>
      </c>
      <c r="G8">
        <v>233</v>
      </c>
      <c r="H8">
        <v>23.3</v>
      </c>
      <c r="I8">
        <v>54.233333333333377</v>
      </c>
      <c r="J8"/>
      <c r="K8"/>
      <c r="M8" s="2">
        <v>32</v>
      </c>
      <c r="N8" s="2">
        <v>16</v>
      </c>
      <c r="P8" t="s">
        <v>53</v>
      </c>
      <c r="Q8"/>
      <c r="R8"/>
      <c r="S8"/>
      <c r="T8"/>
      <c r="U8"/>
      <c r="V8"/>
    </row>
    <row r="9" spans="2:22" ht="20.100000000000001" customHeight="1" thickBot="1" x14ac:dyDescent="0.35">
      <c r="B9" s="2">
        <v>17</v>
      </c>
      <c r="C9" s="2">
        <v>19</v>
      </c>
      <c r="E9" s="17" t="s">
        <v>31</v>
      </c>
      <c r="F9" s="17">
        <v>10</v>
      </c>
      <c r="G9" s="17">
        <v>231</v>
      </c>
      <c r="H9" s="17">
        <v>23.1</v>
      </c>
      <c r="I9" s="17">
        <v>40.544444444444402</v>
      </c>
      <c r="J9"/>
      <c r="K9"/>
      <c r="M9" s="2">
        <v>17</v>
      </c>
      <c r="N9" s="2">
        <v>19</v>
      </c>
      <c r="P9" s="29" t="s">
        <v>54</v>
      </c>
      <c r="Q9" s="29" t="s">
        <v>51</v>
      </c>
      <c r="R9" s="29" t="s">
        <v>50</v>
      </c>
      <c r="S9" s="29" t="s">
        <v>55</v>
      </c>
      <c r="T9" s="29" t="s">
        <v>56</v>
      </c>
      <c r="U9"/>
      <c r="V9"/>
    </row>
    <row r="10" spans="2:22" ht="20.100000000000001" customHeight="1" x14ac:dyDescent="0.3">
      <c r="B10" s="2">
        <v>27</v>
      </c>
      <c r="C10" s="2">
        <v>18</v>
      </c>
      <c r="E10"/>
      <c r="F10"/>
      <c r="G10"/>
      <c r="H10"/>
      <c r="I10"/>
      <c r="J10"/>
      <c r="K10"/>
      <c r="M10" s="2">
        <v>27</v>
      </c>
      <c r="N10" s="2">
        <v>18</v>
      </c>
      <c r="P10" s="27" t="s">
        <v>30</v>
      </c>
      <c r="Q10" s="27">
        <v>10</v>
      </c>
      <c r="R10" s="27">
        <v>233</v>
      </c>
      <c r="S10" s="27">
        <v>23.3</v>
      </c>
      <c r="T10" s="27">
        <v>54.233333333333377</v>
      </c>
      <c r="U10"/>
      <c r="V10"/>
    </row>
    <row r="11" spans="2:22" ht="20.100000000000001" customHeight="1" thickBot="1" x14ac:dyDescent="0.35">
      <c r="B11" s="2">
        <v>28</v>
      </c>
      <c r="C11" s="2">
        <v>31</v>
      </c>
      <c r="E11"/>
      <c r="F11"/>
      <c r="G11"/>
      <c r="H11"/>
      <c r="I11"/>
      <c r="J11"/>
      <c r="K11"/>
      <c r="M11" s="2">
        <v>28</v>
      </c>
      <c r="N11" s="2">
        <v>31</v>
      </c>
      <c r="P11" s="28" t="s">
        <v>31</v>
      </c>
      <c r="Q11" s="28">
        <v>10</v>
      </c>
      <c r="R11" s="28">
        <v>231</v>
      </c>
      <c r="S11" s="28">
        <v>23.1</v>
      </c>
      <c r="T11" s="28">
        <v>40.544444444444402</v>
      </c>
      <c r="U11"/>
      <c r="V11"/>
    </row>
    <row r="12" spans="2:22" ht="20.100000000000001" customHeight="1" thickBot="1" x14ac:dyDescent="0.35">
      <c r="B12" s="2">
        <v>35</v>
      </c>
      <c r="C12" s="2">
        <v>18</v>
      </c>
      <c r="E12" t="s">
        <v>57</v>
      </c>
      <c r="F12"/>
      <c r="G12"/>
      <c r="H12"/>
      <c r="I12"/>
      <c r="J12"/>
      <c r="K12"/>
      <c r="M12" s="2">
        <v>35</v>
      </c>
      <c r="N12" s="2">
        <v>18</v>
      </c>
      <c r="P12"/>
      <c r="Q12"/>
      <c r="R12"/>
      <c r="S12"/>
      <c r="T12"/>
      <c r="U12"/>
      <c r="V12"/>
    </row>
    <row r="13" spans="2:22" ht="20.100000000000001" customHeight="1" x14ac:dyDescent="0.3">
      <c r="B13" s="2">
        <v>15</v>
      </c>
      <c r="C13" s="2">
        <v>30</v>
      </c>
      <c r="E13" s="18" t="s">
        <v>58</v>
      </c>
      <c r="F13" s="18" t="s">
        <v>59</v>
      </c>
      <c r="G13" s="18" t="s">
        <v>60</v>
      </c>
      <c r="H13" s="18" t="s">
        <v>61</v>
      </c>
      <c r="I13" s="18" t="s">
        <v>62</v>
      </c>
      <c r="J13" s="18" t="s">
        <v>63</v>
      </c>
      <c r="K13" s="18" t="s">
        <v>64</v>
      </c>
      <c r="M13" s="2">
        <v>15</v>
      </c>
      <c r="N13" s="2">
        <v>30</v>
      </c>
      <c r="P13"/>
      <c r="Q13"/>
      <c r="R13"/>
      <c r="S13"/>
      <c r="T13"/>
      <c r="U13"/>
      <c r="V13"/>
    </row>
    <row r="14" spans="2:22" ht="20.100000000000001" customHeight="1" thickBot="1" x14ac:dyDescent="0.35">
      <c r="B14" s="2">
        <v>16</v>
      </c>
      <c r="C14" s="2">
        <v>23</v>
      </c>
      <c r="E14" t="s">
        <v>65</v>
      </c>
      <c r="F14">
        <v>0.19999999999993179</v>
      </c>
      <c r="G14">
        <v>1</v>
      </c>
      <c r="H14">
        <v>0.19999999999993179</v>
      </c>
      <c r="I14">
        <v>4.22039859319903E-3</v>
      </c>
      <c r="J14">
        <v>0.94891825974292709</v>
      </c>
      <c r="K14">
        <v>4.4138734191705664</v>
      </c>
      <c r="M14" s="2">
        <v>16</v>
      </c>
      <c r="N14" s="2">
        <v>23</v>
      </c>
      <c r="P14" t="s">
        <v>57</v>
      </c>
      <c r="Q14"/>
      <c r="R14"/>
      <c r="S14"/>
      <c r="T14"/>
      <c r="U14"/>
      <c r="V14"/>
    </row>
    <row r="15" spans="2:22" ht="20.100000000000001" customHeight="1" x14ac:dyDescent="0.3">
      <c r="E15" t="s">
        <v>66</v>
      </c>
      <c r="F15">
        <v>853</v>
      </c>
      <c r="G15">
        <v>18</v>
      </c>
      <c r="H15">
        <v>47.388888888888886</v>
      </c>
      <c r="I15"/>
      <c r="J15"/>
      <c r="K15"/>
      <c r="P15" s="29" t="s">
        <v>58</v>
      </c>
      <c r="Q15" s="29" t="s">
        <v>59</v>
      </c>
      <c r="R15" s="29" t="s">
        <v>60</v>
      </c>
      <c r="S15" s="29" t="s">
        <v>61</v>
      </c>
      <c r="T15" s="29" t="s">
        <v>62</v>
      </c>
      <c r="U15" s="29" t="s">
        <v>63</v>
      </c>
      <c r="V15" s="29" t="s">
        <v>64</v>
      </c>
    </row>
    <row r="16" spans="2:22" ht="20.100000000000001" customHeight="1" x14ac:dyDescent="0.3">
      <c r="E16"/>
      <c r="F16"/>
      <c r="G16"/>
      <c r="H16"/>
      <c r="I16"/>
      <c r="J16"/>
      <c r="K16"/>
      <c r="P16" s="27" t="s">
        <v>65</v>
      </c>
      <c r="Q16" s="27">
        <v>0.19999999999993179</v>
      </c>
      <c r="R16" s="27">
        <v>1</v>
      </c>
      <c r="S16" s="27">
        <v>0.19999999999993179</v>
      </c>
      <c r="T16" s="27">
        <v>4.22039859319903E-3</v>
      </c>
      <c r="U16" s="27">
        <v>0.94891825974292709</v>
      </c>
      <c r="V16" s="27">
        <v>4.4138734191705664</v>
      </c>
    </row>
    <row r="17" spans="5:22" ht="20.100000000000001" customHeight="1" thickBot="1" x14ac:dyDescent="0.35">
      <c r="E17" s="17" t="s">
        <v>38</v>
      </c>
      <c r="F17" s="17">
        <v>853.19999999999993</v>
      </c>
      <c r="G17" s="17">
        <v>19</v>
      </c>
      <c r="H17" s="17"/>
      <c r="I17" s="17"/>
      <c r="J17" s="17"/>
      <c r="K17" s="17"/>
      <c r="P17" s="27" t="s">
        <v>66</v>
      </c>
      <c r="Q17" s="27">
        <v>853</v>
      </c>
      <c r="R17" s="27">
        <v>18</v>
      </c>
      <c r="S17" s="27">
        <v>47.388888888888886</v>
      </c>
      <c r="T17" s="27"/>
      <c r="U17" s="27"/>
      <c r="V17" s="27"/>
    </row>
    <row r="18" spans="5:22" ht="20.100000000000001" customHeight="1" x14ac:dyDescent="0.3">
      <c r="P18" s="27"/>
      <c r="Q18" s="27"/>
      <c r="R18" s="27"/>
      <c r="S18" s="27"/>
      <c r="T18" s="27"/>
      <c r="U18" s="27"/>
      <c r="V18" s="27"/>
    </row>
    <row r="19" spans="5:22" ht="20.100000000000001" customHeight="1" thickBot="1" x14ac:dyDescent="0.35">
      <c r="P19" s="28" t="s">
        <v>38</v>
      </c>
      <c r="Q19" s="28">
        <v>853.19999999999993</v>
      </c>
      <c r="R19" s="28">
        <v>19</v>
      </c>
      <c r="S19" s="28"/>
      <c r="T19" s="28"/>
      <c r="U19" s="28"/>
      <c r="V19" s="28"/>
    </row>
  </sheetData>
  <mergeCells count="2">
    <mergeCell ref="B2:C2"/>
    <mergeCell ref="M2: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4171-21BE-4171-9AAF-2ABFA142A1CB}">
  <sheetPr codeName="Sheet13"/>
  <dimension ref="B2:M19"/>
  <sheetViews>
    <sheetView showGridLines="0" tabSelected="1" workbookViewId="0">
      <selection activeCell="J12" sqref="J12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9.109375" style="1"/>
    <col min="5" max="5" width="18.109375" style="1" bestFit="1" customWidth="1"/>
    <col min="6" max="11" width="9.109375" style="1"/>
    <col min="12" max="12" width="12.88671875" style="1" customWidth="1"/>
    <col min="13" max="13" width="20.44140625" style="1" customWidth="1"/>
    <col min="14" max="16384" width="9.109375" style="1"/>
  </cols>
  <sheetData>
    <row r="2" spans="2:13" ht="20.100000000000001" customHeight="1" thickBot="1" x14ac:dyDescent="0.35">
      <c r="B2" s="26" t="s">
        <v>0</v>
      </c>
      <c r="C2" s="26"/>
      <c r="L2" s="26" t="s">
        <v>67</v>
      </c>
      <c r="M2" s="26"/>
    </row>
    <row r="3" spans="2:13" ht="20.100000000000001" customHeight="1" thickTop="1" x14ac:dyDescent="0.3"/>
    <row r="4" spans="2:13" ht="20.100000000000001" customHeight="1" x14ac:dyDescent="0.3">
      <c r="B4" s="3" t="s">
        <v>1</v>
      </c>
      <c r="C4" s="3" t="s">
        <v>2</v>
      </c>
      <c r="E4" t="s">
        <v>39</v>
      </c>
      <c r="F4">
        <v>19.222222222222221</v>
      </c>
      <c r="G4"/>
      <c r="L4" s="3" t="s">
        <v>1</v>
      </c>
      <c r="M4" s="3" t="s">
        <v>2</v>
      </c>
    </row>
    <row r="5" spans="2:13" ht="20.100000000000001" customHeight="1" x14ac:dyDescent="0.3">
      <c r="B5" s="2" t="s">
        <v>3</v>
      </c>
      <c r="C5" s="2">
        <v>17</v>
      </c>
      <c r="E5" t="s">
        <v>40</v>
      </c>
      <c r="F5">
        <v>2.4708173286596762</v>
      </c>
      <c r="G5"/>
      <c r="L5" s="2"/>
      <c r="M5" s="2"/>
    </row>
    <row r="6" spans="2:13" ht="20.100000000000001" customHeight="1" x14ac:dyDescent="0.3">
      <c r="B6" s="2" t="s">
        <v>4</v>
      </c>
      <c r="C6" s="2">
        <v>20</v>
      </c>
      <c r="E6" t="s">
        <v>41</v>
      </c>
      <c r="F6">
        <v>20</v>
      </c>
      <c r="G6"/>
      <c r="L6" s="2"/>
      <c r="M6" s="2"/>
    </row>
    <row r="7" spans="2:13" ht="20.100000000000001" customHeight="1" x14ac:dyDescent="0.3">
      <c r="B7" s="2" t="s">
        <v>5</v>
      </c>
      <c r="C7" s="2">
        <v>13</v>
      </c>
      <c r="E7" t="s">
        <v>42</v>
      </c>
      <c r="F7" t="e">
        <v>#N/A</v>
      </c>
      <c r="G7"/>
      <c r="L7" s="2"/>
      <c r="M7" s="2"/>
    </row>
    <row r="8" spans="2:13" ht="20.100000000000001" customHeight="1" x14ac:dyDescent="0.3">
      <c r="B8" s="2" t="s">
        <v>6</v>
      </c>
      <c r="C8" s="2">
        <v>18</v>
      </c>
      <c r="E8" t="s">
        <v>43</v>
      </c>
      <c r="F8">
        <v>7.412451985979029</v>
      </c>
      <c r="G8"/>
      <c r="L8" s="2"/>
      <c r="M8" s="2"/>
    </row>
    <row r="9" spans="2:13" ht="20.100000000000001" customHeight="1" x14ac:dyDescent="0.3">
      <c r="B9" s="2" t="s">
        <v>7</v>
      </c>
      <c r="C9" s="2">
        <v>26</v>
      </c>
      <c r="E9" t="s">
        <v>44</v>
      </c>
      <c r="F9">
        <v>54.944444444444457</v>
      </c>
      <c r="G9"/>
      <c r="L9" s="2"/>
      <c r="M9" s="2"/>
    </row>
    <row r="10" spans="2:13" ht="20.100000000000001" customHeight="1" x14ac:dyDescent="0.3">
      <c r="B10" s="2" t="s">
        <v>8</v>
      </c>
      <c r="C10" s="2">
        <v>32</v>
      </c>
      <c r="E10" t="s">
        <v>45</v>
      </c>
      <c r="F10">
        <v>-0.49242549161679694</v>
      </c>
      <c r="G10"/>
      <c r="L10" s="2"/>
      <c r="M10" s="2"/>
    </row>
    <row r="11" spans="2:13" ht="20.100000000000001" customHeight="1" x14ac:dyDescent="0.3">
      <c r="B11" s="2" t="s">
        <v>9</v>
      </c>
      <c r="C11" s="2">
        <v>11</v>
      </c>
      <c r="E11" t="s">
        <v>46</v>
      </c>
      <c r="F11">
        <v>0.23316130537462079</v>
      </c>
      <c r="G11"/>
      <c r="L11" s="2"/>
      <c r="M11" s="2"/>
    </row>
    <row r="12" spans="2:13" ht="20.100000000000001" customHeight="1" x14ac:dyDescent="0.3">
      <c r="B12" s="2" t="s">
        <v>10</v>
      </c>
      <c r="C12" s="2">
        <v>9</v>
      </c>
      <c r="E12" t="s">
        <v>47</v>
      </c>
      <c r="F12">
        <v>23</v>
      </c>
      <c r="G12"/>
      <c r="L12" s="2"/>
      <c r="M12" s="2"/>
    </row>
    <row r="13" spans="2:13" ht="20.100000000000001" customHeight="1" x14ac:dyDescent="0.3">
      <c r="B13" s="2" t="s">
        <v>11</v>
      </c>
      <c r="C13" s="2">
        <v>21</v>
      </c>
      <c r="E13" t="s">
        <v>48</v>
      </c>
      <c r="F13">
        <v>9</v>
      </c>
      <c r="G13"/>
      <c r="L13" s="2"/>
      <c r="M13" s="2"/>
    </row>
    <row r="14" spans="2:13" ht="20.100000000000001" customHeight="1" x14ac:dyDescent="0.3">
      <c r="B14" s="2" t="s">
        <v>12</v>
      </c>
      <c r="C14" s="2">
        <v>23</v>
      </c>
      <c r="E14" t="s">
        <v>49</v>
      </c>
      <c r="F14">
        <v>32</v>
      </c>
      <c r="G14"/>
      <c r="L14" s="2"/>
      <c r="M14" s="2"/>
    </row>
    <row r="15" spans="2:13" ht="20.100000000000001" customHeight="1" x14ac:dyDescent="0.3">
      <c r="E15" t="s">
        <v>50</v>
      </c>
      <c r="F15">
        <v>173</v>
      </c>
      <c r="G15"/>
    </row>
    <row r="16" spans="2:13" ht="20.100000000000001" customHeight="1" thickBot="1" x14ac:dyDescent="0.35">
      <c r="E16" s="17" t="s">
        <v>51</v>
      </c>
      <c r="F16" s="17">
        <v>9</v>
      </c>
      <c r="G16"/>
    </row>
    <row r="17" spans="5:7" ht="20.100000000000001" customHeight="1" x14ac:dyDescent="0.3">
      <c r="G17"/>
    </row>
    <row r="18" spans="5:7" ht="20.100000000000001" customHeight="1" x14ac:dyDescent="0.3">
      <c r="G18"/>
    </row>
    <row r="19" spans="5:7" ht="20.100000000000001" customHeight="1" x14ac:dyDescent="0.3">
      <c r="E19"/>
      <c r="F19"/>
      <c r="G19"/>
    </row>
  </sheetData>
  <mergeCells count="2">
    <mergeCell ref="B2:C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03B0-6496-4645-A3B6-748C73F72C39}">
  <sheetPr codeName="Sheet2"/>
  <dimension ref="B2:M15"/>
  <sheetViews>
    <sheetView showGridLines="0" workbookViewId="0">
      <selection activeCell="M5" sqref="M5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5.109375" style="1" customWidth="1"/>
    <col min="6" max="6" width="15.88671875" style="1" customWidth="1"/>
    <col min="7" max="7" width="23" style="1" customWidth="1"/>
    <col min="8" max="16384" width="9.109375" style="1"/>
  </cols>
  <sheetData>
    <row r="2" spans="2:13" ht="20.100000000000001" customHeight="1" thickBot="1" x14ac:dyDescent="0.35">
      <c r="B2" s="26" t="s">
        <v>0</v>
      </c>
      <c r="C2" s="26"/>
      <c r="D2" s="26"/>
      <c r="E2" s="26"/>
      <c r="F2" s="26"/>
      <c r="I2" s="26" t="s">
        <v>67</v>
      </c>
      <c r="J2" s="26"/>
      <c r="K2" s="26"/>
      <c r="L2" s="26"/>
      <c r="M2" s="26"/>
    </row>
    <row r="3" spans="2:13" ht="20.100000000000001" customHeight="1" thickTop="1" x14ac:dyDescent="0.3"/>
    <row r="4" spans="2:13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I4" s="3" t="s">
        <v>1</v>
      </c>
      <c r="J4" s="3" t="s">
        <v>2</v>
      </c>
      <c r="L4" s="3" t="s">
        <v>1</v>
      </c>
      <c r="M4" s="3" t="s">
        <v>2</v>
      </c>
    </row>
    <row r="5" spans="2:13" ht="20.100000000000001" customHeight="1" x14ac:dyDescent="0.3">
      <c r="B5" s="2" t="s">
        <v>3</v>
      </c>
      <c r="C5" s="2">
        <v>17</v>
      </c>
      <c r="E5" s="2" t="s">
        <v>5</v>
      </c>
      <c r="F5" s="2">
        <f>INDEX(B5:C14,MATCH(E5,B5:B14,0),2)</f>
        <v>13</v>
      </c>
      <c r="I5" s="2" t="s">
        <v>3</v>
      </c>
      <c r="J5" s="2">
        <v>17</v>
      </c>
      <c r="L5" s="2" t="s">
        <v>8</v>
      </c>
      <c r="M5" s="2">
        <f>INDEX(I5:J14,MATCH(L5,I5:I14,0),2)</f>
        <v>32</v>
      </c>
    </row>
    <row r="6" spans="2:13" ht="20.100000000000001" customHeight="1" x14ac:dyDescent="0.3">
      <c r="B6" s="2" t="s">
        <v>4</v>
      </c>
      <c r="C6" s="2">
        <v>20</v>
      </c>
      <c r="I6" s="2" t="s">
        <v>4</v>
      </c>
      <c r="J6" s="2">
        <v>20</v>
      </c>
    </row>
    <row r="7" spans="2:13" ht="20.100000000000001" customHeight="1" x14ac:dyDescent="0.3">
      <c r="B7" s="2" t="s">
        <v>5</v>
      </c>
      <c r="C7" s="2">
        <v>13</v>
      </c>
      <c r="I7" s="2" t="s">
        <v>5</v>
      </c>
      <c r="J7" s="2">
        <v>13</v>
      </c>
    </row>
    <row r="8" spans="2:13" ht="20.100000000000001" customHeight="1" x14ac:dyDescent="0.3">
      <c r="B8" s="2" t="s">
        <v>6</v>
      </c>
      <c r="C8" s="2">
        <v>18</v>
      </c>
      <c r="I8" s="2" t="s">
        <v>6</v>
      </c>
      <c r="J8" s="2">
        <v>18</v>
      </c>
    </row>
    <row r="9" spans="2:13" ht="20.100000000000001" customHeight="1" x14ac:dyDescent="0.3">
      <c r="B9" s="2" t="s">
        <v>7</v>
      </c>
      <c r="C9" s="2">
        <v>26</v>
      </c>
      <c r="I9" s="2" t="s">
        <v>7</v>
      </c>
      <c r="J9" s="2">
        <v>26</v>
      </c>
    </row>
    <row r="10" spans="2:13" ht="20.100000000000001" customHeight="1" x14ac:dyDescent="0.3">
      <c r="B10" s="2" t="s">
        <v>8</v>
      </c>
      <c r="C10" s="2">
        <v>32</v>
      </c>
      <c r="I10" s="2" t="s">
        <v>8</v>
      </c>
      <c r="J10" s="2">
        <v>32</v>
      </c>
    </row>
    <row r="11" spans="2:13" ht="20.100000000000001" customHeight="1" x14ac:dyDescent="0.3">
      <c r="B11" s="2" t="s">
        <v>9</v>
      </c>
      <c r="C11" s="2">
        <v>11</v>
      </c>
      <c r="I11" s="2" t="s">
        <v>9</v>
      </c>
      <c r="J11" s="2">
        <v>11</v>
      </c>
    </row>
    <row r="12" spans="2:13" ht="20.100000000000001" customHeight="1" x14ac:dyDescent="0.3">
      <c r="B12" s="2" t="s">
        <v>10</v>
      </c>
      <c r="C12" s="2">
        <v>9</v>
      </c>
      <c r="I12" s="2" t="s">
        <v>10</v>
      </c>
      <c r="J12" s="2">
        <v>9</v>
      </c>
    </row>
    <row r="13" spans="2:13" ht="20.100000000000001" customHeight="1" x14ac:dyDescent="0.3">
      <c r="B13" s="2" t="s">
        <v>11</v>
      </c>
      <c r="C13" s="2">
        <v>21</v>
      </c>
      <c r="I13" s="2" t="s">
        <v>11</v>
      </c>
      <c r="J13" s="2">
        <v>21</v>
      </c>
    </row>
    <row r="14" spans="2:13" ht="20.100000000000001" customHeight="1" x14ac:dyDescent="0.3">
      <c r="B14" s="2" t="s">
        <v>12</v>
      </c>
      <c r="C14" s="2">
        <v>23</v>
      </c>
      <c r="I14" s="2" t="s">
        <v>12</v>
      </c>
      <c r="J14" s="2">
        <v>23</v>
      </c>
    </row>
    <row r="15" spans="2:13" ht="85.5" customHeight="1" x14ac:dyDescent="0.3"/>
  </sheetData>
  <mergeCells count="2">
    <mergeCell ref="B2:F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5C53-90BA-41C9-9389-5AB2A43DCB66}">
  <sheetPr codeName="Sheet5"/>
  <dimension ref="B2:N15"/>
  <sheetViews>
    <sheetView showGridLines="0" topLeftCell="A6" workbookViewId="0">
      <selection activeCell="N5" sqref="N5:N6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5" width="6.33203125" style="1" customWidth="1"/>
    <col min="6" max="6" width="11" style="1" customWidth="1"/>
    <col min="7" max="7" width="9.88671875" style="1" customWidth="1"/>
    <col min="8" max="8" width="33.33203125" style="1" customWidth="1"/>
    <col min="9" max="16384" width="9.109375" style="1"/>
  </cols>
  <sheetData>
    <row r="2" spans="2:14" ht="20.100000000000001" customHeight="1" thickBot="1" x14ac:dyDescent="0.35">
      <c r="B2" s="26" t="s">
        <v>0</v>
      </c>
      <c r="C2" s="26"/>
      <c r="D2" s="26"/>
      <c r="E2" s="26"/>
      <c r="F2" s="26"/>
      <c r="G2" s="26"/>
      <c r="I2" s="26" t="s">
        <v>67</v>
      </c>
      <c r="J2" s="26"/>
      <c r="K2" s="26"/>
      <c r="L2" s="26"/>
      <c r="M2" s="26"/>
      <c r="N2" s="26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27</v>
      </c>
      <c r="D4" s="3" t="s">
        <v>2</v>
      </c>
      <c r="F4" s="3" t="s">
        <v>27</v>
      </c>
      <c r="G4" s="3" t="s">
        <v>2</v>
      </c>
      <c r="I4" s="3" t="s">
        <v>1</v>
      </c>
      <c r="J4" s="3" t="s">
        <v>27</v>
      </c>
      <c r="K4" s="3" t="s">
        <v>2</v>
      </c>
      <c r="M4" s="3" t="s">
        <v>27</v>
      </c>
      <c r="N4" s="3" t="s">
        <v>2</v>
      </c>
    </row>
    <row r="5" spans="2:14" ht="20.100000000000001" customHeight="1" x14ac:dyDescent="0.3">
      <c r="B5" s="2" t="s">
        <v>3</v>
      </c>
      <c r="C5" s="2" t="s">
        <v>28</v>
      </c>
      <c r="D5" s="2">
        <v>17</v>
      </c>
      <c r="F5" s="2" t="s">
        <v>28</v>
      </c>
      <c r="G5" s="2">
        <f>SUMIFS($D$5:$D$14,$C$5:$C$14,F5)</f>
        <v>90</v>
      </c>
      <c r="I5" s="2" t="s">
        <v>3</v>
      </c>
      <c r="J5" s="2" t="s">
        <v>28</v>
      </c>
      <c r="K5" s="2">
        <v>17</v>
      </c>
      <c r="M5" s="2" t="s">
        <v>28</v>
      </c>
      <c r="N5" s="2">
        <f>SUMIFS($K$5:$K$14,$J$5:$J$14,M5)</f>
        <v>90</v>
      </c>
    </row>
    <row r="6" spans="2:14" ht="20.100000000000001" customHeight="1" x14ac:dyDescent="0.3">
      <c r="B6" s="2" t="s">
        <v>4</v>
      </c>
      <c r="C6" s="2" t="s">
        <v>29</v>
      </c>
      <c r="D6" s="2">
        <v>20</v>
      </c>
      <c r="F6" s="2" t="s">
        <v>29</v>
      </c>
      <c r="G6" s="2">
        <f t="shared" ref="G6" si="0">SUMIFS($D$5:$D$14,$C$5:$C$14,F6)</f>
        <v>100</v>
      </c>
      <c r="I6" s="2" t="s">
        <v>4</v>
      </c>
      <c r="J6" s="2" t="s">
        <v>29</v>
      </c>
      <c r="K6" s="2">
        <v>20</v>
      </c>
      <c r="M6" s="2" t="s">
        <v>29</v>
      </c>
      <c r="N6" s="2">
        <f>SUMIFS($K$5:$K$14,$J$5:$J$14,M6)</f>
        <v>100</v>
      </c>
    </row>
    <row r="7" spans="2:14" ht="20.100000000000001" customHeight="1" x14ac:dyDescent="0.3">
      <c r="B7" s="2" t="s">
        <v>5</v>
      </c>
      <c r="C7" s="2" t="s">
        <v>29</v>
      </c>
      <c r="D7" s="2">
        <v>13</v>
      </c>
      <c r="I7" s="2" t="s">
        <v>5</v>
      </c>
      <c r="J7" s="2" t="s">
        <v>29</v>
      </c>
      <c r="K7" s="2">
        <v>13</v>
      </c>
    </row>
    <row r="8" spans="2:14" ht="20.100000000000001" customHeight="1" x14ac:dyDescent="0.3">
      <c r="B8" s="2" t="s">
        <v>6</v>
      </c>
      <c r="C8" s="2" t="s">
        <v>29</v>
      </c>
      <c r="D8" s="2">
        <v>18</v>
      </c>
      <c r="I8" s="2" t="s">
        <v>6</v>
      </c>
      <c r="J8" s="2" t="s">
        <v>29</v>
      </c>
      <c r="K8" s="2">
        <v>18</v>
      </c>
    </row>
    <row r="9" spans="2:14" ht="20.100000000000001" customHeight="1" x14ac:dyDescent="0.3">
      <c r="B9" s="2" t="s">
        <v>7</v>
      </c>
      <c r="C9" s="2" t="s">
        <v>29</v>
      </c>
      <c r="D9" s="2">
        <v>26</v>
      </c>
      <c r="I9" s="2" t="s">
        <v>7</v>
      </c>
      <c r="J9" s="2" t="s">
        <v>29</v>
      </c>
      <c r="K9" s="2">
        <v>26</v>
      </c>
    </row>
    <row r="10" spans="2:14" ht="20.100000000000001" customHeight="1" x14ac:dyDescent="0.3">
      <c r="B10" s="2" t="s">
        <v>8</v>
      </c>
      <c r="C10" s="2" t="s">
        <v>28</v>
      </c>
      <c r="D10" s="2">
        <v>32</v>
      </c>
      <c r="I10" s="2" t="s">
        <v>8</v>
      </c>
      <c r="J10" s="2" t="s">
        <v>28</v>
      </c>
      <c r="K10" s="2">
        <v>32</v>
      </c>
    </row>
    <row r="11" spans="2:14" ht="20.100000000000001" customHeight="1" x14ac:dyDescent="0.3">
      <c r="B11" s="2" t="s">
        <v>9</v>
      </c>
      <c r="C11" s="2" t="s">
        <v>28</v>
      </c>
      <c r="D11" s="2">
        <v>11</v>
      </c>
      <c r="I11" s="2" t="s">
        <v>9</v>
      </c>
      <c r="J11" s="2" t="s">
        <v>28</v>
      </c>
      <c r="K11" s="2">
        <v>11</v>
      </c>
    </row>
    <row r="12" spans="2:14" ht="20.100000000000001" customHeight="1" x14ac:dyDescent="0.3">
      <c r="B12" s="2" t="s">
        <v>10</v>
      </c>
      <c r="C12" s="2" t="s">
        <v>28</v>
      </c>
      <c r="D12" s="2">
        <v>9</v>
      </c>
      <c r="I12" s="2" t="s">
        <v>10</v>
      </c>
      <c r="J12" s="2" t="s">
        <v>28</v>
      </c>
      <c r="K12" s="2">
        <v>9</v>
      </c>
    </row>
    <row r="13" spans="2:14" ht="20.100000000000001" customHeight="1" x14ac:dyDescent="0.3">
      <c r="B13" s="2" t="s">
        <v>11</v>
      </c>
      <c r="C13" s="2" t="s">
        <v>28</v>
      </c>
      <c r="D13" s="2">
        <v>21</v>
      </c>
      <c r="I13" s="2" t="s">
        <v>11</v>
      </c>
      <c r="J13" s="2" t="s">
        <v>28</v>
      </c>
      <c r="K13" s="2">
        <v>21</v>
      </c>
    </row>
    <row r="14" spans="2:14" ht="20.100000000000001" customHeight="1" x14ac:dyDescent="0.3">
      <c r="B14" s="2" t="s">
        <v>12</v>
      </c>
      <c r="C14" s="2" t="s">
        <v>29</v>
      </c>
      <c r="D14" s="2">
        <v>23</v>
      </c>
      <c r="I14" s="2" t="s">
        <v>12</v>
      </c>
      <c r="J14" s="2" t="s">
        <v>29</v>
      </c>
      <c r="K14" s="2">
        <v>23</v>
      </c>
    </row>
    <row r="15" spans="2:14" ht="60.75" customHeight="1" x14ac:dyDescent="0.3"/>
  </sheetData>
  <mergeCells count="2"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FB4-EDCC-4AAF-9D39-4938523430D6}">
  <sheetPr codeName="Sheet3"/>
  <dimension ref="B2:J15"/>
  <sheetViews>
    <sheetView showGridLines="0" workbookViewId="0">
      <selection activeCell="I17" sqref="I17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17.109375" style="1" customWidth="1"/>
    <col min="5" max="5" width="37" style="1" customWidth="1"/>
    <col min="6" max="7" width="9.109375" style="1"/>
    <col min="8" max="8" width="13.44140625" style="1" customWidth="1"/>
    <col min="9" max="9" width="11.109375" style="1" bestFit="1" customWidth="1"/>
    <col min="10" max="10" width="19.109375" style="1" customWidth="1"/>
    <col min="11" max="16384" width="9.109375" style="1"/>
  </cols>
  <sheetData>
    <row r="2" spans="2:10" ht="20.100000000000001" customHeight="1" thickBot="1" x14ac:dyDescent="0.35">
      <c r="B2" s="26" t="s">
        <v>0</v>
      </c>
      <c r="C2" s="26"/>
      <c r="D2" s="26"/>
      <c r="H2" s="26" t="s">
        <v>67</v>
      </c>
      <c r="I2" s="26"/>
      <c r="J2" s="26"/>
    </row>
    <row r="3" spans="2:10" ht="20.100000000000001" customHeight="1" thickTop="1" x14ac:dyDescent="0.3"/>
    <row r="4" spans="2:10" ht="20.100000000000001" customHeight="1" x14ac:dyDescent="0.3">
      <c r="B4" s="3" t="s">
        <v>13</v>
      </c>
      <c r="C4" s="3" t="s">
        <v>14</v>
      </c>
      <c r="D4" s="3" t="s">
        <v>25</v>
      </c>
      <c r="H4" s="3" t="s">
        <v>13</v>
      </c>
      <c r="I4" s="3" t="s">
        <v>14</v>
      </c>
      <c r="J4" s="3" t="s">
        <v>25</v>
      </c>
    </row>
    <row r="5" spans="2:10" ht="20.100000000000001" customHeight="1" x14ac:dyDescent="0.3">
      <c r="B5" s="2" t="s">
        <v>3</v>
      </c>
      <c r="C5" s="2" t="s">
        <v>15</v>
      </c>
      <c r="D5" s="2" t="str">
        <f>_xlfn.CONCAT(B5," ",C5)</f>
        <v>Alex Morgan</v>
      </c>
      <c r="H5" s="2" t="s">
        <v>3</v>
      </c>
      <c r="I5" s="2" t="s">
        <v>15</v>
      </c>
      <c r="J5" s="2" t="str">
        <f>CONCATENATE(H5," ",I5)</f>
        <v>Alex Morgan</v>
      </c>
    </row>
    <row r="6" spans="2:10" ht="20.100000000000001" customHeight="1" x14ac:dyDescent="0.3">
      <c r="B6" s="2" t="s">
        <v>4</v>
      </c>
      <c r="C6" s="2" t="s">
        <v>16</v>
      </c>
      <c r="D6" s="2" t="str">
        <f t="shared" ref="D6:D14" si="0">_xlfn.CONCAT(B6," ",C6)</f>
        <v>Sam Billings</v>
      </c>
      <c r="H6" s="2" t="s">
        <v>4</v>
      </c>
      <c r="I6" s="2" t="s">
        <v>16</v>
      </c>
      <c r="J6" s="2" t="str">
        <f t="shared" ref="J6:J14" si="1">CONCATENATE(H6," ",I6)</f>
        <v>Sam Billings</v>
      </c>
    </row>
    <row r="7" spans="2:10" ht="20.100000000000001" customHeight="1" x14ac:dyDescent="0.3">
      <c r="B7" s="2" t="s">
        <v>5</v>
      </c>
      <c r="C7" s="2" t="s">
        <v>17</v>
      </c>
      <c r="D7" s="2" t="str">
        <f t="shared" si="0"/>
        <v>Bob Wuhlmar</v>
      </c>
      <c r="H7" s="2" t="s">
        <v>5</v>
      </c>
      <c r="I7" s="2" t="s">
        <v>17</v>
      </c>
      <c r="J7" s="2" t="str">
        <f t="shared" si="1"/>
        <v>Bob Wuhlmar</v>
      </c>
    </row>
    <row r="8" spans="2:10" ht="20.100000000000001" customHeight="1" x14ac:dyDescent="0.3">
      <c r="B8" s="2" t="s">
        <v>6</v>
      </c>
      <c r="C8" s="2" t="s">
        <v>18</v>
      </c>
      <c r="D8" s="2" t="str">
        <f t="shared" si="0"/>
        <v>Charles Lamb</v>
      </c>
      <c r="H8" s="2" t="s">
        <v>6</v>
      </c>
      <c r="I8" s="2" t="s">
        <v>18</v>
      </c>
      <c r="J8" s="2" t="str">
        <f t="shared" si="1"/>
        <v>Charles Lamb</v>
      </c>
    </row>
    <row r="9" spans="2:10" ht="20.100000000000001" customHeight="1" x14ac:dyDescent="0.3">
      <c r="B9" s="2" t="s">
        <v>7</v>
      </c>
      <c r="C9" s="2" t="s">
        <v>19</v>
      </c>
      <c r="D9" s="2" t="str">
        <f t="shared" si="0"/>
        <v>Mike Athurton</v>
      </c>
      <c r="H9" s="2" t="s">
        <v>7</v>
      </c>
      <c r="I9" s="2" t="s">
        <v>19</v>
      </c>
      <c r="J9" s="2" t="str">
        <f t="shared" si="1"/>
        <v>Mike Athurton</v>
      </c>
    </row>
    <row r="10" spans="2:10" ht="20.100000000000001" customHeight="1" x14ac:dyDescent="0.3">
      <c r="B10" s="2" t="s">
        <v>8</v>
      </c>
      <c r="C10" s="2" t="s">
        <v>22</v>
      </c>
      <c r="D10" s="2" t="str">
        <f t="shared" si="0"/>
        <v>Tom Potter</v>
      </c>
      <c r="H10" s="2" t="s">
        <v>8</v>
      </c>
      <c r="I10" s="2" t="s">
        <v>22</v>
      </c>
      <c r="J10" s="2" t="str">
        <f t="shared" si="1"/>
        <v>Tom Potter</v>
      </c>
    </row>
    <row r="11" spans="2:10" ht="20.100000000000001" customHeight="1" x14ac:dyDescent="0.3">
      <c r="B11" s="2" t="s">
        <v>9</v>
      </c>
      <c r="C11" s="2" t="s">
        <v>21</v>
      </c>
      <c r="D11" s="2" t="str">
        <f t="shared" si="0"/>
        <v>Ron Weasly</v>
      </c>
      <c r="H11" s="2" t="s">
        <v>9</v>
      </c>
      <c r="I11" s="2" t="s">
        <v>21</v>
      </c>
      <c r="J11" s="2" t="str">
        <f t="shared" si="1"/>
        <v>Ron Weasly</v>
      </c>
    </row>
    <row r="12" spans="2:10" ht="20.100000000000001" customHeight="1" x14ac:dyDescent="0.3">
      <c r="B12" s="2" t="s">
        <v>10</v>
      </c>
      <c r="C12" s="2" t="s">
        <v>24</v>
      </c>
      <c r="D12" s="2" t="str">
        <f t="shared" si="0"/>
        <v>Harry Brook</v>
      </c>
      <c r="H12" s="2" t="s">
        <v>10</v>
      </c>
      <c r="I12" s="2" t="s">
        <v>24</v>
      </c>
      <c r="J12" s="2" t="str">
        <f t="shared" si="1"/>
        <v>Harry Brook</v>
      </c>
    </row>
    <row r="13" spans="2:10" ht="20.100000000000001" customHeight="1" x14ac:dyDescent="0.3">
      <c r="B13" s="2" t="s">
        <v>23</v>
      </c>
      <c r="C13" s="2" t="s">
        <v>11</v>
      </c>
      <c r="D13" s="2" t="str">
        <f t="shared" si="0"/>
        <v>Travis Head</v>
      </c>
      <c r="H13" s="2" t="s">
        <v>23</v>
      </c>
      <c r="I13" s="2" t="s">
        <v>11</v>
      </c>
      <c r="J13" s="2" t="str">
        <f t="shared" si="1"/>
        <v>Travis Head</v>
      </c>
    </row>
    <row r="14" spans="2:10" ht="20.100000000000001" customHeight="1" x14ac:dyDescent="0.3">
      <c r="B14" s="2" t="s">
        <v>12</v>
      </c>
      <c r="C14" s="2" t="s">
        <v>20</v>
      </c>
      <c r="D14" s="2" t="str">
        <f t="shared" si="0"/>
        <v>Thomas Cruise</v>
      </c>
      <c r="H14" s="2" t="s">
        <v>12</v>
      </c>
      <c r="I14" s="2" t="s">
        <v>20</v>
      </c>
      <c r="J14" s="2" t="str">
        <f t="shared" si="1"/>
        <v>Thomas Cruise</v>
      </c>
    </row>
    <row r="15" spans="2:10" ht="63.75" customHeight="1" x14ac:dyDescent="0.3"/>
  </sheetData>
  <mergeCells count="2">
    <mergeCell ref="B2:D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365D-ABC0-4D78-84E2-3CCE08B4A82F}">
  <sheetPr codeName="Sheet4"/>
  <dimension ref="B2:M15"/>
  <sheetViews>
    <sheetView showGridLines="0" workbookViewId="0">
      <selection activeCell="I18" sqref="I18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17.109375" style="1" customWidth="1"/>
    <col min="5" max="5" width="19.88671875" style="1" customWidth="1"/>
    <col min="6" max="6" width="19.6640625" style="1" customWidth="1"/>
    <col min="7" max="9" width="9.109375" style="1"/>
    <col min="10" max="10" width="11.44140625" style="1" bestFit="1" customWidth="1"/>
    <col min="11" max="11" width="11.109375" style="1" bestFit="1" customWidth="1"/>
    <col min="12" max="12" width="14" style="1" bestFit="1" customWidth="1"/>
    <col min="13" max="13" width="9.44140625" style="1" bestFit="1" customWidth="1"/>
    <col min="14" max="16384" width="9.109375" style="1"/>
  </cols>
  <sheetData>
    <row r="2" spans="2:13" ht="20.100000000000001" customHeight="1" thickBot="1" x14ac:dyDescent="0.35">
      <c r="B2" s="26" t="s">
        <v>0</v>
      </c>
      <c r="C2" s="26"/>
      <c r="D2" s="26"/>
      <c r="E2" s="26"/>
      <c r="J2" s="26" t="s">
        <v>67</v>
      </c>
      <c r="K2" s="26"/>
      <c r="L2" s="26"/>
      <c r="M2" s="26"/>
    </row>
    <row r="3" spans="2:13" ht="20.100000000000001" customHeight="1" thickTop="1" x14ac:dyDescent="0.3"/>
    <row r="4" spans="2:13" ht="20.100000000000001" customHeight="1" x14ac:dyDescent="0.3">
      <c r="B4" s="3" t="s">
        <v>13</v>
      </c>
      <c r="C4" s="3" t="s">
        <v>14</v>
      </c>
      <c r="D4" s="3" t="s">
        <v>25</v>
      </c>
      <c r="E4" s="3" t="s">
        <v>26</v>
      </c>
      <c r="J4" s="3" t="s">
        <v>13</v>
      </c>
      <c r="K4" s="3" t="s">
        <v>14</v>
      </c>
      <c r="L4" s="3" t="s">
        <v>25</v>
      </c>
      <c r="M4" s="3" t="s">
        <v>26</v>
      </c>
    </row>
    <row r="5" spans="2:13" ht="20.100000000000001" customHeight="1" x14ac:dyDescent="0.3">
      <c r="B5" s="2" t="s">
        <v>3</v>
      </c>
      <c r="C5" s="2" t="s">
        <v>15</v>
      </c>
      <c r="D5" s="2" t="str">
        <f>_xlfn.CONCAT(B5," ",C5)</f>
        <v>Alex Morgan</v>
      </c>
      <c r="E5" s="2">
        <f>LEN(D5)</f>
        <v>11</v>
      </c>
      <c r="J5" s="2" t="s">
        <v>3</v>
      </c>
      <c r="K5" s="2" t="s">
        <v>15</v>
      </c>
      <c r="L5" s="2" t="str">
        <f>CONCATENATE(J5, " ",K5)</f>
        <v>Alex Morgan</v>
      </c>
      <c r="M5" s="2">
        <f>LEN(L5)</f>
        <v>11</v>
      </c>
    </row>
    <row r="6" spans="2:13" ht="20.100000000000001" customHeight="1" x14ac:dyDescent="0.3">
      <c r="B6" s="2" t="s">
        <v>4</v>
      </c>
      <c r="C6" s="2" t="s">
        <v>16</v>
      </c>
      <c r="D6" s="2" t="str">
        <f t="shared" ref="D6:D14" si="0">_xlfn.CONCAT(B6," ",C6)</f>
        <v>Sam Billings</v>
      </c>
      <c r="E6" s="2">
        <f t="shared" ref="E6:E14" si="1">LEN(D6)</f>
        <v>12</v>
      </c>
      <c r="J6" s="2" t="s">
        <v>4</v>
      </c>
      <c r="K6" s="2" t="s">
        <v>16</v>
      </c>
      <c r="L6" s="2" t="str">
        <f t="shared" ref="L6:L14" si="2">CONCATENATE(J6, " ",K6)</f>
        <v>Sam Billings</v>
      </c>
      <c r="M6" s="2">
        <f t="shared" ref="M6:M14" si="3">LEN(L6)</f>
        <v>12</v>
      </c>
    </row>
    <row r="7" spans="2:13" ht="20.100000000000001" customHeight="1" x14ac:dyDescent="0.3">
      <c r="B7" s="2" t="s">
        <v>5</v>
      </c>
      <c r="C7" s="2" t="s">
        <v>17</v>
      </c>
      <c r="D7" s="2" t="str">
        <f t="shared" si="0"/>
        <v>Bob Wuhlmar</v>
      </c>
      <c r="E7" s="2">
        <f t="shared" si="1"/>
        <v>11</v>
      </c>
      <c r="J7" s="2" t="s">
        <v>5</v>
      </c>
      <c r="K7" s="2" t="s">
        <v>17</v>
      </c>
      <c r="L7" s="2" t="str">
        <f t="shared" si="2"/>
        <v>Bob Wuhlmar</v>
      </c>
      <c r="M7" s="2">
        <f t="shared" si="3"/>
        <v>11</v>
      </c>
    </row>
    <row r="8" spans="2:13" ht="20.100000000000001" customHeight="1" x14ac:dyDescent="0.3">
      <c r="B8" s="2" t="s">
        <v>6</v>
      </c>
      <c r="C8" s="2" t="s">
        <v>18</v>
      </c>
      <c r="D8" s="2" t="str">
        <f t="shared" si="0"/>
        <v>Charles Lamb</v>
      </c>
      <c r="E8" s="2">
        <f t="shared" si="1"/>
        <v>12</v>
      </c>
      <c r="J8" s="2" t="s">
        <v>6</v>
      </c>
      <c r="K8" s="2" t="s">
        <v>18</v>
      </c>
      <c r="L8" s="2" t="str">
        <f t="shared" si="2"/>
        <v>Charles Lamb</v>
      </c>
      <c r="M8" s="2">
        <f t="shared" si="3"/>
        <v>12</v>
      </c>
    </row>
    <row r="9" spans="2:13" ht="20.100000000000001" customHeight="1" x14ac:dyDescent="0.3">
      <c r="B9" s="2" t="s">
        <v>7</v>
      </c>
      <c r="C9" s="2" t="s">
        <v>19</v>
      </c>
      <c r="D9" s="2" t="str">
        <f t="shared" si="0"/>
        <v>Mike Athurton</v>
      </c>
      <c r="E9" s="2">
        <f t="shared" si="1"/>
        <v>13</v>
      </c>
      <c r="J9" s="2" t="s">
        <v>7</v>
      </c>
      <c r="K9" s="2" t="s">
        <v>19</v>
      </c>
      <c r="L9" s="2" t="str">
        <f t="shared" si="2"/>
        <v>Mike Athurton</v>
      </c>
      <c r="M9" s="2">
        <f t="shared" si="3"/>
        <v>13</v>
      </c>
    </row>
    <row r="10" spans="2:13" ht="20.100000000000001" customHeight="1" x14ac:dyDescent="0.3">
      <c r="B10" s="2" t="s">
        <v>8</v>
      </c>
      <c r="C10" s="2" t="s">
        <v>22</v>
      </c>
      <c r="D10" s="2" t="str">
        <f t="shared" si="0"/>
        <v>Tom Potter</v>
      </c>
      <c r="E10" s="2">
        <f t="shared" si="1"/>
        <v>10</v>
      </c>
      <c r="J10" s="2" t="s">
        <v>8</v>
      </c>
      <c r="K10" s="2" t="s">
        <v>22</v>
      </c>
      <c r="L10" s="2" t="str">
        <f t="shared" si="2"/>
        <v>Tom Potter</v>
      </c>
      <c r="M10" s="2">
        <f t="shared" si="3"/>
        <v>10</v>
      </c>
    </row>
    <row r="11" spans="2:13" ht="20.100000000000001" customHeight="1" x14ac:dyDescent="0.3">
      <c r="B11" s="2" t="s">
        <v>9</v>
      </c>
      <c r="C11" s="2" t="s">
        <v>21</v>
      </c>
      <c r="D11" s="2" t="str">
        <f t="shared" si="0"/>
        <v>Ron Weasly</v>
      </c>
      <c r="E11" s="2">
        <f t="shared" si="1"/>
        <v>10</v>
      </c>
      <c r="J11" s="2" t="s">
        <v>9</v>
      </c>
      <c r="K11" s="2" t="s">
        <v>21</v>
      </c>
      <c r="L11" s="2" t="str">
        <f t="shared" si="2"/>
        <v>Ron Weasly</v>
      </c>
      <c r="M11" s="2">
        <f t="shared" si="3"/>
        <v>10</v>
      </c>
    </row>
    <row r="12" spans="2:13" ht="20.100000000000001" customHeight="1" x14ac:dyDescent="0.3">
      <c r="B12" s="2" t="s">
        <v>10</v>
      </c>
      <c r="C12" s="2" t="s">
        <v>24</v>
      </c>
      <c r="D12" s="2" t="str">
        <f t="shared" si="0"/>
        <v>Harry Brook</v>
      </c>
      <c r="E12" s="2">
        <f t="shared" si="1"/>
        <v>11</v>
      </c>
      <c r="J12" s="2" t="s">
        <v>10</v>
      </c>
      <c r="K12" s="2" t="s">
        <v>24</v>
      </c>
      <c r="L12" s="2" t="str">
        <f t="shared" si="2"/>
        <v>Harry Brook</v>
      </c>
      <c r="M12" s="2">
        <f t="shared" si="3"/>
        <v>11</v>
      </c>
    </row>
    <row r="13" spans="2:13" ht="20.100000000000001" customHeight="1" x14ac:dyDescent="0.3">
      <c r="B13" s="2" t="s">
        <v>23</v>
      </c>
      <c r="C13" s="2" t="s">
        <v>11</v>
      </c>
      <c r="D13" s="2" t="str">
        <f t="shared" si="0"/>
        <v>Travis Head</v>
      </c>
      <c r="E13" s="2">
        <f t="shared" si="1"/>
        <v>11</v>
      </c>
      <c r="J13" s="2" t="s">
        <v>23</v>
      </c>
      <c r="K13" s="2" t="s">
        <v>11</v>
      </c>
      <c r="L13" s="2" t="str">
        <f t="shared" si="2"/>
        <v>Travis Head</v>
      </c>
      <c r="M13" s="2">
        <f t="shared" si="3"/>
        <v>11</v>
      </c>
    </row>
    <row r="14" spans="2:13" ht="20.100000000000001" customHeight="1" x14ac:dyDescent="0.3">
      <c r="B14" s="2" t="s">
        <v>12</v>
      </c>
      <c r="C14" s="2" t="s">
        <v>20</v>
      </c>
      <c r="D14" s="2" t="str">
        <f t="shared" si="0"/>
        <v>Thomas Cruise</v>
      </c>
      <c r="E14" s="2">
        <f t="shared" si="1"/>
        <v>13</v>
      </c>
      <c r="J14" s="2" t="s">
        <v>12</v>
      </c>
      <c r="K14" s="2" t="s">
        <v>20</v>
      </c>
      <c r="L14" s="2" t="str">
        <f t="shared" si="2"/>
        <v>Thomas Cruise</v>
      </c>
      <c r="M14" s="2">
        <f t="shared" si="3"/>
        <v>13</v>
      </c>
    </row>
    <row r="15" spans="2:13" ht="54" customHeight="1" x14ac:dyDescent="0.3"/>
  </sheetData>
  <mergeCells count="2">
    <mergeCell ref="B2:E2"/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4456-5F87-4BFF-BEDD-DB3B3917803D}">
  <sheetPr codeName="Sheet6"/>
  <dimension ref="B2:G14"/>
  <sheetViews>
    <sheetView showGridLines="0" topLeftCell="A2" workbookViewId="0">
      <selection activeCell="F4" sqref="F4:G6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5" width="6.33203125" style="1" customWidth="1"/>
    <col min="6" max="6" width="11" style="1" customWidth="1"/>
    <col min="7" max="7" width="9.88671875" style="1" customWidth="1"/>
    <col min="8" max="16384" width="9.109375" style="1"/>
  </cols>
  <sheetData>
    <row r="2" spans="2:7" ht="20.100000000000001" customHeight="1" thickBot="1" x14ac:dyDescent="0.35">
      <c r="B2" s="26" t="s">
        <v>0</v>
      </c>
      <c r="C2" s="26"/>
      <c r="D2" s="26"/>
      <c r="E2" s="26"/>
      <c r="F2" s="26"/>
      <c r="G2" s="26"/>
    </row>
    <row r="3" spans="2:7" ht="20.100000000000001" customHeight="1" thickTop="1" x14ac:dyDescent="0.3"/>
    <row r="4" spans="2:7" ht="20.100000000000001" customHeight="1" x14ac:dyDescent="0.3">
      <c r="B4" s="3" t="s">
        <v>1</v>
      </c>
      <c r="C4" s="3" t="s">
        <v>27</v>
      </c>
      <c r="D4" s="3" t="s">
        <v>2</v>
      </c>
      <c r="F4" s="3" t="s">
        <v>27</v>
      </c>
      <c r="G4" s="3" t="s">
        <v>2</v>
      </c>
    </row>
    <row r="5" spans="2:7" ht="20.100000000000001" customHeight="1" x14ac:dyDescent="0.3">
      <c r="B5" s="2" t="s">
        <v>3</v>
      </c>
      <c r="C5" s="2" t="s">
        <v>28</v>
      </c>
      <c r="D5" s="2">
        <v>17</v>
      </c>
      <c r="F5" s="2" t="s">
        <v>28</v>
      </c>
      <c r="G5" s="2">
        <f>SUMIFS($D$5:$D$14,$C$5:$C$14,F5)</f>
        <v>90</v>
      </c>
    </row>
    <row r="6" spans="2:7" ht="20.100000000000001" customHeight="1" x14ac:dyDescent="0.3">
      <c r="B6" s="2" t="s">
        <v>4</v>
      </c>
      <c r="C6" s="2" t="s">
        <v>29</v>
      </c>
      <c r="D6" s="2">
        <v>20</v>
      </c>
      <c r="F6" s="2" t="s">
        <v>29</v>
      </c>
      <c r="G6" s="2">
        <f t="shared" ref="G6" si="0">SUMIFS($D$5:$D$14,$C$5:$C$14,F6)</f>
        <v>100</v>
      </c>
    </row>
    <row r="7" spans="2:7" ht="20.100000000000001" customHeight="1" x14ac:dyDescent="0.3">
      <c r="B7" s="2" t="s">
        <v>5</v>
      </c>
      <c r="C7" s="2" t="s">
        <v>29</v>
      </c>
      <c r="D7" s="2">
        <v>13</v>
      </c>
    </row>
    <row r="8" spans="2:7" ht="20.100000000000001" customHeight="1" x14ac:dyDescent="0.3">
      <c r="B8" s="2" t="s">
        <v>6</v>
      </c>
      <c r="C8" s="2" t="s">
        <v>29</v>
      </c>
      <c r="D8" s="2">
        <v>18</v>
      </c>
    </row>
    <row r="9" spans="2:7" ht="20.100000000000001" customHeight="1" x14ac:dyDescent="0.3">
      <c r="B9" s="2" t="s">
        <v>7</v>
      </c>
      <c r="C9" s="2" t="s">
        <v>29</v>
      </c>
      <c r="D9" s="2">
        <v>26</v>
      </c>
    </row>
    <row r="10" spans="2:7" ht="20.100000000000001" customHeight="1" x14ac:dyDescent="0.3">
      <c r="B10" s="2" t="s">
        <v>8</v>
      </c>
      <c r="C10" s="2" t="s">
        <v>28</v>
      </c>
      <c r="D10" s="2">
        <v>32</v>
      </c>
    </row>
    <row r="11" spans="2:7" ht="20.100000000000001" customHeight="1" x14ac:dyDescent="0.3">
      <c r="B11" s="2" t="s">
        <v>9</v>
      </c>
      <c r="C11" s="2" t="s">
        <v>28</v>
      </c>
      <c r="D11" s="2">
        <v>11</v>
      </c>
    </row>
    <row r="12" spans="2:7" ht="20.100000000000001" customHeight="1" x14ac:dyDescent="0.3">
      <c r="B12" s="2" t="s">
        <v>10</v>
      </c>
      <c r="C12" s="2" t="s">
        <v>28</v>
      </c>
      <c r="D12" s="2">
        <v>9</v>
      </c>
    </row>
    <row r="13" spans="2:7" ht="20.100000000000001" customHeight="1" x14ac:dyDescent="0.3">
      <c r="B13" s="2" t="s">
        <v>11</v>
      </c>
      <c r="C13" s="2" t="s">
        <v>28</v>
      </c>
      <c r="D13" s="2">
        <v>21</v>
      </c>
    </row>
    <row r="14" spans="2:7" ht="20.100000000000001" customHeight="1" x14ac:dyDescent="0.3">
      <c r="B14" s="2" t="s">
        <v>12</v>
      </c>
      <c r="C14" s="2" t="s">
        <v>29</v>
      </c>
      <c r="D14" s="2">
        <v>23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C23D-403B-40B8-BA29-9A2F64CFA6A2}">
  <sheetPr codeName="Sheet7"/>
  <dimension ref="B2:N14"/>
  <sheetViews>
    <sheetView showGridLines="0" topLeftCell="A3" workbookViewId="0">
      <selection activeCell="P10" sqref="P10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16384" width="9.109375" style="1"/>
  </cols>
  <sheetData>
    <row r="2" spans="2:14" ht="20.100000000000001" customHeight="1" thickBot="1" x14ac:dyDescent="0.35">
      <c r="B2" s="26" t="s">
        <v>0</v>
      </c>
      <c r="C2" s="26"/>
      <c r="M2" s="26" t="s">
        <v>67</v>
      </c>
      <c r="N2" s="26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</v>
      </c>
      <c r="M4" s="3" t="s">
        <v>1</v>
      </c>
      <c r="N4" s="3" t="s">
        <v>2</v>
      </c>
    </row>
    <row r="5" spans="2:14" ht="20.100000000000001" customHeight="1" x14ac:dyDescent="0.3">
      <c r="B5" s="2" t="s">
        <v>3</v>
      </c>
      <c r="C5" s="2">
        <v>17</v>
      </c>
      <c r="M5" s="2" t="s">
        <v>3</v>
      </c>
      <c r="N5" s="2">
        <v>17</v>
      </c>
    </row>
    <row r="6" spans="2:14" ht="20.100000000000001" customHeight="1" x14ac:dyDescent="0.3">
      <c r="B6" s="2" t="s">
        <v>4</v>
      </c>
      <c r="C6" s="2">
        <v>20</v>
      </c>
      <c r="M6" s="2" t="s">
        <v>4</v>
      </c>
      <c r="N6" s="2">
        <v>20</v>
      </c>
    </row>
    <row r="7" spans="2:14" ht="20.100000000000001" customHeight="1" x14ac:dyDescent="0.3">
      <c r="B7" s="2" t="s">
        <v>5</v>
      </c>
      <c r="C7" s="2">
        <v>13</v>
      </c>
      <c r="M7" s="2" t="s">
        <v>5</v>
      </c>
      <c r="N7" s="2">
        <v>13</v>
      </c>
    </row>
    <row r="8" spans="2:14" ht="20.100000000000001" customHeight="1" x14ac:dyDescent="0.3">
      <c r="B8" s="2" t="s">
        <v>6</v>
      </c>
      <c r="C8" s="2">
        <v>18</v>
      </c>
      <c r="M8" s="2" t="s">
        <v>6</v>
      </c>
      <c r="N8" s="2">
        <v>18</v>
      </c>
    </row>
    <row r="9" spans="2:14" ht="20.100000000000001" customHeight="1" x14ac:dyDescent="0.3">
      <c r="B9" s="2" t="s">
        <v>7</v>
      </c>
      <c r="C9" s="2">
        <v>26</v>
      </c>
      <c r="M9" s="2" t="s">
        <v>7</v>
      </c>
      <c r="N9" s="2">
        <v>26</v>
      </c>
    </row>
    <row r="10" spans="2:14" ht="20.100000000000001" customHeight="1" x14ac:dyDescent="0.3">
      <c r="B10" s="2" t="s">
        <v>8</v>
      </c>
      <c r="C10" s="2">
        <v>32</v>
      </c>
      <c r="M10" s="2" t="s">
        <v>8</v>
      </c>
      <c r="N10" s="2">
        <v>32</v>
      </c>
    </row>
    <row r="11" spans="2:14" ht="20.100000000000001" customHeight="1" x14ac:dyDescent="0.3">
      <c r="B11" s="2" t="s">
        <v>9</v>
      </c>
      <c r="C11" s="2">
        <v>11</v>
      </c>
      <c r="M11" s="2" t="s">
        <v>9</v>
      </c>
      <c r="N11" s="2">
        <v>11</v>
      </c>
    </row>
    <row r="12" spans="2:14" ht="20.100000000000001" customHeight="1" x14ac:dyDescent="0.3">
      <c r="B12" s="2" t="s">
        <v>10</v>
      </c>
      <c r="C12" s="2">
        <v>9</v>
      </c>
      <c r="M12" s="2" t="s">
        <v>10</v>
      </c>
      <c r="N12" s="2">
        <v>9</v>
      </c>
    </row>
    <row r="13" spans="2:14" ht="20.100000000000001" customHeight="1" x14ac:dyDescent="0.3">
      <c r="B13" s="2" t="s">
        <v>11</v>
      </c>
      <c r="C13" s="2">
        <v>21</v>
      </c>
      <c r="M13" s="2" t="s">
        <v>11</v>
      </c>
      <c r="N13" s="2">
        <v>21</v>
      </c>
    </row>
    <row r="14" spans="2:14" ht="20.100000000000001" customHeight="1" x14ac:dyDescent="0.3">
      <c r="B14" s="2" t="s">
        <v>12</v>
      </c>
      <c r="C14" s="2">
        <v>23</v>
      </c>
      <c r="M14" s="2" t="s">
        <v>12</v>
      </c>
      <c r="N14" s="2">
        <v>23</v>
      </c>
    </row>
  </sheetData>
  <mergeCells count="2">
    <mergeCell ref="B2:C2"/>
    <mergeCell ref="M2:N2"/>
  </mergeCells>
  <conditionalFormatting sqref="C5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{209D9D6D-3FF8-4AAD-B84B-4C499BD07FD0}</x14:id>
        </ext>
      </extLst>
    </cfRule>
  </conditionalFormatting>
  <conditionalFormatting sqref="N5:N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{72E09663-4FEA-4110-847B-EAF75A283F70}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D9D6D-3FF8-4AAD-B84B-4C499BD07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C5:C14</xm:sqref>
        </x14:conditionalFormatting>
        <x14:conditionalFormatting xmlns:xm="http://schemas.microsoft.com/office/excel/2006/main">
          <x14:cfRule type="dataBar" id="{72E09663-4FEA-4110-847B-EAF75A283F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3071-D553-42BE-8AB4-60A43336AF68}">
  <dimension ref="A3:D1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6" t="s">
        <v>37</v>
      </c>
      <c r="B3" s="6" t="s">
        <v>68</v>
      </c>
    </row>
    <row r="4" spans="1:4" x14ac:dyDescent="0.3">
      <c r="A4" s="6" t="s">
        <v>35</v>
      </c>
      <c r="B4" t="s">
        <v>28</v>
      </c>
      <c r="C4" t="s">
        <v>29</v>
      </c>
      <c r="D4" t="s">
        <v>36</v>
      </c>
    </row>
    <row r="5" spans="1:4" x14ac:dyDescent="0.3">
      <c r="A5" s="7" t="s">
        <v>3</v>
      </c>
      <c r="B5">
        <v>17</v>
      </c>
      <c r="D5">
        <v>17</v>
      </c>
    </row>
    <row r="6" spans="1:4" x14ac:dyDescent="0.3">
      <c r="A6" s="7" t="s">
        <v>5</v>
      </c>
      <c r="C6">
        <v>13</v>
      </c>
      <c r="D6">
        <v>13</v>
      </c>
    </row>
    <row r="7" spans="1:4" x14ac:dyDescent="0.3">
      <c r="A7" s="7" t="s">
        <v>6</v>
      </c>
      <c r="C7">
        <v>18</v>
      </c>
      <c r="D7">
        <v>18</v>
      </c>
    </row>
    <row r="8" spans="1:4" x14ac:dyDescent="0.3">
      <c r="A8" s="7" t="s">
        <v>10</v>
      </c>
      <c r="B8">
        <v>9</v>
      </c>
      <c r="D8">
        <v>9</v>
      </c>
    </row>
    <row r="9" spans="1:4" x14ac:dyDescent="0.3">
      <c r="A9" s="7" t="s">
        <v>11</v>
      </c>
      <c r="B9">
        <v>21</v>
      </c>
      <c r="D9">
        <v>21</v>
      </c>
    </row>
    <row r="10" spans="1:4" x14ac:dyDescent="0.3">
      <c r="A10" s="7" t="s">
        <v>7</v>
      </c>
      <c r="C10">
        <v>26</v>
      </c>
      <c r="D10">
        <v>26</v>
      </c>
    </row>
    <row r="11" spans="1:4" x14ac:dyDescent="0.3">
      <c r="A11" s="7" t="s">
        <v>9</v>
      </c>
      <c r="B11">
        <v>11</v>
      </c>
      <c r="D11">
        <v>11</v>
      </c>
    </row>
    <row r="12" spans="1:4" x14ac:dyDescent="0.3">
      <c r="A12" s="7" t="s">
        <v>4</v>
      </c>
      <c r="C12">
        <v>20</v>
      </c>
      <c r="D12">
        <v>20</v>
      </c>
    </row>
    <row r="13" spans="1:4" x14ac:dyDescent="0.3">
      <c r="A13" s="7" t="s">
        <v>12</v>
      </c>
      <c r="C13">
        <v>23</v>
      </c>
      <c r="D13">
        <v>23</v>
      </c>
    </row>
    <row r="14" spans="1:4" x14ac:dyDescent="0.3">
      <c r="A14" s="7" t="s">
        <v>8</v>
      </c>
      <c r="B14">
        <v>32</v>
      </c>
      <c r="D14">
        <v>32</v>
      </c>
    </row>
    <row r="15" spans="1:4" x14ac:dyDescent="0.3">
      <c r="A15" s="7" t="s">
        <v>36</v>
      </c>
      <c r="B15">
        <v>90</v>
      </c>
      <c r="C15">
        <v>100</v>
      </c>
      <c r="D15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8D35-EC7A-42E8-8C9B-E4F2E8A8CD9C}">
  <sheetPr codeName="Sheet11"/>
  <dimension ref="B2:N14"/>
  <sheetViews>
    <sheetView showGridLines="0" workbookViewId="0">
      <selection activeCell="L4" sqref="L4:N1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4" ht="20.100000000000001" customHeight="1" thickBot="1" x14ac:dyDescent="0.35">
      <c r="B2" s="26" t="s">
        <v>0</v>
      </c>
      <c r="C2" s="26"/>
      <c r="D2" s="26"/>
      <c r="L2" s="26" t="s">
        <v>67</v>
      </c>
      <c r="M2" s="26"/>
      <c r="N2" s="26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27</v>
      </c>
      <c r="D4" s="3" t="s">
        <v>2</v>
      </c>
      <c r="L4" s="3" t="s">
        <v>1</v>
      </c>
      <c r="M4" s="3" t="s">
        <v>27</v>
      </c>
      <c r="N4" s="3" t="s">
        <v>2</v>
      </c>
    </row>
    <row r="5" spans="2:14" ht="20.100000000000001" customHeight="1" x14ac:dyDescent="0.3">
      <c r="B5" s="2" t="s">
        <v>3</v>
      </c>
      <c r="C5" s="2" t="s">
        <v>28</v>
      </c>
      <c r="D5" s="2">
        <v>17</v>
      </c>
      <c r="L5" s="2" t="s">
        <v>3</v>
      </c>
      <c r="M5" s="2" t="s">
        <v>28</v>
      </c>
      <c r="N5" s="2">
        <v>17</v>
      </c>
    </row>
    <row r="6" spans="2:14" ht="20.100000000000001" customHeight="1" x14ac:dyDescent="0.3">
      <c r="B6" s="2" t="s">
        <v>4</v>
      </c>
      <c r="C6" s="2" t="s">
        <v>29</v>
      </c>
      <c r="D6" s="2">
        <v>20</v>
      </c>
      <c r="L6" s="2" t="s">
        <v>4</v>
      </c>
      <c r="M6" s="2" t="s">
        <v>29</v>
      </c>
      <c r="N6" s="2">
        <v>20</v>
      </c>
    </row>
    <row r="7" spans="2:14" ht="20.100000000000001" customHeight="1" x14ac:dyDescent="0.3">
      <c r="B7" s="2" t="s">
        <v>5</v>
      </c>
      <c r="C7" s="2" t="s">
        <v>29</v>
      </c>
      <c r="D7" s="2">
        <v>13</v>
      </c>
      <c r="L7" s="2" t="s">
        <v>5</v>
      </c>
      <c r="M7" s="2" t="s">
        <v>29</v>
      </c>
      <c r="N7" s="2">
        <v>13</v>
      </c>
    </row>
    <row r="8" spans="2:14" ht="20.100000000000001" customHeight="1" x14ac:dyDescent="0.3">
      <c r="B8" s="2" t="s">
        <v>6</v>
      </c>
      <c r="C8" s="2" t="s">
        <v>29</v>
      </c>
      <c r="D8" s="2">
        <v>18</v>
      </c>
      <c r="L8" s="2" t="s">
        <v>6</v>
      </c>
      <c r="M8" s="2" t="s">
        <v>29</v>
      </c>
      <c r="N8" s="2">
        <v>18</v>
      </c>
    </row>
    <row r="9" spans="2:14" ht="20.100000000000001" customHeight="1" x14ac:dyDescent="0.3">
      <c r="B9" s="2" t="s">
        <v>7</v>
      </c>
      <c r="C9" s="2" t="s">
        <v>29</v>
      </c>
      <c r="D9" s="2">
        <v>26</v>
      </c>
      <c r="L9" s="2" t="s">
        <v>7</v>
      </c>
      <c r="M9" s="2" t="s">
        <v>29</v>
      </c>
      <c r="N9" s="2">
        <v>26</v>
      </c>
    </row>
    <row r="10" spans="2:14" ht="20.100000000000001" customHeight="1" x14ac:dyDescent="0.3">
      <c r="B10" s="2" t="s">
        <v>8</v>
      </c>
      <c r="C10" s="2" t="s">
        <v>28</v>
      </c>
      <c r="D10" s="2">
        <v>32</v>
      </c>
      <c r="L10" s="2" t="s">
        <v>8</v>
      </c>
      <c r="M10" s="2" t="s">
        <v>28</v>
      </c>
      <c r="N10" s="2">
        <v>32</v>
      </c>
    </row>
    <row r="11" spans="2:14" ht="20.100000000000001" customHeight="1" x14ac:dyDescent="0.3">
      <c r="B11" s="2" t="s">
        <v>9</v>
      </c>
      <c r="C11" s="2" t="s">
        <v>28</v>
      </c>
      <c r="D11" s="2">
        <v>11</v>
      </c>
      <c r="L11" s="2" t="s">
        <v>9</v>
      </c>
      <c r="M11" s="2" t="s">
        <v>28</v>
      </c>
      <c r="N11" s="2">
        <v>11</v>
      </c>
    </row>
    <row r="12" spans="2:14" ht="20.100000000000001" customHeight="1" x14ac:dyDescent="0.3">
      <c r="B12" s="2" t="s">
        <v>10</v>
      </c>
      <c r="C12" s="2" t="s">
        <v>28</v>
      </c>
      <c r="D12" s="2">
        <v>9</v>
      </c>
      <c r="L12" s="2" t="s">
        <v>10</v>
      </c>
      <c r="M12" s="2" t="s">
        <v>28</v>
      </c>
      <c r="N12" s="2">
        <v>9</v>
      </c>
    </row>
    <row r="13" spans="2:14" ht="20.100000000000001" customHeight="1" x14ac:dyDescent="0.3">
      <c r="B13" s="2" t="s">
        <v>11</v>
      </c>
      <c r="C13" s="2" t="s">
        <v>28</v>
      </c>
      <c r="D13" s="2">
        <v>21</v>
      </c>
      <c r="L13" s="2" t="s">
        <v>11</v>
      </c>
      <c r="M13" s="2" t="s">
        <v>28</v>
      </c>
      <c r="N13" s="2">
        <v>21</v>
      </c>
    </row>
    <row r="14" spans="2:14" ht="20.100000000000001" customHeight="1" x14ac:dyDescent="0.3">
      <c r="B14" s="2" t="s">
        <v>12</v>
      </c>
      <c r="C14" s="2" t="s">
        <v>29</v>
      </c>
      <c r="D14" s="2">
        <v>23</v>
      </c>
      <c r="L14" s="2" t="s">
        <v>12</v>
      </c>
      <c r="M14" s="2" t="s">
        <v>29</v>
      </c>
      <c r="N14" s="2">
        <v>23</v>
      </c>
    </row>
  </sheetData>
  <mergeCells count="2">
    <mergeCell ref="B2:D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VLOOKUP</vt:lpstr>
      <vt:lpstr>INDEX-MATCH</vt:lpstr>
      <vt:lpstr>SUMIFS</vt:lpstr>
      <vt:lpstr>CONCATENATE</vt:lpstr>
      <vt:lpstr>LEN</vt:lpstr>
      <vt:lpstr>Excel Charts</vt:lpstr>
      <vt:lpstr>Conditional Formatting</vt:lpstr>
      <vt:lpstr>Sheet2</vt:lpstr>
      <vt:lpstr>Pivot Table</vt:lpstr>
      <vt:lpstr>Sheet1</vt:lpstr>
      <vt:lpstr>Sorting</vt:lpstr>
      <vt:lpstr>Filtering</vt:lpstr>
      <vt:lpstr>What-IF Analysis</vt:lpstr>
      <vt:lpstr>Data Validation</vt:lpstr>
      <vt:lpstr>Excel Table</vt:lpstr>
      <vt:lpstr>ANOVA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Cleveland Sullivan</cp:lastModifiedBy>
  <dcterms:created xsi:type="dcterms:W3CDTF">2015-06-05T18:17:20Z</dcterms:created>
  <dcterms:modified xsi:type="dcterms:W3CDTF">2025-02-04T23:21:18Z</dcterms:modified>
</cp:coreProperties>
</file>