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10DE3E4-7A0A-43A1-8E8D-5277AB9D1ED6}" xr6:coauthVersionLast="47" xr6:coauthVersionMax="47" xr10:uidLastSave="{00000000-0000-0000-0000-000000000000}"/>
  <bookViews>
    <workbookView xWindow="-120" yWindow="-120" windowWidth="20730" windowHeight="11310" activeTab="1" xr2:uid="{C4682469-A545-4F46-BCA6-37ECF9D2A0E7}"/>
  </bookViews>
  <sheets>
    <sheet name="Cost Time Optimization 01" sheetId="2" r:id="rId1"/>
    <sheet name="Cost Time Optimization 02" sheetId="5" r:id="rId2"/>
  </sheets>
  <definedNames>
    <definedName name="_xlchart.v1.0" hidden="1">'Cost Time Optimization 01'!$Z$5:$Z$1004</definedName>
    <definedName name="_xlchart.v1.1" hidden="1">'Cost Time Optimization 01'!$Y$5:$Y$1004</definedName>
    <definedName name="_xlchart.v1.2" hidden="1">'Cost Time Optimization 01'!$AA$5:$AA$1004</definedName>
    <definedName name="_xlchart.v1.3" hidden="1">'Cost Time Optimization 02'!$P$5:$P$1004</definedName>
    <definedName name="_xlchart.v1.4" hidden="1">'Cost Time Optimization 02'!$O$5:$O$1004</definedName>
    <definedName name="_xlchart.v1.5" hidden="1">'Cost Time Optimization 02'!$Q$5:$Q$1004</definedName>
    <definedName name="Distance">#REF!</definedName>
    <definedName name="durations" localSheetId="0">'Cost Time Optimization 01'!#REF!</definedName>
    <definedName name="durations" localSheetId="1">'Cost Time Optimization 02'!#REF!</definedName>
    <definedName name="durations">#REF!</definedName>
    <definedName name="From">#REF!</definedName>
    <definedName name="Go">#REF!</definedName>
    <definedName name="solver_adj" localSheetId="0" hidden="1">'Cost Time Optimization 01'!$G$4:$G$13,'Cost Time Optimization 01'!$H$4:$H$13,'Cost Time Optimization 01'!$P$3</definedName>
    <definedName name="solver_adj" localSheetId="1" hidden="1">'Cost Time Optimization 02'!$G$4:$G$13,'Cost Time Optimization 02'!$H$4:$H$13,'Cost Time Optimization 02'!#REF!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'Cost Time Optimization 01'!$G$3:$G$13</definedName>
    <definedName name="solver_lhs1" localSheetId="1" hidden="1">'Cost Time Optimization 02'!$G$3:$G$13</definedName>
    <definedName name="solver_lhs2" localSheetId="0" hidden="1">'Cost Time Optimization 01'!$G$3:$G$13</definedName>
    <definedName name="solver_lhs2" localSheetId="1" hidden="1">'Cost Time Optimization 02'!$G$3:$G$13</definedName>
    <definedName name="solver_lhs3" localSheetId="0" hidden="1">'Cost Time Optimization 01'!$H$3:$H$13</definedName>
    <definedName name="solver_lhs3" localSheetId="1" hidden="1">'Cost Time Optimization 02'!$H$3:$H$13</definedName>
    <definedName name="solver_lhs4" localSheetId="0" hidden="1">'Cost Time Optimization 01'!$H$3:$H$13</definedName>
    <definedName name="solver_lhs4" localSheetId="1" hidden="1">'Cost Time Optimization 02'!$H$3:$H$13</definedName>
    <definedName name="solver_lhs5" localSheetId="0" hidden="1">'Cost Time Optimization 01'!$H$3:$H$13</definedName>
    <definedName name="solver_lhs5" localSheetId="1" hidden="1">'Cost Time Optimization 02'!$H$3:$H$13</definedName>
    <definedName name="solver_lhs6" localSheetId="0" hidden="1">'Cost Time Optimization 01'!$P$3:$P$13</definedName>
    <definedName name="solver_lhs6" localSheetId="1" hidden="1">'Cost Time Optimization 02'!#REF!</definedName>
    <definedName name="solver_lhs7" localSheetId="0" hidden="1">'Cost Time Optimization 01'!$P$3:$P$13</definedName>
    <definedName name="solver_lhs7" localSheetId="1" hidden="1">'Cost Time Optimization 02'!#REF!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'Cost Time Optimization 01'!$D$33</definedName>
    <definedName name="solver_opt" localSheetId="1" hidden="1">'Cost Time Optimization 02'!$D$33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el5" localSheetId="0" hidden="1">3</definedName>
    <definedName name="solver_rel5" localSheetId="1" hidden="1">3</definedName>
    <definedName name="solver_rel6" localSheetId="0" hidden="1">1</definedName>
    <definedName name="solver_rel6" localSheetId="1" hidden="1">1</definedName>
    <definedName name="solver_rel7" localSheetId="0" hidden="1">3</definedName>
    <definedName name="solver_rel7" localSheetId="1" hidden="1">3</definedName>
    <definedName name="solver_rhs1" localSheetId="0" hidden="1">'Cost Time Optimization 01'!$J$3:$J$13</definedName>
    <definedName name="solver_rhs1" localSheetId="1" hidden="1">'Cost Time Optimization 02'!#REF!</definedName>
    <definedName name="solver_rhs2" localSheetId="0" hidden="1">'Cost Time Optimization 01'!$D$3:$D$13</definedName>
    <definedName name="solver_rhs2" localSheetId="1" hidden="1">'Cost Time Optimization 02'!$D$3:$D$13</definedName>
    <definedName name="solver_rhs3" localSheetId="0" hidden="1">'Cost Time Optimization 01'!$K$3:$K$13</definedName>
    <definedName name="solver_rhs3" localSheetId="1" hidden="1">'Cost Time Optimization 02'!#REF!</definedName>
    <definedName name="solver_rhs4" localSheetId="0" hidden="1">'Cost Time Optimization 01'!$E$3:$E$13</definedName>
    <definedName name="solver_rhs4" localSheetId="1" hidden="1">'Cost Time Optimization 02'!$E$3:$E$13</definedName>
    <definedName name="solver_rhs5" localSheetId="0" hidden="1">'Cost Time Optimization 01'!$E$3:$E$13</definedName>
    <definedName name="solver_rhs5" localSheetId="1" hidden="1">'Cost Time Optimization 02'!$E$3:$E$13</definedName>
    <definedName name="solver_rhs6" localSheetId="0" hidden="1">1</definedName>
    <definedName name="solver_rhs6" localSheetId="1" hidden="1">1</definedName>
    <definedName name="solver_rhs7" localSheetId="0" hidden="1">0</definedName>
    <definedName name="solver_rhs7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K3" i="5"/>
  <c r="L3" i="5"/>
  <c r="L4" i="5"/>
  <c r="L5" i="5"/>
  <c r="L6" i="5"/>
  <c r="L7" i="5"/>
  <c r="L8" i="5"/>
  <c r="L9" i="5"/>
  <c r="L10" i="5"/>
  <c r="L11" i="5"/>
  <c r="L12" i="5"/>
  <c r="L13" i="5"/>
  <c r="K4" i="5"/>
  <c r="K5" i="5"/>
  <c r="K6" i="5"/>
  <c r="K7" i="5"/>
  <c r="K8" i="5"/>
  <c r="K9" i="5"/>
  <c r="K10" i="5"/>
  <c r="K11" i="5"/>
  <c r="K12" i="5"/>
  <c r="K13" i="5"/>
  <c r="F13" i="5"/>
  <c r="F12" i="5"/>
  <c r="F11" i="5"/>
  <c r="F10" i="5"/>
  <c r="F9" i="5"/>
  <c r="F8" i="5"/>
  <c r="F7" i="5"/>
  <c r="F6" i="5"/>
  <c r="F5" i="5"/>
  <c r="F4" i="5"/>
  <c r="F3" i="5"/>
  <c r="I13" i="5"/>
  <c r="I12" i="5"/>
  <c r="I11" i="5"/>
  <c r="I10" i="5"/>
  <c r="I9" i="5"/>
  <c r="I8" i="5"/>
  <c r="I7" i="5"/>
  <c r="I6" i="5"/>
  <c r="I5" i="5"/>
  <c r="I4" i="5"/>
  <c r="I3" i="5"/>
  <c r="E14" i="5"/>
  <c r="D14" i="5"/>
  <c r="H14" i="5"/>
  <c r="G14" i="5"/>
  <c r="I14" i="5" l="1"/>
  <c r="F14" i="5"/>
  <c r="P3" i="2" l="1"/>
  <c r="G19" i="5" l="1"/>
  <c r="E18" i="5"/>
  <c r="C19" i="5"/>
  <c r="E19" i="5"/>
  <c r="P4" i="2"/>
  <c r="P5" i="2" s="1"/>
  <c r="P6" i="2" s="1"/>
  <c r="P7" i="2" s="1"/>
  <c r="P8" i="2" s="1"/>
  <c r="P9" i="2" s="1"/>
  <c r="P10" i="2" s="1"/>
  <c r="P11" i="2" s="1"/>
  <c r="P12" i="2" s="1"/>
  <c r="P13" i="2" s="1"/>
  <c r="K14" i="5" l="1"/>
  <c r="D20" i="5"/>
  <c r="E20" i="5" s="1"/>
  <c r="D22" i="5" s="1"/>
  <c r="E22" i="5" s="1"/>
  <c r="D23" i="5" s="1"/>
  <c r="E23" i="5" s="1"/>
  <c r="J14" i="5"/>
  <c r="C18" i="5"/>
  <c r="B20" i="5" s="1"/>
  <c r="C20" i="5" s="1"/>
  <c r="K14" i="2"/>
  <c r="J14" i="2"/>
  <c r="H14" i="2"/>
  <c r="G14" i="2"/>
  <c r="E14" i="2"/>
  <c r="D14" i="2"/>
  <c r="N13" i="2"/>
  <c r="M13" i="2"/>
  <c r="L13" i="2"/>
  <c r="I13" i="2"/>
  <c r="F13" i="2"/>
  <c r="N12" i="2"/>
  <c r="M12" i="2"/>
  <c r="L12" i="2"/>
  <c r="I12" i="2"/>
  <c r="F12" i="2"/>
  <c r="N11" i="2"/>
  <c r="M11" i="2"/>
  <c r="L11" i="2"/>
  <c r="I11" i="2"/>
  <c r="F11" i="2"/>
  <c r="N10" i="2"/>
  <c r="M10" i="2"/>
  <c r="L10" i="2"/>
  <c r="I10" i="2"/>
  <c r="F10" i="2"/>
  <c r="N9" i="2"/>
  <c r="M9" i="2"/>
  <c r="L9" i="2"/>
  <c r="I9" i="2"/>
  <c r="F9" i="2"/>
  <c r="N8" i="2"/>
  <c r="M8" i="2"/>
  <c r="L8" i="2"/>
  <c r="I8" i="2"/>
  <c r="F8" i="2"/>
  <c r="N7" i="2"/>
  <c r="M7" i="2"/>
  <c r="L7" i="2"/>
  <c r="I7" i="2"/>
  <c r="F7" i="2"/>
  <c r="N6" i="2"/>
  <c r="M6" i="2"/>
  <c r="L6" i="2"/>
  <c r="I6" i="2"/>
  <c r="F6" i="2"/>
  <c r="N5" i="2"/>
  <c r="M5" i="2"/>
  <c r="L5" i="2"/>
  <c r="I5" i="2"/>
  <c r="F5" i="2"/>
  <c r="N4" i="2"/>
  <c r="M4" i="2"/>
  <c r="L4" i="2"/>
  <c r="I4" i="2"/>
  <c r="F4" i="2"/>
  <c r="N3" i="2"/>
  <c r="M3" i="2"/>
  <c r="L3" i="2"/>
  <c r="I3" i="2"/>
  <c r="F3" i="2"/>
  <c r="D24" i="5" l="1"/>
  <c r="E24" i="5" s="1"/>
  <c r="D26" i="5" s="1"/>
  <c r="E26" i="5" s="1"/>
  <c r="D21" i="5"/>
  <c r="E21" i="5" s="1"/>
  <c r="L14" i="5"/>
  <c r="G18" i="5"/>
  <c r="F20" i="5" s="1"/>
  <c r="G20" i="5" s="1"/>
  <c r="B24" i="5"/>
  <c r="C24" i="5" s="1"/>
  <c r="B22" i="5"/>
  <c r="C22" i="5" s="1"/>
  <c r="B23" i="5" s="1"/>
  <c r="C23" i="5" s="1"/>
  <c r="B21" i="5"/>
  <c r="C21" i="5" s="1"/>
  <c r="O5" i="2"/>
  <c r="O9" i="2"/>
  <c r="S9" i="2" s="1"/>
  <c r="O13" i="2"/>
  <c r="S13" i="2" s="1"/>
  <c r="F14" i="2"/>
  <c r="O6" i="2"/>
  <c r="S6" i="2" s="1"/>
  <c r="O10" i="2"/>
  <c r="S10" i="2" s="1"/>
  <c r="O3" i="2"/>
  <c r="S3" i="2" s="1"/>
  <c r="O7" i="2"/>
  <c r="S7" i="2" s="1"/>
  <c r="O11" i="2"/>
  <c r="S11" i="2" s="1"/>
  <c r="L14" i="2"/>
  <c r="O8" i="2"/>
  <c r="S8" i="2" s="1"/>
  <c r="O12" i="2"/>
  <c r="S12" i="2" s="1"/>
  <c r="N14" i="2"/>
  <c r="M14" i="2"/>
  <c r="I14" i="2"/>
  <c r="R6" i="2"/>
  <c r="Q3" i="2"/>
  <c r="O4" i="2"/>
  <c r="Q5" i="2"/>
  <c r="Q7" i="2"/>
  <c r="Q9" i="2"/>
  <c r="Q13" i="2"/>
  <c r="R4" i="2"/>
  <c r="E19" i="2" s="1"/>
  <c r="R8" i="2"/>
  <c r="R3" i="2"/>
  <c r="E18" i="2" s="1"/>
  <c r="R5" i="2"/>
  <c r="R7" i="2"/>
  <c r="R9" i="2"/>
  <c r="R11" i="2"/>
  <c r="R13" i="2"/>
  <c r="R10" i="2"/>
  <c r="R12" i="2"/>
  <c r="Q11" i="2"/>
  <c r="Q4" i="2"/>
  <c r="C19" i="2" s="1"/>
  <c r="S5" i="2"/>
  <c r="Q6" i="2"/>
  <c r="Q8" i="2"/>
  <c r="Q10" i="2"/>
  <c r="Q12" i="2"/>
  <c r="D25" i="5" l="1"/>
  <c r="E25" i="5" s="1"/>
  <c r="D27" i="5" s="1"/>
  <c r="E27" i="5" s="1"/>
  <c r="D28" i="5" s="1"/>
  <c r="E28" i="5" s="1"/>
  <c r="D32" i="5" s="1"/>
  <c r="B25" i="5"/>
  <c r="C25" i="5" s="1"/>
  <c r="B27" i="5" s="1"/>
  <c r="C27" i="5" s="1"/>
  <c r="B26" i="5"/>
  <c r="C26" i="5" s="1"/>
  <c r="F24" i="5"/>
  <c r="G24" i="5" s="1"/>
  <c r="F22" i="5"/>
  <c r="G22" i="5" s="1"/>
  <c r="F23" i="5" s="1"/>
  <c r="G23" i="5" s="1"/>
  <c r="F21" i="5"/>
  <c r="G21" i="5" s="1"/>
  <c r="O14" i="2"/>
  <c r="D20" i="2"/>
  <c r="E20" i="2" s="1"/>
  <c r="S4" i="2"/>
  <c r="G19" i="2" s="1"/>
  <c r="G18" i="2"/>
  <c r="R14" i="2"/>
  <c r="Q14" i="2"/>
  <c r="C18" i="2"/>
  <c r="B20" i="2" s="1"/>
  <c r="C20" i="2" s="1"/>
  <c r="P14" i="2"/>
  <c r="D30" i="2" s="1"/>
  <c r="B28" i="5" l="1"/>
  <c r="C28" i="5" s="1"/>
  <c r="O5" i="5" s="1"/>
  <c r="AO13" i="5" s="1"/>
  <c r="P5" i="5"/>
  <c r="F25" i="5"/>
  <c r="G25" i="5" s="1"/>
  <c r="F27" i="5" s="1"/>
  <c r="G27" i="5" s="1"/>
  <c r="F26" i="5"/>
  <c r="G26" i="5" s="1"/>
  <c r="S14" i="2"/>
  <c r="F20" i="2"/>
  <c r="G20" i="2" s="1"/>
  <c r="F24" i="2" s="1"/>
  <c r="G24" i="2" s="1"/>
  <c r="D24" i="2"/>
  <c r="E24" i="2" s="1"/>
  <c r="D22" i="2"/>
  <c r="D21" i="2"/>
  <c r="E21" i="2" s="1"/>
  <c r="B24" i="2"/>
  <c r="C24" i="2" s="1"/>
  <c r="B22" i="2"/>
  <c r="C22" i="2" s="1"/>
  <c r="B23" i="2" s="1"/>
  <c r="C23" i="2" s="1"/>
  <c r="B21" i="2"/>
  <c r="C21" i="2" s="1"/>
  <c r="AO21" i="5" l="1"/>
  <c r="AO23" i="5"/>
  <c r="AO28" i="5"/>
  <c r="AO19" i="5"/>
  <c r="AO22" i="5"/>
  <c r="AO26" i="5"/>
  <c r="AO27" i="5"/>
  <c r="AO25" i="5"/>
  <c r="AO12" i="5"/>
  <c r="AO10" i="5"/>
  <c r="AO11" i="5"/>
  <c r="AO7" i="5"/>
  <c r="AO8" i="5"/>
  <c r="AO4" i="5"/>
  <c r="AO6" i="5"/>
  <c r="D31" i="5"/>
  <c r="F28" i="5"/>
  <c r="G28" i="5" s="1"/>
  <c r="Q5" i="5" s="1"/>
  <c r="AO38" i="5" s="1"/>
  <c r="F21" i="2"/>
  <c r="G21" i="2" s="1"/>
  <c r="F22" i="2"/>
  <c r="G22" i="2" s="1"/>
  <c r="F23" i="2" s="1"/>
  <c r="G23" i="2" s="1"/>
  <c r="E22" i="2"/>
  <c r="D23" i="2" s="1"/>
  <c r="E23" i="2" s="1"/>
  <c r="D26" i="2" s="1"/>
  <c r="B26" i="2"/>
  <c r="C26" i="2" s="1"/>
  <c r="B25" i="2"/>
  <c r="C25" i="2" s="1"/>
  <c r="B27" i="2" s="1"/>
  <c r="C27" i="2" s="1"/>
  <c r="AO20" i="5" l="1"/>
  <c r="AO34" i="5"/>
  <c r="AO36" i="5"/>
  <c r="AO24" i="5"/>
  <c r="AO43" i="5"/>
  <c r="AO37" i="5"/>
  <c r="AO42" i="5"/>
  <c r="AO40" i="5"/>
  <c r="AO41" i="5"/>
  <c r="AO9" i="5"/>
  <c r="AO5" i="5"/>
  <c r="D33" i="5"/>
  <c r="D25" i="2"/>
  <c r="E25" i="2" s="1"/>
  <c r="F25" i="2"/>
  <c r="F26" i="2"/>
  <c r="G26" i="2" s="1"/>
  <c r="B28" i="2"/>
  <c r="C28" i="2" s="1"/>
  <c r="E26" i="2"/>
  <c r="AO39" i="5" l="1"/>
  <c r="AO35" i="5"/>
  <c r="D31" i="2"/>
  <c r="Y5" i="2"/>
  <c r="G25" i="2"/>
  <c r="F27" i="2" s="1"/>
  <c r="D27" i="2"/>
  <c r="G27" i="2" l="1"/>
  <c r="F28" i="2" s="1"/>
  <c r="G28" i="2" s="1"/>
  <c r="E27" i="2"/>
  <c r="D28" i="2" s="1"/>
  <c r="D33" i="2" l="1"/>
  <c r="AA5" i="2"/>
  <c r="E28" i="2"/>
  <c r="D32" i="2" l="1"/>
  <c r="Z5" i="2"/>
</calcChain>
</file>

<file path=xl/sharedStrings.xml><?xml version="1.0" encoding="utf-8"?>
<sst xmlns="http://schemas.openxmlformats.org/spreadsheetml/2006/main" count="194" uniqueCount="53">
  <si>
    <t>Activity</t>
  </si>
  <si>
    <t>Immediate Predecessors</t>
  </si>
  <si>
    <t>Immediate Followers</t>
  </si>
  <si>
    <t>Optimistic (a)</t>
  </si>
  <si>
    <t>Pessimistic (b)</t>
  </si>
  <si>
    <t>A</t>
  </si>
  <si>
    <t>-</t>
  </si>
  <si>
    <t>C</t>
  </si>
  <si>
    <t>B</t>
  </si>
  <si>
    <t>A,B</t>
  </si>
  <si>
    <t>D,E,G</t>
  </si>
  <si>
    <t>D</t>
  </si>
  <si>
    <t>H</t>
  </si>
  <si>
    <t>E</t>
  </si>
  <si>
    <t>F</t>
  </si>
  <si>
    <t>H,I</t>
  </si>
  <si>
    <t>G</t>
  </si>
  <si>
    <t>D,F,G</t>
  </si>
  <si>
    <t>J</t>
  </si>
  <si>
    <t>I</t>
  </si>
  <si>
    <t>G,F</t>
  </si>
  <si>
    <t>K</t>
  </si>
  <si>
    <t>I,J</t>
  </si>
  <si>
    <t xml:space="preserve"> -</t>
  </si>
  <si>
    <t>ES</t>
  </si>
  <si>
    <t>EF</t>
  </si>
  <si>
    <t>Time</t>
  </si>
  <si>
    <t>Total:</t>
  </si>
  <si>
    <t>Coefficient (d)</t>
  </si>
  <si>
    <t>Cost</t>
  </si>
  <si>
    <t>Cost / Time</t>
  </si>
  <si>
    <t>Target Cost:</t>
  </si>
  <si>
    <t>Target Time:</t>
  </si>
  <si>
    <t>Target Cost/Time:</t>
  </si>
  <si>
    <t>Risk</t>
  </si>
  <si>
    <t>Target Risk:</t>
  </si>
  <si>
    <t>Most Likely (m)</t>
  </si>
  <si>
    <t>Random Duration &amp; Cash</t>
  </si>
  <si>
    <t>Iiteration</t>
  </si>
  <si>
    <t>Cost/Time</t>
  </si>
  <si>
    <t>Pessimistic</t>
  </si>
  <si>
    <t>Optimistic</t>
  </si>
  <si>
    <t>MIN</t>
  </si>
  <si>
    <t>Q 25 - 1.5 L</t>
  </si>
  <si>
    <t>Q 25</t>
  </si>
  <si>
    <t>Q 50</t>
  </si>
  <si>
    <t>Q 75</t>
  </si>
  <si>
    <t>Q 75 + 1.5 L</t>
  </si>
  <si>
    <t>MAX</t>
  </si>
  <si>
    <t>MEAN</t>
  </si>
  <si>
    <t>STD</t>
  </si>
  <si>
    <t>P &gt;=MEDIAN</t>
  </si>
  <si>
    <t>Random Time &amp;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</si>
</sst>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0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>
      <alignment horizontal="center"/>
    </xf>
    <xf numFmtId="164" fontId="1" fillId="0" borderId="0" xfId="0" applyNumberFormat="1" applyFont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1" fontId="1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5" fillId="0" borderId="3" xfId="0" applyNumberFormat="1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0" fillId="0" borderId="3" xfId="0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/>
    </xf>
    <xf numFmtId="2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6" fillId="2" borderId="3" xfId="0" applyFont="1" applyFill="1" applyBorder="1" applyAlignment="1" applyProtection="1">
      <alignment horizontal="center" vertical="center"/>
      <protection locked="0"/>
    </xf>
    <xf numFmtId="164" fontId="6" fillId="2" borderId="3" xfId="0" applyNumberFormat="1" applyFont="1" applyFill="1" applyBorder="1" applyAlignment="1" applyProtection="1">
      <alignment horizontal="center" vertical="center"/>
      <protection locked="0"/>
    </xf>
    <xf numFmtId="1" fontId="6" fillId="2" borderId="3" xfId="0" applyNumberFormat="1" applyFont="1" applyFill="1" applyBorder="1" applyAlignment="1" applyProtection="1">
      <alignment horizontal="center" vertical="center"/>
      <protection locked="0"/>
    </xf>
    <xf numFmtId="164" fontId="7" fillId="0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2" borderId="3" xfId="0" applyFont="1" applyFill="1" applyBorder="1"/>
    <xf numFmtId="2" fontId="0" fillId="0" borderId="3" xfId="0" applyNumberFormat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'Cost Time Optimization 01'!$A$18:$A$28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'Cost Time Optimization 01'!$B$18:$B$28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 formatCode="0.000">
                  <c:v>664.95631190089784</c:v>
                </c:pt>
                <c:pt idx="3" formatCode="0.000">
                  <c:v>1043.4269294890651</c:v>
                </c:pt>
                <c:pt idx="4" formatCode="0.000">
                  <c:v>1043.4269294890651</c:v>
                </c:pt>
                <c:pt idx="5" formatCode="0.000">
                  <c:v>1101.6426222864354</c:v>
                </c:pt>
                <c:pt idx="6" formatCode="0.000">
                  <c:v>1043.4269294890651</c:v>
                </c:pt>
                <c:pt idx="7" formatCode="0.000">
                  <c:v>3411.8077812542938</c:v>
                </c:pt>
                <c:pt idx="8" formatCode="0.000">
                  <c:v>2271.304860569584</c:v>
                </c:pt>
                <c:pt idx="9" formatCode="0.000">
                  <c:v>3451.5829867347256</c:v>
                </c:pt>
                <c:pt idx="10" formatCode="0.000">
                  <c:v>5820.3658000996256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6-4453-A7B7-418F076BBCBA}"/>
            </c:ext>
          </c:extLst>
        </c:ser>
        <c:ser>
          <c:idx val="1"/>
          <c:order val="1"/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'Cost Time Optimization 01'!$A$18:$A$28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'Cost Time Optimization 01'!$C$18:$C$28</c:f>
              <c:numCache>
                <c:formatCode>0.000</c:formatCode>
                <c:ptCount val="11"/>
                <c:pt idx="0">
                  <c:v>522.43179190500655</c:v>
                </c:pt>
                <c:pt idx="1">
                  <c:v>142.52451999589135</c:v>
                </c:pt>
                <c:pt idx="2">
                  <c:v>1043.4269294890651</c:v>
                </c:pt>
                <c:pt idx="3">
                  <c:v>1140.5029206847098</c:v>
                </c:pt>
                <c:pt idx="4">
                  <c:v>1101.6426222864354</c:v>
                </c:pt>
                <c:pt idx="5">
                  <c:v>1142.9048822843811</c:v>
                </c:pt>
                <c:pt idx="6">
                  <c:v>1128.3999782852029</c:v>
                </c:pt>
                <c:pt idx="7">
                  <c:v>3451.5829867347256</c:v>
                </c:pt>
                <c:pt idx="8">
                  <c:v>2349.427418965804</c:v>
                </c:pt>
                <c:pt idx="9">
                  <c:v>3470.9383811338216</c:v>
                </c:pt>
                <c:pt idx="10">
                  <c:v>5850.3096014697339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06-4453-A7B7-418F076BB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00440176"/>
        <c:axId val="160700672"/>
      </c:barChart>
      <c:catAx>
        <c:axId val="300440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00672"/>
        <c:crosses val="autoZero"/>
        <c:auto val="1"/>
        <c:lblAlgn val="ctr"/>
        <c:lblOffset val="100"/>
        <c:noMultiLvlLbl val="0"/>
      </c:catAx>
      <c:valAx>
        <c:axId val="1607006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Cost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4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'Cost Time Optimization 01'!$A$18:$A$28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'Cost Time Optimization 01'!$D$18:$D$28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 formatCode="0.000">
                  <c:v>9.1811021947141782</c:v>
                </c:pt>
                <c:pt idx="3" formatCode="0.000">
                  <c:v>17.136143290800575</c:v>
                </c:pt>
                <c:pt idx="4" formatCode="0.000">
                  <c:v>17.136143290800575</c:v>
                </c:pt>
                <c:pt idx="5" formatCode="0.000">
                  <c:v>27.091184386886972</c:v>
                </c:pt>
                <c:pt idx="6" formatCode="0.000">
                  <c:v>17.136143290800575</c:v>
                </c:pt>
                <c:pt idx="7" formatCode="0.000">
                  <c:v>38.068704934930174</c:v>
                </c:pt>
                <c:pt idx="8" formatCode="0.000">
                  <c:v>35.068704934930174</c:v>
                </c:pt>
                <c:pt idx="9" formatCode="0.000">
                  <c:v>47.171647334437139</c:v>
                </c:pt>
                <c:pt idx="10" formatCode="0.000">
                  <c:v>53.149167882480342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9-4754-8A50-0AD8274C8A15}"/>
            </c:ext>
          </c:extLst>
        </c:ser>
        <c:ser>
          <c:idx val="1"/>
          <c:order val="1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'Cost Time Optimization 01'!$A$18:$A$28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'Cost Time Optimization 01'!$E$18:$E$28</c:f>
              <c:numCache>
                <c:formatCode>0.000</c:formatCode>
                <c:ptCount val="11"/>
                <c:pt idx="0">
                  <c:v>9.1811021947141782</c:v>
                </c:pt>
                <c:pt idx="1">
                  <c:v>6.2739126660873401</c:v>
                </c:pt>
                <c:pt idx="2">
                  <c:v>17.136143290800575</c:v>
                </c:pt>
                <c:pt idx="3">
                  <c:v>38.068704934930174</c:v>
                </c:pt>
                <c:pt idx="4">
                  <c:v>27.091184386886972</c:v>
                </c:pt>
                <c:pt idx="5">
                  <c:v>35.068704934930174</c:v>
                </c:pt>
                <c:pt idx="6">
                  <c:v>29.079944660908573</c:v>
                </c:pt>
                <c:pt idx="7">
                  <c:v>47.171647334437139</c:v>
                </c:pt>
                <c:pt idx="8">
                  <c:v>45.034985756994971</c:v>
                </c:pt>
                <c:pt idx="9">
                  <c:v>53.149167882480342</c:v>
                </c:pt>
                <c:pt idx="10">
                  <c:v>90.158975880836891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99-4754-8A50-0AD8274C8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00440176"/>
        <c:axId val="160700672"/>
      </c:barChart>
      <c:catAx>
        <c:axId val="300440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00672"/>
        <c:crosses val="autoZero"/>
        <c:auto val="1"/>
        <c:lblAlgn val="ctr"/>
        <c:lblOffset val="100"/>
        <c:noMultiLvlLbl val="0"/>
      </c:catAx>
      <c:valAx>
        <c:axId val="1607006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4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'Cost Time Optimization 01'!$A$18:$A$28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'Cost Time Optimization 01'!$F$18:$F$28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 formatCode="0.000">
                  <c:v>68.742528832115937</c:v>
                </c:pt>
                <c:pt idx="3" formatCode="0.000">
                  <c:v>153.6706391626858</c:v>
                </c:pt>
                <c:pt idx="4" formatCode="0.000">
                  <c:v>153.6706391626858</c:v>
                </c:pt>
                <c:pt idx="5" formatCode="0.000">
                  <c:v>159.68591593378795</c:v>
                </c:pt>
                <c:pt idx="6" formatCode="0.000">
                  <c:v>153.6706391626858</c:v>
                </c:pt>
                <c:pt idx="7" formatCode="0.000">
                  <c:v>484.29541199223985</c:v>
                </c:pt>
                <c:pt idx="8" formatCode="0.000">
                  <c:v>325.91888680114562</c:v>
                </c:pt>
                <c:pt idx="9" formatCode="0.000">
                  <c:v>487.92918976039095</c:v>
                </c:pt>
                <c:pt idx="10" formatCode="0.000">
                  <c:v>825.09688787129971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4-46BD-B03C-C9C580E14AE0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'Cost Time Optimization 01'!$A$18:$A$28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'Cost Time Optimization 01'!$G$18:$G$28</c:f>
              <c:numCache>
                <c:formatCode>0.000</c:formatCode>
                <c:ptCount val="11"/>
                <c:pt idx="0">
                  <c:v>51.094106407917764</c:v>
                </c:pt>
                <c:pt idx="1">
                  <c:v>17.648422424198166</c:v>
                </c:pt>
                <c:pt idx="2">
                  <c:v>153.6706391626858</c:v>
                </c:pt>
                <c:pt idx="3">
                  <c:v>158.3765251910942</c:v>
                </c:pt>
                <c:pt idx="4">
                  <c:v>159.68591593378795</c:v>
                </c:pt>
                <c:pt idx="5">
                  <c:v>164.9108147700799</c:v>
                </c:pt>
                <c:pt idx="6">
                  <c:v>161.00807203106575</c:v>
                </c:pt>
                <c:pt idx="7">
                  <c:v>487.92918976039095</c:v>
                </c:pt>
                <c:pt idx="8">
                  <c:v>333.87013506639693</c:v>
                </c:pt>
                <c:pt idx="9">
                  <c:v>491.22675280490273</c:v>
                </c:pt>
                <c:pt idx="10">
                  <c:v>825.75533231333748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C4-46BD-B03C-C9C580E14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00440176"/>
        <c:axId val="160700672"/>
      </c:barChart>
      <c:catAx>
        <c:axId val="300440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00672"/>
        <c:crosses val="autoZero"/>
        <c:auto val="1"/>
        <c:lblAlgn val="ctr"/>
        <c:lblOffset val="100"/>
        <c:noMultiLvlLbl val="0"/>
      </c:catAx>
      <c:valAx>
        <c:axId val="1607006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Cost/Time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4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'Cost Time Optimization 02'!$A$18:$A$28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'Cost Time Optimization 02'!$B$18:$B$28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 formatCode="0.000">
                  <c:v>524.18453040116617</c:v>
                </c:pt>
                <c:pt idx="3" formatCode="0.000">
                  <c:v>949.05251484086216</c:v>
                </c:pt>
                <c:pt idx="4" formatCode="0.000">
                  <c:v>949.05251484086216</c:v>
                </c:pt>
                <c:pt idx="5" formatCode="0.000">
                  <c:v>1031.525826823362</c:v>
                </c:pt>
                <c:pt idx="6" formatCode="0.000">
                  <c:v>949.05251484086216</c:v>
                </c:pt>
                <c:pt idx="7" formatCode="0.000">
                  <c:v>3208.2356122402471</c:v>
                </c:pt>
                <c:pt idx="8" formatCode="0.000">
                  <c:v>2121.3082167772477</c:v>
                </c:pt>
                <c:pt idx="9" formatCode="0.000">
                  <c:v>3240.6815573674871</c:v>
                </c:pt>
                <c:pt idx="10" formatCode="0.000">
                  <c:v>5498.3124996306724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55-4CF6-A769-27FB5A1D5835}"/>
            </c:ext>
          </c:extLst>
        </c:ser>
        <c:ser>
          <c:idx val="1"/>
          <c:order val="1"/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'Cost Time Optimization 02'!$A$18:$A$28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'Cost Time Optimization 02'!$C$18:$C$28</c:f>
              <c:numCache>
                <c:formatCode>0.000</c:formatCode>
                <c:ptCount val="11"/>
                <c:pt idx="0">
                  <c:v>350.65428431090231</c:v>
                </c:pt>
                <c:pt idx="1">
                  <c:v>173.53024609026386</c:v>
                </c:pt>
                <c:pt idx="2">
                  <c:v>949.05251484086216</c:v>
                </c:pt>
                <c:pt idx="3">
                  <c:v>1086.9273954629991</c:v>
                </c:pt>
                <c:pt idx="4">
                  <c:v>1031.525826823362</c:v>
                </c:pt>
                <c:pt idx="5">
                  <c:v>1069.190559280966</c:v>
                </c:pt>
                <c:pt idx="6">
                  <c:v>1052.1176574962817</c:v>
                </c:pt>
                <c:pt idx="7">
                  <c:v>3240.6815573674871</c:v>
                </c:pt>
                <c:pt idx="8">
                  <c:v>2226.1248905533344</c:v>
                </c:pt>
                <c:pt idx="9">
                  <c:v>3272.187609077338</c:v>
                </c:pt>
                <c:pt idx="10">
                  <c:v>5528.5332767503705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55-4CF6-A769-27FB5A1D5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00440176"/>
        <c:axId val="160700672"/>
      </c:barChart>
      <c:catAx>
        <c:axId val="300440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00672"/>
        <c:crosses val="autoZero"/>
        <c:auto val="1"/>
        <c:lblAlgn val="ctr"/>
        <c:lblOffset val="100"/>
        <c:noMultiLvlLbl val="0"/>
      </c:catAx>
      <c:valAx>
        <c:axId val="1607006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Cost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4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'Cost Time Optimization 02'!$A$18:$A$28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'Cost Time Optimization 02'!$D$18:$D$28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 formatCode="0.000">
                  <c:v>15.231218954570972</c:v>
                </c:pt>
                <c:pt idx="3" formatCode="0.000">
                  <c:v>24.130058588087444</c:v>
                </c:pt>
                <c:pt idx="4" formatCode="0.000">
                  <c:v>24.130058588087444</c:v>
                </c:pt>
                <c:pt idx="5" formatCode="0.000">
                  <c:v>35.985489274238702</c:v>
                </c:pt>
                <c:pt idx="6" formatCode="0.000">
                  <c:v>24.130058588087444</c:v>
                </c:pt>
                <c:pt idx="7" formatCode="0.000">
                  <c:v>45.003812240577098</c:v>
                </c:pt>
                <c:pt idx="8" formatCode="0.000">
                  <c:v>45.003812240577098</c:v>
                </c:pt>
                <c:pt idx="9" formatCode="0.000">
                  <c:v>52.692428096111904</c:v>
                </c:pt>
                <c:pt idx="10" formatCode="0.000">
                  <c:v>57.364546860095153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0-4DAC-85D2-6B50CB8B389F}"/>
            </c:ext>
          </c:extLst>
        </c:ser>
        <c:ser>
          <c:idx val="1"/>
          <c:order val="1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'Cost Time Optimization 02'!$A$18:$A$28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'Cost Time Optimization 02'!$E$18:$E$28</c:f>
              <c:numCache>
                <c:formatCode>0.000</c:formatCode>
                <c:ptCount val="11"/>
                <c:pt idx="0">
                  <c:v>15.231218954570972</c:v>
                </c:pt>
                <c:pt idx="1">
                  <c:v>9.3285313408752675</c:v>
                </c:pt>
                <c:pt idx="2">
                  <c:v>24.130058588087444</c:v>
                </c:pt>
                <c:pt idx="3">
                  <c:v>39.664277323418268</c:v>
                </c:pt>
                <c:pt idx="4">
                  <c:v>35.985489274238702</c:v>
                </c:pt>
                <c:pt idx="5">
                  <c:v>45.003812240577098</c:v>
                </c:pt>
                <c:pt idx="6">
                  <c:v>37.967170406901808</c:v>
                </c:pt>
                <c:pt idx="7">
                  <c:v>52.692428096111904</c:v>
                </c:pt>
                <c:pt idx="8">
                  <c:v>54.920266968732818</c:v>
                </c:pt>
                <c:pt idx="9">
                  <c:v>57.364546860095153</c:v>
                </c:pt>
                <c:pt idx="10">
                  <c:v>85.017134615240394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0-4DAC-85D2-6B50CB8B3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00440176"/>
        <c:axId val="160700672"/>
      </c:barChart>
      <c:catAx>
        <c:axId val="300440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00672"/>
        <c:crosses val="autoZero"/>
        <c:auto val="1"/>
        <c:lblAlgn val="ctr"/>
        <c:lblOffset val="100"/>
        <c:noMultiLvlLbl val="0"/>
      </c:catAx>
      <c:valAx>
        <c:axId val="1607006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4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'Cost Time Optimization 02'!$A$18:$A$28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'Cost Time Optimization 02'!$F$18:$F$28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 formatCode="0.000">
                  <c:v>79.937202883232629</c:v>
                </c:pt>
                <c:pt idx="3" formatCode="0.000">
                  <c:v>138.86318208467512</c:v>
                </c:pt>
                <c:pt idx="4" formatCode="0.000">
                  <c:v>138.86318208467512</c:v>
                </c:pt>
                <c:pt idx="5" formatCode="0.000">
                  <c:v>145.39464438005925</c:v>
                </c:pt>
                <c:pt idx="6" formatCode="0.000">
                  <c:v>138.86318208467512</c:v>
                </c:pt>
                <c:pt idx="7" formatCode="0.000">
                  <c:v>438.42363565636174</c:v>
                </c:pt>
                <c:pt idx="8" formatCode="0.000">
                  <c:v>295.51805501109732</c:v>
                </c:pt>
                <c:pt idx="9" formatCode="0.000">
                  <c:v>441.67221329278988</c:v>
                </c:pt>
                <c:pt idx="10" formatCode="0.000">
                  <c:v>752.36173338182311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8-49A5-8850-0F34147DA1B5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'Cost Time Optimization 02'!$A$18:$A$28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'Cost Time Optimization 02'!$G$18:$G$28</c:f>
              <c:numCache>
                <c:formatCode>0.000</c:formatCode>
                <c:ptCount val="11"/>
                <c:pt idx="0">
                  <c:v>73.979532661536624</c:v>
                </c:pt>
                <c:pt idx="1">
                  <c:v>5.9576702216960058</c:v>
                </c:pt>
                <c:pt idx="2">
                  <c:v>138.86318208467512</c:v>
                </c:pt>
                <c:pt idx="3">
                  <c:v>142.90558064526448</c:v>
                </c:pt>
                <c:pt idx="4">
                  <c:v>145.39464438005925</c:v>
                </c:pt>
                <c:pt idx="5">
                  <c:v>149.19878150644112</c:v>
                </c:pt>
                <c:pt idx="6">
                  <c:v>146.31927350465619</c:v>
                </c:pt>
                <c:pt idx="7">
                  <c:v>441.67221329278988</c:v>
                </c:pt>
                <c:pt idx="8">
                  <c:v>306.55218010282789</c:v>
                </c:pt>
                <c:pt idx="9">
                  <c:v>445.80955327899528</c:v>
                </c:pt>
                <c:pt idx="10">
                  <c:v>753.42197402927059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8-49A5-8850-0F34147DA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00440176"/>
        <c:axId val="160700672"/>
      </c:barChart>
      <c:catAx>
        <c:axId val="300440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00672"/>
        <c:crosses val="autoZero"/>
        <c:auto val="1"/>
        <c:lblAlgn val="ctr"/>
        <c:lblOffset val="100"/>
        <c:noMultiLvlLbl val="0"/>
      </c:catAx>
      <c:valAx>
        <c:axId val="1607006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Cost/Time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4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EF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'Cost Time Optimization 02'!$C$18:$C$28</c:f>
              <c:numCache>
                <c:formatCode>0.000</c:formatCode>
                <c:ptCount val="11"/>
                <c:pt idx="0">
                  <c:v>350.65428431090231</c:v>
                </c:pt>
                <c:pt idx="1">
                  <c:v>173.53024609026386</c:v>
                </c:pt>
                <c:pt idx="2">
                  <c:v>949.05251484086216</c:v>
                </c:pt>
                <c:pt idx="3">
                  <c:v>1086.9273954629991</c:v>
                </c:pt>
                <c:pt idx="4">
                  <c:v>1031.525826823362</c:v>
                </c:pt>
                <c:pt idx="5">
                  <c:v>1069.190559280966</c:v>
                </c:pt>
                <c:pt idx="6">
                  <c:v>1052.1176574962817</c:v>
                </c:pt>
                <c:pt idx="7">
                  <c:v>3240.6815573674871</c:v>
                </c:pt>
                <c:pt idx="8">
                  <c:v>2226.1248905533344</c:v>
                </c:pt>
                <c:pt idx="9">
                  <c:v>3272.187609077338</c:v>
                </c:pt>
                <c:pt idx="10">
                  <c:v>5528.5332767503705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14-4D4A-8A22-F74FBE753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198864"/>
        <c:axId val="1568244784"/>
      </c:lineChart>
      <c:catAx>
        <c:axId val="171919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44784"/>
        <c:crosses val="autoZero"/>
        <c:auto val="1"/>
        <c:lblAlgn val="ctr"/>
        <c:lblOffset val="100"/>
        <c:noMultiLvlLbl val="0"/>
      </c:catAx>
      <c:valAx>
        <c:axId val="15682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19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EF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'Cost Time Optimization 02'!$E$18:$E$28</c:f>
              <c:numCache>
                <c:formatCode>0.000</c:formatCode>
                <c:ptCount val="11"/>
                <c:pt idx="0">
                  <c:v>15.231218954570972</c:v>
                </c:pt>
                <c:pt idx="1">
                  <c:v>9.3285313408752675</c:v>
                </c:pt>
                <c:pt idx="2">
                  <c:v>24.130058588087444</c:v>
                </c:pt>
                <c:pt idx="3">
                  <c:v>39.664277323418268</c:v>
                </c:pt>
                <c:pt idx="4">
                  <c:v>35.985489274238702</c:v>
                </c:pt>
                <c:pt idx="5">
                  <c:v>45.003812240577098</c:v>
                </c:pt>
                <c:pt idx="6">
                  <c:v>37.967170406901808</c:v>
                </c:pt>
                <c:pt idx="7">
                  <c:v>52.692428096111904</c:v>
                </c:pt>
                <c:pt idx="8">
                  <c:v>54.920266968732818</c:v>
                </c:pt>
                <c:pt idx="9">
                  <c:v>57.364546860095153</c:v>
                </c:pt>
                <c:pt idx="10">
                  <c:v>85.017134615240394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7-40AE-A31B-A96F44B05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198864"/>
        <c:axId val="1568244784"/>
      </c:lineChart>
      <c:catAx>
        <c:axId val="171919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44784"/>
        <c:crosses val="autoZero"/>
        <c:auto val="1"/>
        <c:lblAlgn val="ctr"/>
        <c:lblOffset val="100"/>
        <c:noMultiLvlLbl val="0"/>
      </c:catAx>
      <c:valAx>
        <c:axId val="15682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19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COST/TIME EF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'Cost Time Optimization 02'!$G$18:$G$28</c:f>
              <c:numCache>
                <c:formatCode>0.000</c:formatCode>
                <c:ptCount val="11"/>
                <c:pt idx="0">
                  <c:v>73.979532661536624</c:v>
                </c:pt>
                <c:pt idx="1">
                  <c:v>5.9576702216960058</c:v>
                </c:pt>
                <c:pt idx="2">
                  <c:v>138.86318208467512</c:v>
                </c:pt>
                <c:pt idx="3">
                  <c:v>142.90558064526448</c:v>
                </c:pt>
                <c:pt idx="4">
                  <c:v>145.39464438005925</c:v>
                </c:pt>
                <c:pt idx="5">
                  <c:v>149.19878150644112</c:v>
                </c:pt>
                <c:pt idx="6">
                  <c:v>146.31927350465619</c:v>
                </c:pt>
                <c:pt idx="7">
                  <c:v>441.67221329278988</c:v>
                </c:pt>
                <c:pt idx="8">
                  <c:v>306.55218010282789</c:v>
                </c:pt>
                <c:pt idx="9">
                  <c:v>445.80955327899528</c:v>
                </c:pt>
                <c:pt idx="10">
                  <c:v>753.42197402927059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9-4FD8-A313-ACEF93861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198864"/>
        <c:axId val="1568244784"/>
      </c:lineChart>
      <c:catAx>
        <c:axId val="171919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44784"/>
        <c:crosses val="autoZero"/>
        <c:auto val="1"/>
        <c:lblAlgn val="ctr"/>
        <c:lblOffset val="100"/>
        <c:noMultiLvlLbl val="0"/>
      </c:catAx>
      <c:valAx>
        <c:axId val="15682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19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</a:t>
          </a:r>
        </a:p>
      </cx:txPr>
    </cx:title>
    <cx:plotArea>
      <cx:plotAreaRegion>
        <cx:series layoutId="clusteredColumn" uniqueId="{C2F33F53-7D8E-4438-86EF-DA074FDE3886}">
          <cx:spPr>
            <a:solidFill>
              <a:srgbClr val="FF0000"/>
            </a:solidFill>
          </cx:spPr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</a:t>
          </a:r>
        </a:p>
      </cx:txPr>
    </cx:title>
    <cx:plotArea>
      <cx:plotAreaRegion>
        <cx:series layoutId="clusteredColumn" uniqueId="{9EE6732C-4573-4581-8649-E749113F9F7D}"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Cost/Time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Cost/Time</a:t>
          </a:r>
        </a:p>
      </cx:txPr>
    </cx:title>
    <cx:plotArea>
      <cx:plotAreaRegion>
        <cx:series layoutId="clusteredColumn" uniqueId="{D4D9F543-9A39-4636-B8CB-A15D67B3662E}">
          <cx:spPr>
            <a:solidFill>
              <a:srgbClr val="00B050"/>
            </a:solidFill>
          </cx:spPr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Cost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</a:t>
          </a:r>
        </a:p>
      </cx:txPr>
    </cx:title>
    <cx:plotArea>
      <cx:plotAreaRegion>
        <cx:series layoutId="clusteredColumn" uniqueId="{C2F33F53-7D8E-4438-86EF-DA074FDE3886}">
          <cx:spPr>
            <a:solidFill>
              <a:srgbClr val="FF0000"/>
            </a:solidFill>
          </cx:spPr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</a:t>
          </a:r>
        </a:p>
      </cx:txPr>
    </cx:title>
    <cx:plotArea>
      <cx:plotAreaRegion>
        <cx:series layoutId="clusteredColumn" uniqueId="{9EE6732C-4573-4581-8649-E749113F9F7D}"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Cost/Time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Cost/Time</a:t>
          </a:r>
        </a:p>
      </cx:txPr>
    </cx:title>
    <cx:plotArea>
      <cx:plotAreaRegion>
        <cx:series layoutId="clusteredColumn" uniqueId="{D4D9F543-9A39-4636-B8CB-A15D67B3662E}">
          <cx:spPr>
            <a:solidFill>
              <a:srgbClr val="00B050"/>
            </a:solidFill>
          </cx:spPr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6.xml"/><Relationship Id="rId7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10" Type="http://schemas.openxmlformats.org/officeDocument/2006/relationships/chart" Target="../charts/chart9.xml"/><Relationship Id="rId4" Type="http://schemas.microsoft.com/office/2014/relationships/chartEx" Target="../charts/chartEx4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40821</xdr:colOff>
      <xdr:row>14</xdr:row>
      <xdr:rowOff>23131</xdr:rowOff>
    </xdr:from>
    <xdr:to>
      <xdr:col>11</xdr:col>
      <xdr:colOff>0</xdr:colOff>
      <xdr:row>29</xdr:row>
      <xdr:rowOff>149679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7F44F-23B7-4FBF-B6A0-56E3A9FBD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14</xdr:row>
      <xdr:rowOff>19050</xdr:rowOff>
    </xdr:from>
    <xdr:to>
      <xdr:col>15</xdr:col>
      <xdr:colOff>296637</xdr:colOff>
      <xdr:row>29</xdr:row>
      <xdr:rowOff>145598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F5197A-9F37-4E05-9BA6-80580AB80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342900</xdr:colOff>
      <xdr:row>14</xdr:row>
      <xdr:rowOff>19050</xdr:rowOff>
    </xdr:from>
    <xdr:to>
      <xdr:col>22</xdr:col>
      <xdr:colOff>106137</xdr:colOff>
      <xdr:row>29</xdr:row>
      <xdr:rowOff>145598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C1F943-84E9-4DB5-833C-38C6BBFD5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142874</xdr:colOff>
      <xdr:row>3</xdr:row>
      <xdr:rowOff>47624</xdr:rowOff>
    </xdr:from>
    <xdr:to>
      <xdr:col>34</xdr:col>
      <xdr:colOff>447674</xdr:colOff>
      <xdr:row>17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B4F582E-9464-690D-0147-A9D685BF45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12674" y="70484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133350</xdr:colOff>
      <xdr:row>17</xdr:row>
      <xdr:rowOff>171450</xdr:rowOff>
    </xdr:from>
    <xdr:to>
      <xdr:col>34</xdr:col>
      <xdr:colOff>438150</xdr:colOff>
      <xdr:row>32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7BC619E-9842-4486-BCCE-03E3794643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03150" y="3495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114300</xdr:colOff>
      <xdr:row>32</xdr:row>
      <xdr:rowOff>133350</xdr:rowOff>
    </xdr:from>
    <xdr:to>
      <xdr:col>34</xdr:col>
      <xdr:colOff>419100</xdr:colOff>
      <xdr:row>47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3F52C1D-D418-47CC-84A1-16D5B2213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84100" y="6315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493258</xdr:colOff>
      <xdr:row>2</xdr:row>
      <xdr:rowOff>185056</xdr:rowOff>
    </xdr:from>
    <xdr:to>
      <xdr:col>38</xdr:col>
      <xdr:colOff>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37F7B-1AC5-4AB4-B8C9-0C1F92979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488950</xdr:colOff>
      <xdr:row>17</xdr:row>
      <xdr:rowOff>146050</xdr:rowOff>
    </xdr:from>
    <xdr:to>
      <xdr:col>38</xdr:col>
      <xdr:colOff>0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515E61-1A8E-423F-BD90-A378402FC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533400</xdr:colOff>
      <xdr:row>32</xdr:row>
      <xdr:rowOff>133350</xdr:rowOff>
    </xdr:from>
    <xdr:to>
      <xdr:col>37</xdr:col>
      <xdr:colOff>590550</xdr:colOff>
      <xdr:row>46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47E033-025F-4887-995C-A49230920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142874</xdr:colOff>
      <xdr:row>3</xdr:row>
      <xdr:rowOff>9524</xdr:rowOff>
    </xdr:from>
    <xdr:to>
      <xdr:col>29</xdr:col>
      <xdr:colOff>447674</xdr:colOff>
      <xdr:row>17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6E62937-C50B-44AF-B4DD-FEA63BA16C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35624" y="66674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133350</xdr:colOff>
      <xdr:row>17</xdr:row>
      <xdr:rowOff>171450</xdr:rowOff>
    </xdr:from>
    <xdr:to>
      <xdr:col>29</xdr:col>
      <xdr:colOff>438150</xdr:colOff>
      <xdr:row>32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D86BB16-D6E5-4161-A5AE-69368686C1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26100" y="3495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114300</xdr:colOff>
      <xdr:row>32</xdr:row>
      <xdr:rowOff>133350</xdr:rowOff>
    </xdr:from>
    <xdr:to>
      <xdr:col>29</xdr:col>
      <xdr:colOff>419100</xdr:colOff>
      <xdr:row>47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CC568F7-4BFC-4DE7-A961-EB9C24188E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07050" y="6315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95250</xdr:colOff>
      <xdr:row>14</xdr:row>
      <xdr:rowOff>148826</xdr:rowOff>
    </xdr:from>
    <xdr:to>
      <xdr:col>11</xdr:col>
      <xdr:colOff>524555</xdr:colOff>
      <xdr:row>30</xdr:row>
      <xdr:rowOff>108857</xdr:rowOff>
    </xdr:to>
    <xdr:pic>
      <xdr:nvPicPr>
        <xdr:cNvPr id="9" name="Picture 8" descr="Probability density function for the beta distribution">
          <a:extLst>
            <a:ext uri="{FF2B5EF4-FFF2-40B4-BE49-F238E27FC236}">
              <a16:creationId xmlns:a16="http://schemas.microsoft.com/office/drawing/2014/main" id="{A67EFEEA-A3CC-4DED-AE86-80F52A71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6357" y="2911076"/>
          <a:ext cx="3773261" cy="3008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831169</xdr:colOff>
      <xdr:row>3</xdr:row>
      <xdr:rowOff>16706</xdr:rowOff>
    </xdr:from>
    <xdr:to>
      <xdr:col>21</xdr:col>
      <xdr:colOff>738188</xdr:colOff>
      <xdr:row>17</xdr:row>
      <xdr:rowOff>92906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0EF7EE-8C8B-1F4C-CA24-B8395BE31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47625</xdr:colOff>
      <xdr:row>18</xdr:row>
      <xdr:rowOff>142874</xdr:rowOff>
    </xdr:from>
    <xdr:to>
      <xdr:col>22</xdr:col>
      <xdr:colOff>47624</xdr:colOff>
      <xdr:row>32</xdr:row>
      <xdr:rowOff>47624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CD23802-0956-46B3-9B64-0F76F8A75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33</xdr:row>
      <xdr:rowOff>95250</xdr:rowOff>
    </xdr:from>
    <xdr:to>
      <xdr:col>22</xdr:col>
      <xdr:colOff>-1</xdr:colOff>
      <xdr:row>47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9120514-0988-442F-BF9B-C3225AAF0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9AE4-913F-446B-9B7D-9B399B2A1F63}">
  <dimension ref="A1:AA1004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defaultRowHeight="15" x14ac:dyDescent="0.25"/>
  <cols>
    <col min="1" max="1" width="9.5703125" customWidth="1"/>
    <col min="2" max="6" width="14.140625" customWidth="1"/>
    <col min="7" max="7" width="20.28515625" bestFit="1" customWidth="1"/>
    <col min="8" max="14" width="18.7109375" customWidth="1"/>
    <col min="15" max="15" width="14.28515625" bestFit="1" customWidth="1"/>
    <col min="16" max="16" width="14.28515625" customWidth="1"/>
    <col min="17" max="17" width="12.140625" customWidth="1"/>
    <col min="18" max="18" width="10" customWidth="1"/>
    <col min="19" max="19" width="14.28515625" bestFit="1" customWidth="1"/>
    <col min="24" max="24" width="10.140625" style="34" bestFit="1" customWidth="1"/>
    <col min="25" max="25" width="11" style="34" bestFit="1" customWidth="1"/>
    <col min="26" max="26" width="9.28515625" style="34" bestFit="1" customWidth="1"/>
    <col min="27" max="27" width="12.42578125" style="34" bestFit="1" customWidth="1"/>
  </cols>
  <sheetData>
    <row r="1" spans="1:27" ht="18.75" customHeight="1" x14ac:dyDescent="0.25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4"/>
      <c r="G1" s="52" t="s">
        <v>36</v>
      </c>
      <c r="H1" s="53"/>
      <c r="I1" s="54"/>
      <c r="J1" s="55" t="s">
        <v>4</v>
      </c>
      <c r="K1" s="55"/>
      <c r="L1" s="55"/>
      <c r="M1" s="43" t="s">
        <v>28</v>
      </c>
      <c r="N1" s="43"/>
      <c r="O1" s="43"/>
      <c r="P1" s="44" t="s">
        <v>37</v>
      </c>
      <c r="Q1" s="44"/>
      <c r="R1" s="44"/>
      <c r="S1" s="44"/>
    </row>
    <row r="2" spans="1:27" ht="18" customHeight="1" x14ac:dyDescent="0.25">
      <c r="A2" s="49"/>
      <c r="B2" s="51"/>
      <c r="C2" s="51"/>
      <c r="D2" s="9" t="s">
        <v>29</v>
      </c>
      <c r="E2" s="9" t="s">
        <v>26</v>
      </c>
      <c r="F2" s="9" t="s">
        <v>30</v>
      </c>
      <c r="G2" s="9" t="s">
        <v>29</v>
      </c>
      <c r="H2" s="9" t="s">
        <v>26</v>
      </c>
      <c r="I2" s="9" t="s">
        <v>30</v>
      </c>
      <c r="J2" s="9" t="s">
        <v>29</v>
      </c>
      <c r="K2" s="9" t="s">
        <v>26</v>
      </c>
      <c r="L2" s="9" t="s">
        <v>30</v>
      </c>
      <c r="M2" s="9" t="s">
        <v>29</v>
      </c>
      <c r="N2" s="9" t="s">
        <v>26</v>
      </c>
      <c r="O2" s="9" t="s">
        <v>30</v>
      </c>
      <c r="P2" s="9" t="s">
        <v>34</v>
      </c>
      <c r="Q2" s="9" t="s">
        <v>29</v>
      </c>
      <c r="R2" s="9" t="s">
        <v>26</v>
      </c>
      <c r="S2" s="9" t="s">
        <v>30</v>
      </c>
    </row>
    <row r="3" spans="1:27" x14ac:dyDescent="0.25">
      <c r="A3" s="7" t="s">
        <v>5</v>
      </c>
      <c r="B3" s="8" t="s">
        <v>6</v>
      </c>
      <c r="C3" s="30" t="s">
        <v>7</v>
      </c>
      <c r="D3" s="19">
        <v>350</v>
      </c>
      <c r="E3" s="19">
        <v>4</v>
      </c>
      <c r="F3" s="18">
        <f>D3/E3</f>
        <v>87.5</v>
      </c>
      <c r="G3" s="23">
        <v>380</v>
      </c>
      <c r="H3" s="23">
        <v>5</v>
      </c>
      <c r="I3" s="18">
        <f t="shared" ref="I3:I13" si="0">G3/H3</f>
        <v>76</v>
      </c>
      <c r="J3" s="20">
        <v>550</v>
      </c>
      <c r="K3" s="20">
        <v>10</v>
      </c>
      <c r="L3" s="18">
        <f>J3/K3</f>
        <v>55</v>
      </c>
      <c r="M3" s="21">
        <f>(G3-D3)/(J3-D3)</f>
        <v>0.15</v>
      </c>
      <c r="N3" s="21">
        <f>(H3-E3)/(K3-E3)</f>
        <v>0.16666666666666666</v>
      </c>
      <c r="O3" s="21">
        <f>(I3-F3)/(L3-F3)</f>
        <v>0.35384615384615387</v>
      </c>
      <c r="P3" s="29">
        <f ca="1">RAND()</f>
        <v>0.97764687948326878</v>
      </c>
      <c r="Q3" s="22">
        <f ca="1">IF(AND($P$3&gt;=0,$P$3&lt;=M3),D3+SQRT($P$3*(J3-D3)*(G3-D3)),J3-SQRT((1-$P$3)*(J3-D3)*(J3-G3)))</f>
        <v>522.43179190500655</v>
      </c>
      <c r="R3" s="22">
        <f t="shared" ref="R3:S13" ca="1" si="1">IF(AND($P$3&gt;=0,$P$3&lt;=N3),E3+SQRT($P$3*(K3-E3)*(H3-E3)),K3-SQRT((1-$P$3)*(K3-E3)*(K3-H3)))</f>
        <v>9.1811021947141782</v>
      </c>
      <c r="S3" s="22">
        <f t="shared" ca="1" si="1"/>
        <v>51.094106407917764</v>
      </c>
    </row>
    <row r="4" spans="1:27" x14ac:dyDescent="0.25">
      <c r="A4" s="13" t="s">
        <v>8</v>
      </c>
      <c r="B4" s="25" t="s">
        <v>6</v>
      </c>
      <c r="C4" s="13" t="s">
        <v>7</v>
      </c>
      <c r="D4" s="19">
        <v>100</v>
      </c>
      <c r="E4" s="19">
        <v>2</v>
      </c>
      <c r="F4" s="18">
        <f t="shared" ref="F4:F13" si="2">D4/E4</f>
        <v>50</v>
      </c>
      <c r="G4" s="23">
        <v>100</v>
      </c>
      <c r="H4" s="23">
        <v>2.2829600138040242</v>
      </c>
      <c r="I4" s="18">
        <f t="shared" si="0"/>
        <v>43.802782087879478</v>
      </c>
      <c r="J4" s="20">
        <v>150</v>
      </c>
      <c r="K4" s="20">
        <v>7</v>
      </c>
      <c r="L4" s="18">
        <f t="shared" ref="L4:L13" si="3">J4/K4</f>
        <v>21.428571428571427</v>
      </c>
      <c r="M4" s="21">
        <f t="shared" ref="M4:O13" si="4">(G4-D4)/(J4-D4)</f>
        <v>0</v>
      </c>
      <c r="N4" s="21">
        <f t="shared" si="4"/>
        <v>5.6592002760804852E-2</v>
      </c>
      <c r="O4" s="21">
        <f t="shared" si="4"/>
        <v>0.21690262692421824</v>
      </c>
      <c r="P4" s="21">
        <f ca="1">P3</f>
        <v>0.97764687948326878</v>
      </c>
      <c r="Q4" s="22">
        <f t="shared" ref="Q4:Q13" ca="1" si="5">IF(AND($P$3&gt;=0,$P$3&lt;=M4),D4+SQRT($P$3*(J4-D4)*(G4-D4)),J4-SQRT((1-$P$3)*(J4-D4)*(J4-G4)))</f>
        <v>142.52451999589135</v>
      </c>
      <c r="R4" s="22">
        <f t="shared" ca="1" si="1"/>
        <v>6.2739126660873401</v>
      </c>
      <c r="S4" s="22">
        <f t="shared" ca="1" si="1"/>
        <v>17.648422424198166</v>
      </c>
      <c r="X4" s="34" t="s">
        <v>38</v>
      </c>
      <c r="Y4" s="34" t="s">
        <v>29</v>
      </c>
      <c r="Z4" s="34" t="s">
        <v>26</v>
      </c>
      <c r="AA4" s="34" t="s">
        <v>39</v>
      </c>
    </row>
    <row r="5" spans="1:27" x14ac:dyDescent="0.25">
      <c r="A5" s="13" t="s">
        <v>7</v>
      </c>
      <c r="B5" s="25" t="s">
        <v>9</v>
      </c>
      <c r="C5" s="13" t="s">
        <v>10</v>
      </c>
      <c r="D5" s="19">
        <v>256</v>
      </c>
      <c r="E5" s="19">
        <v>4</v>
      </c>
      <c r="F5" s="18">
        <f t="shared" si="2"/>
        <v>64</v>
      </c>
      <c r="G5" s="23">
        <v>255.99999999999997</v>
      </c>
      <c r="H5" s="23">
        <v>8</v>
      </c>
      <c r="I5" s="18">
        <f t="shared" si="0"/>
        <v>31.999999999999996</v>
      </c>
      <c r="J5" s="20">
        <v>400</v>
      </c>
      <c r="K5" s="20">
        <v>8</v>
      </c>
      <c r="L5" s="18">
        <f t="shared" si="3"/>
        <v>50</v>
      </c>
      <c r="M5" s="21">
        <f t="shared" si="4"/>
        <v>-1.9737298215558337E-16</v>
      </c>
      <c r="N5" s="21">
        <f t="shared" si="4"/>
        <v>1</v>
      </c>
      <c r="O5" s="21">
        <f t="shared" si="4"/>
        <v>2.2857142857142856</v>
      </c>
      <c r="P5" s="21">
        <f t="shared" ref="P5:P13" ca="1" si="6">P4</f>
        <v>0.97764687948326878</v>
      </c>
      <c r="Q5" s="22">
        <f t="shared" ca="1" si="5"/>
        <v>378.4706175881671</v>
      </c>
      <c r="R5" s="22">
        <f t="shared" ca="1" si="1"/>
        <v>7.9550410960863989</v>
      </c>
      <c r="S5" s="22">
        <f t="shared" ca="1" si="1"/>
        <v>84.928110330569851</v>
      </c>
      <c r="X5" s="34">
        <v>1</v>
      </c>
      <c r="Y5" s="35">
        <f ca="1">C28</f>
        <v>5850.3096014697339</v>
      </c>
      <c r="Z5" s="35">
        <f ca="1">E28</f>
        <v>90.158975880836891</v>
      </c>
      <c r="AA5" s="35">
        <f ca="1">G28</f>
        <v>825.75533231333748</v>
      </c>
    </row>
    <row r="6" spans="1:27" x14ac:dyDescent="0.25">
      <c r="A6" s="13" t="s">
        <v>11</v>
      </c>
      <c r="B6" s="25" t="s">
        <v>7</v>
      </c>
      <c r="C6" s="13" t="s">
        <v>12</v>
      </c>
      <c r="D6" s="19">
        <v>52</v>
      </c>
      <c r="E6" s="19">
        <v>15</v>
      </c>
      <c r="F6" s="18">
        <f t="shared" si="2"/>
        <v>3.4666666666666668</v>
      </c>
      <c r="G6" s="23">
        <v>52</v>
      </c>
      <c r="H6" s="23">
        <v>21</v>
      </c>
      <c r="I6" s="18">
        <f t="shared" si="0"/>
        <v>2.4761904761904763</v>
      </c>
      <c r="J6" s="20">
        <v>105</v>
      </c>
      <c r="K6" s="20">
        <v>21</v>
      </c>
      <c r="L6" s="18">
        <f t="shared" si="3"/>
        <v>5</v>
      </c>
      <c r="M6" s="21">
        <f t="shared" si="4"/>
        <v>0</v>
      </c>
      <c r="N6" s="21">
        <f t="shared" si="4"/>
        <v>1</v>
      </c>
      <c r="O6" s="21">
        <f t="shared" si="4"/>
        <v>-0.64596273291925477</v>
      </c>
      <c r="P6" s="21">
        <f t="shared" ca="1" si="6"/>
        <v>0.97764687948326878</v>
      </c>
      <c r="Q6" s="22">
        <f t="shared" ca="1" si="5"/>
        <v>97.075991195644846</v>
      </c>
      <c r="R6" s="22">
        <f t="shared" ca="1" si="1"/>
        <v>20.932561644129599</v>
      </c>
      <c r="S6" s="22">
        <f t="shared" ca="1" si="1"/>
        <v>4.7058860284084041</v>
      </c>
      <c r="X6" s="34">
        <v>2</v>
      </c>
      <c r="Y6" s="35">
        <f t="dataTable" ref="Y6:AA1004" dt2D="0" dtr="0" r1="AC5" ca="1"/>
        <v>4216.4584692927619</v>
      </c>
      <c r="Z6" s="35">
        <v>60.840813758243797</v>
      </c>
      <c r="AA6" s="35">
        <v>888.16529864504571</v>
      </c>
    </row>
    <row r="7" spans="1:27" x14ac:dyDescent="0.25">
      <c r="A7" s="13" t="s">
        <v>13</v>
      </c>
      <c r="B7" s="25" t="s">
        <v>7</v>
      </c>
      <c r="C7" s="13" t="s">
        <v>14</v>
      </c>
      <c r="D7" s="19">
        <v>31</v>
      </c>
      <c r="E7" s="19">
        <v>6</v>
      </c>
      <c r="F7" s="18">
        <f t="shared" si="2"/>
        <v>5.166666666666667</v>
      </c>
      <c r="G7" s="23">
        <v>31</v>
      </c>
      <c r="H7" s="23">
        <v>10</v>
      </c>
      <c r="I7" s="18">
        <f t="shared" si="0"/>
        <v>3.1</v>
      </c>
      <c r="J7" s="20">
        <v>63</v>
      </c>
      <c r="K7" s="20">
        <v>10</v>
      </c>
      <c r="L7" s="18">
        <f t="shared" si="3"/>
        <v>6.3</v>
      </c>
      <c r="M7" s="21">
        <f t="shared" si="4"/>
        <v>0</v>
      </c>
      <c r="N7" s="21">
        <f t="shared" si="4"/>
        <v>1</v>
      </c>
      <c r="O7" s="21">
        <f t="shared" si="4"/>
        <v>-1.8235294117647067</v>
      </c>
      <c r="P7" s="21">
        <f t="shared" ca="1" si="6"/>
        <v>0.97764687948326878</v>
      </c>
      <c r="Q7" s="22">
        <f t="shared" ca="1" si="5"/>
        <v>58.215692797370473</v>
      </c>
      <c r="R7" s="22">
        <f t="shared" ca="1" si="1"/>
        <v>9.9550410960863989</v>
      </c>
      <c r="S7" s="22">
        <f t="shared" ca="1" si="1"/>
        <v>6.01527677110216</v>
      </c>
      <c r="X7" s="34">
        <v>3</v>
      </c>
      <c r="Y7" s="35">
        <v>6012.0946615152552</v>
      </c>
      <c r="Z7" s="35">
        <v>92.560187786109722</v>
      </c>
      <c r="AA7" s="35">
        <v>847.15555784026344</v>
      </c>
    </row>
    <row r="8" spans="1:27" x14ac:dyDescent="0.25">
      <c r="A8" s="13" t="s">
        <v>14</v>
      </c>
      <c r="B8" s="25" t="s">
        <v>13</v>
      </c>
      <c r="C8" s="13" t="s">
        <v>15</v>
      </c>
      <c r="D8" s="19">
        <v>20</v>
      </c>
      <c r="E8" s="19">
        <v>6</v>
      </c>
      <c r="F8" s="18">
        <f t="shared" si="2"/>
        <v>3.3333333333333335</v>
      </c>
      <c r="G8" s="23">
        <v>20</v>
      </c>
      <c r="H8" s="23">
        <v>8</v>
      </c>
      <c r="I8" s="18">
        <f t="shared" si="0"/>
        <v>2.5</v>
      </c>
      <c r="J8" s="20">
        <v>45</v>
      </c>
      <c r="K8" s="20">
        <v>8</v>
      </c>
      <c r="L8" s="18">
        <f t="shared" si="3"/>
        <v>5.625</v>
      </c>
      <c r="M8" s="21">
        <f t="shared" si="4"/>
        <v>0</v>
      </c>
      <c r="N8" s="21">
        <f t="shared" si="4"/>
        <v>1</v>
      </c>
      <c r="O8" s="21">
        <f t="shared" si="4"/>
        <v>-0.3636363636363637</v>
      </c>
      <c r="P8" s="21">
        <f t="shared" ca="1" si="6"/>
        <v>0.97764687948326878</v>
      </c>
      <c r="Q8" s="22">
        <f t="shared" ca="1" si="5"/>
        <v>41.262259997945684</v>
      </c>
      <c r="R8" s="22">
        <f t="shared" ca="1" si="1"/>
        <v>7.9775205480431994</v>
      </c>
      <c r="S8" s="22">
        <f t="shared" ca="1" si="1"/>
        <v>5.2248988362919331</v>
      </c>
      <c r="X8" s="34">
        <v>4</v>
      </c>
      <c r="Y8" s="35">
        <v>4018.4914264333011</v>
      </c>
      <c r="Z8" s="35">
        <v>55.622712572119752</v>
      </c>
      <c r="AA8" s="35">
        <v>1115.2097421094497</v>
      </c>
    </row>
    <row r="9" spans="1:27" x14ac:dyDescent="0.25">
      <c r="A9" s="13" t="s">
        <v>16</v>
      </c>
      <c r="B9" s="25" t="s">
        <v>7</v>
      </c>
      <c r="C9" s="13" t="s">
        <v>15</v>
      </c>
      <c r="D9" s="19">
        <v>45</v>
      </c>
      <c r="E9" s="19">
        <v>7</v>
      </c>
      <c r="F9" s="18">
        <f t="shared" si="2"/>
        <v>6.4285714285714288</v>
      </c>
      <c r="G9" s="23">
        <v>45.000000000000007</v>
      </c>
      <c r="H9" s="23">
        <v>12</v>
      </c>
      <c r="I9" s="18">
        <f t="shared" si="0"/>
        <v>3.7500000000000004</v>
      </c>
      <c r="J9" s="20">
        <v>92</v>
      </c>
      <c r="K9" s="20">
        <v>12</v>
      </c>
      <c r="L9" s="18">
        <f t="shared" si="3"/>
        <v>7.666666666666667</v>
      </c>
      <c r="M9" s="21">
        <f t="shared" si="4"/>
        <v>1.5117930548087238E-16</v>
      </c>
      <c r="N9" s="21">
        <f t="shared" si="4"/>
        <v>1</v>
      </c>
      <c r="O9" s="21">
        <f t="shared" si="4"/>
        <v>-2.1634615384615383</v>
      </c>
      <c r="P9" s="21">
        <f t="shared" ca="1" si="6"/>
        <v>0.97764687948326878</v>
      </c>
      <c r="Q9" s="22">
        <f t="shared" ca="1" si="5"/>
        <v>84.973048796137888</v>
      </c>
      <c r="R9" s="22">
        <f t="shared" ca="1" si="1"/>
        <v>11.943801370107998</v>
      </c>
      <c r="S9" s="22">
        <f t="shared" ca="1" si="1"/>
        <v>7.3374328683799366</v>
      </c>
      <c r="X9" s="34">
        <v>5</v>
      </c>
      <c r="Y9" s="35">
        <v>3914.704275139728</v>
      </c>
      <c r="Z9" s="35">
        <v>52.544330875426667</v>
      </c>
      <c r="AA9" s="35">
        <v>1071.3429011798364</v>
      </c>
    </row>
    <row r="10" spans="1:27" x14ac:dyDescent="0.25">
      <c r="A10" s="13" t="s">
        <v>12</v>
      </c>
      <c r="B10" s="25" t="s">
        <v>17</v>
      </c>
      <c r="C10" s="13" t="s">
        <v>18</v>
      </c>
      <c r="D10" s="19">
        <v>20</v>
      </c>
      <c r="E10" s="19">
        <v>4</v>
      </c>
      <c r="F10" s="18">
        <f t="shared" si="2"/>
        <v>5</v>
      </c>
      <c r="G10" s="23">
        <v>40</v>
      </c>
      <c r="H10" s="23">
        <v>4</v>
      </c>
      <c r="I10" s="18">
        <f t="shared" si="0"/>
        <v>10</v>
      </c>
      <c r="J10" s="20">
        <v>40</v>
      </c>
      <c r="K10" s="20">
        <v>10</v>
      </c>
      <c r="L10" s="18">
        <f t="shared" si="3"/>
        <v>4</v>
      </c>
      <c r="M10" s="21">
        <f t="shared" si="4"/>
        <v>1</v>
      </c>
      <c r="N10" s="21">
        <f t="shared" si="4"/>
        <v>0</v>
      </c>
      <c r="O10" s="21">
        <f t="shared" si="4"/>
        <v>-5</v>
      </c>
      <c r="P10" s="21">
        <f t="shared" ca="1" si="6"/>
        <v>0.97764687948326878</v>
      </c>
      <c r="Q10" s="22">
        <f t="shared" ca="1" si="5"/>
        <v>39.775205480431993</v>
      </c>
      <c r="R10" s="22">
        <f t="shared" ca="1" si="1"/>
        <v>9.1029423995069632</v>
      </c>
      <c r="S10" s="22">
        <f t="shared" ca="1" si="1"/>
        <v>3.633777768151103</v>
      </c>
      <c r="X10" s="34">
        <v>6</v>
      </c>
      <c r="Y10" s="35">
        <v>4306.1628878466781</v>
      </c>
      <c r="Z10" s="35">
        <v>62.913102539584102</v>
      </c>
      <c r="AA10" s="35">
        <v>907.95799735923401</v>
      </c>
    </row>
    <row r="11" spans="1:27" x14ac:dyDescent="0.25">
      <c r="A11" s="13" t="s">
        <v>19</v>
      </c>
      <c r="B11" s="25" t="s">
        <v>20</v>
      </c>
      <c r="C11" s="13" t="s">
        <v>21</v>
      </c>
      <c r="D11" s="19">
        <v>39</v>
      </c>
      <c r="E11" s="19">
        <v>7</v>
      </c>
      <c r="F11" s="18">
        <f t="shared" si="2"/>
        <v>5.5714285714285712</v>
      </c>
      <c r="G11" s="23">
        <v>38.999999999999993</v>
      </c>
      <c r="H11" s="23">
        <v>10</v>
      </c>
      <c r="I11" s="18">
        <f t="shared" si="0"/>
        <v>3.8999999999999995</v>
      </c>
      <c r="J11" s="20">
        <v>85</v>
      </c>
      <c r="K11" s="20">
        <v>10</v>
      </c>
      <c r="L11" s="18">
        <f t="shared" si="3"/>
        <v>8.5</v>
      </c>
      <c r="M11" s="21">
        <f t="shared" si="4"/>
        <v>-1.5446581212176091E-16</v>
      </c>
      <c r="N11" s="21">
        <f t="shared" si="4"/>
        <v>1</v>
      </c>
      <c r="O11" s="21">
        <f t="shared" si="4"/>
        <v>-0.57073170731707323</v>
      </c>
      <c r="P11" s="21">
        <f t="shared" ca="1" si="6"/>
        <v>0.97764687948326878</v>
      </c>
      <c r="Q11" s="22">
        <f t="shared" ca="1" si="5"/>
        <v>78.122558396220057</v>
      </c>
      <c r="R11" s="22">
        <f t="shared" ca="1" si="1"/>
        <v>9.9662808220647996</v>
      </c>
      <c r="S11" s="22">
        <f t="shared" ca="1" si="1"/>
        <v>7.9512482652513263</v>
      </c>
      <c r="X11" s="34">
        <v>7</v>
      </c>
      <c r="Y11" s="35">
        <v>4333.1791700435915</v>
      </c>
      <c r="Z11" s="35">
        <v>63.512077388784959</v>
      </c>
      <c r="AA11" s="35">
        <v>913.48549492190955</v>
      </c>
    </row>
    <row r="12" spans="1:27" x14ac:dyDescent="0.25">
      <c r="A12" s="13" t="s">
        <v>18</v>
      </c>
      <c r="B12" s="25" t="s">
        <v>12</v>
      </c>
      <c r="C12" s="13" t="s">
        <v>21</v>
      </c>
      <c r="D12" s="19">
        <v>10</v>
      </c>
      <c r="E12" s="19">
        <v>4</v>
      </c>
      <c r="F12" s="18">
        <f t="shared" si="2"/>
        <v>2.5</v>
      </c>
      <c r="G12" s="23">
        <v>10</v>
      </c>
      <c r="H12" s="23">
        <v>6</v>
      </c>
      <c r="I12" s="18">
        <f t="shared" si="0"/>
        <v>1.6666666666666667</v>
      </c>
      <c r="J12" s="20">
        <v>21</v>
      </c>
      <c r="K12" s="20">
        <v>6</v>
      </c>
      <c r="L12" s="18">
        <f t="shared" si="3"/>
        <v>3.5</v>
      </c>
      <c r="M12" s="21">
        <f t="shared" si="4"/>
        <v>0</v>
      </c>
      <c r="N12" s="21">
        <f t="shared" si="4"/>
        <v>1</v>
      </c>
      <c r="O12" s="21">
        <f>(I12-F12)/(L12-F12)</f>
        <v>-0.83333333333333326</v>
      </c>
      <c r="P12" s="21">
        <f t="shared" ca="1" si="6"/>
        <v>0.97764687948326878</v>
      </c>
      <c r="Q12" s="22">
        <f t="shared" ca="1" si="5"/>
        <v>19.355394399096099</v>
      </c>
      <c r="R12" s="22">
        <f t="shared" ca="1" si="1"/>
        <v>5.9775205480431994</v>
      </c>
      <c r="S12" s="22">
        <f t="shared" ca="1" si="1"/>
        <v>3.2975630445117776</v>
      </c>
      <c r="X12" s="34">
        <v>8</v>
      </c>
      <c r="Y12" s="35">
        <v>5183.1329462015619</v>
      </c>
      <c r="Z12" s="35">
        <v>79.53954799457793</v>
      </c>
      <c r="AA12" s="35">
        <v>731.18112066526135</v>
      </c>
    </row>
    <row r="13" spans="1:27" x14ac:dyDescent="0.25">
      <c r="A13" s="13" t="s">
        <v>21</v>
      </c>
      <c r="B13" s="25" t="s">
        <v>22</v>
      </c>
      <c r="C13" s="13" t="s">
        <v>23</v>
      </c>
      <c r="D13" s="19">
        <v>25</v>
      </c>
      <c r="E13" s="19">
        <v>20</v>
      </c>
      <c r="F13" s="18">
        <f t="shared" si="2"/>
        <v>1.25</v>
      </c>
      <c r="G13" s="23">
        <v>30</v>
      </c>
      <c r="H13" s="23">
        <v>20</v>
      </c>
      <c r="I13" s="18">
        <f t="shared" si="0"/>
        <v>1.5</v>
      </c>
      <c r="J13" s="20">
        <v>30</v>
      </c>
      <c r="K13" s="20">
        <v>40</v>
      </c>
      <c r="L13" s="18">
        <f t="shared" si="3"/>
        <v>0.75</v>
      </c>
      <c r="M13" s="21">
        <f t="shared" si="4"/>
        <v>1</v>
      </c>
      <c r="N13" s="21">
        <f t="shared" si="4"/>
        <v>0</v>
      </c>
      <c r="O13" s="21">
        <f t="shared" si="4"/>
        <v>-0.5</v>
      </c>
      <c r="P13" s="21">
        <f t="shared" ca="1" si="6"/>
        <v>0.97764687948326878</v>
      </c>
      <c r="Q13" s="22">
        <f t="shared" ca="1" si="5"/>
        <v>29.943801370107998</v>
      </c>
      <c r="R13" s="22">
        <f t="shared" ca="1" si="1"/>
        <v>37.009807998356543</v>
      </c>
      <c r="S13" s="22">
        <f t="shared" ca="1" si="1"/>
        <v>0.65844444203777575</v>
      </c>
      <c r="X13" s="34">
        <v>9</v>
      </c>
      <c r="Y13" s="35">
        <v>4360.2305975473246</v>
      </c>
      <c r="Z13" s="35">
        <v>64.102177672053983</v>
      </c>
      <c r="AA13" s="35">
        <v>918.85370681776476</v>
      </c>
    </row>
    <row r="14" spans="1:27" x14ac:dyDescent="0.25">
      <c r="A14" s="45" t="s">
        <v>27</v>
      </c>
      <c r="B14" s="45"/>
      <c r="C14" s="45"/>
      <c r="D14" s="26">
        <f>SUM(D3:D13)</f>
        <v>948</v>
      </c>
      <c r="E14" s="26">
        <f t="shared" ref="E14:S14" si="7">SUM(E3:E13)</f>
        <v>79</v>
      </c>
      <c r="F14" s="27">
        <f t="shared" si="7"/>
        <v>234.21666666666667</v>
      </c>
      <c r="G14" s="27">
        <f t="shared" si="7"/>
        <v>1003</v>
      </c>
      <c r="H14" s="27">
        <f t="shared" si="7"/>
        <v>106.28296001380403</v>
      </c>
      <c r="I14" s="27">
        <f t="shared" si="7"/>
        <v>180.69563923073662</v>
      </c>
      <c r="J14" s="26">
        <f t="shared" si="7"/>
        <v>1581</v>
      </c>
      <c r="K14" s="26">
        <f t="shared" si="7"/>
        <v>142</v>
      </c>
      <c r="L14" s="27">
        <f t="shared" si="7"/>
        <v>167.77023809523811</v>
      </c>
      <c r="M14" s="27">
        <f t="shared" si="7"/>
        <v>2.1499999999999995</v>
      </c>
      <c r="N14" s="27">
        <f t="shared" si="7"/>
        <v>7.2232586694274712</v>
      </c>
      <c r="O14" s="27">
        <f t="shared" si="7"/>
        <v>-9.0441920209476123</v>
      </c>
      <c r="P14" s="27">
        <f t="shared" ca="1" si="7"/>
        <v>10.754115674315955</v>
      </c>
      <c r="Q14" s="27">
        <f t="shared" ca="1" si="7"/>
        <v>1492.1508819220201</v>
      </c>
      <c r="R14" s="28">
        <f t="shared" ca="1" si="7"/>
        <v>136.27553238322662</v>
      </c>
      <c r="S14" s="27">
        <f t="shared" ca="1" si="7"/>
        <v>192.49516718682023</v>
      </c>
      <c r="X14" s="34">
        <v>10</v>
      </c>
      <c r="Y14" s="35">
        <v>4717.4387322287648</v>
      </c>
      <c r="Z14" s="35">
        <v>71.263314947065595</v>
      </c>
      <c r="AA14" s="35">
        <v>657.55224154373843</v>
      </c>
    </row>
    <row r="15" spans="1:27" s="2" customFormat="1" x14ac:dyDescent="0.25">
      <c r="A15" s="11"/>
      <c r="B15" s="11"/>
      <c r="C15" s="11"/>
      <c r="D15" s="4"/>
      <c r="E15" s="4"/>
      <c r="F15" s="6"/>
      <c r="G15" s="4"/>
      <c r="H15" s="4"/>
      <c r="I15" s="6"/>
      <c r="J15" s="4"/>
      <c r="K15" s="4"/>
      <c r="L15" s="6"/>
      <c r="M15" s="6"/>
      <c r="N15" s="6"/>
      <c r="O15" s="6"/>
      <c r="P15" s="6"/>
      <c r="Q15" s="6"/>
      <c r="R15" s="10"/>
      <c r="S15" s="6"/>
      <c r="X15" s="34">
        <v>11</v>
      </c>
      <c r="Y15" s="36">
        <v>4826.2296648752854</v>
      </c>
      <c r="Z15" s="36">
        <v>73.280158454913092</v>
      </c>
      <c r="AA15" s="36">
        <v>675.48824363430936</v>
      </c>
    </row>
    <row r="16" spans="1:27" x14ac:dyDescent="0.25">
      <c r="A16" s="14"/>
      <c r="B16" s="46" t="s">
        <v>29</v>
      </c>
      <c r="C16" s="47"/>
      <c r="D16" s="46" t="s">
        <v>26</v>
      </c>
      <c r="E16" s="47"/>
      <c r="F16" s="46" t="s">
        <v>30</v>
      </c>
      <c r="G16" s="47"/>
      <c r="H16" s="15"/>
      <c r="I16" s="12"/>
      <c r="J16" s="12"/>
      <c r="K16" s="12"/>
      <c r="L16" s="12"/>
      <c r="M16" s="12"/>
      <c r="X16" s="34">
        <v>12</v>
      </c>
      <c r="Y16" s="35">
        <v>4696.4791185300546</v>
      </c>
      <c r="Z16" s="35">
        <v>70.867646999592722</v>
      </c>
      <c r="AA16" s="35">
        <v>654.03407105642668</v>
      </c>
    </row>
    <row r="17" spans="1:27" x14ac:dyDescent="0.25">
      <c r="A17" s="13" t="s">
        <v>0</v>
      </c>
      <c r="B17" s="13" t="s">
        <v>24</v>
      </c>
      <c r="C17" s="13" t="s">
        <v>25</v>
      </c>
      <c r="D17" s="13" t="s">
        <v>24</v>
      </c>
      <c r="E17" s="13" t="s">
        <v>25</v>
      </c>
      <c r="F17" s="13" t="s">
        <v>24</v>
      </c>
      <c r="G17" s="13" t="s">
        <v>25</v>
      </c>
      <c r="H17" s="16"/>
      <c r="I17" s="3"/>
      <c r="J17" s="2"/>
      <c r="K17" s="3"/>
      <c r="L17" s="3"/>
      <c r="M17" s="2"/>
      <c r="N17" s="3"/>
      <c r="X17" s="34">
        <v>13</v>
      </c>
      <c r="Y17" s="35">
        <v>5315.4191570995554</v>
      </c>
      <c r="Z17" s="35">
        <v>81.745354047866144</v>
      </c>
      <c r="AA17" s="35">
        <v>750.81655204464334</v>
      </c>
    </row>
    <row r="18" spans="1:27" x14ac:dyDescent="0.25">
      <c r="A18" s="7" t="s">
        <v>5</v>
      </c>
      <c r="B18" s="1">
        <v>0</v>
      </c>
      <c r="C18" s="5">
        <f t="shared" ref="C18:C28" ca="1" si="8">B18+Q3</f>
        <v>522.43179190500655</v>
      </c>
      <c r="D18" s="1">
        <v>0</v>
      </c>
      <c r="E18" s="5">
        <f t="shared" ref="E18:E28" ca="1" si="9">D18+R3</f>
        <v>9.1811021947141782</v>
      </c>
      <c r="F18" s="1">
        <v>0</v>
      </c>
      <c r="G18" s="5">
        <f t="shared" ref="G18:G28" ca="1" si="10">F18+S3</f>
        <v>51.094106407917764</v>
      </c>
      <c r="H18" s="17"/>
      <c r="I18" s="3"/>
      <c r="J18" s="2"/>
      <c r="K18" s="2"/>
      <c r="L18" s="2"/>
      <c r="M18" s="3"/>
      <c r="N18" s="3"/>
      <c r="X18" s="34">
        <v>14</v>
      </c>
      <c r="Y18" s="35">
        <v>4248.0158160035826</v>
      </c>
      <c r="Z18" s="35">
        <v>61.586272593145345</v>
      </c>
      <c r="AA18" s="35">
        <v>895.41177850254303</v>
      </c>
    </row>
    <row r="19" spans="1:27" x14ac:dyDescent="0.25">
      <c r="A19" s="7" t="s">
        <v>8</v>
      </c>
      <c r="B19" s="1">
        <v>0</v>
      </c>
      <c r="C19" s="5">
        <f t="shared" ca="1" si="8"/>
        <v>142.52451999589135</v>
      </c>
      <c r="D19" s="1">
        <v>0</v>
      </c>
      <c r="E19" s="5">
        <f t="shared" ca="1" si="9"/>
        <v>6.2739126660873401</v>
      </c>
      <c r="F19" s="1">
        <v>0</v>
      </c>
      <c r="G19" s="5">
        <f t="shared" ca="1" si="10"/>
        <v>17.648422424198166</v>
      </c>
      <c r="H19" s="17"/>
      <c r="I19" s="3"/>
      <c r="J19" s="2"/>
      <c r="K19" s="2"/>
      <c r="L19" s="2"/>
      <c r="M19" s="3"/>
      <c r="N19" s="3"/>
      <c r="X19" s="34">
        <v>15</v>
      </c>
      <c r="Y19" s="35">
        <v>5455.4975105292206</v>
      </c>
      <c r="Z19" s="35">
        <v>84.023580841725135</v>
      </c>
      <c r="AA19" s="35">
        <v>771.10156858080995</v>
      </c>
    </row>
    <row r="20" spans="1:27" x14ac:dyDescent="0.25">
      <c r="A20" s="7" t="s">
        <v>7</v>
      </c>
      <c r="B20" s="5">
        <f ca="1">C18+C19</f>
        <v>664.95631190089784</v>
      </c>
      <c r="C20" s="5">
        <f t="shared" ca="1" si="8"/>
        <v>1043.4269294890651</v>
      </c>
      <c r="D20" s="5">
        <f ca="1">MAX(E18:E19)</f>
        <v>9.1811021947141782</v>
      </c>
      <c r="E20" s="5">
        <f t="shared" ca="1" si="9"/>
        <v>17.136143290800575</v>
      </c>
      <c r="F20" s="5">
        <f ca="1">G18+G19</f>
        <v>68.742528832115937</v>
      </c>
      <c r="G20" s="5">
        <f t="shared" ca="1" si="10"/>
        <v>153.6706391626858</v>
      </c>
      <c r="H20" s="17"/>
      <c r="I20" s="3"/>
      <c r="J20" s="2"/>
      <c r="K20" s="2"/>
      <c r="L20" s="2"/>
      <c r="M20" s="3"/>
      <c r="N20" s="3"/>
      <c r="X20" s="34">
        <v>16</v>
      </c>
      <c r="Y20" s="35">
        <v>4064.2553942943755</v>
      </c>
      <c r="Z20" s="35">
        <v>56.897502038736278</v>
      </c>
      <c r="AA20" s="35">
        <v>1131.0276011209723</v>
      </c>
    </row>
    <row r="21" spans="1:27" x14ac:dyDescent="0.25">
      <c r="A21" s="7" t="s">
        <v>11</v>
      </c>
      <c r="B21" s="5">
        <f ca="1">C20</f>
        <v>1043.4269294890651</v>
      </c>
      <c r="C21" s="5">
        <f t="shared" ca="1" si="8"/>
        <v>1140.5029206847098</v>
      </c>
      <c r="D21" s="5">
        <f ca="1">E20</f>
        <v>17.136143290800575</v>
      </c>
      <c r="E21" s="5">
        <f t="shared" ca="1" si="9"/>
        <v>38.068704934930174</v>
      </c>
      <c r="F21" s="5">
        <f ca="1">G20</f>
        <v>153.6706391626858</v>
      </c>
      <c r="G21" s="5">
        <f t="shared" ca="1" si="10"/>
        <v>158.3765251910942</v>
      </c>
      <c r="H21" s="17"/>
      <c r="I21" s="3"/>
      <c r="J21" s="2"/>
      <c r="K21" s="2"/>
      <c r="L21" s="2"/>
      <c r="M21" s="3"/>
      <c r="N21" s="3"/>
      <c r="X21" s="34">
        <v>17</v>
      </c>
      <c r="Y21" s="35">
        <v>3931.0119169817967</v>
      </c>
      <c r="Z21" s="35">
        <v>53.052412101929313</v>
      </c>
      <c r="AA21" s="35">
        <v>1079.276304578417</v>
      </c>
    </row>
    <row r="22" spans="1:27" x14ac:dyDescent="0.25">
      <c r="A22" s="7" t="s">
        <v>13</v>
      </c>
      <c r="B22" s="5">
        <f ca="1">C20</f>
        <v>1043.4269294890651</v>
      </c>
      <c r="C22" s="5">
        <f t="shared" ca="1" si="8"/>
        <v>1101.6426222864354</v>
      </c>
      <c r="D22" s="5">
        <f ca="1">E20</f>
        <v>17.136143290800575</v>
      </c>
      <c r="E22" s="5">
        <f t="shared" ca="1" si="9"/>
        <v>27.091184386886972</v>
      </c>
      <c r="F22" s="5">
        <f ca="1">G20</f>
        <v>153.6706391626858</v>
      </c>
      <c r="G22" s="5">
        <f t="shared" ca="1" si="10"/>
        <v>159.68591593378795</v>
      </c>
      <c r="H22" s="17"/>
      <c r="I22" s="3"/>
      <c r="J22" s="2"/>
      <c r="K22" s="2"/>
      <c r="L22" s="2"/>
      <c r="M22" s="3"/>
      <c r="N22" s="3"/>
      <c r="X22" s="34">
        <v>18</v>
      </c>
      <c r="Y22" s="35">
        <v>4984.1341906342959</v>
      </c>
      <c r="Z22" s="35">
        <v>76.110513897425491</v>
      </c>
      <c r="AA22" s="35">
        <v>700.66635222575223</v>
      </c>
    </row>
    <row r="23" spans="1:27" x14ac:dyDescent="0.25">
      <c r="A23" s="7" t="s">
        <v>14</v>
      </c>
      <c r="B23" s="5">
        <f ca="1">C22</f>
        <v>1101.6426222864354</v>
      </c>
      <c r="C23" s="5">
        <f t="shared" ca="1" si="8"/>
        <v>1142.9048822843811</v>
      </c>
      <c r="D23" s="5">
        <f ca="1">E22</f>
        <v>27.091184386886972</v>
      </c>
      <c r="E23" s="5">
        <f t="shared" ca="1" si="9"/>
        <v>35.068704934930174</v>
      </c>
      <c r="F23" s="5">
        <f ca="1">G22</f>
        <v>159.68591593378795</v>
      </c>
      <c r="G23" s="5">
        <f t="shared" ca="1" si="10"/>
        <v>164.9108147700799</v>
      </c>
      <c r="H23" s="17"/>
      <c r="I23" s="3"/>
      <c r="J23" s="2"/>
      <c r="K23" s="2"/>
      <c r="L23" s="2"/>
      <c r="M23" s="3"/>
      <c r="N23" s="3"/>
      <c r="X23" s="34">
        <v>19</v>
      </c>
      <c r="Y23" s="35">
        <v>4043.5022507496151</v>
      </c>
      <c r="Z23" s="35">
        <v>56.323960245036901</v>
      </c>
      <c r="AA23" s="35">
        <v>1124.0487683703179</v>
      </c>
    </row>
    <row r="24" spans="1:27" x14ac:dyDescent="0.25">
      <c r="A24" s="7" t="s">
        <v>16</v>
      </c>
      <c r="B24" s="5">
        <f ca="1">C20</f>
        <v>1043.4269294890651</v>
      </c>
      <c r="C24" s="5">
        <f t="shared" ca="1" si="8"/>
        <v>1128.3999782852029</v>
      </c>
      <c r="D24" s="5">
        <f ca="1">E20</f>
        <v>17.136143290800575</v>
      </c>
      <c r="E24" s="5">
        <f t="shared" ca="1" si="9"/>
        <v>29.079944660908573</v>
      </c>
      <c r="F24" s="5">
        <f ca="1">G20</f>
        <v>153.6706391626858</v>
      </c>
      <c r="G24" s="5">
        <f t="shared" ca="1" si="10"/>
        <v>161.00807203106575</v>
      </c>
      <c r="H24" s="17"/>
      <c r="I24" s="3"/>
      <c r="J24" s="2"/>
      <c r="K24" s="2"/>
      <c r="L24" s="2"/>
      <c r="M24" s="3"/>
      <c r="N24" s="3"/>
      <c r="X24" s="34">
        <v>20</v>
      </c>
      <c r="Y24" s="35">
        <v>5823.0670346966072</v>
      </c>
      <c r="Z24" s="35">
        <v>89.74837039301417</v>
      </c>
      <c r="AA24" s="35">
        <v>822.09651177736805</v>
      </c>
    </row>
    <row r="25" spans="1:27" x14ac:dyDescent="0.25">
      <c r="A25" s="7" t="s">
        <v>12</v>
      </c>
      <c r="B25" s="5">
        <f ca="1">C21+C23+C24</f>
        <v>3411.8077812542938</v>
      </c>
      <c r="C25" s="5">
        <f t="shared" ca="1" si="8"/>
        <v>3451.5829867347256</v>
      </c>
      <c r="D25" s="5">
        <f ca="1">MAX(E21,E23,E24)</f>
        <v>38.068704934930174</v>
      </c>
      <c r="E25" s="5">
        <f t="shared" ca="1" si="9"/>
        <v>47.171647334437139</v>
      </c>
      <c r="F25" s="5">
        <f ca="1">G21+G23+G24</f>
        <v>484.29541199223985</v>
      </c>
      <c r="G25" s="5">
        <f t="shared" ca="1" si="10"/>
        <v>487.92918976039095</v>
      </c>
      <c r="H25" s="17"/>
      <c r="I25" s="3"/>
      <c r="J25" s="2"/>
      <c r="K25" s="2"/>
      <c r="L25" s="2"/>
      <c r="M25" s="3"/>
      <c r="N25" s="3"/>
      <c r="X25" s="34">
        <v>21</v>
      </c>
      <c r="Y25" s="35">
        <v>4028.6812718857136</v>
      </c>
      <c r="Z25" s="35">
        <v>55.909830289616124</v>
      </c>
      <c r="AA25" s="35">
        <v>1118.8713963900518</v>
      </c>
    </row>
    <row r="26" spans="1:27" x14ac:dyDescent="0.25">
      <c r="A26" s="7" t="s">
        <v>19</v>
      </c>
      <c r="B26" s="5">
        <f ca="1">C23+C24</f>
        <v>2271.304860569584</v>
      </c>
      <c r="C26" s="5">
        <f t="shared" ca="1" si="8"/>
        <v>2349.427418965804</v>
      </c>
      <c r="D26" s="5">
        <f ca="1">MAX(E23,E24)</f>
        <v>35.068704934930174</v>
      </c>
      <c r="E26" s="5">
        <f t="shared" ca="1" si="9"/>
        <v>45.034985756994971</v>
      </c>
      <c r="F26" s="5">
        <f ca="1">G23+G24</f>
        <v>325.91888680114562</v>
      </c>
      <c r="G26" s="5">
        <f t="shared" ca="1" si="10"/>
        <v>333.87013506639693</v>
      </c>
      <c r="H26" s="17"/>
      <c r="I26" s="3"/>
      <c r="J26" s="2"/>
      <c r="K26" s="2"/>
      <c r="L26" s="2"/>
      <c r="M26" s="3"/>
      <c r="N26" s="3"/>
      <c r="X26" s="34">
        <v>22</v>
      </c>
      <c r="Y26" s="35">
        <v>4159.7248806204561</v>
      </c>
      <c r="Z26" s="35">
        <v>59.443509501441142</v>
      </c>
      <c r="AA26" s="35">
        <v>1159.6717789053171</v>
      </c>
    </row>
    <row r="27" spans="1:27" x14ac:dyDescent="0.25">
      <c r="A27" s="7" t="s">
        <v>18</v>
      </c>
      <c r="B27" s="5">
        <f ca="1">C25</f>
        <v>3451.5829867347256</v>
      </c>
      <c r="C27" s="5">
        <f t="shared" ca="1" si="8"/>
        <v>3470.9383811338216</v>
      </c>
      <c r="D27" s="5">
        <f ca="1">E25</f>
        <v>47.171647334437139</v>
      </c>
      <c r="E27" s="5">
        <f t="shared" ca="1" si="9"/>
        <v>53.149167882480342</v>
      </c>
      <c r="F27" s="5">
        <f ca="1">G25</f>
        <v>487.92918976039095</v>
      </c>
      <c r="G27" s="5">
        <f t="shared" ca="1" si="10"/>
        <v>491.22675280490273</v>
      </c>
      <c r="H27" s="17"/>
      <c r="I27" s="3"/>
      <c r="J27" s="2"/>
      <c r="K27" s="2"/>
      <c r="L27" s="2"/>
      <c r="M27" s="3"/>
      <c r="N27" s="3"/>
      <c r="X27" s="34">
        <v>23</v>
      </c>
      <c r="Y27" s="35">
        <v>5268.3831039313309</v>
      </c>
      <c r="Z27" s="35">
        <v>80.967329290862068</v>
      </c>
      <c r="AA27" s="35">
        <v>743.89026960540059</v>
      </c>
    </row>
    <row r="28" spans="1:27" x14ac:dyDescent="0.25">
      <c r="A28" s="7" t="s">
        <v>21</v>
      </c>
      <c r="B28" s="5">
        <f ca="1">C26+C27</f>
        <v>5820.3658000996256</v>
      </c>
      <c r="C28" s="5">
        <f t="shared" ca="1" si="8"/>
        <v>5850.3096014697339</v>
      </c>
      <c r="D28" s="5">
        <f ca="1">MAX(E26,E27)</f>
        <v>53.149167882480342</v>
      </c>
      <c r="E28" s="5">
        <f t="shared" ca="1" si="9"/>
        <v>90.158975880836891</v>
      </c>
      <c r="F28" s="5">
        <f ca="1">G26+G27</f>
        <v>825.09688787129971</v>
      </c>
      <c r="G28" s="5">
        <f t="shared" ca="1" si="10"/>
        <v>825.75533231333748</v>
      </c>
      <c r="H28" s="17"/>
      <c r="I28" s="3"/>
      <c r="J28" s="2"/>
      <c r="K28" s="2"/>
      <c r="L28" s="2"/>
      <c r="M28" s="3"/>
      <c r="N28" s="3"/>
      <c r="X28" s="34">
        <v>24</v>
      </c>
      <c r="Y28" s="35">
        <v>4021.6498923113595</v>
      </c>
      <c r="Z28" s="35">
        <v>55.711925938584606</v>
      </c>
      <c r="AA28" s="35">
        <v>1116.3540092027847</v>
      </c>
    </row>
    <row r="29" spans="1:27" x14ac:dyDescent="0.25">
      <c r="X29" s="34">
        <v>25</v>
      </c>
      <c r="Y29" s="35">
        <v>4722.7623592876162</v>
      </c>
      <c r="Z29" s="35">
        <v>71.36342817613577</v>
      </c>
      <c r="AA29" s="35">
        <v>658.442449842972</v>
      </c>
    </row>
    <row r="30" spans="1:27" x14ac:dyDescent="0.25">
      <c r="B30" s="42" t="s">
        <v>35</v>
      </c>
      <c r="C30" s="42"/>
      <c r="D30" s="24">
        <f ca="1">P14</f>
        <v>10.754115674315955</v>
      </c>
      <c r="X30" s="34">
        <v>26</v>
      </c>
      <c r="Y30" s="35">
        <v>5565.8259579815676</v>
      </c>
      <c r="Z30" s="35">
        <v>85.779122087539861</v>
      </c>
      <c r="AA30" s="35">
        <v>786.73606951612669</v>
      </c>
    </row>
    <row r="31" spans="1:27" x14ac:dyDescent="0.25">
      <c r="B31" s="42" t="s">
        <v>31</v>
      </c>
      <c r="C31" s="42"/>
      <c r="D31" s="24">
        <f ca="1">C28</f>
        <v>5850.3096014697339</v>
      </c>
      <c r="X31" s="34">
        <v>27</v>
      </c>
      <c r="Y31" s="35">
        <v>4393.6671971353426</v>
      </c>
      <c r="Z31" s="35">
        <v>64.819460193164204</v>
      </c>
      <c r="AA31" s="35">
        <v>925.28029210062903</v>
      </c>
    </row>
    <row r="32" spans="1:27" x14ac:dyDescent="0.25">
      <c r="B32" s="42" t="s">
        <v>32</v>
      </c>
      <c r="C32" s="42"/>
      <c r="D32" s="24">
        <f ca="1">E28</f>
        <v>90.158975880836891</v>
      </c>
      <c r="X32" s="34">
        <v>28</v>
      </c>
      <c r="Y32" s="35">
        <v>4517.1201813630259</v>
      </c>
      <c r="Z32" s="35">
        <v>67.37061068921625</v>
      </c>
      <c r="AA32" s="35">
        <v>622.94778221224772</v>
      </c>
    </row>
    <row r="33" spans="2:27" x14ac:dyDescent="0.25">
      <c r="B33" s="42" t="s">
        <v>33</v>
      </c>
      <c r="C33" s="42"/>
      <c r="D33" s="24">
        <f ca="1">G28</f>
        <v>825.75533231333748</v>
      </c>
      <c r="X33" s="34">
        <v>29</v>
      </c>
      <c r="Y33" s="35">
        <v>4309.909492251134</v>
      </c>
      <c r="Z33" s="35">
        <v>62.996778636539332</v>
      </c>
      <c r="AA33" s="35">
        <v>908.73507697559216</v>
      </c>
    </row>
    <row r="34" spans="2:27" x14ac:dyDescent="0.25">
      <c r="X34" s="34">
        <v>30</v>
      </c>
      <c r="Y34" s="35">
        <v>5822.1775437960805</v>
      </c>
      <c r="Z34" s="35">
        <v>89.734932992828334</v>
      </c>
      <c r="AA34" s="35">
        <v>821.97677679957133</v>
      </c>
    </row>
    <row r="35" spans="2:27" x14ac:dyDescent="0.25">
      <c r="X35" s="34">
        <v>31</v>
      </c>
      <c r="Y35" s="35">
        <v>4580.5307127765946</v>
      </c>
      <c r="Z35" s="35">
        <v>68.631632107059829</v>
      </c>
      <c r="AA35" s="35">
        <v>634.15560552010083</v>
      </c>
    </row>
    <row r="36" spans="2:27" x14ac:dyDescent="0.25">
      <c r="X36" s="34">
        <v>32</v>
      </c>
      <c r="Y36" s="35">
        <v>3995.381358727192</v>
      </c>
      <c r="Z36" s="35">
        <v>54.963550910428921</v>
      </c>
      <c r="AA36" s="35">
        <v>1106.5641860431624</v>
      </c>
    </row>
    <row r="37" spans="2:27" x14ac:dyDescent="0.25">
      <c r="X37" s="34">
        <v>33</v>
      </c>
      <c r="Y37" s="35">
        <v>4826.8221767206342</v>
      </c>
      <c r="Z37" s="35">
        <v>73.290983675944489</v>
      </c>
      <c r="AA37" s="35">
        <v>675.58452570899135</v>
      </c>
    </row>
    <row r="38" spans="2:27" x14ac:dyDescent="0.25">
      <c r="X38" s="34">
        <v>34</v>
      </c>
      <c r="Y38" s="35">
        <v>3966.5426004838523</v>
      </c>
      <c r="Z38" s="35">
        <v>54.122976935964147</v>
      </c>
      <c r="AA38" s="35">
        <v>1095.0067110125783</v>
      </c>
    </row>
    <row r="39" spans="2:27" x14ac:dyDescent="0.25">
      <c r="X39" s="34">
        <v>35</v>
      </c>
      <c r="Y39" s="35">
        <v>4132.8377274412942</v>
      </c>
      <c r="Z39" s="35">
        <v>58.748245258525955</v>
      </c>
      <c r="AA39" s="35">
        <v>1152.1975212481752</v>
      </c>
    </row>
    <row r="40" spans="2:27" x14ac:dyDescent="0.25">
      <c r="X40" s="34">
        <v>36</v>
      </c>
      <c r="Y40" s="35">
        <v>4177.982103625126</v>
      </c>
      <c r="Z40" s="35">
        <v>59.90226659371659</v>
      </c>
      <c r="AA40" s="35">
        <v>1164.4534736129524</v>
      </c>
    </row>
    <row r="41" spans="2:27" x14ac:dyDescent="0.25">
      <c r="X41" s="34">
        <v>37</v>
      </c>
      <c r="Y41" s="35">
        <v>4786.6435768185966</v>
      </c>
      <c r="Z41" s="35">
        <v>72.553134910236452</v>
      </c>
      <c r="AA41" s="35">
        <v>669.0222196427236</v>
      </c>
    </row>
    <row r="42" spans="2:27" x14ac:dyDescent="0.25">
      <c r="X42" s="34">
        <v>38</v>
      </c>
      <c r="Y42" s="35">
        <v>5514.1860280861301</v>
      </c>
      <c r="Z42" s="35">
        <v>84.96155749114024</v>
      </c>
      <c r="AA42" s="35">
        <v>779.45463210218122</v>
      </c>
    </row>
    <row r="43" spans="2:27" x14ac:dyDescent="0.25">
      <c r="X43" s="34">
        <v>39</v>
      </c>
      <c r="Y43" s="35">
        <v>4976.0610938344798</v>
      </c>
      <c r="Z43" s="35">
        <v>75.968318893982314</v>
      </c>
      <c r="AA43" s="35">
        <v>699.40122259643681</v>
      </c>
    </row>
    <row r="44" spans="2:27" x14ac:dyDescent="0.25">
      <c r="X44" s="34">
        <v>40</v>
      </c>
      <c r="Y44" s="35">
        <v>5213.3966010985432</v>
      </c>
      <c r="Z44" s="35">
        <v>80.049073310044321</v>
      </c>
      <c r="AA44" s="35">
        <v>735.71634547210715</v>
      </c>
    </row>
    <row r="45" spans="2:27" x14ac:dyDescent="0.25">
      <c r="X45" s="34">
        <v>41</v>
      </c>
      <c r="Y45" s="35">
        <v>4602.9001659905407</v>
      </c>
      <c r="Z45" s="35">
        <v>69.069662344574539</v>
      </c>
      <c r="AA45" s="35">
        <v>638.04926049053472</v>
      </c>
    </row>
    <row r="46" spans="2:27" x14ac:dyDescent="0.25">
      <c r="X46" s="34">
        <v>42</v>
      </c>
      <c r="Y46" s="35">
        <v>4173.116001179088</v>
      </c>
      <c r="Z46" s="35">
        <v>59.78091228959147</v>
      </c>
      <c r="AA46" s="35">
        <v>1163.2002039884044</v>
      </c>
    </row>
    <row r="47" spans="2:27" x14ac:dyDescent="0.25">
      <c r="X47" s="34">
        <v>43</v>
      </c>
      <c r="Y47" s="35">
        <v>4061.5526106964003</v>
      </c>
      <c r="Z47" s="35">
        <v>56.823201496458623</v>
      </c>
      <c r="AA47" s="35">
        <v>1130.1355543311654</v>
      </c>
    </row>
    <row r="48" spans="2:27" x14ac:dyDescent="0.25">
      <c r="X48" s="34">
        <v>44</v>
      </c>
      <c r="Y48" s="35">
        <v>5528.3804949413125</v>
      </c>
      <c r="Z48" s="35">
        <v>85.187000993444229</v>
      </c>
      <c r="AA48" s="35">
        <v>781.46242453604577</v>
      </c>
    </row>
    <row r="49" spans="24:27" x14ac:dyDescent="0.25">
      <c r="X49" s="34">
        <v>45</v>
      </c>
      <c r="Y49" s="35">
        <v>4690.1326014418664</v>
      </c>
      <c r="Z49" s="35">
        <v>70.747355685122557</v>
      </c>
      <c r="AA49" s="35">
        <v>652.96451035603025</v>
      </c>
    </row>
    <row r="50" spans="24:27" x14ac:dyDescent="0.25">
      <c r="X50" s="34">
        <v>46</v>
      </c>
      <c r="Y50" s="35">
        <v>4823.4287937669178</v>
      </c>
      <c r="Z50" s="35">
        <v>73.228964149089947</v>
      </c>
      <c r="AA50" s="35">
        <v>675.03291111352701</v>
      </c>
    </row>
    <row r="51" spans="24:27" x14ac:dyDescent="0.25">
      <c r="X51" s="34">
        <v>47</v>
      </c>
      <c r="Y51" s="35">
        <v>3901.8810895678921</v>
      </c>
      <c r="Z51" s="35">
        <v>52.135375209913789</v>
      </c>
      <c r="AA51" s="35">
        <v>1064.7019251376519</v>
      </c>
    </row>
    <row r="52" spans="24:27" x14ac:dyDescent="0.25">
      <c r="X52" s="34">
        <v>48</v>
      </c>
      <c r="Y52" s="35">
        <v>4883.1330753463681</v>
      </c>
      <c r="Z52" s="35">
        <v>74.312468833649092</v>
      </c>
      <c r="AA52" s="35">
        <v>684.67042720357824</v>
      </c>
    </row>
    <row r="53" spans="24:27" x14ac:dyDescent="0.25">
      <c r="X53" s="34">
        <v>49</v>
      </c>
      <c r="Y53" s="35">
        <v>4380.1420589393538</v>
      </c>
      <c r="Z53" s="35">
        <v>64.530850987924651</v>
      </c>
      <c r="AA53" s="35">
        <v>922.70715588216581</v>
      </c>
    </row>
    <row r="54" spans="24:27" x14ac:dyDescent="0.25">
      <c r="X54" s="34">
        <v>50</v>
      </c>
      <c r="Y54" s="35">
        <v>3999.5109200219094</v>
      </c>
      <c r="Z54" s="35">
        <v>55.082205273757047</v>
      </c>
      <c r="AA54" s="35">
        <v>1108.1461165997152</v>
      </c>
    </row>
    <row r="55" spans="24:27" x14ac:dyDescent="0.25">
      <c r="X55" s="34">
        <v>51</v>
      </c>
      <c r="Y55" s="35">
        <v>4633.1705052776542</v>
      </c>
      <c r="Z55" s="35">
        <v>69.657155090288171</v>
      </c>
      <c r="AA55" s="35">
        <v>643.27187134829751</v>
      </c>
    </row>
    <row r="56" spans="24:27" x14ac:dyDescent="0.25">
      <c r="X56" s="34">
        <v>52</v>
      </c>
      <c r="Y56" s="35">
        <v>5365.9285550471068</v>
      </c>
      <c r="Z56" s="35">
        <v>82.57341160841662</v>
      </c>
      <c r="AA56" s="35">
        <v>758.18888572242247</v>
      </c>
    </row>
    <row r="57" spans="24:27" x14ac:dyDescent="0.25">
      <c r="X57" s="34">
        <v>53</v>
      </c>
      <c r="Y57" s="35">
        <v>4804.6156822708608</v>
      </c>
      <c r="Z57" s="35">
        <v>72.884137090400742</v>
      </c>
      <c r="AA57" s="35">
        <v>671.96602440857214</v>
      </c>
    </row>
    <row r="58" spans="24:27" x14ac:dyDescent="0.25">
      <c r="X58" s="34">
        <v>54</v>
      </c>
      <c r="Y58" s="35">
        <v>4216.4129723605392</v>
      </c>
      <c r="Z58" s="35">
        <v>60.839724252404707</v>
      </c>
      <c r="AA58" s="35">
        <v>888.15459668103813</v>
      </c>
    </row>
    <row r="59" spans="24:27" x14ac:dyDescent="0.25">
      <c r="X59" s="34">
        <v>55</v>
      </c>
      <c r="Y59" s="35">
        <v>4510.5779137668451</v>
      </c>
      <c r="Z59" s="35">
        <v>67.238772481561512</v>
      </c>
      <c r="AA59" s="35">
        <v>621.77614269870583</v>
      </c>
    </row>
    <row r="60" spans="24:27" x14ac:dyDescent="0.25">
      <c r="X60" s="34">
        <v>56</v>
      </c>
      <c r="Y60" s="35">
        <v>4398.2119035721407</v>
      </c>
      <c r="Z60" s="35">
        <v>64.915988976768347</v>
      </c>
      <c r="AA60" s="35">
        <v>601.13781512470496</v>
      </c>
    </row>
    <row r="61" spans="24:27" x14ac:dyDescent="0.25">
      <c r="X61" s="34">
        <v>57</v>
      </c>
      <c r="Y61" s="35">
        <v>4614.5973749523246</v>
      </c>
      <c r="Z61" s="35">
        <v>69.297384740832811</v>
      </c>
      <c r="AA61" s="35">
        <v>640.07358373583043</v>
      </c>
    </row>
    <row r="62" spans="24:27" x14ac:dyDescent="0.25">
      <c r="X62" s="34">
        <v>58</v>
      </c>
      <c r="Y62" s="35">
        <v>4046.677778180072</v>
      </c>
      <c r="Z62" s="35">
        <v>56.412184037346364</v>
      </c>
      <c r="AA62" s="35">
        <v>1125.1364187078166</v>
      </c>
    </row>
    <row r="63" spans="24:27" x14ac:dyDescent="0.25">
      <c r="X63" s="34">
        <v>59</v>
      </c>
      <c r="Y63" s="35">
        <v>4428.6957702724994</v>
      </c>
      <c r="Z63" s="35">
        <v>65.557886109418945</v>
      </c>
      <c r="AA63" s="35">
        <v>606.84037041108263</v>
      </c>
    </row>
    <row r="64" spans="24:27" x14ac:dyDescent="0.25">
      <c r="X64" s="34">
        <v>60</v>
      </c>
      <c r="Y64" s="35">
        <v>4342.5615040152124</v>
      </c>
      <c r="Z64" s="35">
        <v>63.717792138803645</v>
      </c>
      <c r="AA64" s="35">
        <v>915.36544789646825</v>
      </c>
    </row>
    <row r="65" spans="24:27" x14ac:dyDescent="0.25">
      <c r="X65" s="34">
        <v>61</v>
      </c>
      <c r="Y65" s="35">
        <v>4875.5723105483848</v>
      </c>
      <c r="Z65" s="35">
        <v>74.176140756063262</v>
      </c>
      <c r="AA65" s="35">
        <v>683.45775200954995</v>
      </c>
    </row>
    <row r="66" spans="24:27" x14ac:dyDescent="0.25">
      <c r="X66" s="34">
        <v>62</v>
      </c>
      <c r="Y66" s="35">
        <v>4485.2663855276332</v>
      </c>
      <c r="Z66" s="35">
        <v>66.725424072839644</v>
      </c>
      <c r="AA66" s="35">
        <v>617.21427304981535</v>
      </c>
    </row>
    <row r="67" spans="24:27" x14ac:dyDescent="0.25">
      <c r="X67" s="34">
        <v>63</v>
      </c>
      <c r="Y67" s="35">
        <v>4308.9502653260297</v>
      </c>
      <c r="Z67" s="35">
        <v>62.975374695648597</v>
      </c>
      <c r="AA67" s="35">
        <v>908.53645726411196</v>
      </c>
    </row>
    <row r="68" spans="24:27" x14ac:dyDescent="0.25">
      <c r="X68" s="34">
        <v>64</v>
      </c>
      <c r="Y68" s="35">
        <v>4461.1859676547738</v>
      </c>
      <c r="Z68" s="35">
        <v>66.231993033758258</v>
      </c>
      <c r="AA68" s="35">
        <v>612.82975414222722</v>
      </c>
    </row>
    <row r="69" spans="24:27" x14ac:dyDescent="0.25">
      <c r="X69" s="34">
        <v>65</v>
      </c>
      <c r="Y69" s="35">
        <v>5615.3187405727385</v>
      </c>
      <c r="Z69" s="35">
        <v>86.556024142601728</v>
      </c>
      <c r="AA69" s="35">
        <v>793.65595658287612</v>
      </c>
    </row>
    <row r="70" spans="24:27" x14ac:dyDescent="0.25">
      <c r="X70" s="34">
        <v>66</v>
      </c>
      <c r="Y70" s="35">
        <v>4628.9055819855548</v>
      </c>
      <c r="Z70" s="35">
        <v>69.574735206084426</v>
      </c>
      <c r="AA70" s="35">
        <v>642.53916053889077</v>
      </c>
    </row>
    <row r="71" spans="24:27" x14ac:dyDescent="0.25">
      <c r="X71" s="34">
        <v>67</v>
      </c>
      <c r="Y71" s="35">
        <v>4568.6850274886074</v>
      </c>
      <c r="Z71" s="35">
        <v>68.398283259868464</v>
      </c>
      <c r="AA71" s="35">
        <v>632.08146666882885</v>
      </c>
    </row>
    <row r="72" spans="24:27" x14ac:dyDescent="0.25">
      <c r="X72" s="34">
        <v>68</v>
      </c>
      <c r="Y72" s="35">
        <v>4205.5188704078782</v>
      </c>
      <c r="Z72" s="35">
        <v>60.577531316996925</v>
      </c>
      <c r="AA72" s="35">
        <v>1171.2809290823557</v>
      </c>
    </row>
    <row r="73" spans="24:27" x14ac:dyDescent="0.25">
      <c r="X73" s="34">
        <v>69</v>
      </c>
      <c r="Y73" s="35">
        <v>5624.0889257007339</v>
      </c>
      <c r="Z73" s="35">
        <v>86.693020813529216</v>
      </c>
      <c r="AA73" s="35">
        <v>794.87625051742316</v>
      </c>
    </row>
    <row r="74" spans="24:27" x14ac:dyDescent="0.25">
      <c r="X74" s="34">
        <v>70</v>
      </c>
      <c r="Y74" s="35">
        <v>4289.1872300634559</v>
      </c>
      <c r="Z74" s="35">
        <v>62.531367902288196</v>
      </c>
      <c r="AA74" s="35">
        <v>904.39220696045777</v>
      </c>
    </row>
    <row r="75" spans="24:27" x14ac:dyDescent="0.25">
      <c r="X75" s="34">
        <v>71</v>
      </c>
      <c r="Y75" s="35">
        <v>4983.624752470676</v>
      </c>
      <c r="Z75" s="35">
        <v>76.101548495742819</v>
      </c>
      <c r="AA75" s="35">
        <v>700.58658513120167</v>
      </c>
    </row>
    <row r="76" spans="24:27" x14ac:dyDescent="0.25">
      <c r="X76" s="34">
        <v>72</v>
      </c>
      <c r="Y76" s="35">
        <v>4931.4696027700938</v>
      </c>
      <c r="Z76" s="35">
        <v>75.178220706178877</v>
      </c>
      <c r="AA76" s="35">
        <v>692.37198361307844</v>
      </c>
    </row>
    <row r="77" spans="24:27" x14ac:dyDescent="0.25">
      <c r="X77" s="34">
        <v>73</v>
      </c>
      <c r="Y77" s="35">
        <v>4360.7844616754446</v>
      </c>
      <c r="Z77" s="35">
        <v>64.114164923741484</v>
      </c>
      <c r="AA77" s="35">
        <v>918.96198428125751</v>
      </c>
    </row>
    <row r="78" spans="24:27" x14ac:dyDescent="0.25">
      <c r="X78" s="34">
        <v>74</v>
      </c>
      <c r="Y78" s="35">
        <v>4061.4738032976979</v>
      </c>
      <c r="Z78" s="35">
        <v>56.821033334025771</v>
      </c>
      <c r="AA78" s="35">
        <v>1130.109470864732</v>
      </c>
    </row>
    <row r="79" spans="24:27" x14ac:dyDescent="0.25">
      <c r="X79" s="34">
        <v>75</v>
      </c>
      <c r="Y79" s="35">
        <v>5440.9283415442005</v>
      </c>
      <c r="Z79" s="35">
        <v>83.78925134942024</v>
      </c>
      <c r="AA79" s="35">
        <v>769.01490125676241</v>
      </c>
    </row>
    <row r="80" spans="24:27" x14ac:dyDescent="0.25">
      <c r="X80" s="34">
        <v>76</v>
      </c>
      <c r="Y80" s="35">
        <v>4402.0785705228136</v>
      </c>
      <c r="Z80" s="35">
        <v>64.997942151423345</v>
      </c>
      <c r="AA80" s="35">
        <v>601.865843529416</v>
      </c>
    </row>
    <row r="81" spans="24:27" x14ac:dyDescent="0.25">
      <c r="X81" s="34">
        <v>77</v>
      </c>
      <c r="Y81" s="35">
        <v>5288.8770766467715</v>
      </c>
      <c r="Z81" s="35">
        <v>81.307152760221697</v>
      </c>
      <c r="AA81" s="35">
        <v>746.91544008929793</v>
      </c>
    </row>
    <row r="82" spans="24:27" x14ac:dyDescent="0.25">
      <c r="X82" s="34">
        <v>78</v>
      </c>
      <c r="Y82" s="35">
        <v>4812.9421748804734</v>
      </c>
      <c r="Z82" s="35">
        <v>73.03696162929181</v>
      </c>
      <c r="AA82" s="35">
        <v>673.32522742672882</v>
      </c>
    </row>
    <row r="83" spans="24:27" x14ac:dyDescent="0.25">
      <c r="X83" s="34">
        <v>79</v>
      </c>
      <c r="Y83" s="35">
        <v>4435.2464883654029</v>
      </c>
      <c r="Z83" s="35">
        <v>65.694606253628223</v>
      </c>
      <c r="AA83" s="35">
        <v>608.05506210557121</v>
      </c>
    </row>
    <row r="84" spans="24:27" x14ac:dyDescent="0.25">
      <c r="X84" s="34">
        <v>80</v>
      </c>
      <c r="Y84" s="35">
        <v>4647.6147135672491</v>
      </c>
      <c r="Z84" s="35">
        <v>69.935449139919214</v>
      </c>
      <c r="AA84" s="35">
        <v>645.74596087959856</v>
      </c>
    </row>
    <row r="85" spans="24:27" x14ac:dyDescent="0.25">
      <c r="X85" s="34">
        <v>81</v>
      </c>
      <c r="Y85" s="35">
        <v>4717.9136095212289</v>
      </c>
      <c r="Z85" s="35">
        <v>71.272251484470686</v>
      </c>
      <c r="AA85" s="35">
        <v>657.63170489110769</v>
      </c>
    </row>
    <row r="86" spans="24:27" x14ac:dyDescent="0.25">
      <c r="X86" s="34">
        <v>82</v>
      </c>
      <c r="Y86" s="35">
        <v>4970.5897187897781</v>
      </c>
      <c r="Z86" s="35">
        <v>75.871803186755557</v>
      </c>
      <c r="AA86" s="35">
        <v>698.54252012580014</v>
      </c>
    </row>
    <row r="87" spans="24:27" x14ac:dyDescent="0.25">
      <c r="X87" s="34">
        <v>83</v>
      </c>
      <c r="Y87" s="35">
        <v>5753.6713469073093</v>
      </c>
      <c r="Z87" s="35">
        <v>88.694125574178997</v>
      </c>
      <c r="AA87" s="35">
        <v>812.70313936644186</v>
      </c>
    </row>
    <row r="88" spans="24:27" x14ac:dyDescent="0.25">
      <c r="X88" s="34">
        <v>84</v>
      </c>
      <c r="Y88" s="35">
        <v>4285.7853730675624</v>
      </c>
      <c r="Z88" s="35">
        <v>62.454340492283421</v>
      </c>
      <c r="AA88" s="35">
        <v>903.66850948500712</v>
      </c>
    </row>
    <row r="89" spans="24:27" x14ac:dyDescent="0.25">
      <c r="X89" s="34">
        <v>85</v>
      </c>
      <c r="Y89" s="35">
        <v>5069.0479875970841</v>
      </c>
      <c r="Z89" s="35">
        <v>77.59107319305069</v>
      </c>
      <c r="AA89" s="35">
        <v>713.84032305166568</v>
      </c>
    </row>
    <row r="90" spans="24:27" x14ac:dyDescent="0.25">
      <c r="X90" s="34">
        <v>86</v>
      </c>
      <c r="Y90" s="35">
        <v>4672.4329984590177</v>
      </c>
      <c r="Z90" s="35">
        <v>70.410661340358587</v>
      </c>
      <c r="AA90" s="35">
        <v>649.97091083464238</v>
      </c>
    </row>
    <row r="91" spans="24:27" x14ac:dyDescent="0.25">
      <c r="X91" s="34">
        <v>87</v>
      </c>
      <c r="Y91" s="35">
        <v>4334.0412051982621</v>
      </c>
      <c r="Z91" s="35">
        <v>63.531026003928083</v>
      </c>
      <c r="AA91" s="35">
        <v>913.65904731501882</v>
      </c>
    </row>
    <row r="92" spans="24:27" x14ac:dyDescent="0.25">
      <c r="X92" s="34">
        <v>88</v>
      </c>
      <c r="Y92" s="35">
        <v>4130.0311364381705</v>
      </c>
      <c r="Z92" s="35">
        <v>58.673966221036054</v>
      </c>
      <c r="AA92" s="35">
        <v>1151.3841569247379</v>
      </c>
    </row>
    <row r="93" spans="24:27" x14ac:dyDescent="0.25">
      <c r="X93" s="34">
        <v>89</v>
      </c>
      <c r="Y93" s="35">
        <v>4388.9388590931594</v>
      </c>
      <c r="Z93" s="35">
        <v>64.718793247419214</v>
      </c>
      <c r="AA93" s="35">
        <v>924.38469537978199</v>
      </c>
    </row>
    <row r="94" spans="24:27" x14ac:dyDescent="0.25">
      <c r="X94" s="34">
        <v>90</v>
      </c>
      <c r="Y94" s="35">
        <v>3925.369646228417</v>
      </c>
      <c r="Z94" s="35">
        <v>52.877996590165523</v>
      </c>
      <c r="AA94" s="35">
        <v>1076.5901195559711</v>
      </c>
    </row>
    <row r="95" spans="24:27" x14ac:dyDescent="0.25">
      <c r="X95" s="34">
        <v>91</v>
      </c>
      <c r="Y95" s="35">
        <v>4742.8578569347501</v>
      </c>
      <c r="Z95" s="35">
        <v>71.739963069167601</v>
      </c>
      <c r="AA95" s="35">
        <v>661.79070749816231</v>
      </c>
    </row>
    <row r="96" spans="24:27" x14ac:dyDescent="0.25">
      <c r="X96" s="34">
        <v>92</v>
      </c>
      <c r="Y96" s="35">
        <v>5195.5207802850446</v>
      </c>
      <c r="Z96" s="35">
        <v>79.74847300744662</v>
      </c>
      <c r="AA96" s="35">
        <v>733.04070703791751</v>
      </c>
    </row>
    <row r="97" spans="24:27" x14ac:dyDescent="0.25">
      <c r="X97" s="34">
        <v>93</v>
      </c>
      <c r="Y97" s="35">
        <v>4826.1241643420763</v>
      </c>
      <c r="Z97" s="35">
        <v>73.278230782697278</v>
      </c>
      <c r="AA97" s="35">
        <v>675.4710984754031</v>
      </c>
    </row>
    <row r="98" spans="24:27" x14ac:dyDescent="0.25">
      <c r="X98" s="34">
        <v>94</v>
      </c>
      <c r="Y98" s="35">
        <v>4190.2041165613055</v>
      </c>
      <c r="Z98" s="35">
        <v>60.204303887839373</v>
      </c>
      <c r="AA98" s="35">
        <v>1167.5374704314534</v>
      </c>
    </row>
    <row r="99" spans="24:27" x14ac:dyDescent="0.25">
      <c r="X99" s="34">
        <v>95</v>
      </c>
      <c r="Y99" s="35">
        <v>4331.2738906367622</v>
      </c>
      <c r="Z99" s="35">
        <v>63.470162157967025</v>
      </c>
      <c r="AA99" s="35">
        <v>913.10130748435211</v>
      </c>
    </row>
    <row r="100" spans="24:27" x14ac:dyDescent="0.25">
      <c r="X100" s="34">
        <v>96</v>
      </c>
      <c r="Y100" s="35">
        <v>4957.9277285264625</v>
      </c>
      <c r="Z100" s="35">
        <v>75.647987856549875</v>
      </c>
      <c r="AA100" s="35">
        <v>696.55126685725679</v>
      </c>
    </row>
    <row r="101" spans="24:27" x14ac:dyDescent="0.25">
      <c r="X101" s="34">
        <v>97</v>
      </c>
      <c r="Y101" s="35">
        <v>4685.5118898756882</v>
      </c>
      <c r="Z101" s="35">
        <v>70.659631171855949</v>
      </c>
      <c r="AA101" s="35">
        <v>652.18452561935317</v>
      </c>
    </row>
    <row r="102" spans="24:27" x14ac:dyDescent="0.25">
      <c r="X102" s="34">
        <v>98</v>
      </c>
      <c r="Y102" s="35">
        <v>4083.3641361083473</v>
      </c>
      <c r="Z102" s="35">
        <v>57.419661102923882</v>
      </c>
      <c r="AA102" s="35">
        <v>1137.200069785079</v>
      </c>
    </row>
    <row r="103" spans="24:27" x14ac:dyDescent="0.25">
      <c r="X103" s="34">
        <v>99</v>
      </c>
      <c r="Y103" s="35">
        <v>4666.243899682805</v>
      </c>
      <c r="Z103" s="35">
        <v>70.292497918014817</v>
      </c>
      <c r="AA103" s="35">
        <v>648.92033449198652</v>
      </c>
    </row>
    <row r="104" spans="24:27" x14ac:dyDescent="0.25">
      <c r="X104" s="34">
        <v>100</v>
      </c>
      <c r="Y104" s="35">
        <v>5119.5480006072321</v>
      </c>
      <c r="Z104" s="35">
        <v>78.459108656843597</v>
      </c>
      <c r="AA104" s="35">
        <v>721.56509657174138</v>
      </c>
    </row>
    <row r="105" spans="24:27" x14ac:dyDescent="0.25">
      <c r="X105" s="34">
        <v>101</v>
      </c>
      <c r="Y105" s="35">
        <v>5290.3622403216859</v>
      </c>
      <c r="Z105" s="35">
        <v>81.331729001031562</v>
      </c>
      <c r="AA105" s="35">
        <v>747.1342265816603</v>
      </c>
    </row>
    <row r="106" spans="24:27" x14ac:dyDescent="0.25">
      <c r="X106" s="34">
        <v>102</v>
      </c>
      <c r="Y106" s="35">
        <v>5762.8720755387758</v>
      </c>
      <c r="Z106" s="35">
        <v>88.834591023912566</v>
      </c>
      <c r="AA106" s="35">
        <v>813.95462858332701</v>
      </c>
    </row>
    <row r="107" spans="24:27" x14ac:dyDescent="0.25">
      <c r="X107" s="34">
        <v>103</v>
      </c>
      <c r="Y107" s="35">
        <v>4870.5268511422673</v>
      </c>
      <c r="Z107" s="35">
        <v>74.085026268851038</v>
      </c>
      <c r="AA107" s="35">
        <v>682.64727501296693</v>
      </c>
    </row>
    <row r="108" spans="24:27" x14ac:dyDescent="0.25">
      <c r="X108" s="34">
        <v>104</v>
      </c>
      <c r="Y108" s="35">
        <v>4513.4121606661165</v>
      </c>
      <c r="Z108" s="35">
        <v>67.295929342655086</v>
      </c>
      <c r="AA108" s="35">
        <v>622.28408988835986</v>
      </c>
    </row>
    <row r="109" spans="24:27" x14ac:dyDescent="0.25">
      <c r="X109" s="34">
        <v>105</v>
      </c>
      <c r="Y109" s="35">
        <v>5006.77121333788</v>
      </c>
      <c r="Z109" s="35">
        <v>76.507876788312473</v>
      </c>
      <c r="AA109" s="35">
        <v>704.2018571798676</v>
      </c>
    </row>
    <row r="110" spans="24:27" x14ac:dyDescent="0.25">
      <c r="X110" s="34">
        <v>106</v>
      </c>
      <c r="Y110" s="35">
        <v>4436.4973683056023</v>
      </c>
      <c r="Z110" s="35">
        <v>65.720666098668346</v>
      </c>
      <c r="AA110" s="35">
        <v>608.28659432915947</v>
      </c>
    </row>
    <row r="111" spans="24:27" x14ac:dyDescent="0.25">
      <c r="X111" s="34">
        <v>107</v>
      </c>
      <c r="Y111" s="35">
        <v>4871.032188948142</v>
      </c>
      <c r="Z111" s="35">
        <v>74.094157086628343</v>
      </c>
      <c r="AA111" s="35">
        <v>682.72849460308623</v>
      </c>
    </row>
    <row r="112" spans="24:27" x14ac:dyDescent="0.25">
      <c r="X112" s="34">
        <v>108</v>
      </c>
      <c r="Y112" s="35">
        <v>5299.2674110643238</v>
      </c>
      <c r="Z112" s="35">
        <v>81.478948927231983</v>
      </c>
      <c r="AA112" s="35">
        <v>748.44484323838572</v>
      </c>
    </row>
    <row r="113" spans="24:27" x14ac:dyDescent="0.25">
      <c r="X113" s="34">
        <v>109</v>
      </c>
      <c r="Y113" s="35">
        <v>5480.1149577003907</v>
      </c>
      <c r="Z113" s="35">
        <v>84.418180612885465</v>
      </c>
      <c r="AA113" s="35">
        <v>774.61553683525744</v>
      </c>
    </row>
    <row r="114" spans="24:27" x14ac:dyDescent="0.25">
      <c r="X114" s="34">
        <v>110</v>
      </c>
      <c r="Y114" s="35">
        <v>5799.8350848764976</v>
      </c>
      <c r="Z114" s="35">
        <v>89.396767546947331</v>
      </c>
      <c r="AA114" s="35">
        <v>818.96358837113121</v>
      </c>
    </row>
    <row r="115" spans="24:27" x14ac:dyDescent="0.25">
      <c r="X115" s="34">
        <v>111</v>
      </c>
      <c r="Y115" s="35">
        <v>5225.3494573146354</v>
      </c>
      <c r="Z115" s="35">
        <v>80.249497782997565</v>
      </c>
      <c r="AA115" s="35">
        <v>737.50036922397521</v>
      </c>
    </row>
    <row r="116" spans="24:27" x14ac:dyDescent="0.25">
      <c r="X116" s="34">
        <v>112</v>
      </c>
      <c r="Y116" s="35">
        <v>4109.2368896964017</v>
      </c>
      <c r="Z116" s="35">
        <v>58.118505972523593</v>
      </c>
      <c r="AA116" s="35">
        <v>1145.2098240878206</v>
      </c>
    </row>
    <row r="117" spans="24:27" x14ac:dyDescent="0.25">
      <c r="X117" s="34">
        <v>113</v>
      </c>
      <c r="Y117" s="35">
        <v>4913.6442308142987</v>
      </c>
      <c r="Z117" s="35">
        <v>74.860103260661148</v>
      </c>
      <c r="AA117" s="35">
        <v>689.54198245510759</v>
      </c>
    </row>
    <row r="118" spans="24:27" x14ac:dyDescent="0.25">
      <c r="X118" s="34">
        <v>114</v>
      </c>
      <c r="Y118" s="35">
        <v>4366.2265732682799</v>
      </c>
      <c r="Z118" s="35">
        <v>64.231753287146518</v>
      </c>
      <c r="AA118" s="35">
        <v>920.02252573975795</v>
      </c>
    </row>
    <row r="119" spans="24:27" x14ac:dyDescent="0.25">
      <c r="X119" s="34">
        <v>115</v>
      </c>
      <c r="Y119" s="35">
        <v>4469.0324914604107</v>
      </c>
      <c r="Z119" s="35">
        <v>66.393335123468546</v>
      </c>
      <c r="AA119" s="35">
        <v>614.2633653005355</v>
      </c>
    </row>
    <row r="120" spans="24:27" x14ac:dyDescent="0.25">
      <c r="X120" s="34">
        <v>116</v>
      </c>
      <c r="Y120" s="35">
        <v>4718.2991324859886</v>
      </c>
      <c r="Z120" s="35">
        <v>71.279505593371766</v>
      </c>
      <c r="AA120" s="35">
        <v>657.69620821724834</v>
      </c>
    </row>
    <row r="121" spans="24:27" x14ac:dyDescent="0.25">
      <c r="X121" s="34">
        <v>117</v>
      </c>
      <c r="Y121" s="35">
        <v>4737.6383007294326</v>
      </c>
      <c r="Z121" s="35">
        <v>71.642368966234997</v>
      </c>
      <c r="AA121" s="35">
        <v>660.92285669605872</v>
      </c>
    </row>
    <row r="122" spans="24:27" x14ac:dyDescent="0.25">
      <c r="X122" s="34">
        <v>118</v>
      </c>
      <c r="Y122" s="35">
        <v>3922.8662973009618</v>
      </c>
      <c r="Z122" s="35">
        <v>52.8001615254542</v>
      </c>
      <c r="AA122" s="35">
        <v>1075.3790803506072</v>
      </c>
    </row>
    <row r="123" spans="24:27" x14ac:dyDescent="0.25">
      <c r="X123" s="34">
        <v>119</v>
      </c>
      <c r="Y123" s="35">
        <v>5116.4574125345844</v>
      </c>
      <c r="Z123" s="35">
        <v>78.406242378810049</v>
      </c>
      <c r="AA123" s="35">
        <v>721.09461055472013</v>
      </c>
    </row>
    <row r="124" spans="24:27" x14ac:dyDescent="0.25">
      <c r="X124" s="34">
        <v>120</v>
      </c>
      <c r="Y124" s="35">
        <v>4058.5724046295313</v>
      </c>
      <c r="Z124" s="35">
        <v>56.741141155910462</v>
      </c>
      <c r="AA124" s="35">
        <v>1129.1462540818584</v>
      </c>
    </row>
    <row r="125" spans="24:27" x14ac:dyDescent="0.25">
      <c r="X125" s="34">
        <v>121</v>
      </c>
      <c r="Y125" s="35">
        <v>3972.5020221117175</v>
      </c>
      <c r="Z125" s="35">
        <v>54.298515687484198</v>
      </c>
      <c r="AA125" s="35">
        <v>1097.4734285240613</v>
      </c>
    </row>
    <row r="126" spans="24:27" x14ac:dyDescent="0.25">
      <c r="X126" s="34">
        <v>122</v>
      </c>
      <c r="Y126" s="35">
        <v>4359.8996116579447</v>
      </c>
      <c r="Z126" s="35">
        <v>64.095012400313195</v>
      </c>
      <c r="AA126" s="35">
        <v>918.78897047082603</v>
      </c>
    </row>
    <row r="127" spans="24:27" x14ac:dyDescent="0.25">
      <c r="X127" s="34">
        <v>123</v>
      </c>
      <c r="Y127" s="35">
        <v>4561.4771380258517</v>
      </c>
      <c r="Z127" s="35">
        <v>68.255810251255113</v>
      </c>
      <c r="AA127" s="35">
        <v>630.81511962822981</v>
      </c>
    </row>
    <row r="128" spans="24:27" x14ac:dyDescent="0.25">
      <c r="X128" s="34">
        <v>124</v>
      </c>
      <c r="Y128" s="35">
        <v>4924.9252949947486</v>
      </c>
      <c r="Z128" s="35">
        <v>75.06158271830131</v>
      </c>
      <c r="AA128" s="35">
        <v>691.33434938057849</v>
      </c>
    </row>
    <row r="129" spans="24:27" x14ac:dyDescent="0.25">
      <c r="X129" s="34">
        <v>125</v>
      </c>
      <c r="Y129" s="35">
        <v>4352.4053127706175</v>
      </c>
      <c r="Z129" s="35">
        <v>63.932417768791836</v>
      </c>
      <c r="AA129" s="35">
        <v>917.31704772146281</v>
      </c>
    </row>
    <row r="130" spans="24:27" x14ac:dyDescent="0.25">
      <c r="X130" s="34">
        <v>126</v>
      </c>
      <c r="Y130" s="35">
        <v>4389.026039497242</v>
      </c>
      <c r="Z130" s="35">
        <v>64.720651544915754</v>
      </c>
      <c r="AA130" s="35">
        <v>924.40124645963658</v>
      </c>
    </row>
    <row r="131" spans="24:27" x14ac:dyDescent="0.25">
      <c r="X131" s="34">
        <v>127</v>
      </c>
      <c r="Y131" s="35">
        <v>5103.4217398180335</v>
      </c>
      <c r="Z131" s="35">
        <v>78.182894167048886</v>
      </c>
      <c r="AA131" s="35">
        <v>719.10694273191643</v>
      </c>
    </row>
    <row r="132" spans="24:27" x14ac:dyDescent="0.25">
      <c r="X132" s="34">
        <v>128</v>
      </c>
      <c r="Y132" s="35">
        <v>4314.1660795429389</v>
      </c>
      <c r="Z132" s="35">
        <v>63.091600453131321</v>
      </c>
      <c r="AA132" s="35">
        <v>909.61372116604286</v>
      </c>
    </row>
    <row r="133" spans="24:27" x14ac:dyDescent="0.25">
      <c r="X133" s="34">
        <v>129</v>
      </c>
      <c r="Y133" s="35">
        <v>4432.5291606060237</v>
      </c>
      <c r="Z133" s="35">
        <v>65.637943519620094</v>
      </c>
      <c r="AA133" s="35">
        <v>607.55163793276483</v>
      </c>
    </row>
    <row r="134" spans="24:27" x14ac:dyDescent="0.25">
      <c r="X134" s="34">
        <v>130</v>
      </c>
      <c r="Y134" s="35">
        <v>4468.3690798090656</v>
      </c>
      <c r="Z134" s="35">
        <v>66.379715108400546</v>
      </c>
      <c r="AA134" s="35">
        <v>614.14234267759468</v>
      </c>
    </row>
    <row r="135" spans="24:27" x14ac:dyDescent="0.25">
      <c r="X135" s="34">
        <v>131</v>
      </c>
      <c r="Y135" s="35">
        <v>5612.5962415133636</v>
      </c>
      <c r="Z135" s="35">
        <v>86.513455847594059</v>
      </c>
      <c r="AA135" s="35">
        <v>793.27678444166156</v>
      </c>
    </row>
    <row r="136" spans="24:27" x14ac:dyDescent="0.25">
      <c r="X136" s="34">
        <v>132</v>
      </c>
      <c r="Y136" s="35">
        <v>4256.4205118165874</v>
      </c>
      <c r="Z136" s="35">
        <v>61.781578213796074</v>
      </c>
      <c r="AA136" s="35">
        <v>897.28598626202597</v>
      </c>
    </row>
    <row r="137" spans="24:27" x14ac:dyDescent="0.25">
      <c r="X137" s="34">
        <v>133</v>
      </c>
      <c r="Y137" s="35">
        <v>4850.1344634810539</v>
      </c>
      <c r="Z137" s="35">
        <v>73.715610316407506</v>
      </c>
      <c r="AA137" s="35">
        <v>679.36135608726579</v>
      </c>
    </row>
    <row r="138" spans="24:27" x14ac:dyDescent="0.25">
      <c r="X138" s="34">
        <v>134</v>
      </c>
      <c r="Y138" s="35">
        <v>5247.1018880512111</v>
      </c>
      <c r="Z138" s="35">
        <v>80.61307223718768</v>
      </c>
      <c r="AA138" s="35">
        <v>740.73672736040976</v>
      </c>
    </row>
    <row r="139" spans="24:27" x14ac:dyDescent="0.25">
      <c r="X139" s="34">
        <v>135</v>
      </c>
      <c r="Y139" s="35">
        <v>4073.9972456472747</v>
      </c>
      <c r="Z139" s="35">
        <v>57.164379476948113</v>
      </c>
      <c r="AA139" s="35">
        <v>1134.2031963868856</v>
      </c>
    </row>
    <row r="140" spans="24:27" x14ac:dyDescent="0.25">
      <c r="X140" s="34">
        <v>136</v>
      </c>
      <c r="Y140" s="35">
        <v>4287.7466347320978</v>
      </c>
      <c r="Z140" s="35">
        <v>62.498770955939243</v>
      </c>
      <c r="AA140" s="35">
        <v>904.08612154994216</v>
      </c>
    </row>
    <row r="141" spans="24:27" x14ac:dyDescent="0.25">
      <c r="X141" s="34">
        <v>137</v>
      </c>
      <c r="Y141" s="35">
        <v>4379.8086142344191</v>
      </c>
      <c r="Z141" s="35">
        <v>64.523709939883446</v>
      </c>
      <c r="AA141" s="35">
        <v>922.64327427470312</v>
      </c>
    </row>
    <row r="142" spans="24:27" x14ac:dyDescent="0.25">
      <c r="X142" s="34">
        <v>138</v>
      </c>
      <c r="Y142" s="35">
        <v>4837.6769277455278</v>
      </c>
      <c r="Z142" s="35">
        <v>73.489011378472398</v>
      </c>
      <c r="AA142" s="35">
        <v>677.34585346769325</v>
      </c>
    </row>
    <row r="143" spans="24:27" x14ac:dyDescent="0.25">
      <c r="X143" s="34">
        <v>139</v>
      </c>
      <c r="Y143" s="35">
        <v>4740.3296149884955</v>
      </c>
      <c r="Z143" s="35">
        <v>71.692708472498438</v>
      </c>
      <c r="AA143" s="35">
        <v>661.37049693555753</v>
      </c>
    </row>
    <row r="144" spans="24:27" x14ac:dyDescent="0.25">
      <c r="X144" s="34">
        <v>140</v>
      </c>
      <c r="Y144" s="35">
        <v>4649.4080686857733</v>
      </c>
      <c r="Z144" s="35">
        <v>69.969911852233309</v>
      </c>
      <c r="AA144" s="35">
        <v>646.05234788276482</v>
      </c>
    </row>
    <row r="145" spans="24:27" x14ac:dyDescent="0.25">
      <c r="X145" s="34">
        <v>141</v>
      </c>
      <c r="Y145" s="35">
        <v>4992.6885652013516</v>
      </c>
      <c r="Z145" s="35">
        <v>76.26090775201483</v>
      </c>
      <c r="AA145" s="35">
        <v>702.00445073749711</v>
      </c>
    </row>
    <row r="146" spans="24:27" x14ac:dyDescent="0.25">
      <c r="X146" s="34">
        <v>142</v>
      </c>
      <c r="Y146" s="35">
        <v>5728.5326345263611</v>
      </c>
      <c r="Z146" s="35">
        <v>88.309254813304634</v>
      </c>
      <c r="AA146" s="35">
        <v>809.27420084520611</v>
      </c>
    </row>
    <row r="147" spans="24:27" x14ac:dyDescent="0.25">
      <c r="X147" s="34">
        <v>143</v>
      </c>
      <c r="Y147" s="35">
        <v>5241.2675646268062</v>
      </c>
      <c r="Z147" s="35">
        <v>80.515703259095687</v>
      </c>
      <c r="AA147" s="35">
        <v>739.86998482194144</v>
      </c>
    </row>
    <row r="148" spans="24:27" x14ac:dyDescent="0.25">
      <c r="X148" s="34">
        <v>144</v>
      </c>
      <c r="Y148" s="35">
        <v>5251.0258197885005</v>
      </c>
      <c r="Z148" s="35">
        <v>80.678498420104944</v>
      </c>
      <c r="AA148" s="35">
        <v>741.31913213054986</v>
      </c>
    </row>
    <row r="149" spans="24:27" x14ac:dyDescent="0.25">
      <c r="X149" s="34">
        <v>145</v>
      </c>
      <c r="Y149" s="35">
        <v>5359.5810318169097</v>
      </c>
      <c r="Z149" s="35">
        <v>82.469764095271699</v>
      </c>
      <c r="AA149" s="35">
        <v>757.26605868210754</v>
      </c>
    </row>
    <row r="150" spans="24:27" x14ac:dyDescent="0.25">
      <c r="X150" s="34">
        <v>146</v>
      </c>
      <c r="Y150" s="35">
        <v>4675.295117892485</v>
      </c>
      <c r="Z150" s="35">
        <v>70.465229495521839</v>
      </c>
      <c r="AA150" s="35">
        <v>650.4560752112626</v>
      </c>
    </row>
    <row r="151" spans="24:27" x14ac:dyDescent="0.25">
      <c r="X151" s="34">
        <v>147</v>
      </c>
      <c r="Y151" s="35">
        <v>4341.7937117860647</v>
      </c>
      <c r="Z151" s="35">
        <v>63.70100041692838</v>
      </c>
      <c r="AA151" s="35">
        <v>915.21234054544789</v>
      </c>
    </row>
    <row r="152" spans="24:27" x14ac:dyDescent="0.25">
      <c r="X152" s="34">
        <v>148</v>
      </c>
      <c r="Y152" s="35">
        <v>4597.4801030622148</v>
      </c>
      <c r="Z152" s="35">
        <v>68.963838175044927</v>
      </c>
      <c r="AA152" s="35">
        <v>637.10856590349727</v>
      </c>
    </row>
    <row r="153" spans="24:27" x14ac:dyDescent="0.25">
      <c r="X153" s="34">
        <v>149</v>
      </c>
      <c r="Y153" s="35">
        <v>4778.5181314710435</v>
      </c>
      <c r="Z153" s="35">
        <v>72.402963784172357</v>
      </c>
      <c r="AA153" s="35">
        <v>667.68669628072826</v>
      </c>
    </row>
    <row r="154" spans="24:27" x14ac:dyDescent="0.25">
      <c r="X154" s="34">
        <v>150</v>
      </c>
      <c r="Y154" s="35">
        <v>4415.9827695274089</v>
      </c>
      <c r="Z154" s="35">
        <v>65.291343731921813</v>
      </c>
      <c r="AA154" s="35">
        <v>604.47235418769162</v>
      </c>
    </row>
    <row r="155" spans="24:27" x14ac:dyDescent="0.25">
      <c r="X155" s="34">
        <v>151</v>
      </c>
      <c r="Y155" s="35">
        <v>4540.4634890121397</v>
      </c>
      <c r="Z155" s="35">
        <v>67.838299638221685</v>
      </c>
      <c r="AA155" s="35">
        <v>627.10430277643854</v>
      </c>
    </row>
    <row r="156" spans="24:27" x14ac:dyDescent="0.25">
      <c r="X156" s="34">
        <v>152</v>
      </c>
      <c r="Y156" s="35">
        <v>4660.2613934386882</v>
      </c>
      <c r="Z156" s="35">
        <v>70.178063491490093</v>
      </c>
      <c r="AA156" s="35">
        <v>647.90292826709526</v>
      </c>
    </row>
    <row r="157" spans="24:27" x14ac:dyDescent="0.25">
      <c r="X157" s="34">
        <v>153</v>
      </c>
      <c r="Y157" s="35">
        <v>4396.5910673309199</v>
      </c>
      <c r="Z157" s="35">
        <v>64.881588208410989</v>
      </c>
      <c r="AA157" s="35">
        <v>600.83222019445986</v>
      </c>
    </row>
    <row r="158" spans="24:27" x14ac:dyDescent="0.25">
      <c r="X158" s="34">
        <v>154</v>
      </c>
      <c r="Y158" s="35">
        <v>4725.1051770533832</v>
      </c>
      <c r="Z158" s="35">
        <v>71.407437324996181</v>
      </c>
      <c r="AA158" s="35">
        <v>658.83378352418015</v>
      </c>
    </row>
    <row r="159" spans="24:27" x14ac:dyDescent="0.25">
      <c r="X159" s="34">
        <v>155</v>
      </c>
      <c r="Y159" s="35">
        <v>4210.0141136441744</v>
      </c>
      <c r="Z159" s="35">
        <v>60.686040998106122</v>
      </c>
      <c r="AA159" s="35">
        <v>1172.3556855382271</v>
      </c>
    </row>
    <row r="160" spans="24:27" x14ac:dyDescent="0.25">
      <c r="X160" s="34">
        <v>156</v>
      </c>
      <c r="Y160" s="35">
        <v>4936.6602253203137</v>
      </c>
      <c r="Z160" s="35">
        <v>75.270606313802759</v>
      </c>
      <c r="AA160" s="35">
        <v>693.19387402356256</v>
      </c>
    </row>
    <row r="161" spans="24:27" x14ac:dyDescent="0.25">
      <c r="X161" s="34">
        <v>157</v>
      </c>
      <c r="Y161" s="35">
        <v>4637.6050578369395</v>
      </c>
      <c r="Z161" s="35">
        <v>69.742732289869167</v>
      </c>
      <c r="AA161" s="35">
        <v>644.03265952686024</v>
      </c>
    </row>
    <row r="162" spans="24:27" x14ac:dyDescent="0.25">
      <c r="X162" s="34">
        <v>158</v>
      </c>
      <c r="Y162" s="35">
        <v>4386.115933422976</v>
      </c>
      <c r="Z162" s="35">
        <v>64.658575744201798</v>
      </c>
      <c r="AA162" s="35">
        <v>923.84798538323309</v>
      </c>
    </row>
    <row r="163" spans="24:27" x14ac:dyDescent="0.25">
      <c r="X163" s="34">
        <v>159</v>
      </c>
      <c r="Y163" s="35">
        <v>4517.1872418502335</v>
      </c>
      <c r="Z163" s="35">
        <v>67.371960318293674</v>
      </c>
      <c r="AA163" s="35">
        <v>622.9597764222674</v>
      </c>
    </row>
    <row r="164" spans="24:27" x14ac:dyDescent="0.25">
      <c r="X164" s="34">
        <v>160</v>
      </c>
      <c r="Y164" s="35">
        <v>4324.2371668470296</v>
      </c>
      <c r="Z164" s="35">
        <v>63.314937525689047</v>
      </c>
      <c r="AA164" s="35">
        <v>911.67515265478039</v>
      </c>
    </row>
    <row r="165" spans="24:27" x14ac:dyDescent="0.25">
      <c r="X165" s="34">
        <v>161</v>
      </c>
      <c r="Y165" s="35">
        <v>3971.9670598450734</v>
      </c>
      <c r="Z165" s="35">
        <v>54.282799618404432</v>
      </c>
      <c r="AA165" s="35">
        <v>1097.2537729481314</v>
      </c>
    </row>
    <row r="166" spans="24:27" x14ac:dyDescent="0.25">
      <c r="X166" s="34">
        <v>162</v>
      </c>
      <c r="Y166" s="35">
        <v>4906.3603398390251</v>
      </c>
      <c r="Z166" s="35">
        <v>74.729728717514135</v>
      </c>
      <c r="AA166" s="35">
        <v>688.38218955901493</v>
      </c>
    </row>
    <row r="167" spans="24:27" x14ac:dyDescent="0.25">
      <c r="X167" s="34">
        <v>163</v>
      </c>
      <c r="Y167" s="35">
        <v>4246.1816113949071</v>
      </c>
      <c r="Z167" s="35">
        <v>61.543477534384621</v>
      </c>
      <c r="AA167" s="35">
        <v>894.99978646340378</v>
      </c>
    </row>
    <row r="168" spans="24:27" x14ac:dyDescent="0.25">
      <c r="X168" s="34">
        <v>164</v>
      </c>
      <c r="Y168" s="35">
        <v>4513.3523891044888</v>
      </c>
      <c r="Z168" s="35">
        <v>67.294724620424944</v>
      </c>
      <c r="AA168" s="35">
        <v>622.27338359812529</v>
      </c>
    </row>
    <row r="169" spans="24:27" x14ac:dyDescent="0.25">
      <c r="X169" s="34">
        <v>165</v>
      </c>
      <c r="Y169" s="35">
        <v>4056.476551433756</v>
      </c>
      <c r="Z169" s="35">
        <v>56.683346672452799</v>
      </c>
      <c r="AA169" s="35">
        <v>1128.4468973892981</v>
      </c>
    </row>
    <row r="170" spans="24:27" x14ac:dyDescent="0.25">
      <c r="X170" s="34">
        <v>166</v>
      </c>
      <c r="Y170" s="35">
        <v>5601.1580651429031</v>
      </c>
      <c r="Z170" s="35">
        <v>86.334399269636549</v>
      </c>
      <c r="AA170" s="35">
        <v>791.68187812894666</v>
      </c>
    </row>
    <row r="171" spans="24:27" x14ac:dyDescent="0.25">
      <c r="X171" s="34">
        <v>167</v>
      </c>
      <c r="Y171" s="35">
        <v>5104.8157818365207</v>
      </c>
      <c r="Z171" s="35">
        <v>78.20680748477298</v>
      </c>
      <c r="AA171" s="35">
        <v>719.31975484782856</v>
      </c>
    </row>
    <row r="172" spans="24:27" x14ac:dyDescent="0.25">
      <c r="X172" s="34">
        <v>168</v>
      </c>
      <c r="Y172" s="35">
        <v>3984.6244569935902</v>
      </c>
      <c r="Z172" s="35">
        <v>54.652553520475152</v>
      </c>
      <c r="AA172" s="35">
        <v>1102.3615429938798</v>
      </c>
    </row>
    <row r="173" spans="24:27" x14ac:dyDescent="0.25">
      <c r="X173" s="34">
        <v>169</v>
      </c>
      <c r="Y173" s="35">
        <v>5472.3600553762853</v>
      </c>
      <c r="Z173" s="35">
        <v>84.294056661391792</v>
      </c>
      <c r="AA173" s="35">
        <v>773.51017888287356</v>
      </c>
    </row>
    <row r="174" spans="24:27" x14ac:dyDescent="0.25">
      <c r="X174" s="34">
        <v>170</v>
      </c>
      <c r="Y174" s="35">
        <v>4159.6983013491108</v>
      </c>
      <c r="Z174" s="35">
        <v>59.442834584081751</v>
      </c>
      <c r="AA174" s="35">
        <v>1159.6646549163045</v>
      </c>
    </row>
    <row r="175" spans="24:27" x14ac:dyDescent="0.25">
      <c r="X175" s="34">
        <v>171</v>
      </c>
      <c r="Y175" s="35">
        <v>5176.6188656124677</v>
      </c>
      <c r="Z175" s="35">
        <v>79.429483396100153</v>
      </c>
      <c r="AA175" s="35">
        <v>730.20148184896311</v>
      </c>
    </row>
    <row r="176" spans="24:27" x14ac:dyDescent="0.25">
      <c r="X176" s="34">
        <v>172</v>
      </c>
      <c r="Y176" s="35">
        <v>3902.6599700842426</v>
      </c>
      <c r="Z176" s="35">
        <v>52.160483145019334</v>
      </c>
      <c r="AA176" s="35">
        <v>1065.1167337355623</v>
      </c>
    </row>
    <row r="177" spans="24:27" x14ac:dyDescent="0.25">
      <c r="X177" s="34">
        <v>173</v>
      </c>
      <c r="Y177" s="35">
        <v>5086.4603252506186</v>
      </c>
      <c r="Z177" s="35">
        <v>77.891390838827078</v>
      </c>
      <c r="AA177" s="35">
        <v>716.5128087321815</v>
      </c>
    </row>
    <row r="178" spans="24:27" x14ac:dyDescent="0.25">
      <c r="X178" s="34">
        <v>174</v>
      </c>
      <c r="Y178" s="35">
        <v>4125.5762730903634</v>
      </c>
      <c r="Z178" s="35">
        <v>58.555446343292544</v>
      </c>
      <c r="AA178" s="35">
        <v>1150.0804308780903</v>
      </c>
    </row>
    <row r="179" spans="24:27" x14ac:dyDescent="0.25">
      <c r="X179" s="34">
        <v>175</v>
      </c>
      <c r="Y179" s="35">
        <v>4153.5366304511826</v>
      </c>
      <c r="Z179" s="35">
        <v>59.285790380220867</v>
      </c>
      <c r="AA179" s="35">
        <v>1157.9996927507323</v>
      </c>
    </row>
    <row r="180" spans="24:27" x14ac:dyDescent="0.25">
      <c r="X180" s="34">
        <v>176</v>
      </c>
      <c r="Y180" s="35">
        <v>4311.6073638547568</v>
      </c>
      <c r="Z180" s="35">
        <v>63.034632179114752</v>
      </c>
      <c r="AA180" s="35">
        <v>909.08608471594937</v>
      </c>
    </row>
    <row r="181" spans="24:27" x14ac:dyDescent="0.25">
      <c r="X181" s="34">
        <v>177</v>
      </c>
      <c r="Y181" s="35">
        <v>4363.7497922223474</v>
      </c>
      <c r="Z181" s="35">
        <v>64.178280896475272</v>
      </c>
      <c r="AA181" s="35">
        <v>919.54061238544534</v>
      </c>
    </row>
    <row r="182" spans="24:27" x14ac:dyDescent="0.25">
      <c r="X182" s="34">
        <v>178</v>
      </c>
      <c r="Y182" s="35">
        <v>4953.3746883314689</v>
      </c>
      <c r="Z182" s="35">
        <v>75.567350609084698</v>
      </c>
      <c r="AA182" s="35">
        <v>695.83386135901912</v>
      </c>
    </row>
    <row r="183" spans="24:27" x14ac:dyDescent="0.25">
      <c r="X183" s="34">
        <v>179</v>
      </c>
      <c r="Y183" s="35">
        <v>4838.5585206595861</v>
      </c>
      <c r="Z183" s="35">
        <v>73.505070690644089</v>
      </c>
      <c r="AA183" s="35">
        <v>677.48869248776691</v>
      </c>
    </row>
    <row r="184" spans="24:27" x14ac:dyDescent="0.25">
      <c r="X184" s="34">
        <v>180</v>
      </c>
      <c r="Y184" s="35">
        <v>5207.978754134233</v>
      </c>
      <c r="Z184" s="35">
        <v>79.958075961606482</v>
      </c>
      <c r="AA184" s="35">
        <v>734.90637027636535</v>
      </c>
    </row>
    <row r="185" spans="24:27" x14ac:dyDescent="0.25">
      <c r="X185" s="34">
        <v>181</v>
      </c>
      <c r="Y185" s="35">
        <v>4123.0720966521676</v>
      </c>
      <c r="Z185" s="35">
        <v>58.48868955273732</v>
      </c>
      <c r="AA185" s="35">
        <v>1149.3428699839644</v>
      </c>
    </row>
    <row r="186" spans="24:27" x14ac:dyDescent="0.25">
      <c r="X186" s="34">
        <v>182</v>
      </c>
      <c r="Y186" s="35">
        <v>5141.6328181106619</v>
      </c>
      <c r="Z186" s="35">
        <v>78.835925204947657</v>
      </c>
      <c r="AA186" s="35">
        <v>724.91867355555974</v>
      </c>
    </row>
    <row r="187" spans="24:27" x14ac:dyDescent="0.25">
      <c r="X187" s="34">
        <v>183</v>
      </c>
      <c r="Y187" s="35">
        <v>4474.7507113097772</v>
      </c>
      <c r="Z187" s="35">
        <v>66.510571048641751</v>
      </c>
      <c r="AA187" s="35">
        <v>615.30509330326709</v>
      </c>
    </row>
    <row r="188" spans="24:27" x14ac:dyDescent="0.25">
      <c r="X188" s="34">
        <v>184</v>
      </c>
      <c r="Y188" s="35">
        <v>5665.3586455520363</v>
      </c>
      <c r="Z188" s="35">
        <v>87.335001930983111</v>
      </c>
      <c r="AA188" s="35">
        <v>800.59492377136633</v>
      </c>
    </row>
    <row r="189" spans="24:27" x14ac:dyDescent="0.25">
      <c r="X189" s="34">
        <v>185</v>
      </c>
      <c r="Y189" s="35">
        <v>4218.0423296498311</v>
      </c>
      <c r="Z189" s="35">
        <v>60.878714304108357</v>
      </c>
      <c r="AA189" s="35">
        <v>888.53738033466607</v>
      </c>
    </row>
    <row r="190" spans="24:27" x14ac:dyDescent="0.25">
      <c r="X190" s="34">
        <v>186</v>
      </c>
      <c r="Y190" s="35">
        <v>4981.1584923615783</v>
      </c>
      <c r="Z190" s="35">
        <v>76.058131387139923</v>
      </c>
      <c r="AA190" s="35">
        <v>700.20029500232113</v>
      </c>
    </row>
    <row r="191" spans="24:27" x14ac:dyDescent="0.25">
      <c r="X191" s="34">
        <v>187</v>
      </c>
      <c r="Y191" s="35">
        <v>5654.6252740174496</v>
      </c>
      <c r="Z191" s="35">
        <v>87.168460154073955</v>
      </c>
      <c r="AA191" s="35">
        <v>799.11135530770639</v>
      </c>
    </row>
    <row r="192" spans="24:27" x14ac:dyDescent="0.25">
      <c r="X192" s="34">
        <v>188</v>
      </c>
      <c r="Y192" s="35">
        <v>4898.8368174533543</v>
      </c>
      <c r="Z192" s="35">
        <v>74.594828350028308</v>
      </c>
      <c r="AA192" s="35">
        <v>687.18215444093642</v>
      </c>
    </row>
    <row r="193" spans="24:27" x14ac:dyDescent="0.25">
      <c r="X193" s="34">
        <v>189</v>
      </c>
      <c r="Y193" s="35">
        <v>5035.0543724009194</v>
      </c>
      <c r="Z193" s="35">
        <v>77.001600522507999</v>
      </c>
      <c r="AA193" s="35">
        <v>708.5949484528544</v>
      </c>
    </row>
    <row r="194" spans="24:27" x14ac:dyDescent="0.25">
      <c r="X194" s="34">
        <v>190</v>
      </c>
      <c r="Y194" s="35">
        <v>4170.6402254152608</v>
      </c>
      <c r="Z194" s="35">
        <v>59.718919367605793</v>
      </c>
      <c r="AA194" s="35">
        <v>1162.5567887133109</v>
      </c>
    </row>
    <row r="195" spans="24:27" x14ac:dyDescent="0.25">
      <c r="X195" s="34">
        <v>191</v>
      </c>
      <c r="Y195" s="35">
        <v>4303.323418753881</v>
      </c>
      <c r="Z195" s="35">
        <v>62.849550394221495</v>
      </c>
      <c r="AA195" s="35">
        <v>907.36672274269108</v>
      </c>
    </row>
    <row r="196" spans="24:27" x14ac:dyDescent="0.25">
      <c r="X196" s="34">
        <v>192</v>
      </c>
      <c r="Y196" s="35">
        <v>4385.410107372626</v>
      </c>
      <c r="Z196" s="35">
        <v>64.643505560768745</v>
      </c>
      <c r="AA196" s="35">
        <v>923.71355210549336</v>
      </c>
    </row>
    <row r="197" spans="24:27" x14ac:dyDescent="0.25">
      <c r="X197" s="34">
        <v>193</v>
      </c>
      <c r="Y197" s="35">
        <v>4715.8780288412272</v>
      </c>
      <c r="Z197" s="35">
        <v>71.233935997170647</v>
      </c>
      <c r="AA197" s="35">
        <v>657.29100570568175</v>
      </c>
    </row>
    <row r="198" spans="24:27" x14ac:dyDescent="0.25">
      <c r="X198" s="34">
        <v>194</v>
      </c>
      <c r="Y198" s="35">
        <v>4294.100970982121</v>
      </c>
      <c r="Z198" s="35">
        <v>62.642311624737161</v>
      </c>
      <c r="AA198" s="35">
        <v>905.43207169121308</v>
      </c>
    </row>
    <row r="199" spans="24:27" x14ac:dyDescent="0.25">
      <c r="X199" s="34">
        <v>195</v>
      </c>
      <c r="Y199" s="35">
        <v>4436.9634468706299</v>
      </c>
      <c r="Z199" s="35">
        <v>65.730372162292682</v>
      </c>
      <c r="AA199" s="35">
        <v>608.37282942973025</v>
      </c>
    </row>
    <row r="200" spans="24:27" x14ac:dyDescent="0.25">
      <c r="X200" s="34">
        <v>196</v>
      </c>
      <c r="Y200" s="35">
        <v>4735.2533619148035</v>
      </c>
      <c r="Z200" s="35">
        <v>71.59772805311205</v>
      </c>
      <c r="AA200" s="35">
        <v>660.52589320168931</v>
      </c>
    </row>
    <row r="201" spans="24:27" x14ac:dyDescent="0.25">
      <c r="X201" s="34">
        <v>197</v>
      </c>
      <c r="Y201" s="35">
        <v>4645.5068525316246</v>
      </c>
      <c r="Z201" s="35">
        <v>69.894917494591994</v>
      </c>
      <c r="AA201" s="35">
        <v>645.38562054889462</v>
      </c>
    </row>
    <row r="202" spans="24:27" x14ac:dyDescent="0.25">
      <c r="X202" s="34">
        <v>198</v>
      </c>
      <c r="Y202" s="35">
        <v>4544.6836815193747</v>
      </c>
      <c r="Z202" s="35">
        <v>67.922409874082746</v>
      </c>
      <c r="AA202" s="35">
        <v>627.85185229217689</v>
      </c>
    </row>
    <row r="203" spans="24:27" x14ac:dyDescent="0.25">
      <c r="X203" s="34">
        <v>199</v>
      </c>
      <c r="Y203" s="35">
        <v>4129.3903370177641</v>
      </c>
      <c r="Z203" s="35">
        <v>58.656956987514633</v>
      </c>
      <c r="AA203" s="35">
        <v>1151.1975029278433</v>
      </c>
    </row>
    <row r="204" spans="24:27" x14ac:dyDescent="0.25">
      <c r="X204" s="34">
        <v>200</v>
      </c>
      <c r="Y204" s="35">
        <v>5383.2821083859335</v>
      </c>
      <c r="Z204" s="35">
        <v>82.856173938981129</v>
      </c>
      <c r="AA204" s="35">
        <v>760.70651640931567</v>
      </c>
    </row>
    <row r="205" spans="24:27" x14ac:dyDescent="0.25">
      <c r="X205" s="34">
        <v>201</v>
      </c>
      <c r="Y205" s="35">
        <v>4008.2227507052248</v>
      </c>
      <c r="Z205" s="35">
        <v>55.331253784875841</v>
      </c>
      <c r="AA205" s="35">
        <v>1111.4292918396839</v>
      </c>
    </row>
    <row r="206" spans="24:27" x14ac:dyDescent="0.25">
      <c r="X206" s="34">
        <v>202</v>
      </c>
      <c r="Y206" s="35">
        <v>5289.3016057888672</v>
      </c>
      <c r="Z206" s="35">
        <v>81.314178486973788</v>
      </c>
      <c r="AA206" s="35">
        <v>746.9779855642031</v>
      </c>
    </row>
    <row r="207" spans="24:27" x14ac:dyDescent="0.25">
      <c r="X207" s="34">
        <v>203</v>
      </c>
      <c r="Y207" s="35">
        <v>4281.173671681604</v>
      </c>
      <c r="Z207" s="35">
        <v>62.349627242075456</v>
      </c>
      <c r="AA207" s="35">
        <v>902.68240544291814</v>
      </c>
    </row>
    <row r="208" spans="24:27" x14ac:dyDescent="0.25">
      <c r="X208" s="34">
        <v>204</v>
      </c>
      <c r="Y208" s="35">
        <v>4029.1178724675033</v>
      </c>
      <c r="Z208" s="35">
        <v>55.922087520522986</v>
      </c>
      <c r="AA208" s="35">
        <v>1119.0263741809379</v>
      </c>
    </row>
    <row r="209" spans="24:27" x14ac:dyDescent="0.25">
      <c r="X209" s="34">
        <v>205</v>
      </c>
      <c r="Y209" s="35">
        <v>6128.7956711161423</v>
      </c>
      <c r="Z209" s="35">
        <v>94.253185468158122</v>
      </c>
      <c r="AA209" s="35">
        <v>862.24774760907655</v>
      </c>
    </row>
    <row r="210" spans="24:27" x14ac:dyDescent="0.25">
      <c r="X210" s="34">
        <v>206</v>
      </c>
      <c r="Y210" s="35">
        <v>4100.9412350283101</v>
      </c>
      <c r="Z210" s="35">
        <v>57.895397077056771</v>
      </c>
      <c r="AA210" s="35">
        <v>1142.6827620611355</v>
      </c>
    </row>
    <row r="211" spans="24:27" x14ac:dyDescent="0.25">
      <c r="X211" s="34">
        <v>207</v>
      </c>
      <c r="Y211" s="35">
        <v>3989.5514068665861</v>
      </c>
      <c r="Z211" s="35">
        <v>54.795351578270527</v>
      </c>
      <c r="AA211" s="35">
        <v>1104.3015269218727</v>
      </c>
    </row>
    <row r="212" spans="24:27" x14ac:dyDescent="0.25">
      <c r="X212" s="34">
        <v>208</v>
      </c>
      <c r="Y212" s="35">
        <v>4211.9080136923285</v>
      </c>
      <c r="Z212" s="35">
        <v>60.731621420772342</v>
      </c>
      <c r="AA212" s="35">
        <v>1172.8053540238582</v>
      </c>
    </row>
    <row r="213" spans="24:27" x14ac:dyDescent="0.25">
      <c r="X213" s="34">
        <v>209</v>
      </c>
      <c r="Y213" s="35">
        <v>5007.3512434409195</v>
      </c>
      <c r="Z213" s="35">
        <v>76.518032507435592</v>
      </c>
      <c r="AA213" s="35">
        <v>704.29221899589697</v>
      </c>
    </row>
    <row r="214" spans="24:27" x14ac:dyDescent="0.25">
      <c r="X214" s="34">
        <v>210</v>
      </c>
      <c r="Y214" s="35">
        <v>5423.9672793375548</v>
      </c>
      <c r="Z214" s="35">
        <v>83.515698128135625</v>
      </c>
      <c r="AA214" s="35">
        <v>766.57901950652592</v>
      </c>
    </row>
    <row r="215" spans="24:27" x14ac:dyDescent="0.25">
      <c r="X215" s="34">
        <v>211</v>
      </c>
      <c r="Y215" s="35">
        <v>4327.7596926874603</v>
      </c>
      <c r="Z215" s="35">
        <v>63.39272487064305</v>
      </c>
      <c r="AA215" s="35">
        <v>912.39050832483667</v>
      </c>
    </row>
    <row r="216" spans="24:27" x14ac:dyDescent="0.25">
      <c r="X216" s="34">
        <v>212</v>
      </c>
      <c r="Y216" s="35">
        <v>4458.6836689309312</v>
      </c>
      <c r="Z216" s="35">
        <v>66.180423957410412</v>
      </c>
      <c r="AA216" s="35">
        <v>612.37154324804169</v>
      </c>
    </row>
    <row r="217" spans="24:27" x14ac:dyDescent="0.25">
      <c r="X217" s="34">
        <v>213</v>
      </c>
      <c r="Y217" s="35">
        <v>5543.9755314299528</v>
      </c>
      <c r="Z217" s="35">
        <v>85.434061022619574</v>
      </c>
      <c r="AA217" s="35">
        <v>783.66278942298106</v>
      </c>
    </row>
    <row r="218" spans="24:27" x14ac:dyDescent="0.25">
      <c r="X218" s="34">
        <v>214</v>
      </c>
      <c r="Y218" s="35">
        <v>4147.5611740540462</v>
      </c>
      <c r="Z218" s="35">
        <v>59.13234633727788</v>
      </c>
      <c r="AA218" s="35">
        <v>1156.3587233384665</v>
      </c>
    </row>
    <row r="219" spans="24:27" x14ac:dyDescent="0.25">
      <c r="X219" s="34">
        <v>215</v>
      </c>
      <c r="Y219" s="35">
        <v>4688.1097614552336</v>
      </c>
      <c r="Z219" s="35">
        <v>70.708966930468392</v>
      </c>
      <c r="AA219" s="35">
        <v>652.62318339548176</v>
      </c>
    </row>
    <row r="220" spans="24:27" x14ac:dyDescent="0.25">
      <c r="X220" s="34">
        <v>216</v>
      </c>
      <c r="Y220" s="35">
        <v>4074.0070032311555</v>
      </c>
      <c r="Z220" s="35">
        <v>57.164646070817</v>
      </c>
      <c r="AA220" s="35">
        <v>1134.2063466156817</v>
      </c>
    </row>
    <row r="221" spans="24:27" x14ac:dyDescent="0.25">
      <c r="X221" s="34">
        <v>217</v>
      </c>
      <c r="Y221" s="35">
        <v>4388.9331977868897</v>
      </c>
      <c r="Z221" s="35">
        <v>64.718672570720997</v>
      </c>
      <c r="AA221" s="35">
        <v>924.38362053871424</v>
      </c>
    </row>
    <row r="222" spans="24:27" x14ac:dyDescent="0.25">
      <c r="X222" s="34">
        <v>218</v>
      </c>
      <c r="Y222" s="35">
        <v>4867.9664856275822</v>
      </c>
      <c r="Z222" s="35">
        <v>74.038746293609819</v>
      </c>
      <c r="AA222" s="35">
        <v>682.23561110955643</v>
      </c>
    </row>
    <row r="223" spans="24:27" x14ac:dyDescent="0.25">
      <c r="X223" s="34">
        <v>219</v>
      </c>
      <c r="Y223" s="35">
        <v>4445.1562330860161</v>
      </c>
      <c r="Z223" s="35">
        <v>65.900648296105643</v>
      </c>
      <c r="AA223" s="35">
        <v>609.88569858592814</v>
      </c>
    </row>
    <row r="224" spans="24:27" x14ac:dyDescent="0.25">
      <c r="X224" s="34">
        <v>220</v>
      </c>
      <c r="Y224" s="35">
        <v>6094.3857292757457</v>
      </c>
      <c r="Z224" s="35">
        <v>93.757377417529455</v>
      </c>
      <c r="AA224" s="35">
        <v>857.82754554456574</v>
      </c>
    </row>
    <row r="225" spans="24:27" x14ac:dyDescent="0.25">
      <c r="X225" s="34">
        <v>221</v>
      </c>
      <c r="Y225" s="35">
        <v>4094.2210202599863</v>
      </c>
      <c r="Z225" s="35">
        <v>57.714003063947658</v>
      </c>
      <c r="AA225" s="35">
        <v>1140.6076200692207</v>
      </c>
    </row>
    <row r="226" spans="24:27" x14ac:dyDescent="0.25">
      <c r="X226" s="34">
        <v>222</v>
      </c>
      <c r="Y226" s="35">
        <v>4956.7445984843362</v>
      </c>
      <c r="Z226" s="35">
        <v>75.627041892686577</v>
      </c>
      <c r="AA226" s="35">
        <v>696.36491622895949</v>
      </c>
    </row>
    <row r="227" spans="24:27" x14ac:dyDescent="0.25">
      <c r="X227" s="34">
        <v>223</v>
      </c>
      <c r="Y227" s="35">
        <v>4042.1482727067482</v>
      </c>
      <c r="Z227" s="35">
        <v>56.286290436928304</v>
      </c>
      <c r="AA227" s="35">
        <v>1123.5827535915234</v>
      </c>
    </row>
    <row r="228" spans="24:27" x14ac:dyDescent="0.25">
      <c r="X228" s="34">
        <v>224</v>
      </c>
      <c r="Y228" s="35">
        <v>4978.9405519926586</v>
      </c>
      <c r="Z228" s="35">
        <v>76.019065431168542</v>
      </c>
      <c r="AA228" s="35">
        <v>699.85271954165319</v>
      </c>
    </row>
    <row r="229" spans="24:27" x14ac:dyDescent="0.25">
      <c r="X229" s="34">
        <v>225</v>
      </c>
      <c r="Y229" s="35">
        <v>4570.3853644383134</v>
      </c>
      <c r="Z229" s="35">
        <v>68.431838775329879</v>
      </c>
      <c r="AA229" s="35">
        <v>632.37972302508149</v>
      </c>
    </row>
    <row r="230" spans="24:27" x14ac:dyDescent="0.25">
      <c r="X230" s="34">
        <v>226</v>
      </c>
      <c r="Y230" s="35">
        <v>5062.1872982060459</v>
      </c>
      <c r="Z230" s="35">
        <v>77.472444342275708</v>
      </c>
      <c r="AA230" s="35">
        <v>712.7846859024329</v>
      </c>
    </row>
    <row r="231" spans="24:27" x14ac:dyDescent="0.25">
      <c r="X231" s="34">
        <v>227</v>
      </c>
      <c r="Y231" s="35">
        <v>5392.7527707465279</v>
      </c>
      <c r="Z231" s="35">
        <v>83.010122124636865</v>
      </c>
      <c r="AA231" s="35">
        <v>762.07725698168622</v>
      </c>
    </row>
    <row r="232" spans="24:27" x14ac:dyDescent="0.25">
      <c r="X232" s="34">
        <v>228</v>
      </c>
      <c r="Y232" s="35">
        <v>4398.5849666222903</v>
      </c>
      <c r="Z232" s="35">
        <v>64.923902913687627</v>
      </c>
      <c r="AA232" s="35">
        <v>601.20811786287402</v>
      </c>
    </row>
    <row r="233" spans="24:27" x14ac:dyDescent="0.25">
      <c r="X233" s="34">
        <v>229</v>
      </c>
      <c r="Y233" s="35">
        <v>4459.6076202346094</v>
      </c>
      <c r="Z233" s="35">
        <v>66.199471971692233</v>
      </c>
      <c r="AA233" s="35">
        <v>612.54079165699318</v>
      </c>
    </row>
    <row r="234" spans="24:27" x14ac:dyDescent="0.25">
      <c r="X234" s="34">
        <v>230</v>
      </c>
      <c r="Y234" s="35">
        <v>4840.2380831185037</v>
      </c>
      <c r="Z234" s="35">
        <v>73.535656109595365</v>
      </c>
      <c r="AA234" s="35">
        <v>677.76073425831214</v>
      </c>
    </row>
    <row r="235" spans="24:27" x14ac:dyDescent="0.25">
      <c r="X235" s="34">
        <v>231</v>
      </c>
      <c r="Y235" s="35">
        <v>4380.1336815627501</v>
      </c>
      <c r="Z235" s="35">
        <v>64.530671593513773</v>
      </c>
      <c r="AA235" s="35">
        <v>922.70555120298116</v>
      </c>
    </row>
    <row r="236" spans="24:27" x14ac:dyDescent="0.25">
      <c r="X236" s="34">
        <v>232</v>
      </c>
      <c r="Y236" s="35">
        <v>5556.9037533848214</v>
      </c>
      <c r="Z236" s="35">
        <v>85.638377223195818</v>
      </c>
      <c r="AA236" s="35">
        <v>785.48251401951472</v>
      </c>
    </row>
    <row r="237" spans="24:27" x14ac:dyDescent="0.25">
      <c r="X237" s="34">
        <v>233</v>
      </c>
      <c r="Y237" s="35">
        <v>5350.5401869095767</v>
      </c>
      <c r="Z237" s="35">
        <v>82.321933450801822</v>
      </c>
      <c r="AA237" s="35">
        <v>755.94986437794546</v>
      </c>
    </row>
    <row r="238" spans="24:27" x14ac:dyDescent="0.25">
      <c r="X238" s="34">
        <v>234</v>
      </c>
      <c r="Y238" s="35">
        <v>4571.0350908175315</v>
      </c>
      <c r="Z238" s="35">
        <v>68.444655496038664</v>
      </c>
      <c r="AA238" s="35">
        <v>632.49364413236731</v>
      </c>
    </row>
    <row r="239" spans="24:27" x14ac:dyDescent="0.25">
      <c r="X239" s="34">
        <v>235</v>
      </c>
      <c r="Y239" s="35">
        <v>4408.8913211628742</v>
      </c>
      <c r="Z239" s="35">
        <v>65.141953052590637</v>
      </c>
      <c r="AA239" s="35">
        <v>603.14518558467</v>
      </c>
    </row>
    <row r="240" spans="24:27" x14ac:dyDescent="0.25">
      <c r="X240" s="34">
        <v>236</v>
      </c>
      <c r="Y240" s="35">
        <v>5604.1376136456256</v>
      </c>
      <c r="Z240" s="35">
        <v>86.381075060038569</v>
      </c>
      <c r="AA240" s="35">
        <v>792.09762925330358</v>
      </c>
    </row>
    <row r="241" spans="24:27" x14ac:dyDescent="0.25">
      <c r="X241" s="34">
        <v>237</v>
      </c>
      <c r="Y241" s="35">
        <v>4767.0199548978844</v>
      </c>
      <c r="Z241" s="35">
        <v>72.1898960045705</v>
      </c>
      <c r="AA241" s="35">
        <v>665.7918548417581</v>
      </c>
    </row>
    <row r="242" spans="24:27" x14ac:dyDescent="0.25">
      <c r="X242" s="34">
        <v>238</v>
      </c>
      <c r="Y242" s="35">
        <v>4015.4982037904474</v>
      </c>
      <c r="Z242" s="35">
        <v>55.53798103166573</v>
      </c>
      <c r="AA242" s="35">
        <v>1114.1174195521708</v>
      </c>
    </row>
    <row r="243" spans="24:27" x14ac:dyDescent="0.25">
      <c r="X243" s="34">
        <v>239</v>
      </c>
      <c r="Y243" s="35">
        <v>4248.2999649260009</v>
      </c>
      <c r="Z243" s="35">
        <v>61.592896668154751</v>
      </c>
      <c r="AA243" s="35">
        <v>895.4755064786325</v>
      </c>
    </row>
    <row r="244" spans="24:27" x14ac:dyDescent="0.25">
      <c r="X244" s="34">
        <v>240</v>
      </c>
      <c r="Y244" s="35">
        <v>4324.9013736197348</v>
      </c>
      <c r="Z244" s="35">
        <v>63.329617945242092</v>
      </c>
      <c r="AA244" s="35">
        <v>911.81026162812464</v>
      </c>
    </row>
    <row r="245" spans="24:27" x14ac:dyDescent="0.25">
      <c r="X245" s="34">
        <v>241</v>
      </c>
      <c r="Y245" s="35">
        <v>3974.6460582365016</v>
      </c>
      <c r="Z245" s="35">
        <v>54.361422465080565</v>
      </c>
      <c r="AA245" s="35">
        <v>1098.3503343424711</v>
      </c>
    </row>
    <row r="246" spans="24:27" x14ac:dyDescent="0.25">
      <c r="X246" s="34">
        <v>242</v>
      </c>
      <c r="Y246" s="35">
        <v>4546.8508448784223</v>
      </c>
      <c r="Z246" s="35">
        <v>67.965550833705464</v>
      </c>
      <c r="AA246" s="35">
        <v>628.23528140980568</v>
      </c>
    </row>
    <row r="247" spans="24:27" x14ac:dyDescent="0.25">
      <c r="X247" s="34">
        <v>243</v>
      </c>
      <c r="Y247" s="35">
        <v>4278.2858436821534</v>
      </c>
      <c r="Z247" s="35">
        <v>62.283882792163368</v>
      </c>
      <c r="AA247" s="35">
        <v>902.06192009112272</v>
      </c>
    </row>
    <row r="248" spans="24:27" x14ac:dyDescent="0.25">
      <c r="X248" s="34">
        <v>244</v>
      </c>
      <c r="Y248" s="35">
        <v>4339.5008240786601</v>
      </c>
      <c r="Z248" s="35">
        <v>63.650809667423559</v>
      </c>
      <c r="AA248" s="35">
        <v>914.75433447098317</v>
      </c>
    </row>
    <row r="249" spans="24:27" x14ac:dyDescent="0.25">
      <c r="X249" s="34">
        <v>245</v>
      </c>
      <c r="Y249" s="35">
        <v>4627.9440423432679</v>
      </c>
      <c r="Z249" s="35">
        <v>69.556137573837418</v>
      </c>
      <c r="AA249" s="35">
        <v>642.3738291981781</v>
      </c>
    </row>
    <row r="250" spans="24:27" x14ac:dyDescent="0.25">
      <c r="X250" s="34">
        <v>246</v>
      </c>
      <c r="Y250" s="35">
        <v>4755.8712545571061</v>
      </c>
      <c r="Z250" s="35">
        <v>71.982664866385846</v>
      </c>
      <c r="AA250" s="35">
        <v>663.94896865863689</v>
      </c>
    </row>
    <row r="251" spans="24:27" x14ac:dyDescent="0.25">
      <c r="X251" s="34">
        <v>247</v>
      </c>
      <c r="Y251" s="35">
        <v>4617.9345677442443</v>
      </c>
      <c r="Z251" s="35">
        <v>69.362190218648962</v>
      </c>
      <c r="AA251" s="35">
        <v>640.649679723296</v>
      </c>
    </row>
    <row r="252" spans="24:27" x14ac:dyDescent="0.25">
      <c r="X252" s="34">
        <v>248</v>
      </c>
      <c r="Y252" s="35">
        <v>4676.4662719837224</v>
      </c>
      <c r="Z252" s="35">
        <v>70.48754453218703</v>
      </c>
      <c r="AA252" s="35">
        <v>650.65447878601128</v>
      </c>
    </row>
    <row r="253" spans="24:27" x14ac:dyDescent="0.25">
      <c r="X253" s="34">
        <v>249</v>
      </c>
      <c r="Y253" s="35">
        <v>4872.3430288142308</v>
      </c>
      <c r="Z253" s="35">
        <v>74.117837045590932</v>
      </c>
      <c r="AA253" s="35">
        <v>682.93913075883415</v>
      </c>
    </row>
    <row r="254" spans="24:27" x14ac:dyDescent="0.25">
      <c r="X254" s="34">
        <v>250</v>
      </c>
      <c r="Y254" s="35">
        <v>4275.1221276746337</v>
      </c>
      <c r="Z254" s="35">
        <v>62.211701864156282</v>
      </c>
      <c r="AA254" s="35">
        <v>901.3794735911589</v>
      </c>
    </row>
    <row r="255" spans="24:27" x14ac:dyDescent="0.25">
      <c r="X255" s="34">
        <v>251</v>
      </c>
      <c r="Y255" s="35">
        <v>4496.0708251866172</v>
      </c>
      <c r="Z255" s="35">
        <v>66.945198517008365</v>
      </c>
      <c r="AA255" s="35">
        <v>619.16725271994642</v>
      </c>
    </row>
    <row r="256" spans="24:27" x14ac:dyDescent="0.25">
      <c r="X256" s="34">
        <v>252</v>
      </c>
      <c r="Y256" s="35">
        <v>4373.0434321530383</v>
      </c>
      <c r="Z256" s="35">
        <v>64.378553444955969</v>
      </c>
      <c r="AA256" s="35">
        <v>921.34247994662678</v>
      </c>
    </row>
    <row r="257" spans="24:27" x14ac:dyDescent="0.25">
      <c r="X257" s="34">
        <v>253</v>
      </c>
      <c r="Y257" s="35">
        <v>4117.2823169171525</v>
      </c>
      <c r="Z257" s="35">
        <v>58.334058419478723</v>
      </c>
      <c r="AA257" s="35">
        <v>1147.6253816132328</v>
      </c>
    </row>
    <row r="258" spans="24:27" x14ac:dyDescent="0.25">
      <c r="X258" s="34">
        <v>254</v>
      </c>
      <c r="Y258" s="35">
        <v>4693.0426215617144</v>
      </c>
      <c r="Z258" s="35">
        <v>70.802540239418065</v>
      </c>
      <c r="AA258" s="35">
        <v>653.45517732384724</v>
      </c>
    </row>
    <row r="259" spans="24:27" x14ac:dyDescent="0.25">
      <c r="X259" s="34">
        <v>255</v>
      </c>
      <c r="Y259" s="35">
        <v>4291.840516417451</v>
      </c>
      <c r="Z259" s="35">
        <v>62.591320634862214</v>
      </c>
      <c r="AA259" s="35">
        <v>904.95450131904329</v>
      </c>
    </row>
    <row r="260" spans="24:27" x14ac:dyDescent="0.25">
      <c r="X260" s="34">
        <v>256</v>
      </c>
      <c r="Y260" s="35">
        <v>4924.2359352139938</v>
      </c>
      <c r="Z260" s="35">
        <v>75.049286032936791</v>
      </c>
      <c r="AA260" s="35">
        <v>691.22495650341909</v>
      </c>
    </row>
    <row r="261" spans="24:27" x14ac:dyDescent="0.25">
      <c r="X261" s="34">
        <v>257</v>
      </c>
      <c r="Y261" s="35">
        <v>3897.2682513419418</v>
      </c>
      <c r="Z261" s="35">
        <v>51.985904356958144</v>
      </c>
      <c r="AA261" s="35">
        <v>1062.2123296763996</v>
      </c>
    </row>
    <row r="262" spans="24:27" x14ac:dyDescent="0.25">
      <c r="X262" s="34">
        <v>258</v>
      </c>
      <c r="Y262" s="35">
        <v>4493.3466973256582</v>
      </c>
      <c r="Z262" s="35">
        <v>66.889878827215398</v>
      </c>
      <c r="AA262" s="35">
        <v>618.67565939962446</v>
      </c>
    </row>
    <row r="263" spans="24:27" x14ac:dyDescent="0.25">
      <c r="X263" s="34">
        <v>259</v>
      </c>
      <c r="Y263" s="35">
        <v>4169.5894055977251</v>
      </c>
      <c r="Z263" s="35">
        <v>59.69255512930372</v>
      </c>
      <c r="AA263" s="35">
        <v>1162.2824986576657</v>
      </c>
    </row>
    <row r="264" spans="24:27" x14ac:dyDescent="0.25">
      <c r="X264" s="34">
        <v>260</v>
      </c>
      <c r="Y264" s="35">
        <v>5617.4343137836795</v>
      </c>
      <c r="Z264" s="35">
        <v>86.589089318123058</v>
      </c>
      <c r="AA264" s="35">
        <v>793.95048201186296</v>
      </c>
    </row>
    <row r="265" spans="24:27" x14ac:dyDescent="0.25">
      <c r="X265" s="34">
        <v>261</v>
      </c>
      <c r="Y265" s="35">
        <v>4801.0130623503037</v>
      </c>
      <c r="Z265" s="35">
        <v>72.817911391847815</v>
      </c>
      <c r="AA265" s="35">
        <v>671.37702904676689</v>
      </c>
    </row>
    <row r="266" spans="24:27" x14ac:dyDescent="0.25">
      <c r="X266" s="34">
        <v>262</v>
      </c>
      <c r="Y266" s="35">
        <v>4581.7531471875536</v>
      </c>
      <c r="Z266" s="35">
        <v>68.655657327633421</v>
      </c>
      <c r="AA266" s="35">
        <v>634.36915953065409</v>
      </c>
    </row>
    <row r="267" spans="24:27" x14ac:dyDescent="0.25">
      <c r="X267" s="34">
        <v>263</v>
      </c>
      <c r="Y267" s="35">
        <v>3999.5064515738859</v>
      </c>
      <c r="Z267" s="35">
        <v>55.082077095355238</v>
      </c>
      <c r="AA267" s="35">
        <v>1108.1444139474356</v>
      </c>
    </row>
    <row r="268" spans="24:27" x14ac:dyDescent="0.25">
      <c r="X268" s="34">
        <v>264</v>
      </c>
      <c r="Y268" s="35">
        <v>4745.7816358081182</v>
      </c>
      <c r="Z268" s="35">
        <v>71.794568735109522</v>
      </c>
      <c r="AA268" s="35">
        <v>662.27629048605968</v>
      </c>
    </row>
    <row r="269" spans="24:27" x14ac:dyDescent="0.25">
      <c r="X269" s="34">
        <v>265</v>
      </c>
      <c r="Y269" s="35">
        <v>4102.1579787129922</v>
      </c>
      <c r="Z269" s="35">
        <v>57.928176341998451</v>
      </c>
      <c r="AA269" s="35">
        <v>1143.0557742678643</v>
      </c>
    </row>
    <row r="270" spans="24:27" x14ac:dyDescent="0.25">
      <c r="X270" s="34">
        <v>266</v>
      </c>
      <c r="Y270" s="35">
        <v>4872.8163814918462</v>
      </c>
      <c r="Z270" s="35">
        <v>74.126386163914489</v>
      </c>
      <c r="AA270" s="35">
        <v>683.01517636812264</v>
      </c>
    </row>
    <row r="271" spans="24:27" x14ac:dyDescent="0.25">
      <c r="X271" s="34">
        <v>267</v>
      </c>
      <c r="Y271" s="35">
        <v>5213.9441919448991</v>
      </c>
      <c r="Z271" s="35">
        <v>80.058265296559085</v>
      </c>
      <c r="AA271" s="35">
        <v>735.7981645788451</v>
      </c>
    </row>
    <row r="272" spans="24:27" x14ac:dyDescent="0.25">
      <c r="X272" s="34">
        <v>268</v>
      </c>
      <c r="Y272" s="35">
        <v>4269.2344651846906</v>
      </c>
      <c r="Z272" s="35">
        <v>62.076933077906503</v>
      </c>
      <c r="AA272" s="35">
        <v>900.10184930938476</v>
      </c>
    </row>
    <row r="273" spans="24:27" x14ac:dyDescent="0.25">
      <c r="X273" s="34">
        <v>269</v>
      </c>
      <c r="Y273" s="35">
        <v>4349.6848832781825</v>
      </c>
      <c r="Z273" s="35">
        <v>63.873225275476301</v>
      </c>
      <c r="AA273" s="35">
        <v>916.77979691348753</v>
      </c>
    </row>
    <row r="274" spans="24:27" x14ac:dyDescent="0.25">
      <c r="X274" s="34">
        <v>270</v>
      </c>
      <c r="Y274" s="35">
        <v>4627.4363669711056</v>
      </c>
      <c r="Z274" s="35">
        <v>69.546316006919994</v>
      </c>
      <c r="AA274" s="35">
        <v>642.28651649223661</v>
      </c>
    </row>
    <row r="275" spans="24:27" x14ac:dyDescent="0.25">
      <c r="X275" s="34">
        <v>271</v>
      </c>
      <c r="Y275" s="35">
        <v>4500.6750256754976</v>
      </c>
      <c r="Z275" s="35">
        <v>67.038557880959388</v>
      </c>
      <c r="AA275" s="35">
        <v>619.99689189166111</v>
      </c>
    </row>
    <row r="276" spans="24:27" x14ac:dyDescent="0.25">
      <c r="X276" s="34">
        <v>272</v>
      </c>
      <c r="Y276" s="35">
        <v>5599.5429594413708</v>
      </c>
      <c r="Z276" s="35">
        <v>86.30908825823326</v>
      </c>
      <c r="AA276" s="35">
        <v>791.45642849133822</v>
      </c>
    </row>
    <row r="277" spans="24:27" x14ac:dyDescent="0.25">
      <c r="X277" s="34">
        <v>273</v>
      </c>
      <c r="Y277" s="35">
        <v>4074.8043919338024</v>
      </c>
      <c r="Z277" s="35">
        <v>57.186427343939243</v>
      </c>
      <c r="AA277" s="35">
        <v>1134.4635802988353</v>
      </c>
    </row>
    <row r="278" spans="24:27" x14ac:dyDescent="0.25">
      <c r="X278" s="34">
        <v>274</v>
      </c>
      <c r="Y278" s="35">
        <v>4983.8082733088231</v>
      </c>
      <c r="Z278" s="35">
        <v>76.104778323720211</v>
      </c>
      <c r="AA278" s="35">
        <v>700.615321591407</v>
      </c>
    </row>
    <row r="279" spans="24:27" x14ac:dyDescent="0.25">
      <c r="X279" s="34">
        <v>275</v>
      </c>
      <c r="Y279" s="35">
        <v>4525.787942660545</v>
      </c>
      <c r="Z279" s="35">
        <v>67.544761814372123</v>
      </c>
      <c r="AA279" s="35">
        <v>624.49549124879422</v>
      </c>
    </row>
    <row r="280" spans="24:27" x14ac:dyDescent="0.25">
      <c r="X280" s="34">
        <v>276</v>
      </c>
      <c r="Y280" s="35">
        <v>4352.7847957339382</v>
      </c>
      <c r="Z280" s="35">
        <v>63.940667471419701</v>
      </c>
      <c r="AA280" s="35">
        <v>917.39186529664505</v>
      </c>
    </row>
    <row r="281" spans="24:27" x14ac:dyDescent="0.25">
      <c r="X281" s="34">
        <v>277</v>
      </c>
      <c r="Y281" s="35">
        <v>4272.5956061424386</v>
      </c>
      <c r="Z281" s="35">
        <v>62.153940438906815</v>
      </c>
      <c r="AA281" s="35">
        <v>900.83243756888987</v>
      </c>
    </row>
    <row r="282" spans="24:27" x14ac:dyDescent="0.25">
      <c r="X282" s="34">
        <v>278</v>
      </c>
      <c r="Y282" s="35">
        <v>5038.5142445626789</v>
      </c>
      <c r="Z282" s="35">
        <v>77.06179155001648</v>
      </c>
      <c r="AA282" s="35">
        <v>709.1305374255096</v>
      </c>
    </row>
    <row r="283" spans="24:27" x14ac:dyDescent="0.25">
      <c r="X283" s="34">
        <v>279</v>
      </c>
      <c r="Y283" s="35">
        <v>4818.7897055389867</v>
      </c>
      <c r="Z283" s="35">
        <v>73.144089841149537</v>
      </c>
      <c r="AA283" s="35">
        <v>674.27802815946359</v>
      </c>
    </row>
    <row r="284" spans="24:27" x14ac:dyDescent="0.25">
      <c r="X284" s="34">
        <v>280</v>
      </c>
      <c r="Y284" s="35">
        <v>4130.4542218264387</v>
      </c>
      <c r="Z284" s="35">
        <v>58.685186276568928</v>
      </c>
      <c r="AA284" s="35">
        <v>1151.5072003563434</v>
      </c>
    </row>
    <row r="285" spans="24:27" x14ac:dyDescent="0.25">
      <c r="X285" s="34">
        <v>281</v>
      </c>
      <c r="Y285" s="35">
        <v>4059.613109418457</v>
      </c>
      <c r="Z285" s="35">
        <v>56.769813111119838</v>
      </c>
      <c r="AA285" s="35">
        <v>1129.4924070282846</v>
      </c>
    </row>
    <row r="286" spans="24:27" x14ac:dyDescent="0.25">
      <c r="X286" s="34">
        <v>282</v>
      </c>
      <c r="Y286" s="35">
        <v>4292.0008710494967</v>
      </c>
      <c r="Z286" s="35">
        <v>62.594940471425289</v>
      </c>
      <c r="AA286" s="35">
        <v>904.98842424743566</v>
      </c>
    </row>
    <row r="287" spans="24:27" x14ac:dyDescent="0.25">
      <c r="X287" s="34">
        <v>283</v>
      </c>
      <c r="Y287" s="35">
        <v>5416.1770183117242</v>
      </c>
      <c r="Z287" s="35">
        <v>83.389781250702285</v>
      </c>
      <c r="AA287" s="35">
        <v>765.45780434764697</v>
      </c>
    </row>
    <row r="288" spans="24:27" x14ac:dyDescent="0.25">
      <c r="X288" s="34">
        <v>284</v>
      </c>
      <c r="Y288" s="35">
        <v>4921.3981241793999</v>
      </c>
      <c r="Z288" s="35">
        <v>74.998644772057261</v>
      </c>
      <c r="AA288" s="35">
        <v>690.77444707214477</v>
      </c>
    </row>
    <row r="289" spans="24:27" x14ac:dyDescent="0.25">
      <c r="X289" s="34">
        <v>285</v>
      </c>
      <c r="Y289" s="35">
        <v>4274.2245812993706</v>
      </c>
      <c r="Z289" s="35">
        <v>62.191194220151068</v>
      </c>
      <c r="AA289" s="35">
        <v>901.18534767412484</v>
      </c>
    </row>
    <row r="290" spans="24:27" x14ac:dyDescent="0.25">
      <c r="X290" s="34">
        <v>286</v>
      </c>
      <c r="Y290" s="35">
        <v>5388.7416741488005</v>
      </c>
      <c r="Z290" s="35">
        <v>82.944952314415929</v>
      </c>
      <c r="AA290" s="35">
        <v>761.49698817256444</v>
      </c>
    </row>
    <row r="291" spans="24:27" x14ac:dyDescent="0.25">
      <c r="X291" s="34">
        <v>287</v>
      </c>
      <c r="Y291" s="35">
        <v>4682.0258599755898</v>
      </c>
      <c r="Z291" s="35">
        <v>70.593367757044263</v>
      </c>
      <c r="AA291" s="35">
        <v>651.59536396744886</v>
      </c>
    </row>
    <row r="292" spans="24:27" x14ac:dyDescent="0.25">
      <c r="X292" s="34">
        <v>288</v>
      </c>
      <c r="Y292" s="35">
        <v>4263.4442068129329</v>
      </c>
      <c r="Z292" s="35">
        <v>61.943823251939342</v>
      </c>
      <c r="AA292" s="35">
        <v>898.83552152056609</v>
      </c>
    </row>
    <row r="293" spans="24:27" x14ac:dyDescent="0.25">
      <c r="X293" s="34">
        <v>289</v>
      </c>
      <c r="Y293" s="35">
        <v>4516.049598303277</v>
      </c>
      <c r="Z293" s="35">
        <v>67.349059807638099</v>
      </c>
      <c r="AA293" s="35">
        <v>622.75625896770521</v>
      </c>
    </row>
    <row r="294" spans="24:27" x14ac:dyDescent="0.25">
      <c r="X294" s="34">
        <v>290</v>
      </c>
      <c r="Y294" s="35">
        <v>4591.4828597346686</v>
      </c>
      <c r="Z294" s="35">
        <v>68.846515788787798</v>
      </c>
      <c r="AA294" s="35">
        <v>636.06567783483945</v>
      </c>
    </row>
    <row r="295" spans="24:27" x14ac:dyDescent="0.25">
      <c r="X295" s="34">
        <v>291</v>
      </c>
      <c r="Y295" s="35">
        <v>4078.9916682667827</v>
      </c>
      <c r="Z295" s="35">
        <v>57.300653188274858</v>
      </c>
      <c r="AA295" s="35">
        <v>1135.8078557208689</v>
      </c>
    </row>
    <row r="296" spans="24:27" x14ac:dyDescent="0.25">
      <c r="X296" s="34">
        <v>292</v>
      </c>
      <c r="Y296" s="35">
        <v>5105.8074754477393</v>
      </c>
      <c r="Z296" s="35">
        <v>78.223814797466957</v>
      </c>
      <c r="AA296" s="35">
        <v>719.47110860295845</v>
      </c>
    </row>
    <row r="297" spans="24:27" x14ac:dyDescent="0.25">
      <c r="X297" s="34">
        <v>293</v>
      </c>
      <c r="Y297" s="35">
        <v>4226.4268762384809</v>
      </c>
      <c r="Z297" s="35">
        <v>61.078463626558687</v>
      </c>
      <c r="AA297" s="35">
        <v>890.49179955628654</v>
      </c>
    </row>
    <row r="298" spans="24:27" x14ac:dyDescent="0.25">
      <c r="X298" s="34">
        <v>294</v>
      </c>
      <c r="Y298" s="35">
        <v>4600.056559519363</v>
      </c>
      <c r="Z298" s="35">
        <v>69.014166644912933</v>
      </c>
      <c r="AA298" s="35">
        <v>637.55594508955392</v>
      </c>
    </row>
    <row r="299" spans="24:27" x14ac:dyDescent="0.25">
      <c r="X299" s="34">
        <v>295</v>
      </c>
      <c r="Y299" s="35">
        <v>5341.1697384592708</v>
      </c>
      <c r="Z299" s="35">
        <v>82.168458677868117</v>
      </c>
      <c r="AA299" s="35">
        <v>754.5834403835571</v>
      </c>
    </row>
    <row r="300" spans="24:27" x14ac:dyDescent="0.25">
      <c r="X300" s="34">
        <v>296</v>
      </c>
      <c r="Y300" s="35">
        <v>5159.6460628800396</v>
      </c>
      <c r="Z300" s="35">
        <v>79.142042661260064</v>
      </c>
      <c r="AA300" s="35">
        <v>727.64314825198358</v>
      </c>
    </row>
    <row r="301" spans="24:27" x14ac:dyDescent="0.25">
      <c r="X301" s="34">
        <v>297</v>
      </c>
      <c r="Y301" s="35">
        <v>5908.3128942429566</v>
      </c>
      <c r="Z301" s="35">
        <v>91.027157935971246</v>
      </c>
      <c r="AA301" s="35">
        <v>833.49209574230895</v>
      </c>
    </row>
    <row r="302" spans="24:27" x14ac:dyDescent="0.25">
      <c r="X302" s="34">
        <v>298</v>
      </c>
      <c r="Y302" s="35">
        <v>5688.6639864251738</v>
      </c>
      <c r="Z302" s="35">
        <v>87.695595039452286</v>
      </c>
      <c r="AA302" s="35">
        <v>803.80721177082694</v>
      </c>
    </row>
    <row r="303" spans="24:27" x14ac:dyDescent="0.25">
      <c r="X303" s="34">
        <v>299</v>
      </c>
      <c r="Y303" s="35">
        <v>4129.1716776562616</v>
      </c>
      <c r="Z303" s="35">
        <v>58.651148659405408</v>
      </c>
      <c r="AA303" s="35">
        <v>1151.1337298301864</v>
      </c>
    </row>
    <row r="304" spans="24:27" x14ac:dyDescent="0.25">
      <c r="X304" s="34">
        <v>300</v>
      </c>
      <c r="Y304" s="35">
        <v>5548.4791508035605</v>
      </c>
      <c r="Z304" s="35">
        <v>85.505286578197797</v>
      </c>
      <c r="AA304" s="35">
        <v>784.29714909572783</v>
      </c>
    </row>
    <row r="305" spans="24:27" x14ac:dyDescent="0.25">
      <c r="X305" s="34">
        <v>301</v>
      </c>
      <c r="Y305" s="35">
        <v>4453.7410184789551</v>
      </c>
      <c r="Z305" s="35">
        <v>66.078395168598718</v>
      </c>
      <c r="AA305" s="35">
        <v>611.46499015312406</v>
      </c>
    </row>
    <row r="306" spans="24:27" x14ac:dyDescent="0.25">
      <c r="X306" s="34">
        <v>302</v>
      </c>
      <c r="Y306" s="35">
        <v>5219.6215674405903</v>
      </c>
      <c r="Z306" s="35">
        <v>80.153510200533873</v>
      </c>
      <c r="AA306" s="35">
        <v>736.64595709054106</v>
      </c>
    </row>
    <row r="307" spans="24:27" x14ac:dyDescent="0.25">
      <c r="X307" s="34">
        <v>303</v>
      </c>
      <c r="Y307" s="35">
        <v>5228.4286264272823</v>
      </c>
      <c r="Z307" s="35">
        <v>80.30105494471259</v>
      </c>
      <c r="AA307" s="35">
        <v>737.9592975284927</v>
      </c>
    </row>
    <row r="308" spans="24:27" x14ac:dyDescent="0.25">
      <c r="X308" s="34">
        <v>304</v>
      </c>
      <c r="Y308" s="35">
        <v>4151.8381279752184</v>
      </c>
      <c r="Z308" s="35">
        <v>59.242292297286198</v>
      </c>
      <c r="AA308" s="35">
        <v>1157.535937463233</v>
      </c>
    </row>
    <row r="309" spans="24:27" x14ac:dyDescent="0.25">
      <c r="X309" s="34">
        <v>305</v>
      </c>
      <c r="Y309" s="35">
        <v>5159.1348553133448</v>
      </c>
      <c r="Z309" s="35">
        <v>79.133370254897059</v>
      </c>
      <c r="AA309" s="35">
        <v>727.565961740342</v>
      </c>
    </row>
    <row r="310" spans="24:27" x14ac:dyDescent="0.25">
      <c r="X310" s="34">
        <v>306</v>
      </c>
      <c r="Y310" s="35">
        <v>4700.477894293168</v>
      </c>
      <c r="Z310" s="35">
        <v>70.94332285012517</v>
      </c>
      <c r="AA310" s="35">
        <v>654.70694566055852</v>
      </c>
    </row>
    <row r="311" spans="24:27" x14ac:dyDescent="0.25">
      <c r="X311" s="34">
        <v>307</v>
      </c>
      <c r="Y311" s="35">
        <v>4152.3860454181731</v>
      </c>
      <c r="Z311" s="35">
        <v>59.256334261402785</v>
      </c>
      <c r="AA311" s="35">
        <v>1157.6857699786326</v>
      </c>
    </row>
    <row r="312" spans="24:27" x14ac:dyDescent="0.25">
      <c r="X312" s="34">
        <v>308</v>
      </c>
      <c r="Y312" s="35">
        <v>5397.6559196125709</v>
      </c>
      <c r="Z312" s="35">
        <v>83.089722432230985</v>
      </c>
      <c r="AA312" s="35">
        <v>762.7860197645997</v>
      </c>
    </row>
    <row r="313" spans="24:27" x14ac:dyDescent="0.25">
      <c r="X313" s="34">
        <v>309</v>
      </c>
      <c r="Y313" s="35">
        <v>5173.9397442037325</v>
      </c>
      <c r="Z313" s="35">
        <v>79.384175145004903</v>
      </c>
      <c r="AA313" s="35">
        <v>729.79821554881755</v>
      </c>
    </row>
    <row r="314" spans="24:27" x14ac:dyDescent="0.25">
      <c r="X314" s="34">
        <v>310</v>
      </c>
      <c r="Y314" s="35">
        <v>4856.6753369006019</v>
      </c>
      <c r="Z314" s="35">
        <v>73.834304152774422</v>
      </c>
      <c r="AA314" s="35">
        <v>680.41711019645265</v>
      </c>
    </row>
    <row r="315" spans="24:27" x14ac:dyDescent="0.25">
      <c r="X315" s="34">
        <v>311</v>
      </c>
      <c r="Y315" s="35">
        <v>4305.0655793316009</v>
      </c>
      <c r="Z315" s="35">
        <v>62.888556884156287</v>
      </c>
      <c r="AA315" s="35">
        <v>907.72974116934734</v>
      </c>
    </row>
    <row r="316" spans="24:27" x14ac:dyDescent="0.25">
      <c r="X316" s="34">
        <v>312</v>
      </c>
      <c r="Y316" s="35">
        <v>5249.2982246197125</v>
      </c>
      <c r="Z316" s="35">
        <v>80.649699101765037</v>
      </c>
      <c r="AA316" s="35">
        <v>741.06276850074119</v>
      </c>
    </row>
    <row r="317" spans="24:27" x14ac:dyDescent="0.25">
      <c r="X317" s="34">
        <v>313</v>
      </c>
      <c r="Y317" s="35">
        <v>4607.171757137713</v>
      </c>
      <c r="Z317" s="35">
        <v>69.152926031353246</v>
      </c>
      <c r="AA317" s="35">
        <v>638.7894199393312</v>
      </c>
    </row>
    <row r="318" spans="24:27" x14ac:dyDescent="0.25">
      <c r="X318" s="34">
        <v>314</v>
      </c>
      <c r="Y318" s="35">
        <v>4458.0564899726714</v>
      </c>
      <c r="Z318" s="35">
        <v>66.167489736367003</v>
      </c>
      <c r="AA318" s="35">
        <v>612.25661838038286</v>
      </c>
    </row>
    <row r="319" spans="24:27" x14ac:dyDescent="0.25">
      <c r="X319" s="34">
        <v>315</v>
      </c>
      <c r="Y319" s="35">
        <v>4778.2907306266652</v>
      </c>
      <c r="Z319" s="35">
        <v>72.398756338975758</v>
      </c>
      <c r="AA319" s="35">
        <v>667.64927839047868</v>
      </c>
    </row>
    <row r="320" spans="24:27" x14ac:dyDescent="0.25">
      <c r="X320" s="34">
        <v>316</v>
      </c>
      <c r="Y320" s="35">
        <v>5105.9063533690141</v>
      </c>
      <c r="Z320" s="35">
        <v>78.225510341900531</v>
      </c>
      <c r="AA320" s="35">
        <v>719.48619783477568</v>
      </c>
    </row>
    <row r="321" spans="24:27" x14ac:dyDescent="0.25">
      <c r="X321" s="34">
        <v>317</v>
      </c>
      <c r="Y321" s="35">
        <v>5421.4950113151726</v>
      </c>
      <c r="Z321" s="35">
        <v>83.475756629443396</v>
      </c>
      <c r="AA321" s="35">
        <v>766.22336248695365</v>
      </c>
    </row>
    <row r="322" spans="24:27" x14ac:dyDescent="0.25">
      <c r="X322" s="34">
        <v>318</v>
      </c>
      <c r="Y322" s="35">
        <v>5670.4694301159825</v>
      </c>
      <c r="Z322" s="35">
        <v>87.414198015827395</v>
      </c>
      <c r="AA322" s="35">
        <v>801.30041887444838</v>
      </c>
    </row>
    <row r="323" spans="24:27" x14ac:dyDescent="0.25">
      <c r="X323" s="34">
        <v>319</v>
      </c>
      <c r="Y323" s="35">
        <v>4136.133408957442</v>
      </c>
      <c r="Z323" s="35">
        <v>58.83502219698461</v>
      </c>
      <c r="AA323" s="35">
        <v>1153.1441522445421</v>
      </c>
    </row>
    <row r="324" spans="24:27" x14ac:dyDescent="0.25">
      <c r="X324" s="34">
        <v>320</v>
      </c>
      <c r="Y324" s="35">
        <v>4813.6042118094601</v>
      </c>
      <c r="Z324" s="35">
        <v>73.0490984555137</v>
      </c>
      <c r="AA324" s="35">
        <v>673.43317199901776</v>
      </c>
    </row>
    <row r="325" spans="24:27" x14ac:dyDescent="0.25">
      <c r="X325" s="34">
        <v>321</v>
      </c>
      <c r="Y325" s="35">
        <v>3977.7570227664487</v>
      </c>
      <c r="Z325" s="35">
        <v>54.452473721542944</v>
      </c>
      <c r="AA325" s="35">
        <v>1099.6130863171545</v>
      </c>
    </row>
    <row r="326" spans="24:27" x14ac:dyDescent="0.25">
      <c r="X326" s="34">
        <v>322</v>
      </c>
      <c r="Y326" s="35">
        <v>4565.977353915102</v>
      </c>
      <c r="Z326" s="35">
        <v>68.344806079403767</v>
      </c>
      <c r="AA326" s="35">
        <v>631.60614073982629</v>
      </c>
    </row>
    <row r="327" spans="24:27" x14ac:dyDescent="0.25">
      <c r="X327" s="34">
        <v>323</v>
      </c>
      <c r="Y327" s="35">
        <v>5572.7202080937777</v>
      </c>
      <c r="Z327" s="35">
        <v>85.887731379277994</v>
      </c>
      <c r="AA327" s="35">
        <v>787.70342006895339</v>
      </c>
    </row>
    <row r="328" spans="24:27" x14ac:dyDescent="0.25">
      <c r="X328" s="34">
        <v>324</v>
      </c>
      <c r="Y328" s="35">
        <v>4230.4370072606725</v>
      </c>
      <c r="Z328" s="35">
        <v>61.17348417544985</v>
      </c>
      <c r="AA328" s="35">
        <v>891.41767387206187</v>
      </c>
    </row>
    <row r="329" spans="24:27" x14ac:dyDescent="0.25">
      <c r="X329" s="34">
        <v>325</v>
      </c>
      <c r="Y329" s="35">
        <v>5003.6943475353273</v>
      </c>
      <c r="Z329" s="35">
        <v>76.453982557776754</v>
      </c>
      <c r="AA329" s="35">
        <v>703.72232809120567</v>
      </c>
    </row>
    <row r="330" spans="24:27" x14ac:dyDescent="0.25">
      <c r="X330" s="34">
        <v>326</v>
      </c>
      <c r="Y330" s="35">
        <v>4604.4297682594497</v>
      </c>
      <c r="Z330" s="35">
        <v>69.099491838592684</v>
      </c>
      <c r="AA330" s="35">
        <v>638.31442407475367</v>
      </c>
    </row>
    <row r="331" spans="24:27" x14ac:dyDescent="0.25">
      <c r="X331" s="34">
        <v>327</v>
      </c>
      <c r="Y331" s="35">
        <v>4491.95047627239</v>
      </c>
      <c r="Z331" s="35">
        <v>66.861501390642076</v>
      </c>
      <c r="AA331" s="35">
        <v>618.42348760886398</v>
      </c>
    </row>
    <row r="332" spans="24:27" x14ac:dyDescent="0.25">
      <c r="X332" s="34">
        <v>328</v>
      </c>
      <c r="Y332" s="35">
        <v>4837.1864148407321</v>
      </c>
      <c r="Z332" s="35">
        <v>73.480074524212753</v>
      </c>
      <c r="AA332" s="35">
        <v>677.26636503496081</v>
      </c>
    </row>
    <row r="333" spans="24:27" x14ac:dyDescent="0.25">
      <c r="X333" s="34">
        <v>329</v>
      </c>
      <c r="Y333" s="35">
        <v>4162.9393044496219</v>
      </c>
      <c r="Z333" s="35">
        <v>59.524976104175096</v>
      </c>
      <c r="AA333" s="35">
        <v>1160.529732809802</v>
      </c>
    </row>
    <row r="334" spans="24:27" x14ac:dyDescent="0.25">
      <c r="X334" s="34">
        <v>330</v>
      </c>
      <c r="Y334" s="35">
        <v>5267.285098604777</v>
      </c>
      <c r="Z334" s="35">
        <v>80.94908593799758</v>
      </c>
      <c r="AA334" s="35">
        <v>743.72786710184153</v>
      </c>
    </row>
    <row r="335" spans="24:27" x14ac:dyDescent="0.25">
      <c r="X335" s="34">
        <v>331</v>
      </c>
      <c r="Y335" s="35">
        <v>4314.5464171553222</v>
      </c>
      <c r="Z335" s="35">
        <v>63.100060530783452</v>
      </c>
      <c r="AA335" s="35">
        <v>909.69201469759548</v>
      </c>
    </row>
    <row r="336" spans="24:27" x14ac:dyDescent="0.25">
      <c r="X336" s="34">
        <v>332</v>
      </c>
      <c r="Y336" s="35">
        <v>4867.7832227600511</v>
      </c>
      <c r="Z336" s="35">
        <v>74.03543260362494</v>
      </c>
      <c r="AA336" s="35">
        <v>682.2061356728459</v>
      </c>
    </row>
    <row r="337" spans="24:27" x14ac:dyDescent="0.25">
      <c r="X337" s="34">
        <v>333</v>
      </c>
      <c r="Y337" s="35">
        <v>4449.38262184835</v>
      </c>
      <c r="Z337" s="35">
        <v>65.988240705709728</v>
      </c>
      <c r="AA337" s="35">
        <v>610.66395647869081</v>
      </c>
    </row>
    <row r="338" spans="24:27" x14ac:dyDescent="0.25">
      <c r="X338" s="34">
        <v>334</v>
      </c>
      <c r="Y338" s="35">
        <v>4544.7124887058735</v>
      </c>
      <c r="Z338" s="35">
        <v>67.922983557250333</v>
      </c>
      <c r="AA338" s="35">
        <v>627.85695106898345</v>
      </c>
    </row>
    <row r="339" spans="24:27" x14ac:dyDescent="0.25">
      <c r="X339" s="34">
        <v>335</v>
      </c>
      <c r="Y339" s="35">
        <v>5578.1722967204278</v>
      </c>
      <c r="Z339" s="35">
        <v>85.973532009145742</v>
      </c>
      <c r="AA339" s="35">
        <v>788.46762876909588</v>
      </c>
    </row>
    <row r="340" spans="24:27" x14ac:dyDescent="0.25">
      <c r="X340" s="34">
        <v>336</v>
      </c>
      <c r="Y340" s="35">
        <v>4860.6231571603994</v>
      </c>
      <c r="Z340" s="35">
        <v>73.905849867844466</v>
      </c>
      <c r="AA340" s="35">
        <v>681.05350004904926</v>
      </c>
    </row>
    <row r="341" spans="24:27" x14ac:dyDescent="0.25">
      <c r="X341" s="34">
        <v>337</v>
      </c>
      <c r="Y341" s="35">
        <v>4703.1742880604997</v>
      </c>
      <c r="Z341" s="35">
        <v>70.994300913786191</v>
      </c>
      <c r="AA341" s="35">
        <v>655.1602227922217</v>
      </c>
    </row>
    <row r="342" spans="24:27" x14ac:dyDescent="0.25">
      <c r="X342" s="34">
        <v>338</v>
      </c>
      <c r="Y342" s="35">
        <v>5357.7397736476005</v>
      </c>
      <c r="Z342" s="35">
        <v>82.439676416092112</v>
      </c>
      <c r="AA342" s="35">
        <v>756.99817455351501</v>
      </c>
    </row>
    <row r="343" spans="24:27" x14ac:dyDescent="0.25">
      <c r="X343" s="34">
        <v>339</v>
      </c>
      <c r="Y343" s="35">
        <v>4610.0551915853757</v>
      </c>
      <c r="Z343" s="35">
        <v>69.209063378300542</v>
      </c>
      <c r="AA343" s="35">
        <v>639.28844901492448</v>
      </c>
    </row>
    <row r="344" spans="24:27" x14ac:dyDescent="0.25">
      <c r="X344" s="34">
        <v>340</v>
      </c>
      <c r="Y344" s="35">
        <v>4007.7262631112403</v>
      </c>
      <c r="Z344" s="35">
        <v>55.317105420509776</v>
      </c>
      <c r="AA344" s="35">
        <v>1111.2441005972487</v>
      </c>
    </row>
    <row r="345" spans="24:27" x14ac:dyDescent="0.25">
      <c r="X345" s="34">
        <v>341</v>
      </c>
      <c r="Y345" s="35">
        <v>4660.2578287876577</v>
      </c>
      <c r="Z345" s="35">
        <v>70.177995242695943</v>
      </c>
      <c r="AA345" s="35">
        <v>647.90232148984899</v>
      </c>
    </row>
    <row r="346" spans="24:27" x14ac:dyDescent="0.25">
      <c r="X346" s="34">
        <v>342</v>
      </c>
      <c r="Y346" s="35">
        <v>5770.5814013949894</v>
      </c>
      <c r="Z346" s="35">
        <v>88.952124490949714</v>
      </c>
      <c r="AA346" s="35">
        <v>815.00181852237199</v>
      </c>
    </row>
    <row r="347" spans="24:27" x14ac:dyDescent="0.25">
      <c r="X347" s="34">
        <v>343</v>
      </c>
      <c r="Y347" s="35">
        <v>4176.7011647742438</v>
      </c>
      <c r="Z347" s="35">
        <v>59.870384077950234</v>
      </c>
      <c r="AA347" s="35">
        <v>1164.1250077911893</v>
      </c>
    </row>
    <row r="348" spans="24:27" x14ac:dyDescent="0.25">
      <c r="X348" s="34">
        <v>344</v>
      </c>
      <c r="Y348" s="35">
        <v>5596.1484340016759</v>
      </c>
      <c r="Z348" s="35">
        <v>86.255868835321053</v>
      </c>
      <c r="AA348" s="35">
        <v>790.98239575042874</v>
      </c>
    </row>
    <row r="349" spans="24:27" x14ac:dyDescent="0.25">
      <c r="X349" s="34">
        <v>345</v>
      </c>
      <c r="Y349" s="35">
        <v>4427.3384284209651</v>
      </c>
      <c r="Z349" s="35">
        <v>65.529504558394137</v>
      </c>
      <c r="AA349" s="35">
        <v>606.58821777710978</v>
      </c>
    </row>
    <row r="350" spans="24:27" x14ac:dyDescent="0.25">
      <c r="X350" s="34">
        <v>346</v>
      </c>
      <c r="Y350" s="35">
        <v>5164.4319574838364</v>
      </c>
      <c r="Z350" s="35">
        <v>79.223190772055418</v>
      </c>
      <c r="AA350" s="35">
        <v>728.36538960768667</v>
      </c>
    </row>
    <row r="351" spans="24:27" x14ac:dyDescent="0.25">
      <c r="X351" s="34">
        <v>347</v>
      </c>
      <c r="Y351" s="35">
        <v>3933.9644484171959</v>
      </c>
      <c r="Z351" s="35">
        <v>53.143143850807157</v>
      </c>
      <c r="AA351" s="35">
        <v>1080.659002768901</v>
      </c>
    </row>
    <row r="352" spans="24:27" x14ac:dyDescent="0.25">
      <c r="X352" s="34">
        <v>348</v>
      </c>
      <c r="Y352" s="35">
        <v>5587.6537906404592</v>
      </c>
      <c r="Z352" s="35">
        <v>86.122556640813016</v>
      </c>
      <c r="AA352" s="35">
        <v>789.79497774356139</v>
      </c>
    </row>
    <row r="353" spans="24:27" x14ac:dyDescent="0.25">
      <c r="X353" s="34">
        <v>349</v>
      </c>
      <c r="Y353" s="35">
        <v>4978.1093001862719</v>
      </c>
      <c r="Z353" s="35">
        <v>76.004419098663902</v>
      </c>
      <c r="AA353" s="35">
        <v>699.72240940606616</v>
      </c>
    </row>
    <row r="354" spans="24:27" x14ac:dyDescent="0.25">
      <c r="X354" s="34">
        <v>350</v>
      </c>
      <c r="Y354" s="35">
        <v>5483.8481586327325</v>
      </c>
      <c r="Z354" s="35">
        <v>84.477874475485493</v>
      </c>
      <c r="AA354" s="35">
        <v>775.14713239087462</v>
      </c>
    </row>
    <row r="355" spans="24:27" x14ac:dyDescent="0.25">
      <c r="X355" s="34">
        <v>351</v>
      </c>
      <c r="Y355" s="35">
        <v>4801.0701818248081</v>
      </c>
      <c r="Z355" s="35">
        <v>72.818961887849525</v>
      </c>
      <c r="AA355" s="35">
        <v>671.38637186648543</v>
      </c>
    </row>
    <row r="356" spans="24:27" x14ac:dyDescent="0.25">
      <c r="X356" s="34">
        <v>352</v>
      </c>
      <c r="Y356" s="35">
        <v>4671.5287327295573</v>
      </c>
      <c r="Z356" s="35">
        <v>70.393410973071852</v>
      </c>
      <c r="AA356" s="35">
        <v>649.81753890856305</v>
      </c>
    </row>
    <row r="357" spans="24:27" x14ac:dyDescent="0.25">
      <c r="X357" s="34">
        <v>353</v>
      </c>
      <c r="Y357" s="35">
        <v>4070.4777229494989</v>
      </c>
      <c r="Z357" s="35">
        <v>57.068127788974977</v>
      </c>
      <c r="AA357" s="35">
        <v>1133.0629815061193</v>
      </c>
    </row>
    <row r="358" spans="24:27" x14ac:dyDescent="0.25">
      <c r="X358" s="34">
        <v>354</v>
      </c>
      <c r="Y358" s="35">
        <v>4202.5647724479541</v>
      </c>
      <c r="Z358" s="35">
        <v>60.505971470530753</v>
      </c>
      <c r="AA358" s="35">
        <v>1170.568835516774</v>
      </c>
    </row>
    <row r="359" spans="24:27" x14ac:dyDescent="0.25">
      <c r="X359" s="34">
        <v>355</v>
      </c>
      <c r="Y359" s="35">
        <v>4333.6968178187708</v>
      </c>
      <c r="Z359" s="35">
        <v>63.523457110099045</v>
      </c>
      <c r="AA359" s="35">
        <v>913.58973249289295</v>
      </c>
    </row>
    <row r="360" spans="24:27" x14ac:dyDescent="0.25">
      <c r="X360" s="34">
        <v>356</v>
      </c>
      <c r="Y360" s="35">
        <v>4835.6950117936231</v>
      </c>
      <c r="Z360" s="35">
        <v>73.452895224332025</v>
      </c>
      <c r="AA360" s="35">
        <v>677.02462055557658</v>
      </c>
    </row>
    <row r="361" spans="24:27" x14ac:dyDescent="0.25">
      <c r="X361" s="34">
        <v>357</v>
      </c>
      <c r="Y361" s="35">
        <v>5938.2583614766381</v>
      </c>
      <c r="Z361" s="35">
        <v>91.472171837497299</v>
      </c>
      <c r="AA361" s="35">
        <v>837.45812132541857</v>
      </c>
    </row>
    <row r="362" spans="24:27" x14ac:dyDescent="0.25">
      <c r="X362" s="34">
        <v>358</v>
      </c>
      <c r="Y362" s="35">
        <v>5437.0967340507204</v>
      </c>
      <c r="Z362" s="35">
        <v>83.727525025074186</v>
      </c>
      <c r="AA362" s="35">
        <v>768.46524681067388</v>
      </c>
    </row>
    <row r="363" spans="24:27" x14ac:dyDescent="0.25">
      <c r="X363" s="34">
        <v>359</v>
      </c>
      <c r="Y363" s="35">
        <v>4320.8543386145202</v>
      </c>
      <c r="Z363" s="35">
        <v>63.240076181636198</v>
      </c>
      <c r="AA363" s="35">
        <v>910.98542632860631</v>
      </c>
    </row>
    <row r="364" spans="24:27" x14ac:dyDescent="0.25">
      <c r="X364" s="34">
        <v>360</v>
      </c>
      <c r="Y364" s="35">
        <v>5326.4115586827884</v>
      </c>
      <c r="Z364" s="35">
        <v>81.926211483729247</v>
      </c>
      <c r="AA364" s="35">
        <v>752.42669953495886</v>
      </c>
    </row>
    <row r="365" spans="24:27" x14ac:dyDescent="0.25">
      <c r="X365" s="34">
        <v>361</v>
      </c>
      <c r="Y365" s="35">
        <v>5572.0458749267946</v>
      </c>
      <c r="Z365" s="35">
        <v>85.877113777188328</v>
      </c>
      <c r="AA365" s="35">
        <v>787.60885175075657</v>
      </c>
    </row>
    <row r="366" spans="24:27" x14ac:dyDescent="0.25">
      <c r="X366" s="34">
        <v>362</v>
      </c>
      <c r="Y366" s="35">
        <v>4021.6294762728717</v>
      </c>
      <c r="Z366" s="35">
        <v>55.711349908856747</v>
      </c>
      <c r="AA366" s="35">
        <v>1116.346639966489</v>
      </c>
    </row>
    <row r="367" spans="24:27" x14ac:dyDescent="0.25">
      <c r="X367" s="34">
        <v>363</v>
      </c>
      <c r="Y367" s="35">
        <v>4219.4383453154105</v>
      </c>
      <c r="Z367" s="35">
        <v>60.912075231671324</v>
      </c>
      <c r="AA367" s="35">
        <v>888.86456358451562</v>
      </c>
    </row>
    <row r="368" spans="24:27" x14ac:dyDescent="0.25">
      <c r="X368" s="34">
        <v>364</v>
      </c>
      <c r="Y368" s="35">
        <v>4096.0774885454248</v>
      </c>
      <c r="Z368" s="35">
        <v>57.764173254684934</v>
      </c>
      <c r="AA368" s="35">
        <v>1141.1834351140371</v>
      </c>
    </row>
    <row r="369" spans="24:27" x14ac:dyDescent="0.25">
      <c r="X369" s="34">
        <v>365</v>
      </c>
      <c r="Y369" s="35">
        <v>3941.6180818048788</v>
      </c>
      <c r="Z369" s="35">
        <v>53.376720474755302</v>
      </c>
      <c r="AA369" s="35">
        <v>1084.174104811693</v>
      </c>
    </row>
    <row r="370" spans="24:27" x14ac:dyDescent="0.25">
      <c r="X370" s="34">
        <v>366</v>
      </c>
      <c r="Y370" s="35">
        <v>4478.3942868103131</v>
      </c>
      <c r="Z370" s="35">
        <v>66.585123343257578</v>
      </c>
      <c r="AA370" s="35">
        <v>615.96755599887956</v>
      </c>
    </row>
    <row r="371" spans="24:27" x14ac:dyDescent="0.25">
      <c r="X371" s="34">
        <v>367</v>
      </c>
      <c r="Y371" s="35">
        <v>3996.5622904795496</v>
      </c>
      <c r="Z371" s="35">
        <v>54.997523082575356</v>
      </c>
      <c r="AA371" s="35">
        <v>1107.0183017617881</v>
      </c>
    </row>
    <row r="372" spans="24:27" x14ac:dyDescent="0.25">
      <c r="X372" s="34">
        <v>368</v>
      </c>
      <c r="Y372" s="35">
        <v>5341.9161198415986</v>
      </c>
      <c r="Z372" s="35">
        <v>82.180692888528725</v>
      </c>
      <c r="AA372" s="35">
        <v>754.69236376767151</v>
      </c>
    </row>
    <row r="373" spans="24:27" x14ac:dyDescent="0.25">
      <c r="X373" s="34">
        <v>369</v>
      </c>
      <c r="Y373" s="35">
        <v>5187.0763690605108</v>
      </c>
      <c r="Z373" s="35">
        <v>79.606109759951693</v>
      </c>
      <c r="AA373" s="35">
        <v>731.77356474712496</v>
      </c>
    </row>
    <row r="374" spans="24:27" x14ac:dyDescent="0.25">
      <c r="X374" s="34">
        <v>370</v>
      </c>
      <c r="Y374" s="35">
        <v>5027.3114358611128</v>
      </c>
      <c r="Z374" s="35">
        <v>76.866735761085636</v>
      </c>
      <c r="AA374" s="35">
        <v>707.39491442317365</v>
      </c>
    </row>
    <row r="375" spans="24:27" x14ac:dyDescent="0.25">
      <c r="X375" s="34">
        <v>371</v>
      </c>
      <c r="Y375" s="35">
        <v>4488.1128122513328</v>
      </c>
      <c r="Z375" s="35">
        <v>66.78341879461334</v>
      </c>
      <c r="AA375" s="35">
        <v>617.72962435241232</v>
      </c>
    </row>
    <row r="376" spans="24:27" x14ac:dyDescent="0.25">
      <c r="X376" s="34">
        <v>372</v>
      </c>
      <c r="Y376" s="35">
        <v>5304.5587629124948</v>
      </c>
      <c r="Z376" s="35">
        <v>81.566310958376107</v>
      </c>
      <c r="AA376" s="35">
        <v>749.22258840105155</v>
      </c>
    </row>
    <row r="377" spans="24:27" x14ac:dyDescent="0.25">
      <c r="X377" s="34">
        <v>373</v>
      </c>
      <c r="Y377" s="35">
        <v>4041.9181606539714</v>
      </c>
      <c r="Z377" s="35">
        <v>56.279885175223811</v>
      </c>
      <c r="AA377" s="35">
        <v>1123.5034174323769</v>
      </c>
    </row>
    <row r="378" spans="24:27" x14ac:dyDescent="0.25">
      <c r="X378" s="34">
        <v>374</v>
      </c>
      <c r="Y378" s="35">
        <v>4509.5682664939723</v>
      </c>
      <c r="Z378" s="35">
        <v>67.21839589934433</v>
      </c>
      <c r="AA378" s="35">
        <v>621.59505919012645</v>
      </c>
    </row>
    <row r="379" spans="24:27" x14ac:dyDescent="0.25">
      <c r="X379" s="34">
        <v>375</v>
      </c>
      <c r="Y379" s="35">
        <v>4202.3277376034721</v>
      </c>
      <c r="Z379" s="35">
        <v>60.500220789718917</v>
      </c>
      <c r="AA379" s="35">
        <v>1170.5114952596048</v>
      </c>
    </row>
    <row r="380" spans="24:27" x14ac:dyDescent="0.25">
      <c r="X380" s="34">
        <v>376</v>
      </c>
      <c r="Y380" s="35">
        <v>5194.2860206536006</v>
      </c>
      <c r="Z380" s="35">
        <v>79.727670910865683</v>
      </c>
      <c r="AA380" s="35">
        <v>732.8555511634471</v>
      </c>
    </row>
    <row r="381" spans="24:27" x14ac:dyDescent="0.25">
      <c r="X381" s="34">
        <v>377</v>
      </c>
      <c r="Y381" s="35">
        <v>4720.5007856785787</v>
      </c>
      <c r="Z381" s="35">
        <v>71.320917039401479</v>
      </c>
      <c r="AA381" s="35">
        <v>658.06443876839046</v>
      </c>
    </row>
    <row r="382" spans="24:27" x14ac:dyDescent="0.25">
      <c r="X382" s="34">
        <v>378</v>
      </c>
      <c r="Y382" s="35">
        <v>4155.9022798385213</v>
      </c>
      <c r="Z382" s="35">
        <v>59.346222879303234</v>
      </c>
      <c r="AA382" s="35">
        <v>1158.6421191624427</v>
      </c>
    </row>
    <row r="383" spans="24:27" x14ac:dyDescent="0.25">
      <c r="X383" s="34">
        <v>379</v>
      </c>
      <c r="Y383" s="35">
        <v>5755.2871991641932</v>
      </c>
      <c r="Z383" s="35">
        <v>88.718809776900557</v>
      </c>
      <c r="AA383" s="35">
        <v>812.92306399722361</v>
      </c>
    </row>
    <row r="384" spans="24:27" x14ac:dyDescent="0.25">
      <c r="X384" s="34">
        <v>380</v>
      </c>
      <c r="Y384" s="35">
        <v>4158.2166319348662</v>
      </c>
      <c r="Z384" s="35">
        <v>59.40517729051416</v>
      </c>
      <c r="AA384" s="35">
        <v>1159.2667453170511</v>
      </c>
    </row>
    <row r="385" spans="24:27" x14ac:dyDescent="0.25">
      <c r="X385" s="34">
        <v>381</v>
      </c>
      <c r="Y385" s="35">
        <v>5473.5505464236567</v>
      </c>
      <c r="Z385" s="35">
        <v>84.313122321109745</v>
      </c>
      <c r="AA385" s="35">
        <v>773.67996286694847</v>
      </c>
    </row>
    <row r="386" spans="24:27" x14ac:dyDescent="0.25">
      <c r="X386" s="34">
        <v>382</v>
      </c>
      <c r="Y386" s="35">
        <v>4233.7734845248742</v>
      </c>
      <c r="Z386" s="35">
        <v>61.252295065659055</v>
      </c>
      <c r="AA386" s="35">
        <v>892.18374696958574</v>
      </c>
    </row>
    <row r="387" spans="24:27" x14ac:dyDescent="0.25">
      <c r="X387" s="34">
        <v>383</v>
      </c>
      <c r="Y387" s="35">
        <v>5621.7686910356115</v>
      </c>
      <c r="Z387" s="35">
        <v>86.656796591971883</v>
      </c>
      <c r="AA387" s="35">
        <v>794.55358251556959</v>
      </c>
    </row>
    <row r="388" spans="24:27" x14ac:dyDescent="0.25">
      <c r="X388" s="34">
        <v>384</v>
      </c>
      <c r="Y388" s="35">
        <v>5740.4963938944693</v>
      </c>
      <c r="Z388" s="35">
        <v>88.492616837132246</v>
      </c>
      <c r="AA388" s="35">
        <v>810.90781416422499</v>
      </c>
    </row>
    <row r="389" spans="24:27" x14ac:dyDescent="0.25">
      <c r="X389" s="34">
        <v>385</v>
      </c>
      <c r="Y389" s="35">
        <v>4132.4166945615334</v>
      </c>
      <c r="Z389" s="35">
        <v>58.737124735337417</v>
      </c>
      <c r="AA389" s="35">
        <v>1152.0759310313672</v>
      </c>
    </row>
    <row r="390" spans="24:27" x14ac:dyDescent="0.25">
      <c r="X390" s="34">
        <v>386</v>
      </c>
      <c r="Y390" s="35">
        <v>4015.717456190072</v>
      </c>
      <c r="Z390" s="35">
        <v>55.544193792558666</v>
      </c>
      <c r="AA390" s="35">
        <v>1114.1976967069631</v>
      </c>
    </row>
    <row r="391" spans="24:27" x14ac:dyDescent="0.25">
      <c r="X391" s="34">
        <v>387</v>
      </c>
      <c r="Y391" s="35">
        <v>4233.5182693139359</v>
      </c>
      <c r="Z391" s="35">
        <v>61.246274474111082</v>
      </c>
      <c r="AA391" s="35">
        <v>892.12528345311841</v>
      </c>
    </row>
    <row r="392" spans="24:27" x14ac:dyDescent="0.25">
      <c r="X392" s="34">
        <v>388</v>
      </c>
      <c r="Y392" s="35">
        <v>4224.069323616709</v>
      </c>
      <c r="Z392" s="35">
        <v>61.022447197774603</v>
      </c>
      <c r="AA392" s="35">
        <v>889.94482437629244</v>
      </c>
    </row>
    <row r="393" spans="24:27" x14ac:dyDescent="0.25">
      <c r="X393" s="34">
        <v>389</v>
      </c>
      <c r="Y393" s="35">
        <v>4437.9951039277857</v>
      </c>
      <c r="Z393" s="35">
        <v>65.751848956620805</v>
      </c>
      <c r="AA393" s="35">
        <v>608.56364400885695</v>
      </c>
    </row>
    <row r="394" spans="24:27" x14ac:dyDescent="0.25">
      <c r="X394" s="34">
        <v>390</v>
      </c>
      <c r="Y394" s="35">
        <v>5420.3286630866505</v>
      </c>
      <c r="Z394" s="35">
        <v>83.456907298683717</v>
      </c>
      <c r="AA394" s="35">
        <v>766.05552012316559</v>
      </c>
    </row>
    <row r="395" spans="24:27" x14ac:dyDescent="0.25">
      <c r="X395" s="34">
        <v>391</v>
      </c>
      <c r="Y395" s="35">
        <v>5007.8095677995188</v>
      </c>
      <c r="Z395" s="35">
        <v>76.526056376892711</v>
      </c>
      <c r="AA395" s="35">
        <v>704.36361247962577</v>
      </c>
    </row>
    <row r="396" spans="24:27" x14ac:dyDescent="0.25">
      <c r="X396" s="34">
        <v>392</v>
      </c>
      <c r="Y396" s="35">
        <v>4484.6422658465563</v>
      </c>
      <c r="Z396" s="35">
        <v>66.712698716105791</v>
      </c>
      <c r="AA396" s="35">
        <v>617.1011939335034</v>
      </c>
    </row>
    <row r="397" spans="24:27" x14ac:dyDescent="0.25">
      <c r="X397" s="34">
        <v>393</v>
      </c>
      <c r="Y397" s="35">
        <v>5277.472217060671</v>
      </c>
      <c r="Z397" s="35">
        <v>81.118201431624527</v>
      </c>
      <c r="AA397" s="35">
        <v>745.2333471682839</v>
      </c>
    </row>
    <row r="398" spans="24:27" x14ac:dyDescent="0.25">
      <c r="X398" s="34">
        <v>394</v>
      </c>
      <c r="Y398" s="35">
        <v>4659.1839635684828</v>
      </c>
      <c r="Z398" s="35">
        <v>70.157431565332047</v>
      </c>
      <c r="AA398" s="35">
        <v>647.71949695646936</v>
      </c>
    </row>
    <row r="399" spans="24:27" x14ac:dyDescent="0.25">
      <c r="X399" s="34">
        <v>395</v>
      </c>
      <c r="Y399" s="35">
        <v>4923.3060839763111</v>
      </c>
      <c r="Z399" s="35">
        <v>75.032696365506865</v>
      </c>
      <c r="AA399" s="35">
        <v>691.07737296233097</v>
      </c>
    </row>
    <row r="400" spans="24:27" x14ac:dyDescent="0.25">
      <c r="X400" s="34">
        <v>396</v>
      </c>
      <c r="Y400" s="35">
        <v>5329.0088974905902</v>
      </c>
      <c r="Z400" s="35">
        <v>81.968892450241952</v>
      </c>
      <c r="AA400" s="35">
        <v>752.80668656807677</v>
      </c>
    </row>
    <row r="401" spans="24:27" x14ac:dyDescent="0.25">
      <c r="X401" s="34">
        <v>397</v>
      </c>
      <c r="Y401" s="35">
        <v>3975.4541360925969</v>
      </c>
      <c r="Z401" s="35">
        <v>54.385098637699258</v>
      </c>
      <c r="AA401" s="35">
        <v>1098.6794229931941</v>
      </c>
    </row>
    <row r="402" spans="24:27" x14ac:dyDescent="0.25">
      <c r="X402" s="34">
        <v>398</v>
      </c>
      <c r="Y402" s="35">
        <v>4615.4410480700562</v>
      </c>
      <c r="Z402" s="35">
        <v>69.313774958171678</v>
      </c>
      <c r="AA402" s="35">
        <v>640.21928601952322</v>
      </c>
    </row>
    <row r="403" spans="24:27" x14ac:dyDescent="0.25">
      <c r="X403" s="34">
        <v>399</v>
      </c>
      <c r="Y403" s="35">
        <v>4641.3333001142546</v>
      </c>
      <c r="Z403" s="35">
        <v>69.814584659618305</v>
      </c>
      <c r="AA403" s="35">
        <v>644.67143985330415</v>
      </c>
    </row>
    <row r="404" spans="24:27" x14ac:dyDescent="0.25">
      <c r="X404" s="34">
        <v>400</v>
      </c>
      <c r="Y404" s="35">
        <v>4967.0270718301272</v>
      </c>
      <c r="Z404" s="35">
        <v>75.808893905077042</v>
      </c>
      <c r="AA404" s="35">
        <v>697.98281995110028</v>
      </c>
    </row>
    <row r="405" spans="24:27" x14ac:dyDescent="0.25">
      <c r="X405" s="34">
        <v>401</v>
      </c>
      <c r="Y405" s="35">
        <v>4340.398713569085</v>
      </c>
      <c r="Z405" s="35">
        <v>63.670472295982975</v>
      </c>
      <c r="AA405" s="35">
        <v>914.93382736672788</v>
      </c>
    </row>
    <row r="406" spans="24:27" x14ac:dyDescent="0.25">
      <c r="X406" s="34">
        <v>402</v>
      </c>
      <c r="Y406" s="35">
        <v>4050.6536721703733</v>
      </c>
      <c r="Z406" s="35">
        <v>56.522401890304089</v>
      </c>
      <c r="AA406" s="35">
        <v>1126.4878729717727</v>
      </c>
    </row>
    <row r="407" spans="24:27" x14ac:dyDescent="0.25">
      <c r="X407" s="34">
        <v>403</v>
      </c>
      <c r="Y407" s="35">
        <v>3940.672159957398</v>
      </c>
      <c r="Z407" s="35">
        <v>53.34797483864461</v>
      </c>
      <c r="AA407" s="35">
        <v>1083.7448919252304</v>
      </c>
    </row>
    <row r="408" spans="24:27" x14ac:dyDescent="0.25">
      <c r="X408" s="34">
        <v>404</v>
      </c>
      <c r="Y408" s="35">
        <v>4835.8015379319459</v>
      </c>
      <c r="Z408" s="35">
        <v>73.454836895278333</v>
      </c>
      <c r="AA408" s="35">
        <v>677.04189059232124</v>
      </c>
    </row>
    <row r="409" spans="24:27" x14ac:dyDescent="0.25">
      <c r="X409" s="34">
        <v>405</v>
      </c>
      <c r="Y409" s="35">
        <v>4027.162039033874</v>
      </c>
      <c r="Z409" s="35">
        <v>55.8671507952334</v>
      </c>
      <c r="AA409" s="35">
        <v>1118.3309196700529</v>
      </c>
    </row>
    <row r="410" spans="24:27" x14ac:dyDescent="0.25">
      <c r="X410" s="34">
        <v>406</v>
      </c>
      <c r="Y410" s="35">
        <v>4861.1116648512207</v>
      </c>
      <c r="Z410" s="35">
        <v>73.914698151583792</v>
      </c>
      <c r="AA410" s="35">
        <v>681.13220476742833</v>
      </c>
    </row>
    <row r="411" spans="24:27" x14ac:dyDescent="0.25">
      <c r="X411" s="34">
        <v>407</v>
      </c>
      <c r="Y411" s="35">
        <v>3967.2580904765805</v>
      </c>
      <c r="Z411" s="35">
        <v>54.144106680215643</v>
      </c>
      <c r="AA411" s="35">
        <v>1095.3051920698413</v>
      </c>
    </row>
    <row r="412" spans="24:27" x14ac:dyDescent="0.25">
      <c r="X412" s="34">
        <v>408</v>
      </c>
      <c r="Y412" s="35">
        <v>5474.9717425724884</v>
      </c>
      <c r="Z412" s="35">
        <v>84.335877571365671</v>
      </c>
      <c r="AA412" s="35">
        <v>773.88260394154281</v>
      </c>
    </row>
    <row r="413" spans="24:27" x14ac:dyDescent="0.25">
      <c r="X413" s="34">
        <v>409</v>
      </c>
      <c r="Y413" s="35">
        <v>4521.6627535036396</v>
      </c>
      <c r="Z413" s="35">
        <v>67.461952481085973</v>
      </c>
      <c r="AA413" s="35">
        <v>623.75954619897345</v>
      </c>
    </row>
    <row r="414" spans="24:27" x14ac:dyDescent="0.25">
      <c r="X414" s="34">
        <v>410</v>
      </c>
      <c r="Y414" s="35">
        <v>4611.8618855548384</v>
      </c>
      <c r="Z414" s="35">
        <v>69.244210064230799</v>
      </c>
      <c r="AA414" s="35">
        <v>639.60088508421734</v>
      </c>
    </row>
    <row r="415" spans="24:27" x14ac:dyDescent="0.25">
      <c r="X415" s="34">
        <v>411</v>
      </c>
      <c r="Y415" s="35">
        <v>5412.5892169717308</v>
      </c>
      <c r="Z415" s="35">
        <v>83.331732180489212</v>
      </c>
      <c r="AA415" s="35">
        <v>764.9409169102056</v>
      </c>
    </row>
    <row r="416" spans="24:27" x14ac:dyDescent="0.25">
      <c r="X416" s="34">
        <v>412</v>
      </c>
      <c r="Y416" s="35">
        <v>3904.4593504702229</v>
      </c>
      <c r="Z416" s="35">
        <v>52.218348900192431</v>
      </c>
      <c r="AA416" s="35">
        <v>1066.0691008099395</v>
      </c>
    </row>
    <row r="417" spans="24:27" x14ac:dyDescent="0.25">
      <c r="X417" s="34">
        <v>413</v>
      </c>
      <c r="Y417" s="35">
        <v>4659.4975382362973</v>
      </c>
      <c r="Z417" s="35">
        <v>70.163436987365628</v>
      </c>
      <c r="AA417" s="35">
        <v>647.77288903076408</v>
      </c>
    </row>
    <row r="418" spans="24:27" x14ac:dyDescent="0.25">
      <c r="X418" s="34">
        <v>414</v>
      </c>
      <c r="Y418" s="35">
        <v>4302.2811761181938</v>
      </c>
      <c r="Z418" s="35">
        <v>62.826193552996337</v>
      </c>
      <c r="AA418" s="35">
        <v>907.14918035639437</v>
      </c>
    </row>
    <row r="419" spans="24:27" x14ac:dyDescent="0.25">
      <c r="X419" s="34">
        <v>415</v>
      </c>
      <c r="Y419" s="35">
        <v>4516.5467886832957</v>
      </c>
      <c r="Z419" s="35">
        <v>67.359069397220594</v>
      </c>
      <c r="AA419" s="35">
        <v>622.84521437061801</v>
      </c>
    </row>
    <row r="420" spans="24:27" x14ac:dyDescent="0.25">
      <c r="X420" s="34">
        <v>416</v>
      </c>
      <c r="Y420" s="35">
        <v>4187.9834824484524</v>
      </c>
      <c r="Z420" s="35">
        <v>60.149711614127469</v>
      </c>
      <c r="AA420" s="35">
        <v>1166.9837198212285</v>
      </c>
    </row>
    <row r="421" spans="24:27" x14ac:dyDescent="0.25">
      <c r="X421" s="34">
        <v>417</v>
      </c>
      <c r="Y421" s="35">
        <v>5036.0707246094116</v>
      </c>
      <c r="Z421" s="35">
        <v>77.019286511177853</v>
      </c>
      <c r="AA421" s="35">
        <v>708.75232070777031</v>
      </c>
    </row>
    <row r="422" spans="24:27" x14ac:dyDescent="0.25">
      <c r="X422" s="34">
        <v>418</v>
      </c>
      <c r="Y422" s="35">
        <v>4752.4598054661292</v>
      </c>
      <c r="Z422" s="35">
        <v>71.919125789082642</v>
      </c>
      <c r="AA422" s="35">
        <v>663.3839316441489</v>
      </c>
    </row>
    <row r="423" spans="24:27" x14ac:dyDescent="0.25">
      <c r="X423" s="34">
        <v>419</v>
      </c>
      <c r="Y423" s="35">
        <v>4306.057312284518</v>
      </c>
      <c r="Z423" s="35">
        <v>62.910741686293917</v>
      </c>
      <c r="AA423" s="35">
        <v>907.93604925417333</v>
      </c>
    </row>
    <row r="424" spans="24:27" x14ac:dyDescent="0.25">
      <c r="X424" s="34">
        <v>420</v>
      </c>
      <c r="Y424" s="35">
        <v>4105.4414834972122</v>
      </c>
      <c r="Z424" s="35">
        <v>58.016539002368944</v>
      </c>
      <c r="AA424" s="35">
        <v>1144.0583107179341</v>
      </c>
    </row>
    <row r="425" spans="24:27" x14ac:dyDescent="0.25">
      <c r="X425" s="34">
        <v>421</v>
      </c>
      <c r="Y425" s="35">
        <v>4240.9645211556281</v>
      </c>
      <c r="Z425" s="35">
        <v>61.421408300849279</v>
      </c>
      <c r="AA425" s="35">
        <v>893.82198035208955</v>
      </c>
    </row>
    <row r="426" spans="24:27" x14ac:dyDescent="0.25">
      <c r="X426" s="34">
        <v>422</v>
      </c>
      <c r="Y426" s="35">
        <v>4736.3656480775107</v>
      </c>
      <c r="Z426" s="35">
        <v>71.618551399438743</v>
      </c>
      <c r="AA426" s="35">
        <v>660.71106180605943</v>
      </c>
    </row>
    <row r="427" spans="24:27" x14ac:dyDescent="0.25">
      <c r="X427" s="34">
        <v>423</v>
      </c>
      <c r="Y427" s="35">
        <v>4885.2288549533696</v>
      </c>
      <c r="Z427" s="35">
        <v>74.350213571307933</v>
      </c>
      <c r="AA427" s="35">
        <v>685.00618037200741</v>
      </c>
    </row>
    <row r="428" spans="24:27" x14ac:dyDescent="0.25">
      <c r="X428" s="34">
        <v>424</v>
      </c>
      <c r="Y428" s="35">
        <v>3986.9404046036188</v>
      </c>
      <c r="Z428" s="35">
        <v>54.719752624079462</v>
      </c>
      <c r="AA428" s="35">
        <v>1103.2766838912244</v>
      </c>
    </row>
    <row r="429" spans="24:27" x14ac:dyDescent="0.25">
      <c r="X429" s="34">
        <v>425</v>
      </c>
      <c r="Y429" s="35">
        <v>5255.4568751892593</v>
      </c>
      <c r="Z429" s="35">
        <v>80.752322094573515</v>
      </c>
      <c r="AA429" s="35">
        <v>741.97629388567077</v>
      </c>
    </row>
    <row r="430" spans="24:27" x14ac:dyDescent="0.25">
      <c r="X430" s="34">
        <v>426</v>
      </c>
      <c r="Y430" s="35">
        <v>5486.4145192024553</v>
      </c>
      <c r="Z430" s="35">
        <v>84.518888274991951</v>
      </c>
      <c r="AA430" s="35">
        <v>775.51237717879462</v>
      </c>
    </row>
    <row r="431" spans="24:27" x14ac:dyDescent="0.25">
      <c r="X431" s="34">
        <v>427</v>
      </c>
      <c r="Y431" s="35">
        <v>4761.8898536145507</v>
      </c>
      <c r="Z431" s="35">
        <v>72.094616897268082</v>
      </c>
      <c r="AA431" s="35">
        <v>664.94454104310546</v>
      </c>
    </row>
    <row r="432" spans="24:27" x14ac:dyDescent="0.25">
      <c r="X432" s="34">
        <v>428</v>
      </c>
      <c r="Y432" s="35">
        <v>4349.7362002253449</v>
      </c>
      <c r="Z432" s="35">
        <v>63.874342706485123</v>
      </c>
      <c r="AA432" s="35">
        <v>916.789946038631</v>
      </c>
    </row>
    <row r="433" spans="24:27" x14ac:dyDescent="0.25">
      <c r="X433" s="34">
        <v>429</v>
      </c>
      <c r="Y433" s="35">
        <v>4689.4187850582339</v>
      </c>
      <c r="Z433" s="35">
        <v>70.733811786503168</v>
      </c>
      <c r="AA433" s="35">
        <v>652.84408692825775</v>
      </c>
    </row>
    <row r="434" spans="24:27" x14ac:dyDescent="0.25">
      <c r="X434" s="34">
        <v>430</v>
      </c>
      <c r="Y434" s="35">
        <v>4314.3898116313003</v>
      </c>
      <c r="Z434" s="35">
        <v>63.09657730731108</v>
      </c>
      <c r="AA434" s="35">
        <v>909.65978128648976</v>
      </c>
    </row>
    <row r="435" spans="24:27" x14ac:dyDescent="0.25">
      <c r="X435" s="34">
        <v>431</v>
      </c>
      <c r="Y435" s="35">
        <v>5827.8238071910746</v>
      </c>
      <c r="Z435" s="35">
        <v>89.820197089585164</v>
      </c>
      <c r="AA435" s="35">
        <v>822.7365321537369</v>
      </c>
    </row>
    <row r="436" spans="24:27" x14ac:dyDescent="0.25">
      <c r="X436" s="34">
        <v>432</v>
      </c>
      <c r="Y436" s="35">
        <v>3901.5706910312197</v>
      </c>
      <c r="Z436" s="35">
        <v>52.125358956788617</v>
      </c>
      <c r="AA436" s="35">
        <v>1064.5361778778342</v>
      </c>
    </row>
    <row r="437" spans="24:27" x14ac:dyDescent="0.25">
      <c r="X437" s="34">
        <v>433</v>
      </c>
      <c r="Y437" s="35">
        <v>4272.4537353517135</v>
      </c>
      <c r="Z437" s="35">
        <v>62.150693844830656</v>
      </c>
      <c r="AA437" s="35">
        <v>900.80166593455522</v>
      </c>
    </row>
    <row r="438" spans="24:27" x14ac:dyDescent="0.25">
      <c r="X438" s="34">
        <v>434</v>
      </c>
      <c r="Y438" s="35">
        <v>4259.8476419038634</v>
      </c>
      <c r="Z438" s="35">
        <v>61.860852114722618</v>
      </c>
      <c r="AA438" s="35">
        <v>898.04393197745503</v>
      </c>
    </row>
    <row r="439" spans="24:27" x14ac:dyDescent="0.25">
      <c r="X439" s="34">
        <v>435</v>
      </c>
      <c r="Y439" s="35">
        <v>4466.4728586095434</v>
      </c>
      <c r="Z439" s="35">
        <v>66.340763679200876</v>
      </c>
      <c r="AA439" s="35">
        <v>613.79623558743231</v>
      </c>
    </row>
    <row r="440" spans="24:27" x14ac:dyDescent="0.25">
      <c r="X440" s="34">
        <v>436</v>
      </c>
      <c r="Y440" s="35">
        <v>5278.369041939226</v>
      </c>
      <c r="Z440" s="35">
        <v>81.133074180908181</v>
      </c>
      <c r="AA440" s="35">
        <v>745.36574692809893</v>
      </c>
    </row>
    <row r="441" spans="24:27" x14ac:dyDescent="0.25">
      <c r="X441" s="34">
        <v>437</v>
      </c>
      <c r="Y441" s="35">
        <v>5447.3238100443959</v>
      </c>
      <c r="Z441" s="35">
        <v>83.89218891011015</v>
      </c>
      <c r="AA441" s="35">
        <v>769.93153756991342</v>
      </c>
    </row>
    <row r="442" spans="24:27" x14ac:dyDescent="0.25">
      <c r="X442" s="34">
        <v>438</v>
      </c>
      <c r="Y442" s="35">
        <v>4949.6256921390595</v>
      </c>
      <c r="Z442" s="35">
        <v>75.500890698042127</v>
      </c>
      <c r="AA442" s="35">
        <v>695.24259244219115</v>
      </c>
    </row>
    <row r="443" spans="24:27" x14ac:dyDescent="0.25">
      <c r="X443" s="34">
        <v>439</v>
      </c>
      <c r="Y443" s="35">
        <v>4963.7856896082712</v>
      </c>
      <c r="Z443" s="35">
        <v>75.751613643870598</v>
      </c>
      <c r="AA443" s="35">
        <v>697.47320438278723</v>
      </c>
    </row>
    <row r="444" spans="24:27" x14ac:dyDescent="0.25">
      <c r="X444" s="34">
        <v>440</v>
      </c>
      <c r="Y444" s="35">
        <v>5387.5537798798741</v>
      </c>
      <c r="Z444" s="35">
        <v>82.925643225076954</v>
      </c>
      <c r="AA444" s="35">
        <v>761.32506176633274</v>
      </c>
    </row>
    <row r="445" spans="24:27" x14ac:dyDescent="0.25">
      <c r="X445" s="34">
        <v>441</v>
      </c>
      <c r="Y445" s="35">
        <v>4217.3049394013433</v>
      </c>
      <c r="Z445" s="35">
        <v>60.861075851982335</v>
      </c>
      <c r="AA445" s="35">
        <v>888.36426798335106</v>
      </c>
    </row>
    <row r="446" spans="24:27" x14ac:dyDescent="0.25">
      <c r="X446" s="34">
        <v>442</v>
      </c>
      <c r="Y446" s="35">
        <v>4856.5124276959596</v>
      </c>
      <c r="Z446" s="35">
        <v>73.831350269810173</v>
      </c>
      <c r="AA446" s="35">
        <v>680.39083590918517</v>
      </c>
    </row>
    <row r="447" spans="24:27" x14ac:dyDescent="0.25">
      <c r="X447" s="34">
        <v>443</v>
      </c>
      <c r="Y447" s="35">
        <v>5254.4388281782831</v>
      </c>
      <c r="Z447" s="35">
        <v>80.73536634895359</v>
      </c>
      <c r="AA447" s="35">
        <v>741.825357183812</v>
      </c>
    </row>
    <row r="448" spans="24:27" x14ac:dyDescent="0.25">
      <c r="X448" s="34">
        <v>444</v>
      </c>
      <c r="Y448" s="35">
        <v>5544.4209566299269</v>
      </c>
      <c r="Z448" s="35">
        <v>85.441107929455939</v>
      </c>
      <c r="AA448" s="35">
        <v>783.7255514175622</v>
      </c>
    </row>
    <row r="449" spans="24:27" x14ac:dyDescent="0.25">
      <c r="X449" s="34">
        <v>445</v>
      </c>
      <c r="Y449" s="35">
        <v>4646.8457753443099</v>
      </c>
      <c r="Z449" s="35">
        <v>69.920666526064991</v>
      </c>
      <c r="AA449" s="35">
        <v>645.61453810161015</v>
      </c>
    </row>
    <row r="450" spans="24:27" x14ac:dyDescent="0.25">
      <c r="X450" s="34">
        <v>446</v>
      </c>
      <c r="Y450" s="35">
        <v>5784.0792572189885</v>
      </c>
      <c r="Z450" s="35">
        <v>89.15755051905073</v>
      </c>
      <c r="AA450" s="35">
        <v>816.83213971613759</v>
      </c>
    </row>
    <row r="451" spans="24:27" x14ac:dyDescent="0.25">
      <c r="X451" s="34">
        <v>447</v>
      </c>
      <c r="Y451" s="35">
        <v>4260.0900016822225</v>
      </c>
      <c r="Z451" s="35">
        <v>61.866450351808879</v>
      </c>
      <c r="AA451" s="35">
        <v>898.09739693291931</v>
      </c>
    </row>
    <row r="452" spans="24:27" x14ac:dyDescent="0.25">
      <c r="X452" s="34">
        <v>448</v>
      </c>
      <c r="Y452" s="35">
        <v>5311.9932387294939</v>
      </c>
      <c r="Z452" s="35">
        <v>81.688913274344216</v>
      </c>
      <c r="AA452" s="35">
        <v>750.3140744725755</v>
      </c>
    </row>
    <row r="453" spans="24:27" x14ac:dyDescent="0.25">
      <c r="X453" s="34">
        <v>449</v>
      </c>
      <c r="Y453" s="35">
        <v>4240.1974968485911</v>
      </c>
      <c r="Z453" s="35">
        <v>61.403417828176401</v>
      </c>
      <c r="AA453" s="35">
        <v>893.6480644177343</v>
      </c>
    </row>
    <row r="454" spans="24:27" x14ac:dyDescent="0.25">
      <c r="X454" s="34">
        <v>450</v>
      </c>
      <c r="Y454" s="35">
        <v>5813.1819718044089</v>
      </c>
      <c r="Z454" s="35">
        <v>89.598928514369646</v>
      </c>
      <c r="AA454" s="35">
        <v>820.76490889587808</v>
      </c>
    </row>
    <row r="455" spans="24:27" x14ac:dyDescent="0.25">
      <c r="X455" s="34">
        <v>451</v>
      </c>
      <c r="Y455" s="35">
        <v>5093.7589104627104</v>
      </c>
      <c r="Z455" s="35">
        <v>78.016950806471115</v>
      </c>
      <c r="AA455" s="35">
        <v>717.63017631365267</v>
      </c>
    </row>
    <row r="456" spans="24:27" x14ac:dyDescent="0.25">
      <c r="X456" s="34">
        <v>452</v>
      </c>
      <c r="Y456" s="35">
        <v>4866.5571416315515</v>
      </c>
      <c r="Z456" s="35">
        <v>74.013259227182758</v>
      </c>
      <c r="AA456" s="35">
        <v>682.00890269282843</v>
      </c>
    </row>
    <row r="457" spans="24:27" x14ac:dyDescent="0.25">
      <c r="X457" s="34">
        <v>453</v>
      </c>
      <c r="Y457" s="35">
        <v>5103.4135316032871</v>
      </c>
      <c r="Z457" s="35">
        <v>78.18275334362859</v>
      </c>
      <c r="AA457" s="35">
        <v>719.10568950179993</v>
      </c>
    </row>
    <row r="458" spans="24:27" x14ac:dyDescent="0.25">
      <c r="X458" s="34">
        <v>454</v>
      </c>
      <c r="Y458" s="35">
        <v>4577.4235808317335</v>
      </c>
      <c r="Z458" s="35">
        <v>68.570519280788176</v>
      </c>
      <c r="AA458" s="35">
        <v>633.61239269108</v>
      </c>
    </row>
    <row r="459" spans="24:27" x14ac:dyDescent="0.25">
      <c r="X459" s="34">
        <v>455</v>
      </c>
      <c r="Y459" s="35">
        <v>4119.1224360077622</v>
      </c>
      <c r="Z459" s="35">
        <v>58.383247276624743</v>
      </c>
      <c r="AA459" s="35">
        <v>1148.1731015935</v>
      </c>
    </row>
    <row r="460" spans="24:27" x14ac:dyDescent="0.25">
      <c r="X460" s="34">
        <v>456</v>
      </c>
      <c r="Y460" s="35">
        <v>5436.0638136249172</v>
      </c>
      <c r="Z460" s="35">
        <v>83.71087783304263</v>
      </c>
      <c r="AA460" s="35">
        <v>768.31700917397347</v>
      </c>
    </row>
    <row r="461" spans="24:27" x14ac:dyDescent="0.25">
      <c r="X461" s="34">
        <v>457</v>
      </c>
      <c r="Y461" s="35">
        <v>5478.1983268196973</v>
      </c>
      <c r="Z461" s="35">
        <v>84.387518745619303</v>
      </c>
      <c r="AA461" s="35">
        <v>774.34248308927533</v>
      </c>
    </row>
    <row r="462" spans="24:27" x14ac:dyDescent="0.25">
      <c r="X462" s="34">
        <v>458</v>
      </c>
      <c r="Y462" s="35">
        <v>4970.3931080943739</v>
      </c>
      <c r="Z462" s="35">
        <v>75.868332745382588</v>
      </c>
      <c r="AA462" s="35">
        <v>698.51164370719289</v>
      </c>
    </row>
    <row r="463" spans="24:27" x14ac:dyDescent="0.25">
      <c r="X463" s="34">
        <v>459</v>
      </c>
      <c r="Y463" s="35">
        <v>5684.466084499064</v>
      </c>
      <c r="Z463" s="35">
        <v>87.630745457319875</v>
      </c>
      <c r="AA463" s="35">
        <v>803.22949982588341</v>
      </c>
    </row>
    <row r="464" spans="24:27" x14ac:dyDescent="0.25">
      <c r="X464" s="34">
        <v>460</v>
      </c>
      <c r="Y464" s="35">
        <v>5497.088819112596</v>
      </c>
      <c r="Z464" s="35">
        <v>84.689283169356742</v>
      </c>
      <c r="AA464" s="35">
        <v>777.02983128041217</v>
      </c>
    </row>
    <row r="465" spans="24:27" x14ac:dyDescent="0.25">
      <c r="X465" s="34">
        <v>461</v>
      </c>
      <c r="Y465" s="35">
        <v>4837.2938160940103</v>
      </c>
      <c r="Z465" s="35">
        <v>73.482031406244715</v>
      </c>
      <c r="AA465" s="35">
        <v>677.28377042335455</v>
      </c>
    </row>
    <row r="466" spans="24:27" x14ac:dyDescent="0.25">
      <c r="X466" s="34">
        <v>462</v>
      </c>
      <c r="Y466" s="35">
        <v>4500.6676925855072</v>
      </c>
      <c r="Z466" s="35">
        <v>67.038409326516145</v>
      </c>
      <c r="AA466" s="35">
        <v>619.99557175097129</v>
      </c>
    </row>
    <row r="467" spans="24:27" x14ac:dyDescent="0.25">
      <c r="X467" s="34">
        <v>463</v>
      </c>
      <c r="Y467" s="35">
        <v>5628.5414535185882</v>
      </c>
      <c r="Z467" s="35">
        <v>86.762495758924331</v>
      </c>
      <c r="AA467" s="35">
        <v>795.49510361733337</v>
      </c>
    </row>
    <row r="468" spans="24:27" x14ac:dyDescent="0.25">
      <c r="X468" s="34">
        <v>464</v>
      </c>
      <c r="Y468" s="35">
        <v>5411.0073058322259</v>
      </c>
      <c r="Z468" s="35">
        <v>83.30612587760892</v>
      </c>
      <c r="AA468" s="35">
        <v>764.71291124958975</v>
      </c>
    </row>
    <row r="469" spans="24:27" x14ac:dyDescent="0.25">
      <c r="X469" s="34">
        <v>465</v>
      </c>
      <c r="Y469" s="35">
        <v>4571.1582057119394</v>
      </c>
      <c r="Z469" s="35">
        <v>68.447083766646472</v>
      </c>
      <c r="AA469" s="35">
        <v>632.51522778025685</v>
      </c>
    </row>
    <row r="470" spans="24:27" x14ac:dyDescent="0.25">
      <c r="X470" s="34">
        <v>466</v>
      </c>
      <c r="Y470" s="35">
        <v>4522.3269166559521</v>
      </c>
      <c r="Z470" s="35">
        <v>67.475293887623323</v>
      </c>
      <c r="AA470" s="35">
        <v>623.87811362458888</v>
      </c>
    </row>
    <row r="471" spans="24:27" x14ac:dyDescent="0.25">
      <c r="X471" s="34">
        <v>467</v>
      </c>
      <c r="Y471" s="35">
        <v>4846.7118929717117</v>
      </c>
      <c r="Z471" s="35">
        <v>73.653425405550962</v>
      </c>
      <c r="AA471" s="35">
        <v>678.80824182012714</v>
      </c>
    </row>
    <row r="472" spans="24:27" x14ac:dyDescent="0.25">
      <c r="X472" s="34">
        <v>468</v>
      </c>
      <c r="Y472" s="35">
        <v>4331.2753541739394</v>
      </c>
      <c r="Z472" s="35">
        <v>63.470194373529594</v>
      </c>
      <c r="AA472" s="35">
        <v>913.101602915424</v>
      </c>
    </row>
    <row r="473" spans="24:27" x14ac:dyDescent="0.25">
      <c r="X473" s="34">
        <v>469</v>
      </c>
      <c r="Y473" s="35">
        <v>4469.0688211286742</v>
      </c>
      <c r="Z473" s="35">
        <v>66.394080868655408</v>
      </c>
      <c r="AA473" s="35">
        <v>614.26999173556078</v>
      </c>
    </row>
    <row r="474" spans="24:27" x14ac:dyDescent="0.25">
      <c r="X474" s="34">
        <v>470</v>
      </c>
      <c r="Y474" s="35">
        <v>4316.6694635844688</v>
      </c>
      <c r="Z474" s="35">
        <v>63.147247343406875</v>
      </c>
      <c r="AA474" s="35">
        <v>910.12840492568102</v>
      </c>
    </row>
    <row r="475" spans="24:27" x14ac:dyDescent="0.25">
      <c r="X475" s="34">
        <v>471</v>
      </c>
      <c r="Y475" s="35">
        <v>4247.6000586936525</v>
      </c>
      <c r="Z475" s="35">
        <v>61.576577767043702</v>
      </c>
      <c r="AA475" s="35">
        <v>895.31848729937099</v>
      </c>
    </row>
    <row r="476" spans="24:27" x14ac:dyDescent="0.25">
      <c r="X476" s="34">
        <v>472</v>
      </c>
      <c r="Y476" s="35">
        <v>5459.4722240613728</v>
      </c>
      <c r="Z476" s="35">
        <v>84.087406713583221</v>
      </c>
      <c r="AA476" s="35">
        <v>771.66993708762072</v>
      </c>
    </row>
    <row r="477" spans="24:27" x14ac:dyDescent="0.25">
      <c r="X477" s="34">
        <v>473</v>
      </c>
      <c r="Y477" s="35">
        <v>5406.7906127644346</v>
      </c>
      <c r="Z477" s="35">
        <v>83.237835576984722</v>
      </c>
      <c r="AA477" s="35">
        <v>764.10483844873613</v>
      </c>
    </row>
    <row r="478" spans="24:27" x14ac:dyDescent="0.25">
      <c r="X478" s="34">
        <v>474</v>
      </c>
      <c r="Y478" s="35">
        <v>5137.0235177869145</v>
      </c>
      <c r="Z478" s="35">
        <v>78.75741806505313</v>
      </c>
      <c r="AA478" s="35">
        <v>724.2199673025425</v>
      </c>
    </row>
    <row r="479" spans="24:27" x14ac:dyDescent="0.25">
      <c r="X479" s="34">
        <v>475</v>
      </c>
      <c r="Y479" s="35">
        <v>4918.517313819847</v>
      </c>
      <c r="Z479" s="35">
        <v>74.947201768883474</v>
      </c>
      <c r="AA479" s="35">
        <v>690.3168080150798</v>
      </c>
    </row>
    <row r="480" spans="24:27" x14ac:dyDescent="0.25">
      <c r="X480" s="34">
        <v>476</v>
      </c>
      <c r="Y480" s="35">
        <v>4129.4020659558792</v>
      </c>
      <c r="Z480" s="35">
        <v>58.657268485862318</v>
      </c>
      <c r="AA480" s="35">
        <v>1151.2009225599299</v>
      </c>
    </row>
    <row r="481" spans="24:27" x14ac:dyDescent="0.25">
      <c r="X481" s="34">
        <v>477</v>
      </c>
      <c r="Y481" s="35">
        <v>4378.899573759325</v>
      </c>
      <c r="Z481" s="35">
        <v>64.504235547274135</v>
      </c>
      <c r="AA481" s="35">
        <v>922.46900933308223</v>
      </c>
    </row>
    <row r="482" spans="24:27" x14ac:dyDescent="0.25">
      <c r="X482" s="34">
        <v>478</v>
      </c>
      <c r="Y482" s="35">
        <v>4676.8109430239265</v>
      </c>
      <c r="Z482" s="35">
        <v>70.494110335280538</v>
      </c>
      <c r="AA482" s="35">
        <v>650.7128556267844</v>
      </c>
    </row>
    <row r="483" spans="24:27" x14ac:dyDescent="0.25">
      <c r="X483" s="34">
        <v>479</v>
      </c>
      <c r="Y483" s="35">
        <v>4805.0902416072813</v>
      </c>
      <c r="Z483" s="35">
        <v>72.892856087163381</v>
      </c>
      <c r="AA483" s="35">
        <v>672.04356942064146</v>
      </c>
    </row>
    <row r="484" spans="24:27" x14ac:dyDescent="0.25">
      <c r="X484" s="34">
        <v>480</v>
      </c>
      <c r="Y484" s="35">
        <v>4081.8757128396087</v>
      </c>
      <c r="Z484" s="35">
        <v>57.379180446926938</v>
      </c>
      <c r="AA484" s="35">
        <v>1136.7274546581127</v>
      </c>
    </row>
    <row r="485" spans="24:27" x14ac:dyDescent="0.25">
      <c r="X485" s="34">
        <v>481</v>
      </c>
      <c r="Y485" s="35">
        <v>3921.2598551835413</v>
      </c>
      <c r="Z485" s="35">
        <v>52.750061793239723</v>
      </c>
      <c r="AA485" s="35">
        <v>1074.5954645848492</v>
      </c>
    </row>
    <row r="486" spans="24:27" x14ac:dyDescent="0.25">
      <c r="X486" s="34">
        <v>482</v>
      </c>
      <c r="Y486" s="35">
        <v>5240.4018082260291</v>
      </c>
      <c r="Z486" s="35">
        <v>80.501245503192223</v>
      </c>
      <c r="AA486" s="35">
        <v>739.74128802185737</v>
      </c>
    </row>
    <row r="487" spans="24:27" x14ac:dyDescent="0.25">
      <c r="X487" s="34">
        <v>483</v>
      </c>
      <c r="Y487" s="35">
        <v>4320.4837867620345</v>
      </c>
      <c r="Z487" s="35">
        <v>63.231866394892897</v>
      </c>
      <c r="AA487" s="35">
        <v>910.90970975106825</v>
      </c>
    </row>
    <row r="488" spans="24:27" x14ac:dyDescent="0.25">
      <c r="X488" s="34">
        <v>484</v>
      </c>
      <c r="Y488" s="35">
        <v>4091.1312268944048</v>
      </c>
      <c r="Z488" s="35">
        <v>57.630400025717073</v>
      </c>
      <c r="AA488" s="35">
        <v>1139.6448807581573</v>
      </c>
    </row>
    <row r="489" spans="24:27" x14ac:dyDescent="0.25">
      <c r="X489" s="34">
        <v>485</v>
      </c>
      <c r="Y489" s="35">
        <v>3984.0924599996647</v>
      </c>
      <c r="Z489" s="35">
        <v>54.637097921052494</v>
      </c>
      <c r="AA489" s="35">
        <v>1102.1505031723495</v>
      </c>
    </row>
    <row r="490" spans="24:27" x14ac:dyDescent="0.25">
      <c r="X490" s="34">
        <v>486</v>
      </c>
      <c r="Y490" s="35">
        <v>3960.0911085230437</v>
      </c>
      <c r="Z490" s="35">
        <v>53.931756306547832</v>
      </c>
      <c r="AA490" s="35">
        <v>1092.2856330778684</v>
      </c>
    </row>
    <row r="491" spans="24:27" x14ac:dyDescent="0.25">
      <c r="X491" s="34">
        <v>487</v>
      </c>
      <c r="Y491" s="35">
        <v>4907.552306218071</v>
      </c>
      <c r="Z491" s="35">
        <v>74.751079127795805</v>
      </c>
      <c r="AA491" s="35">
        <v>688.57211846623738</v>
      </c>
    </row>
    <row r="492" spans="24:27" x14ac:dyDescent="0.25">
      <c r="X492" s="34">
        <v>488</v>
      </c>
      <c r="Y492" s="35">
        <v>4111.3578323328502</v>
      </c>
      <c r="Z492" s="35">
        <v>58.175407938271377</v>
      </c>
      <c r="AA492" s="35">
        <v>1145.8499373898944</v>
      </c>
    </row>
    <row r="493" spans="24:27" x14ac:dyDescent="0.25">
      <c r="X493" s="34">
        <v>489</v>
      </c>
      <c r="Y493" s="35">
        <v>4594.588889773494</v>
      </c>
      <c r="Z493" s="35">
        <v>68.907308379712191</v>
      </c>
      <c r="AA493" s="35">
        <v>636.6060658337326</v>
      </c>
    </row>
    <row r="494" spans="24:27" x14ac:dyDescent="0.25">
      <c r="X494" s="34">
        <v>490</v>
      </c>
      <c r="Y494" s="35">
        <v>4360.1486989624646</v>
      </c>
      <c r="Z494" s="35">
        <v>64.100404832220576</v>
      </c>
      <c r="AA494" s="35">
        <v>918.83769068404763</v>
      </c>
    </row>
    <row r="495" spans="24:27" x14ac:dyDescent="0.25">
      <c r="X495" s="34">
        <v>491</v>
      </c>
      <c r="Y495" s="35">
        <v>4335.2060512694379</v>
      </c>
      <c r="Z495" s="35">
        <v>63.55661527261163</v>
      </c>
      <c r="AA495" s="35">
        <v>913.89329675154931</v>
      </c>
    </row>
    <row r="496" spans="24:27" x14ac:dyDescent="0.25">
      <c r="X496" s="34">
        <v>492</v>
      </c>
      <c r="Y496" s="35">
        <v>4105.924617946298</v>
      </c>
      <c r="Z496" s="35">
        <v>58.029528999757289</v>
      </c>
      <c r="AA496" s="35">
        <v>1144.2053256559254</v>
      </c>
    </row>
    <row r="497" spans="24:27" x14ac:dyDescent="0.25">
      <c r="X497" s="34">
        <v>493</v>
      </c>
      <c r="Y497" s="35">
        <v>4050.1570633200236</v>
      </c>
      <c r="Z497" s="35">
        <v>56.508649663666745</v>
      </c>
      <c r="AA497" s="35">
        <v>1126.3196896886727</v>
      </c>
    </row>
    <row r="498" spans="24:27" x14ac:dyDescent="0.25">
      <c r="X498" s="34">
        <v>494</v>
      </c>
      <c r="Y498" s="35">
        <v>4516.4929628243635</v>
      </c>
      <c r="Z498" s="35">
        <v>67.357985852826445</v>
      </c>
      <c r="AA498" s="35">
        <v>622.83558488538893</v>
      </c>
    </row>
    <row r="499" spans="24:27" x14ac:dyDescent="0.25">
      <c r="X499" s="34">
        <v>495</v>
      </c>
      <c r="Y499" s="35">
        <v>4101.6707308045061</v>
      </c>
      <c r="Z499" s="35">
        <v>57.915052116458597</v>
      </c>
      <c r="AA499" s="35">
        <v>1142.906499190276</v>
      </c>
    </row>
    <row r="500" spans="24:27" x14ac:dyDescent="0.25">
      <c r="X500" s="34">
        <v>496</v>
      </c>
      <c r="Y500" s="35">
        <v>4113.4836758834062</v>
      </c>
      <c r="Z500" s="35">
        <v>58.232385164344727</v>
      </c>
      <c r="AA500" s="35">
        <v>1146.4891303620441</v>
      </c>
    </row>
    <row r="501" spans="24:27" x14ac:dyDescent="0.25">
      <c r="X501" s="34">
        <v>497</v>
      </c>
      <c r="Y501" s="35">
        <v>4351.6629630133939</v>
      </c>
      <c r="Z501" s="35">
        <v>63.91627444435067</v>
      </c>
      <c r="AA501" s="35">
        <v>917.17059986140055</v>
      </c>
    </row>
    <row r="502" spans="24:27" x14ac:dyDescent="0.25">
      <c r="X502" s="34">
        <v>498</v>
      </c>
      <c r="Y502" s="35">
        <v>3895.5015957458941</v>
      </c>
      <c r="Z502" s="35">
        <v>51.928296448030594</v>
      </c>
      <c r="AA502" s="35">
        <v>1061.2433748912842</v>
      </c>
    </row>
    <row r="503" spans="24:27" x14ac:dyDescent="0.25">
      <c r="X503" s="34">
        <v>499</v>
      </c>
      <c r="Y503" s="35">
        <v>4150.5875589559264</v>
      </c>
      <c r="Z503" s="35">
        <v>59.210207009788192</v>
      </c>
      <c r="AA503" s="35">
        <v>1157.1931316222099</v>
      </c>
    </row>
    <row r="504" spans="24:27" x14ac:dyDescent="0.25">
      <c r="X504" s="34">
        <v>500</v>
      </c>
      <c r="Y504" s="35">
        <v>4828.2697765021239</v>
      </c>
      <c r="Z504" s="35">
        <v>73.317424496737985</v>
      </c>
      <c r="AA504" s="35">
        <v>675.81969715753189</v>
      </c>
    </row>
    <row r="505" spans="24:27" x14ac:dyDescent="0.25">
      <c r="X505" s="34">
        <v>501</v>
      </c>
      <c r="Y505" s="35">
        <v>4290.7421571017749</v>
      </c>
      <c r="Z505" s="35">
        <v>62.566515688835928</v>
      </c>
      <c r="AA505" s="35">
        <v>904.72196050063201</v>
      </c>
    </row>
    <row r="506" spans="24:27" x14ac:dyDescent="0.25">
      <c r="X506" s="34">
        <v>502</v>
      </c>
      <c r="Y506" s="35">
        <v>5073.4859591001677</v>
      </c>
      <c r="Z506" s="35">
        <v>77.66771999074976</v>
      </c>
      <c r="AA506" s="35">
        <v>714.52238388845205</v>
      </c>
    </row>
    <row r="507" spans="24:27" x14ac:dyDescent="0.25">
      <c r="X507" s="34">
        <v>503</v>
      </c>
      <c r="Y507" s="35">
        <v>5653.7764650819836</v>
      </c>
      <c r="Z507" s="35">
        <v>87.155277144446572</v>
      </c>
      <c r="AA507" s="35">
        <v>798.99392108899735</v>
      </c>
    </row>
    <row r="508" spans="24:27" x14ac:dyDescent="0.25">
      <c r="X508" s="34">
        <v>504</v>
      </c>
      <c r="Y508" s="35">
        <v>4481.8272252780826</v>
      </c>
      <c r="Z508" s="35">
        <v>66.655260773438442</v>
      </c>
      <c r="AA508" s="35">
        <v>616.59079605498664</v>
      </c>
    </row>
    <row r="509" spans="24:27" x14ac:dyDescent="0.25">
      <c r="X509" s="34">
        <v>505</v>
      </c>
      <c r="Y509" s="35">
        <v>5435.8277690583254</v>
      </c>
      <c r="Z509" s="35">
        <v>83.707073168721394</v>
      </c>
      <c r="AA509" s="35">
        <v>768.2831299573246</v>
      </c>
    </row>
    <row r="510" spans="24:27" x14ac:dyDescent="0.25">
      <c r="X510" s="34">
        <v>506</v>
      </c>
      <c r="Y510" s="35">
        <v>5390.3030123177059</v>
      </c>
      <c r="Z510" s="35">
        <v>82.970325490447152</v>
      </c>
      <c r="AA510" s="35">
        <v>761.72290920889714</v>
      </c>
    </row>
    <row r="511" spans="24:27" x14ac:dyDescent="0.25">
      <c r="X511" s="34">
        <v>507</v>
      </c>
      <c r="Y511" s="35">
        <v>4801.2069968003143</v>
      </c>
      <c r="Z511" s="35">
        <v>72.821478016069619</v>
      </c>
      <c r="AA511" s="35">
        <v>671.40874961712279</v>
      </c>
    </row>
    <row r="512" spans="24:27" x14ac:dyDescent="0.25">
      <c r="X512" s="34">
        <v>508</v>
      </c>
      <c r="Y512" s="35">
        <v>5005.2402695976789</v>
      </c>
      <c r="Z512" s="35">
        <v>76.481065385722005</v>
      </c>
      <c r="AA512" s="35">
        <v>703.96329978315237</v>
      </c>
    </row>
    <row r="513" spans="24:27" x14ac:dyDescent="0.25">
      <c r="X513" s="34">
        <v>509</v>
      </c>
      <c r="Y513" s="35">
        <v>4512.3487697200044</v>
      </c>
      <c r="Z513" s="35">
        <v>67.274491977485312</v>
      </c>
      <c r="AA513" s="35">
        <v>622.09357768116399</v>
      </c>
    </row>
    <row r="514" spans="24:27" x14ac:dyDescent="0.25">
      <c r="X514" s="34">
        <v>510</v>
      </c>
      <c r="Y514" s="35">
        <v>4833.9688631674426</v>
      </c>
      <c r="Z514" s="35">
        <v>73.421425089573944</v>
      </c>
      <c r="AA514" s="35">
        <v>676.74471253428271</v>
      </c>
    </row>
    <row r="515" spans="24:27" x14ac:dyDescent="0.25">
      <c r="X515" s="34">
        <v>511</v>
      </c>
      <c r="Y515" s="35">
        <v>4554.9192809422138</v>
      </c>
      <c r="Z515" s="35">
        <v>68.125862021755907</v>
      </c>
      <c r="AA515" s="35">
        <v>629.66012031546506</v>
      </c>
    </row>
    <row r="516" spans="24:27" x14ac:dyDescent="0.25">
      <c r="X516" s="34">
        <v>512</v>
      </c>
      <c r="Y516" s="35">
        <v>5170.0492905002775</v>
      </c>
      <c r="Z516" s="35">
        <v>79.318338935123563</v>
      </c>
      <c r="AA516" s="35">
        <v>729.21224362872715</v>
      </c>
    </row>
    <row r="517" spans="24:27" x14ac:dyDescent="0.25">
      <c r="X517" s="34">
        <v>513</v>
      </c>
      <c r="Y517" s="35">
        <v>4747.6088471019748</v>
      </c>
      <c r="Z517" s="35">
        <v>71.828671787546966</v>
      </c>
      <c r="AA517" s="35">
        <v>662.57955492475321</v>
      </c>
    </row>
    <row r="518" spans="24:27" x14ac:dyDescent="0.25">
      <c r="X518" s="34">
        <v>514</v>
      </c>
      <c r="Y518" s="35">
        <v>5921.8073708117881</v>
      </c>
      <c r="Z518" s="35">
        <v>91.227965860233013</v>
      </c>
      <c r="AA518" s="35">
        <v>835.2816979874633</v>
      </c>
    </row>
    <row r="519" spans="24:27" x14ac:dyDescent="0.25">
      <c r="X519" s="34">
        <v>515</v>
      </c>
      <c r="Y519" s="35">
        <v>4675.6651636998731</v>
      </c>
      <c r="Z519" s="35">
        <v>70.472281168988388</v>
      </c>
      <c r="AA519" s="35">
        <v>650.51877175996549</v>
      </c>
    </row>
    <row r="520" spans="24:27" x14ac:dyDescent="0.25">
      <c r="X520" s="34">
        <v>516</v>
      </c>
      <c r="Y520" s="35">
        <v>4212.1820994788632</v>
      </c>
      <c r="Z520" s="35">
        <v>60.738211232813796</v>
      </c>
      <c r="AA520" s="35">
        <v>887.15599443281565</v>
      </c>
    </row>
    <row r="521" spans="24:27" x14ac:dyDescent="0.25">
      <c r="X521" s="34">
        <v>517</v>
      </c>
      <c r="Y521" s="35">
        <v>5010.9877046866923</v>
      </c>
      <c r="Z521" s="35">
        <v>76.581673854066338</v>
      </c>
      <c r="AA521" s="35">
        <v>704.85847844026694</v>
      </c>
    </row>
    <row r="522" spans="24:27" x14ac:dyDescent="0.25">
      <c r="X522" s="34">
        <v>518</v>
      </c>
      <c r="Y522" s="35">
        <v>5223.426993888208</v>
      </c>
      <c r="Z522" s="35">
        <v>80.217292979684174</v>
      </c>
      <c r="AA522" s="35">
        <v>737.21370432843855</v>
      </c>
    </row>
    <row r="523" spans="24:27" x14ac:dyDescent="0.25">
      <c r="X523" s="34">
        <v>519</v>
      </c>
      <c r="Y523" s="35">
        <v>4505.3943244495485</v>
      </c>
      <c r="Z523" s="35">
        <v>67.134070827079313</v>
      </c>
      <c r="AA523" s="35">
        <v>620.84568157343938</v>
      </c>
    </row>
    <row r="524" spans="24:27" x14ac:dyDescent="0.25">
      <c r="X524" s="34">
        <v>520</v>
      </c>
      <c r="Y524" s="35">
        <v>4189.4228047560246</v>
      </c>
      <c r="Z524" s="35">
        <v>60.185110170030924</v>
      </c>
      <c r="AA524" s="35">
        <v>1167.3429638383723</v>
      </c>
    </row>
    <row r="525" spans="24:27" x14ac:dyDescent="0.25">
      <c r="X525" s="34">
        <v>521</v>
      </c>
      <c r="Y525" s="35">
        <v>4096.5768430846265</v>
      </c>
      <c r="Z525" s="35">
        <v>57.77766022963123</v>
      </c>
      <c r="AA525" s="35">
        <v>1141.3379834096465</v>
      </c>
    </row>
    <row r="526" spans="24:27" x14ac:dyDescent="0.25">
      <c r="X526" s="34">
        <v>522</v>
      </c>
      <c r="Y526" s="35">
        <v>4053.9933664900241</v>
      </c>
      <c r="Z526" s="35">
        <v>56.614779302282173</v>
      </c>
      <c r="AA526" s="35">
        <v>1127.614368700644</v>
      </c>
    </row>
    <row r="527" spans="24:27" x14ac:dyDescent="0.25">
      <c r="X527" s="34">
        <v>523</v>
      </c>
      <c r="Y527" s="35">
        <v>4183.2077304311442</v>
      </c>
      <c r="Z527" s="35">
        <v>60.031879317838275</v>
      </c>
      <c r="AA527" s="35">
        <v>1165.7830054454573</v>
      </c>
    </row>
    <row r="528" spans="24:27" x14ac:dyDescent="0.25">
      <c r="X528" s="34">
        <v>524</v>
      </c>
      <c r="Y528" s="35">
        <v>4955.9517470373248</v>
      </c>
      <c r="Z528" s="35">
        <v>75.613002214671297</v>
      </c>
      <c r="AA528" s="35">
        <v>696.24000922909272</v>
      </c>
    </row>
    <row r="529" spans="24:27" x14ac:dyDescent="0.25">
      <c r="X529" s="34">
        <v>525</v>
      </c>
      <c r="Y529" s="35">
        <v>4268.1560414006326</v>
      </c>
      <c r="Z529" s="35">
        <v>62.052184952357159</v>
      </c>
      <c r="AA529" s="35">
        <v>899.86674517088466</v>
      </c>
    </row>
    <row r="530" spans="24:27" x14ac:dyDescent="0.25">
      <c r="X530" s="34">
        <v>526</v>
      </c>
      <c r="Y530" s="35">
        <v>5145.8762069734457</v>
      </c>
      <c r="Z530" s="35">
        <v>78.908136170670772</v>
      </c>
      <c r="AA530" s="35">
        <v>725.56134978775935</v>
      </c>
    </row>
    <row r="531" spans="24:27" x14ac:dyDescent="0.25">
      <c r="X531" s="34">
        <v>527</v>
      </c>
      <c r="Y531" s="35">
        <v>4067.8717593340234</v>
      </c>
      <c r="Z531" s="35">
        <v>56.996740210470797</v>
      </c>
      <c r="AA531" s="35">
        <v>1132.2136164342642</v>
      </c>
    </row>
    <row r="532" spans="24:27" x14ac:dyDescent="0.25">
      <c r="X532" s="34">
        <v>528</v>
      </c>
      <c r="Y532" s="35">
        <v>4247.1035450052632</v>
      </c>
      <c r="Z532" s="35">
        <v>61.564995617184202</v>
      </c>
      <c r="AA532" s="35">
        <v>895.2070027153336</v>
      </c>
    </row>
    <row r="533" spans="24:27" x14ac:dyDescent="0.25">
      <c r="X533" s="34">
        <v>529</v>
      </c>
      <c r="Y533" s="35">
        <v>4832.2078209806659</v>
      </c>
      <c r="Z533" s="35">
        <v>73.389304573036029</v>
      </c>
      <c r="AA533" s="35">
        <v>676.45902086838714</v>
      </c>
    </row>
    <row r="534" spans="24:27" x14ac:dyDescent="0.25">
      <c r="X534" s="34">
        <v>530</v>
      </c>
      <c r="Y534" s="35">
        <v>6025.0543006566168</v>
      </c>
      <c r="Z534" s="35">
        <v>92.749802779037736</v>
      </c>
      <c r="AA534" s="35">
        <v>848.84571843009292</v>
      </c>
    </row>
    <row r="535" spans="24:27" x14ac:dyDescent="0.25">
      <c r="X535" s="34">
        <v>531</v>
      </c>
      <c r="Y535" s="35">
        <v>3998.1779197761175</v>
      </c>
      <c r="Z535" s="35">
        <v>55.043947527929234</v>
      </c>
      <c r="AA535" s="35">
        <v>1107.6373235014671</v>
      </c>
    </row>
    <row r="536" spans="24:27" x14ac:dyDescent="0.25">
      <c r="X536" s="34">
        <v>532</v>
      </c>
      <c r="Y536" s="35">
        <v>4035.1982115688843</v>
      </c>
      <c r="Z536" s="35">
        <v>56.092418613196998</v>
      </c>
      <c r="AA536" s="35">
        <v>1121.1688970460752</v>
      </c>
    </row>
    <row r="537" spans="24:27" x14ac:dyDescent="0.25">
      <c r="X537" s="34">
        <v>533</v>
      </c>
      <c r="Y537" s="35">
        <v>3956.4512388891408</v>
      </c>
      <c r="Z537" s="35">
        <v>53.823300513971802</v>
      </c>
      <c r="AA537" s="35">
        <v>1090.7260608219294</v>
      </c>
    </row>
    <row r="538" spans="24:27" x14ac:dyDescent="0.25">
      <c r="X538" s="34">
        <v>534</v>
      </c>
      <c r="Y538" s="35">
        <v>4288.4727369446246</v>
      </c>
      <c r="Z538" s="35">
        <v>62.515204814180194</v>
      </c>
      <c r="AA538" s="35">
        <v>904.24046727931875</v>
      </c>
    </row>
    <row r="539" spans="24:27" x14ac:dyDescent="0.25">
      <c r="X539" s="34">
        <v>535</v>
      </c>
      <c r="Y539" s="35">
        <v>4283.4147801839717</v>
      </c>
      <c r="Z539" s="35">
        <v>62.400556084061236</v>
      </c>
      <c r="AA539" s="35">
        <v>903.16234249826971</v>
      </c>
    </row>
    <row r="540" spans="24:27" x14ac:dyDescent="0.25">
      <c r="X540" s="34">
        <v>536</v>
      </c>
      <c r="Y540" s="35">
        <v>4891.689327228768</v>
      </c>
      <c r="Z540" s="35">
        <v>74.466445805511569</v>
      </c>
      <c r="AA540" s="35">
        <v>686.04011787320599</v>
      </c>
    </row>
    <row r="541" spans="24:27" x14ac:dyDescent="0.25">
      <c r="X541" s="34">
        <v>537</v>
      </c>
      <c r="Y541" s="35">
        <v>4487.6918618407362</v>
      </c>
      <c r="Z541" s="35">
        <v>66.774846430483535</v>
      </c>
      <c r="AA541" s="35">
        <v>617.65344851406815</v>
      </c>
    </row>
    <row r="542" spans="24:27" x14ac:dyDescent="0.25">
      <c r="X542" s="34">
        <v>538</v>
      </c>
      <c r="Y542" s="35">
        <v>4808.1613499860596</v>
      </c>
      <c r="Z542" s="35">
        <v>72.949254882011161</v>
      </c>
      <c r="AA542" s="35">
        <v>672.54517104275476</v>
      </c>
    </row>
    <row r="543" spans="24:27" x14ac:dyDescent="0.25">
      <c r="X543" s="34">
        <v>539</v>
      </c>
      <c r="Y543" s="35">
        <v>4325.3685655052504</v>
      </c>
      <c r="Z543" s="35">
        <v>63.339940316947263</v>
      </c>
      <c r="AA543" s="35">
        <v>911.90523312270238</v>
      </c>
    </row>
    <row r="544" spans="24:27" x14ac:dyDescent="0.25">
      <c r="X544" s="34">
        <v>540</v>
      </c>
      <c r="Y544" s="35">
        <v>3999.1144902654846</v>
      </c>
      <c r="Z544" s="35">
        <v>55.070831819006351</v>
      </c>
      <c r="AA544" s="35">
        <v>1107.9949854514391</v>
      </c>
    </row>
    <row r="545" spans="24:27" x14ac:dyDescent="0.25">
      <c r="X545" s="34">
        <v>541</v>
      </c>
      <c r="Y545" s="35">
        <v>5044.6758178378159</v>
      </c>
      <c r="Z545" s="35">
        <v>77.168873849312178</v>
      </c>
      <c r="AA545" s="35">
        <v>710.08338111879937</v>
      </c>
    </row>
    <row r="546" spans="24:27" x14ac:dyDescent="0.25">
      <c r="X546" s="34">
        <v>542</v>
      </c>
      <c r="Y546" s="35">
        <v>5640.7746315749055</v>
      </c>
      <c r="Z546" s="35">
        <v>86.953110540431013</v>
      </c>
      <c r="AA546" s="35">
        <v>797.19304281836833</v>
      </c>
    </row>
    <row r="547" spans="24:27" x14ac:dyDescent="0.25">
      <c r="X547" s="34">
        <v>543</v>
      </c>
      <c r="Y547" s="35">
        <v>4875.1193057261253</v>
      </c>
      <c r="Z547" s="35">
        <v>74.167964662427678</v>
      </c>
      <c r="AA547" s="35">
        <v>683.38502407103408</v>
      </c>
    </row>
    <row r="548" spans="24:27" x14ac:dyDescent="0.25">
      <c r="X548" s="34">
        <v>544</v>
      </c>
      <c r="Y548" s="35">
        <v>4649.7089082612774</v>
      </c>
      <c r="Z548" s="35">
        <v>69.975691135114758</v>
      </c>
      <c r="AA548" s="35">
        <v>646.10372811228729</v>
      </c>
    </row>
    <row r="549" spans="24:27" x14ac:dyDescent="0.25">
      <c r="X549" s="34">
        <v>545</v>
      </c>
      <c r="Y549" s="35">
        <v>4587.3132555613929</v>
      </c>
      <c r="Z549" s="35">
        <v>68.764803775442488</v>
      </c>
      <c r="AA549" s="35">
        <v>635.33934365485254</v>
      </c>
    </row>
    <row r="550" spans="24:27" x14ac:dyDescent="0.25">
      <c r="X550" s="34">
        <v>546</v>
      </c>
      <c r="Y550" s="35">
        <v>4491.8099233932762</v>
      </c>
      <c r="Z550" s="35">
        <v>66.858643827181481</v>
      </c>
      <c r="AA550" s="35">
        <v>618.39809436740529</v>
      </c>
    </row>
    <row r="551" spans="24:27" x14ac:dyDescent="0.25">
      <c r="X551" s="34">
        <v>547</v>
      </c>
      <c r="Y551" s="35">
        <v>4674.9294647230272</v>
      </c>
      <c r="Z551" s="35">
        <v>70.458260745511097</v>
      </c>
      <c r="AA551" s="35">
        <v>650.39411599504251</v>
      </c>
    </row>
    <row r="552" spans="24:27" x14ac:dyDescent="0.25">
      <c r="X552" s="34">
        <v>548</v>
      </c>
      <c r="Y552" s="35">
        <v>4527.4464482897847</v>
      </c>
      <c r="Z552" s="35">
        <v>67.578017566352926</v>
      </c>
      <c r="AA552" s="35">
        <v>624.79104519051452</v>
      </c>
    </row>
    <row r="553" spans="24:27" x14ac:dyDescent="0.25">
      <c r="X553" s="34">
        <v>549</v>
      </c>
      <c r="Y553" s="35">
        <v>5683.5020814770041</v>
      </c>
      <c r="Z553" s="35">
        <v>87.615847090417503</v>
      </c>
      <c r="AA553" s="35">
        <v>803.0967784391853</v>
      </c>
    </row>
    <row r="554" spans="24:27" x14ac:dyDescent="0.25">
      <c r="X554" s="34">
        <v>550</v>
      </c>
      <c r="Y554" s="35">
        <v>4793.3680110733385</v>
      </c>
      <c r="Z554" s="35">
        <v>72.677166864680089</v>
      </c>
      <c r="AA554" s="35">
        <v>670.12529737799946</v>
      </c>
    </row>
    <row r="555" spans="24:27" x14ac:dyDescent="0.25">
      <c r="X555" s="34">
        <v>551</v>
      </c>
      <c r="Y555" s="35">
        <v>5158.6882079047</v>
      </c>
      <c r="Z555" s="35">
        <v>79.125792365345063</v>
      </c>
      <c r="AA555" s="35">
        <v>727.49851675299897</v>
      </c>
    </row>
    <row r="556" spans="24:27" x14ac:dyDescent="0.25">
      <c r="X556" s="34">
        <v>552</v>
      </c>
      <c r="Y556" s="35">
        <v>4661.0822832927588</v>
      </c>
      <c r="Z556" s="35">
        <v>70.193778224608479</v>
      </c>
      <c r="AA556" s="35">
        <v>648.04264286384785</v>
      </c>
    </row>
    <row r="557" spans="24:27" x14ac:dyDescent="0.25">
      <c r="X557" s="34">
        <v>553</v>
      </c>
      <c r="Y557" s="35">
        <v>5176.3924006196985</v>
      </c>
      <c r="Z557" s="35">
        <v>79.425654428493999</v>
      </c>
      <c r="AA557" s="35">
        <v>730.16740202740573</v>
      </c>
    </row>
    <row r="558" spans="24:27" x14ac:dyDescent="0.25">
      <c r="X558" s="34">
        <v>554</v>
      </c>
      <c r="Y558" s="35">
        <v>5682.6056896146183</v>
      </c>
      <c r="Z558" s="35">
        <v>87.601991500916952</v>
      </c>
      <c r="AA558" s="35">
        <v>802.97334678162076</v>
      </c>
    </row>
    <row r="559" spans="24:27" x14ac:dyDescent="0.25">
      <c r="X559" s="34">
        <v>555</v>
      </c>
      <c r="Y559" s="35">
        <v>4775.8206493363168</v>
      </c>
      <c r="Z559" s="35">
        <v>72.353037454682081</v>
      </c>
      <c r="AA559" s="35">
        <v>667.24268989700136</v>
      </c>
    </row>
    <row r="560" spans="24:27" x14ac:dyDescent="0.25">
      <c r="X560" s="34">
        <v>556</v>
      </c>
      <c r="Y560" s="35">
        <v>4403.0776445945221</v>
      </c>
      <c r="Z560" s="35">
        <v>65.019091517930278</v>
      </c>
      <c r="AA560" s="35">
        <v>602.05372498510906</v>
      </c>
    </row>
    <row r="561" spans="24:27" x14ac:dyDescent="0.25">
      <c r="X561" s="34">
        <v>557</v>
      </c>
      <c r="Y561" s="35">
        <v>4073.6233475733766</v>
      </c>
      <c r="Z561" s="35">
        <v>57.154162881978124</v>
      </c>
      <c r="AA561" s="35">
        <v>1134.0824384081311</v>
      </c>
    </row>
    <row r="562" spans="24:27" x14ac:dyDescent="0.25">
      <c r="X562" s="34">
        <v>558</v>
      </c>
      <c r="Y562" s="35">
        <v>4263.5096576362057</v>
      </c>
      <c r="Z562" s="35">
        <v>61.94533108839952</v>
      </c>
      <c r="AA562" s="35">
        <v>898.8498910358685</v>
      </c>
    </row>
    <row r="563" spans="24:27" x14ac:dyDescent="0.25">
      <c r="X563" s="34">
        <v>559</v>
      </c>
      <c r="Y563" s="35">
        <v>3927.2858306006797</v>
      </c>
      <c r="Z563" s="35">
        <v>52.937385393520927</v>
      </c>
      <c r="AA563" s="35">
        <v>1077.5090024281637</v>
      </c>
    </row>
    <row r="564" spans="24:27" x14ac:dyDescent="0.25">
      <c r="X564" s="34">
        <v>560</v>
      </c>
      <c r="Y564" s="35">
        <v>4401.4453996806151</v>
      </c>
      <c r="Z564" s="35">
        <v>64.984533112025304</v>
      </c>
      <c r="AA564" s="35">
        <v>601.74672402508747</v>
      </c>
    </row>
    <row r="565" spans="24:27" x14ac:dyDescent="0.25">
      <c r="X565" s="34">
        <v>561</v>
      </c>
      <c r="Y565" s="35">
        <v>4785.8788212343452</v>
      </c>
      <c r="Z565" s="35">
        <v>72.539014942948029</v>
      </c>
      <c r="AA565" s="35">
        <v>668.8966448531645</v>
      </c>
    </row>
    <row r="566" spans="24:27" x14ac:dyDescent="0.25">
      <c r="X566" s="34">
        <v>562</v>
      </c>
      <c r="Y566" s="35">
        <v>4800.2675359392442</v>
      </c>
      <c r="Z566" s="35">
        <v>72.804198815420378</v>
      </c>
      <c r="AA566" s="35">
        <v>671.25507331214158</v>
      </c>
    </row>
    <row r="567" spans="24:27" x14ac:dyDescent="0.25">
      <c r="X567" s="34">
        <v>563</v>
      </c>
      <c r="Y567" s="35">
        <v>4475.6024603612886</v>
      </c>
      <c r="Z567" s="35">
        <v>66.528009267916033</v>
      </c>
      <c r="AA567" s="35">
        <v>615.46004649643214</v>
      </c>
    </row>
    <row r="568" spans="24:27" x14ac:dyDescent="0.25">
      <c r="X568" s="34">
        <v>564</v>
      </c>
      <c r="Y568" s="35">
        <v>6065.9881318232347</v>
      </c>
      <c r="Z568" s="35">
        <v>93.346072217142535</v>
      </c>
      <c r="AA568" s="35">
        <v>854.16090945884287</v>
      </c>
    </row>
    <row r="569" spans="24:27" x14ac:dyDescent="0.25">
      <c r="X569" s="34">
        <v>565</v>
      </c>
      <c r="Y569" s="35">
        <v>4009.0743795783874</v>
      </c>
      <c r="Z569" s="35">
        <v>55.355510208243764</v>
      </c>
      <c r="AA569" s="35">
        <v>1111.7464237858239</v>
      </c>
    </row>
    <row r="570" spans="24:27" x14ac:dyDescent="0.25">
      <c r="X570" s="34">
        <v>566</v>
      </c>
      <c r="Y570" s="35">
        <v>5244.8492412711439</v>
      </c>
      <c r="Z570" s="35">
        <v>80.575490552559245</v>
      </c>
      <c r="AA570" s="35">
        <v>740.40218805253016</v>
      </c>
    </row>
    <row r="571" spans="24:27" x14ac:dyDescent="0.25">
      <c r="X571" s="34">
        <v>567</v>
      </c>
      <c r="Y571" s="35">
        <v>4418.1263610569122</v>
      </c>
      <c r="Z571" s="35">
        <v>65.33640017145359</v>
      </c>
      <c r="AA571" s="35">
        <v>604.87263695414151</v>
      </c>
    </row>
    <row r="572" spans="24:27" x14ac:dyDescent="0.25">
      <c r="X572" s="34">
        <v>568</v>
      </c>
      <c r="Y572" s="35">
        <v>4986.5086756861756</v>
      </c>
      <c r="Z572" s="35">
        <v>76.152288142401346</v>
      </c>
      <c r="AA572" s="35">
        <v>701.03802769403637</v>
      </c>
    </row>
    <row r="573" spans="24:27" x14ac:dyDescent="0.25">
      <c r="X573" s="34">
        <v>569</v>
      </c>
      <c r="Y573" s="35">
        <v>4572.2334998613505</v>
      </c>
      <c r="Z573" s="35">
        <v>68.468287919647679</v>
      </c>
      <c r="AA573" s="35">
        <v>632.70370091270786</v>
      </c>
    </row>
    <row r="574" spans="24:27" x14ac:dyDescent="0.25">
      <c r="X574" s="34">
        <v>570</v>
      </c>
      <c r="Y574" s="35">
        <v>4140.8994458714815</v>
      </c>
      <c r="Z574" s="35">
        <v>58.95968467458988</v>
      </c>
      <c r="AA574" s="35">
        <v>1154.4973669005476</v>
      </c>
    </row>
    <row r="575" spans="24:27" x14ac:dyDescent="0.25">
      <c r="X575" s="34">
        <v>571</v>
      </c>
      <c r="Y575" s="35">
        <v>4592.6949561084675</v>
      </c>
      <c r="Z575" s="35">
        <v>68.870247217230073</v>
      </c>
      <c r="AA575" s="35">
        <v>636.2766269758863</v>
      </c>
    </row>
    <row r="576" spans="24:27" x14ac:dyDescent="0.25">
      <c r="X576" s="34">
        <v>572</v>
      </c>
      <c r="Y576" s="35">
        <v>5338.3347466226478</v>
      </c>
      <c r="Z576" s="35">
        <v>82.121974216100568</v>
      </c>
      <c r="AA576" s="35">
        <v>754.16958214730744</v>
      </c>
    </row>
    <row r="577" spans="24:27" x14ac:dyDescent="0.25">
      <c r="X577" s="34">
        <v>573</v>
      </c>
      <c r="Y577" s="35">
        <v>4484.2021413880011</v>
      </c>
      <c r="Z577" s="35">
        <v>66.703722898468897</v>
      </c>
      <c r="AA577" s="35">
        <v>617.02143383132113</v>
      </c>
    </row>
    <row r="578" spans="24:27" x14ac:dyDescent="0.25">
      <c r="X578" s="34">
        <v>574</v>
      </c>
      <c r="Y578" s="35">
        <v>4848.9515097555877</v>
      </c>
      <c r="Z578" s="35">
        <v>73.694123176269784</v>
      </c>
      <c r="AA578" s="35">
        <v>679.17023459164216</v>
      </c>
    </row>
    <row r="579" spans="24:27" x14ac:dyDescent="0.25">
      <c r="X579" s="34">
        <v>575</v>
      </c>
      <c r="Y579" s="35">
        <v>5138.3810264478725</v>
      </c>
      <c r="Z579" s="35">
        <v>78.780547122836822</v>
      </c>
      <c r="AA579" s="35">
        <v>724.42581313922585</v>
      </c>
    </row>
    <row r="580" spans="24:27" x14ac:dyDescent="0.25">
      <c r="X580" s="34">
        <v>576</v>
      </c>
      <c r="Y580" s="35">
        <v>4008.2104024167952</v>
      </c>
      <c r="Z580" s="35">
        <v>55.330901961305301</v>
      </c>
      <c r="AA580" s="35">
        <v>1111.4246886485887</v>
      </c>
    </row>
    <row r="581" spans="24:27" x14ac:dyDescent="0.25">
      <c r="X581" s="34">
        <v>577</v>
      </c>
      <c r="Y581" s="35">
        <v>5088.9525865317746</v>
      </c>
      <c r="Z581" s="35">
        <v>77.934287275187316</v>
      </c>
      <c r="AA581" s="35">
        <v>716.89454558025193</v>
      </c>
    </row>
    <row r="582" spans="24:27" x14ac:dyDescent="0.25">
      <c r="X582" s="34">
        <v>578</v>
      </c>
      <c r="Y582" s="35">
        <v>4604.333023099819</v>
      </c>
      <c r="Z582" s="35">
        <v>69.097605623613646</v>
      </c>
      <c r="AA582" s="35">
        <v>638.29765689382896</v>
      </c>
    </row>
    <row r="583" spans="24:27" x14ac:dyDescent="0.25">
      <c r="X583" s="34">
        <v>579</v>
      </c>
      <c r="Y583" s="35">
        <v>4954.0015441115465</v>
      </c>
      <c r="Z583" s="35">
        <v>75.578457582981088</v>
      </c>
      <c r="AA583" s="35">
        <v>695.93267638815973</v>
      </c>
    </row>
    <row r="584" spans="24:27" x14ac:dyDescent="0.25">
      <c r="X584" s="34">
        <v>580</v>
      </c>
      <c r="Y584" s="35">
        <v>4577.7672989415887</v>
      </c>
      <c r="Z584" s="35">
        <v>68.577283017338871</v>
      </c>
      <c r="AA584" s="35">
        <v>633.6725131943507</v>
      </c>
    </row>
    <row r="585" spans="24:27" x14ac:dyDescent="0.25">
      <c r="X585" s="34">
        <v>581</v>
      </c>
      <c r="Y585" s="35">
        <v>4677.4577083290751</v>
      </c>
      <c r="Z585" s="35">
        <v>70.506429013277852</v>
      </c>
      <c r="AA585" s="35">
        <v>650.82238166787533</v>
      </c>
    </row>
    <row r="586" spans="24:27" x14ac:dyDescent="0.25">
      <c r="X586" s="34">
        <v>582</v>
      </c>
      <c r="Y586" s="35">
        <v>4551.9256254826842</v>
      </c>
      <c r="Z586" s="35">
        <v>68.066436994387431</v>
      </c>
      <c r="AA586" s="35">
        <v>629.13194924548577</v>
      </c>
    </row>
    <row r="587" spans="24:27" x14ac:dyDescent="0.25">
      <c r="X587" s="34">
        <v>583</v>
      </c>
      <c r="Y587" s="35">
        <v>4285.8229615505679</v>
      </c>
      <c r="Z587" s="35">
        <v>62.455192590700264</v>
      </c>
      <c r="AA587" s="35">
        <v>903.67652300960481</v>
      </c>
    </row>
    <row r="588" spans="24:27" x14ac:dyDescent="0.25">
      <c r="X588" s="34">
        <v>584</v>
      </c>
      <c r="Y588" s="35">
        <v>6134.0345085466797</v>
      </c>
      <c r="Z588" s="35">
        <v>94.328423474211064</v>
      </c>
      <c r="AA588" s="35">
        <v>862.91853006150427</v>
      </c>
    </row>
    <row r="589" spans="24:27" x14ac:dyDescent="0.25">
      <c r="X589" s="34">
        <v>585</v>
      </c>
      <c r="Y589" s="35">
        <v>5865.9854124247313</v>
      </c>
      <c r="Z589" s="35">
        <v>90.394418823048468</v>
      </c>
      <c r="AA589" s="35">
        <v>827.85339379017262</v>
      </c>
    </row>
    <row r="590" spans="24:27" x14ac:dyDescent="0.25">
      <c r="X590" s="34">
        <v>586</v>
      </c>
      <c r="Y590" s="35">
        <v>4605.6289731253519</v>
      </c>
      <c r="Z590" s="35">
        <v>69.122867295907497</v>
      </c>
      <c r="AA590" s="35">
        <v>638.52221652326023</v>
      </c>
    </row>
    <row r="591" spans="24:27" x14ac:dyDescent="0.25">
      <c r="X591" s="34">
        <v>587</v>
      </c>
      <c r="Y591" s="35">
        <v>5137.1280424417428</v>
      </c>
      <c r="Z591" s="35">
        <v>78.759199165969591</v>
      </c>
      <c r="AA591" s="35">
        <v>724.23581886811883</v>
      </c>
    </row>
    <row r="592" spans="24:27" x14ac:dyDescent="0.25">
      <c r="X592" s="34">
        <v>588</v>
      </c>
      <c r="Y592" s="35">
        <v>4406.277843226293</v>
      </c>
      <c r="Z592" s="35">
        <v>65.086765669428019</v>
      </c>
      <c r="AA592" s="35">
        <v>602.65491646130272</v>
      </c>
    </row>
    <row r="593" spans="24:27" x14ac:dyDescent="0.25">
      <c r="X593" s="34">
        <v>589</v>
      </c>
      <c r="Y593" s="35">
        <v>3884.9343448597801</v>
      </c>
      <c r="Z593" s="35">
        <v>51.579124837602834</v>
      </c>
      <c r="AA593" s="35">
        <v>1055.2516917763312</v>
      </c>
    </row>
    <row r="594" spans="24:27" x14ac:dyDescent="0.25">
      <c r="X594" s="34">
        <v>590</v>
      </c>
      <c r="Y594" s="35">
        <v>3969.5529532493151</v>
      </c>
      <c r="Z594" s="35">
        <v>54.211777028918405</v>
      </c>
      <c r="AA594" s="35">
        <v>1096.258221518525</v>
      </c>
    </row>
    <row r="595" spans="24:27" x14ac:dyDescent="0.25">
      <c r="X595" s="34">
        <v>591</v>
      </c>
      <c r="Y595" s="35">
        <v>4652.7731026654583</v>
      </c>
      <c r="Z595" s="35">
        <v>70.034524572814391</v>
      </c>
      <c r="AA595" s="35">
        <v>646.62678417730854</v>
      </c>
    </row>
    <row r="596" spans="24:27" x14ac:dyDescent="0.25">
      <c r="X596" s="34">
        <v>592</v>
      </c>
      <c r="Y596" s="35">
        <v>5212.1811236428011</v>
      </c>
      <c r="Z596" s="35">
        <v>80.028666572339375</v>
      </c>
      <c r="AA596" s="35">
        <v>735.5347026517411</v>
      </c>
    </row>
    <row r="597" spans="24:27" x14ac:dyDescent="0.25">
      <c r="X597" s="34">
        <v>593</v>
      </c>
      <c r="Y597" s="35">
        <v>4045.6233760271734</v>
      </c>
      <c r="Z597" s="35">
        <v>56.38290942573164</v>
      </c>
      <c r="AA597" s="35">
        <v>1124.7760953963709</v>
      </c>
    </row>
    <row r="598" spans="24:27" x14ac:dyDescent="0.25">
      <c r="X598" s="34">
        <v>594</v>
      </c>
      <c r="Y598" s="35">
        <v>4879.2118308078152</v>
      </c>
      <c r="Z598" s="35">
        <v>74.241796184764212</v>
      </c>
      <c r="AA598" s="35">
        <v>684.04177236715634</v>
      </c>
    </row>
    <row r="599" spans="24:27" x14ac:dyDescent="0.25">
      <c r="X599" s="34">
        <v>595</v>
      </c>
      <c r="Y599" s="35">
        <v>4324.0217439838661</v>
      </c>
      <c r="Z599" s="35">
        <v>63.310174921544828</v>
      </c>
      <c r="AA599" s="35">
        <v>911.63131040100495</v>
      </c>
    </row>
    <row r="600" spans="24:27" x14ac:dyDescent="0.25">
      <c r="X600" s="34">
        <v>596</v>
      </c>
      <c r="Y600" s="35">
        <v>4758.6013530485516</v>
      </c>
      <c r="Z600" s="35">
        <v>72.033470464595496</v>
      </c>
      <c r="AA600" s="35">
        <v>664.40077335354329</v>
      </c>
    </row>
    <row r="601" spans="24:27" x14ac:dyDescent="0.25">
      <c r="X601" s="34">
        <v>597</v>
      </c>
      <c r="Y601" s="35">
        <v>4581.5247965187255</v>
      </c>
      <c r="Z601" s="35">
        <v>68.651170201187099</v>
      </c>
      <c r="AA601" s="35">
        <v>634.32927456016921</v>
      </c>
    </row>
    <row r="602" spans="24:27" x14ac:dyDescent="0.25">
      <c r="X602" s="34">
        <v>598</v>
      </c>
      <c r="Y602" s="35">
        <v>5227.1104943270184</v>
      </c>
      <c r="Z602" s="35">
        <v>80.278988035205231</v>
      </c>
      <c r="AA602" s="35">
        <v>737.7628719440022</v>
      </c>
    </row>
    <row r="603" spans="24:27" x14ac:dyDescent="0.25">
      <c r="X603" s="34">
        <v>599</v>
      </c>
      <c r="Y603" s="35">
        <v>4293.1635161685444</v>
      </c>
      <c r="Z603" s="35">
        <v>62.621174153466839</v>
      </c>
      <c r="AA603" s="35">
        <v>905.23417757836023</v>
      </c>
    </row>
    <row r="604" spans="24:27" x14ac:dyDescent="0.25">
      <c r="X604" s="34">
        <v>600</v>
      </c>
      <c r="Y604" s="35">
        <v>4496.9346764752509</v>
      </c>
      <c r="Z604" s="35">
        <v>66.962728152178585</v>
      </c>
      <c r="AA604" s="35">
        <v>619.3230291083338</v>
      </c>
    </row>
    <row r="605" spans="24:27" x14ac:dyDescent="0.25">
      <c r="X605" s="34">
        <v>601</v>
      </c>
      <c r="Y605" s="35">
        <v>3924.7179622955191</v>
      </c>
      <c r="Z605" s="35">
        <v>52.857761523560313</v>
      </c>
      <c r="AA605" s="35">
        <v>1076.2760225117499</v>
      </c>
    </row>
    <row r="606" spans="24:27" x14ac:dyDescent="0.25">
      <c r="X606" s="34">
        <v>602</v>
      </c>
      <c r="Y606" s="35">
        <v>4372.5911124538643</v>
      </c>
      <c r="Z606" s="35">
        <v>64.368829555960801</v>
      </c>
      <c r="AA606" s="35">
        <v>921.25518585137354</v>
      </c>
    </row>
    <row r="607" spans="24:27" x14ac:dyDescent="0.25">
      <c r="X607" s="34">
        <v>603</v>
      </c>
      <c r="Y607" s="35">
        <v>4585.8583049887675</v>
      </c>
      <c r="Z607" s="35">
        <v>68.736263156561876</v>
      </c>
      <c r="AA607" s="35">
        <v>635.0856494846123</v>
      </c>
    </row>
    <row r="608" spans="24:27" x14ac:dyDescent="0.25">
      <c r="X608" s="34">
        <v>604</v>
      </c>
      <c r="Y608" s="35">
        <v>4212.003192471424</v>
      </c>
      <c r="Z608" s="35">
        <v>60.733909981348788</v>
      </c>
      <c r="AA608" s="35">
        <v>887.11361804980129</v>
      </c>
    </row>
    <row r="609" spans="24:27" x14ac:dyDescent="0.25">
      <c r="X609" s="34">
        <v>605</v>
      </c>
      <c r="Y609" s="35">
        <v>4608.4794108874548</v>
      </c>
      <c r="Z609" s="35">
        <v>69.178391381702824</v>
      </c>
      <c r="AA609" s="35">
        <v>639.01579192156214</v>
      </c>
    </row>
    <row r="610" spans="24:27" x14ac:dyDescent="0.25">
      <c r="X610" s="34">
        <v>606</v>
      </c>
      <c r="Y610" s="35">
        <v>4542.1916854199426</v>
      </c>
      <c r="Z610" s="35">
        <v>67.87275941420225</v>
      </c>
      <c r="AA610" s="35">
        <v>627.41057099461955</v>
      </c>
    </row>
    <row r="611" spans="24:27" x14ac:dyDescent="0.25">
      <c r="X611" s="34">
        <v>607</v>
      </c>
      <c r="Y611" s="35">
        <v>5179.4157826930823</v>
      </c>
      <c r="Z611" s="35">
        <v>79.47675842351066</v>
      </c>
      <c r="AA611" s="35">
        <v>730.62225558695786</v>
      </c>
    </row>
    <row r="612" spans="24:27" x14ac:dyDescent="0.25">
      <c r="X612" s="34">
        <v>608</v>
      </c>
      <c r="Y612" s="35">
        <v>4221.9038558164675</v>
      </c>
      <c r="Z612" s="35">
        <v>60.970892918453366</v>
      </c>
      <c r="AA612" s="35">
        <v>889.44065810435245</v>
      </c>
    </row>
    <row r="613" spans="24:27" x14ac:dyDescent="0.25">
      <c r="X613" s="34">
        <v>609</v>
      </c>
      <c r="Y613" s="35">
        <v>4677.5529723420823</v>
      </c>
      <c r="Z613" s="35">
        <v>70.508243263282495</v>
      </c>
      <c r="AA613" s="35">
        <v>650.83851227944353</v>
      </c>
    </row>
    <row r="614" spans="24:27" x14ac:dyDescent="0.25">
      <c r="X614" s="34">
        <v>610</v>
      </c>
      <c r="Y614" s="35">
        <v>5234.7266036940791</v>
      </c>
      <c r="Z614" s="35">
        <v>80.406413306266302</v>
      </c>
      <c r="AA614" s="35">
        <v>738.89713711354875</v>
      </c>
    </row>
    <row r="615" spans="24:27" x14ac:dyDescent="0.25">
      <c r="X615" s="34">
        <v>611</v>
      </c>
      <c r="Y615" s="35">
        <v>4337.2558397764196</v>
      </c>
      <c r="Z615" s="35">
        <v>63.601601819471512</v>
      </c>
      <c r="AA615" s="35">
        <v>914.30476429537487</v>
      </c>
    </row>
    <row r="616" spans="24:27" x14ac:dyDescent="0.25">
      <c r="X616" s="34">
        <v>612</v>
      </c>
      <c r="Y616" s="35">
        <v>3960.2525234357099</v>
      </c>
      <c r="Z616" s="35">
        <v>53.936556207499635</v>
      </c>
      <c r="AA616" s="35">
        <v>1092.354379720573</v>
      </c>
    </row>
    <row r="617" spans="24:27" x14ac:dyDescent="0.25">
      <c r="X617" s="34">
        <v>613</v>
      </c>
      <c r="Y617" s="35">
        <v>4878.6126650031856</v>
      </c>
      <c r="Z617" s="35">
        <v>74.23099148237246</v>
      </c>
      <c r="AA617" s="35">
        <v>683.94566170227927</v>
      </c>
    </row>
    <row r="618" spans="24:27" x14ac:dyDescent="0.25">
      <c r="X618" s="34">
        <v>614</v>
      </c>
      <c r="Y618" s="35">
        <v>5184.7840570733624</v>
      </c>
      <c r="Z618" s="35">
        <v>79.567423623754223</v>
      </c>
      <c r="AA618" s="35">
        <v>731.42923182120194</v>
      </c>
    </row>
    <row r="619" spans="24:27" x14ac:dyDescent="0.25">
      <c r="X619" s="34">
        <v>615</v>
      </c>
      <c r="Y619" s="35">
        <v>5508.7467968330157</v>
      </c>
      <c r="Z619" s="35">
        <v>84.875023864445112</v>
      </c>
      <c r="AA619" s="35">
        <v>778.68397948575898</v>
      </c>
    </row>
    <row r="620" spans="24:27" x14ac:dyDescent="0.25">
      <c r="X620" s="34">
        <v>616</v>
      </c>
      <c r="Y620" s="35">
        <v>4198.9344706657912</v>
      </c>
      <c r="Z620" s="35">
        <v>60.417752548966362</v>
      </c>
      <c r="AA620" s="35">
        <v>1169.6873068369712</v>
      </c>
    </row>
    <row r="621" spans="24:27" x14ac:dyDescent="0.25">
      <c r="X621" s="34">
        <v>617</v>
      </c>
      <c r="Y621" s="35">
        <v>4891.1882730454199</v>
      </c>
      <c r="Z621" s="35">
        <v>74.457437661014353</v>
      </c>
      <c r="AA621" s="35">
        <v>685.9599859025767</v>
      </c>
    </row>
    <row r="622" spans="24:27" x14ac:dyDescent="0.25">
      <c r="X622" s="34">
        <v>618</v>
      </c>
      <c r="Y622" s="35">
        <v>4189.1688484236693</v>
      </c>
      <c r="Z622" s="35">
        <v>60.17886818045595</v>
      </c>
      <c r="AA622" s="35">
        <v>1167.2796656883745</v>
      </c>
    </row>
    <row r="623" spans="24:27" x14ac:dyDescent="0.25">
      <c r="X623" s="34">
        <v>619</v>
      </c>
      <c r="Y623" s="35">
        <v>4365.1670194383751</v>
      </c>
      <c r="Z623" s="35">
        <v>64.208886977604365</v>
      </c>
      <c r="AA623" s="35">
        <v>919.81651917056286</v>
      </c>
    </row>
    <row r="624" spans="24:27" x14ac:dyDescent="0.25">
      <c r="X624" s="34">
        <v>620</v>
      </c>
      <c r="Y624" s="35">
        <v>5958.1889962241758</v>
      </c>
      <c r="Z624" s="35">
        <v>91.767154400080145</v>
      </c>
      <c r="AA624" s="35">
        <v>840.08716221236864</v>
      </c>
    </row>
    <row r="625" spans="24:27" x14ac:dyDescent="0.25">
      <c r="X625" s="34">
        <v>621</v>
      </c>
      <c r="Y625" s="35">
        <v>4111.6112888311918</v>
      </c>
      <c r="Z625" s="35">
        <v>58.182204068701104</v>
      </c>
      <c r="AA625" s="35">
        <v>1145.9262717207801</v>
      </c>
    </row>
    <row r="626" spans="24:27" x14ac:dyDescent="0.25">
      <c r="X626" s="34">
        <v>622</v>
      </c>
      <c r="Y626" s="35">
        <v>3996.0600933203314</v>
      </c>
      <c r="Z626" s="35">
        <v>54.983080248066258</v>
      </c>
      <c r="AA626" s="35">
        <v>1106.8253575764745</v>
      </c>
    </row>
    <row r="627" spans="24:27" x14ac:dyDescent="0.25">
      <c r="X627" s="34">
        <v>623</v>
      </c>
      <c r="Y627" s="35">
        <v>4339.5467218611284</v>
      </c>
      <c r="Z627" s="35">
        <v>63.651815021907851</v>
      </c>
      <c r="AA627" s="35">
        <v>914.76351402629609</v>
      </c>
    </row>
    <row r="628" spans="24:27" x14ac:dyDescent="0.25">
      <c r="X628" s="34">
        <v>624</v>
      </c>
      <c r="Y628" s="35">
        <v>4518.6778338201084</v>
      </c>
      <c r="Z628" s="35">
        <v>67.401950146584966</v>
      </c>
      <c r="AA628" s="35">
        <v>623.22629792810801</v>
      </c>
    </row>
    <row r="629" spans="24:27" x14ac:dyDescent="0.25">
      <c r="X629" s="34">
        <v>625</v>
      </c>
      <c r="Y629" s="35">
        <v>4209.9927210869473</v>
      </c>
      <c r="Z629" s="35">
        <v>60.685525687332259</v>
      </c>
      <c r="AA629" s="35">
        <v>1172.3505957600289</v>
      </c>
    </row>
    <row r="630" spans="24:27" x14ac:dyDescent="0.25">
      <c r="X630" s="34">
        <v>626</v>
      </c>
      <c r="Y630" s="35">
        <v>5325.1359843859136</v>
      </c>
      <c r="Z630" s="35">
        <v>81.905243120229244</v>
      </c>
      <c r="AA630" s="35">
        <v>752.24001962790817</v>
      </c>
    </row>
    <row r="631" spans="24:27" x14ac:dyDescent="0.25">
      <c r="X631" s="34">
        <v>627</v>
      </c>
      <c r="Y631" s="35">
        <v>5405.8335464120273</v>
      </c>
      <c r="Z631" s="35">
        <v>83.222328586857117</v>
      </c>
      <c r="AA631" s="35">
        <v>763.96676120717927</v>
      </c>
    </row>
    <row r="632" spans="24:27" x14ac:dyDescent="0.25">
      <c r="X632" s="34">
        <v>628</v>
      </c>
      <c r="Y632" s="35">
        <v>4062.3411522024194</v>
      </c>
      <c r="Z632" s="35">
        <v>56.84489060760886</v>
      </c>
      <c r="AA632" s="35">
        <v>1130.3963143208853</v>
      </c>
    </row>
    <row r="633" spans="24:27" x14ac:dyDescent="0.25">
      <c r="X633" s="34">
        <v>629</v>
      </c>
      <c r="Y633" s="35">
        <v>4078.5937857871068</v>
      </c>
      <c r="Z633" s="35">
        <v>57.289810197473983</v>
      </c>
      <c r="AA633" s="35">
        <v>1135.6805877043907</v>
      </c>
    </row>
    <row r="634" spans="24:27" x14ac:dyDescent="0.25">
      <c r="X634" s="34">
        <v>630</v>
      </c>
      <c r="Y634" s="35">
        <v>4407.4436416182334</v>
      </c>
      <c r="Z634" s="35">
        <v>65.111391986178603</v>
      </c>
      <c r="AA634" s="35">
        <v>602.87368910969326</v>
      </c>
    </row>
    <row r="635" spans="24:27" x14ac:dyDescent="0.25">
      <c r="X635" s="34">
        <v>631</v>
      </c>
      <c r="Y635" s="35">
        <v>4904.3777060389757</v>
      </c>
      <c r="Z635" s="35">
        <v>74.69420255996431</v>
      </c>
      <c r="AA635" s="35">
        <v>688.06615715186547</v>
      </c>
    </row>
    <row r="636" spans="24:27" x14ac:dyDescent="0.25">
      <c r="X636" s="34">
        <v>632</v>
      </c>
      <c r="Y636" s="35">
        <v>4264.7137748337354</v>
      </c>
      <c r="Z636" s="35">
        <v>61.973057977642142</v>
      </c>
      <c r="AA636" s="35">
        <v>899.11402338353457</v>
      </c>
    </row>
    <row r="637" spans="24:27" x14ac:dyDescent="0.25">
      <c r="X637" s="34">
        <v>633</v>
      </c>
      <c r="Y637" s="35">
        <v>5542.6943150760562</v>
      </c>
      <c r="Z637" s="35">
        <v>85.413788401878179</v>
      </c>
      <c r="AA637" s="35">
        <v>783.48223527983646</v>
      </c>
    </row>
    <row r="638" spans="24:27" x14ac:dyDescent="0.25">
      <c r="X638" s="34">
        <v>634</v>
      </c>
      <c r="Y638" s="35">
        <v>3910.7828002675983</v>
      </c>
      <c r="Z638" s="35">
        <v>52.420227831322137</v>
      </c>
      <c r="AA638" s="35">
        <v>1069.3529942070461</v>
      </c>
    </row>
    <row r="639" spans="24:27" x14ac:dyDescent="0.25">
      <c r="X639" s="34">
        <v>635</v>
      </c>
      <c r="Y639" s="35">
        <v>5229.6321083005305</v>
      </c>
      <c r="Z639" s="35">
        <v>80.321197652580523</v>
      </c>
      <c r="AA639" s="35">
        <v>738.13859550652967</v>
      </c>
    </row>
    <row r="640" spans="24:27" x14ac:dyDescent="0.25">
      <c r="X640" s="34">
        <v>636</v>
      </c>
      <c r="Y640" s="35">
        <v>4925.0098931924394</v>
      </c>
      <c r="Z640" s="35">
        <v>75.063091630648501</v>
      </c>
      <c r="AA640" s="35">
        <v>691.34777286764597</v>
      </c>
    </row>
    <row r="641" spans="24:27" x14ac:dyDescent="0.25">
      <c r="X641" s="34">
        <v>637</v>
      </c>
      <c r="Y641" s="35">
        <v>5149.1300836814544</v>
      </c>
      <c r="Z641" s="35">
        <v>78.963466992324385</v>
      </c>
      <c r="AA641" s="35">
        <v>726.05379651909061</v>
      </c>
    </row>
    <row r="642" spans="24:27" x14ac:dyDescent="0.25">
      <c r="X642" s="34">
        <v>638</v>
      </c>
      <c r="Y642" s="35">
        <v>4671.8256687694566</v>
      </c>
      <c r="Z642" s="35">
        <v>70.399076048346188</v>
      </c>
      <c r="AA642" s="35">
        <v>649.86790669556376</v>
      </c>
    </row>
    <row r="643" spans="24:27" x14ac:dyDescent="0.25">
      <c r="X643" s="34">
        <v>639</v>
      </c>
      <c r="Y643" s="35">
        <v>4662.7767294929599</v>
      </c>
      <c r="Z643" s="35">
        <v>70.226203206250972</v>
      </c>
      <c r="AA643" s="35">
        <v>648.33092380841856</v>
      </c>
    </row>
    <row r="644" spans="24:27" x14ac:dyDescent="0.25">
      <c r="X644" s="34">
        <v>640</v>
      </c>
      <c r="Y644" s="35">
        <v>4727.7294495055348</v>
      </c>
      <c r="Z644" s="35">
        <v>71.456698426827586</v>
      </c>
      <c r="AA644" s="35">
        <v>659.27182075122744</v>
      </c>
    </row>
    <row r="645" spans="24:27" x14ac:dyDescent="0.25">
      <c r="X645" s="34">
        <v>641</v>
      </c>
      <c r="Y645" s="35">
        <v>4336.4180058293541</v>
      </c>
      <c r="Z645" s="35">
        <v>63.583220564873557</v>
      </c>
      <c r="AA645" s="35">
        <v>914.13669454807257</v>
      </c>
    </row>
    <row r="646" spans="24:27" x14ac:dyDescent="0.25">
      <c r="X646" s="34">
        <v>642</v>
      </c>
      <c r="Y646" s="35">
        <v>4681.2350146820472</v>
      </c>
      <c r="Z646" s="35">
        <v>70.578325422113579</v>
      </c>
      <c r="AA646" s="35">
        <v>651.4616202030835</v>
      </c>
    </row>
    <row r="647" spans="24:27" x14ac:dyDescent="0.25">
      <c r="X647" s="34">
        <v>643</v>
      </c>
      <c r="Y647" s="35">
        <v>4440.1755677869614</v>
      </c>
      <c r="Z647" s="35">
        <v>65.797207843897439</v>
      </c>
      <c r="AA647" s="35">
        <v>608.96664578474997</v>
      </c>
    </row>
    <row r="648" spans="24:27" x14ac:dyDescent="0.25">
      <c r="X648" s="34">
        <v>644</v>
      </c>
      <c r="Y648" s="35">
        <v>4666.5644377484186</v>
      </c>
      <c r="Z648" s="35">
        <v>70.298623232753386</v>
      </c>
      <c r="AA648" s="35">
        <v>648.97479349225534</v>
      </c>
    </row>
    <row r="649" spans="24:27" x14ac:dyDescent="0.25">
      <c r="X649" s="34">
        <v>645</v>
      </c>
      <c r="Y649" s="35">
        <v>5078.2854085016006</v>
      </c>
      <c r="Z649" s="35">
        <v>77.750530029255557</v>
      </c>
      <c r="AA649" s="35">
        <v>715.25929645782821</v>
      </c>
    </row>
    <row r="650" spans="24:27" x14ac:dyDescent="0.25">
      <c r="X650" s="34">
        <v>646</v>
      </c>
      <c r="Y650" s="35">
        <v>4833.8393900936762</v>
      </c>
      <c r="Z650" s="35">
        <v>73.419064055982204</v>
      </c>
      <c r="AA650" s="35">
        <v>676.72371259648344</v>
      </c>
    </row>
    <row r="651" spans="24:27" x14ac:dyDescent="0.25">
      <c r="X651" s="34">
        <v>647</v>
      </c>
      <c r="Y651" s="35">
        <v>4447.0699749951436</v>
      </c>
      <c r="Z651" s="35">
        <v>65.940331505021419</v>
      </c>
      <c r="AA651" s="35">
        <v>610.23828217252799</v>
      </c>
    </row>
    <row r="652" spans="24:27" x14ac:dyDescent="0.25">
      <c r="X652" s="34">
        <v>648</v>
      </c>
      <c r="Y652" s="35">
        <v>5071.178467105603</v>
      </c>
      <c r="Z652" s="35">
        <v>77.627876887836948</v>
      </c>
      <c r="AA652" s="35">
        <v>714.16782926930102</v>
      </c>
    </row>
    <row r="653" spans="24:27" x14ac:dyDescent="0.25">
      <c r="X653" s="34">
        <v>649</v>
      </c>
      <c r="Y653" s="35">
        <v>4408.2470560677111</v>
      </c>
      <c r="Z653" s="35">
        <v>65.128355061958317</v>
      </c>
      <c r="AA653" s="35">
        <v>603.02438443108804</v>
      </c>
    </row>
    <row r="654" spans="24:27" x14ac:dyDescent="0.25">
      <c r="X654" s="34">
        <v>650</v>
      </c>
      <c r="Y654" s="35">
        <v>4817.3351031231359</v>
      </c>
      <c r="Z654" s="35">
        <v>73.117456301166357</v>
      </c>
      <c r="AA654" s="35">
        <v>674.04114767609576</v>
      </c>
    </row>
    <row r="655" spans="24:27" x14ac:dyDescent="0.25">
      <c r="X655" s="34">
        <v>651</v>
      </c>
      <c r="Y655" s="35">
        <v>4580.1454104752193</v>
      </c>
      <c r="Z655" s="35">
        <v>68.62405739567879</v>
      </c>
      <c r="AA655" s="35">
        <v>634.08827601272276</v>
      </c>
    </row>
    <row r="656" spans="24:27" x14ac:dyDescent="0.25">
      <c r="X656" s="34">
        <v>652</v>
      </c>
      <c r="Y656" s="35">
        <v>4025.9194143496748</v>
      </c>
      <c r="Z656" s="35">
        <v>55.832209234568751</v>
      </c>
      <c r="AA656" s="35">
        <v>1117.887449881498</v>
      </c>
    </row>
    <row r="657" spans="24:27" x14ac:dyDescent="0.25">
      <c r="X657" s="34">
        <v>653</v>
      </c>
      <c r="Y657" s="35">
        <v>4058.8083545537943</v>
      </c>
      <c r="Z657" s="35">
        <v>56.747643212739291</v>
      </c>
      <c r="AA657" s="35">
        <v>1129.2247989498799</v>
      </c>
    </row>
    <row r="658" spans="24:27" x14ac:dyDescent="0.25">
      <c r="X658" s="34">
        <v>654</v>
      </c>
      <c r="Y658" s="35">
        <v>5091.7707617317919</v>
      </c>
      <c r="Z658" s="35">
        <v>77.982766737721732</v>
      </c>
      <c r="AA658" s="35">
        <v>717.32596816814521</v>
      </c>
    </row>
    <row r="659" spans="24:27" x14ac:dyDescent="0.25">
      <c r="X659" s="34">
        <v>655</v>
      </c>
      <c r="Y659" s="35">
        <v>4881.4989992685905</v>
      </c>
      <c r="Z659" s="35">
        <v>74.283026027063073</v>
      </c>
      <c r="AA659" s="35">
        <v>684.40852378364707</v>
      </c>
    </row>
    <row r="660" spans="24:27" x14ac:dyDescent="0.25">
      <c r="X660" s="34">
        <v>656</v>
      </c>
      <c r="Y660" s="35">
        <v>6033.9823975952449</v>
      </c>
      <c r="Z660" s="35">
        <v>92.880197332557316</v>
      </c>
      <c r="AA660" s="35">
        <v>850.00803190893168</v>
      </c>
    </row>
    <row r="661" spans="24:27" x14ac:dyDescent="0.25">
      <c r="X661" s="34">
        <v>657</v>
      </c>
      <c r="Y661" s="35">
        <v>5115.6530164631522</v>
      </c>
      <c r="Z661" s="35">
        <v>78.392477293347881</v>
      </c>
      <c r="AA661" s="35">
        <v>720.97210795860815</v>
      </c>
    </row>
    <row r="662" spans="24:27" x14ac:dyDescent="0.25">
      <c r="X662" s="34">
        <v>658</v>
      </c>
      <c r="Y662" s="35">
        <v>4321.9317794209746</v>
      </c>
      <c r="Z662" s="35">
        <v>63.263936758087212</v>
      </c>
      <c r="AA662" s="35">
        <v>911.20539965416185</v>
      </c>
    </row>
    <row r="663" spans="24:27" x14ac:dyDescent="0.25">
      <c r="X663" s="34">
        <v>659</v>
      </c>
      <c r="Y663" s="35">
        <v>4809.0489176037172</v>
      </c>
      <c r="Z663" s="35">
        <v>72.965546030249627</v>
      </c>
      <c r="AA663" s="35">
        <v>672.69006249436404</v>
      </c>
    </row>
    <row r="664" spans="24:27" x14ac:dyDescent="0.25">
      <c r="X664" s="34">
        <v>660</v>
      </c>
      <c r="Y664" s="35">
        <v>5178.9231336928033</v>
      </c>
      <c r="Z664" s="35">
        <v>79.468433275415379</v>
      </c>
      <c r="AA664" s="35">
        <v>730.54815703313977</v>
      </c>
    </row>
    <row r="665" spans="24:27" x14ac:dyDescent="0.25">
      <c r="X665" s="34">
        <v>661</v>
      </c>
      <c r="Y665" s="35">
        <v>4590.0499142701556</v>
      </c>
      <c r="Z665" s="35">
        <v>68.818447571958359</v>
      </c>
      <c r="AA665" s="35">
        <v>635.81617982892863</v>
      </c>
    </row>
    <row r="666" spans="24:27" x14ac:dyDescent="0.25">
      <c r="X666" s="34">
        <v>662</v>
      </c>
      <c r="Y666" s="35">
        <v>5957.5312813536739</v>
      </c>
      <c r="Z666" s="35">
        <v>91.757435221910768</v>
      </c>
      <c r="AA666" s="35">
        <v>840.00053827279237</v>
      </c>
    </row>
    <row r="667" spans="24:27" x14ac:dyDescent="0.25">
      <c r="X667" s="34">
        <v>663</v>
      </c>
      <c r="Y667" s="35">
        <v>4386.751168137489</v>
      </c>
      <c r="Z667" s="35">
        <v>64.672133996239495</v>
      </c>
      <c r="AA667" s="35">
        <v>923.96889216082263</v>
      </c>
    </row>
    <row r="668" spans="24:27" x14ac:dyDescent="0.25">
      <c r="X668" s="34">
        <v>664</v>
      </c>
      <c r="Y668" s="35">
        <v>4131.7531994807141</v>
      </c>
      <c r="Z668" s="35">
        <v>58.719584133359561</v>
      </c>
      <c r="AA668" s="35">
        <v>1151.8840153421841</v>
      </c>
    </row>
    <row r="669" spans="24:27" x14ac:dyDescent="0.25">
      <c r="X669" s="34">
        <v>665</v>
      </c>
      <c r="Y669" s="35">
        <v>4292.0852689404974</v>
      </c>
      <c r="Z669" s="35">
        <v>62.596845505982813</v>
      </c>
      <c r="AA669" s="35">
        <v>905.00627583420953</v>
      </c>
    </row>
    <row r="670" spans="24:27" x14ac:dyDescent="0.25">
      <c r="X670" s="34">
        <v>666</v>
      </c>
      <c r="Y670" s="35">
        <v>4057.1293953096065</v>
      </c>
      <c r="Z670" s="35">
        <v>56.701356834355138</v>
      </c>
      <c r="AA670" s="35">
        <v>1128.6650655651686</v>
      </c>
    </row>
    <row r="671" spans="24:27" x14ac:dyDescent="0.25">
      <c r="X671" s="34">
        <v>667</v>
      </c>
      <c r="Y671" s="35">
        <v>4468.1286194471768</v>
      </c>
      <c r="Z671" s="35">
        <v>66.374777432211701</v>
      </c>
      <c r="AA671" s="35">
        <v>614.09846830515187</v>
      </c>
    </row>
    <row r="672" spans="24:27" x14ac:dyDescent="0.25">
      <c r="X672" s="34">
        <v>668</v>
      </c>
      <c r="Y672" s="35">
        <v>3996.1983649850777</v>
      </c>
      <c r="Z672" s="35">
        <v>54.987057432885294</v>
      </c>
      <c r="AA672" s="35">
        <v>1106.8785067265235</v>
      </c>
    </row>
    <row r="673" spans="24:27" x14ac:dyDescent="0.25">
      <c r="X673" s="34">
        <v>669</v>
      </c>
      <c r="Y673" s="35">
        <v>4334.5729645254778</v>
      </c>
      <c r="Z673" s="35">
        <v>63.542709868998799</v>
      </c>
      <c r="AA673" s="35">
        <v>913.76602168669854</v>
      </c>
    </row>
    <row r="674" spans="24:27" x14ac:dyDescent="0.25">
      <c r="X674" s="34">
        <v>670</v>
      </c>
      <c r="Y674" s="35">
        <v>5273.0432514621889</v>
      </c>
      <c r="Z674" s="35">
        <v>81.044716012166262</v>
      </c>
      <c r="AA674" s="35">
        <v>744.57917051671541</v>
      </c>
    </row>
    <row r="675" spans="24:27" x14ac:dyDescent="0.25">
      <c r="X675" s="34">
        <v>671</v>
      </c>
      <c r="Y675" s="35">
        <v>4816.3495071717844</v>
      </c>
      <c r="Z675" s="35">
        <v>73.099404506466001</v>
      </c>
      <c r="AA675" s="35">
        <v>673.88059425138431</v>
      </c>
    </row>
    <row r="676" spans="24:27" x14ac:dyDescent="0.25">
      <c r="X676" s="34">
        <v>672</v>
      </c>
      <c r="Y676" s="35">
        <v>4037.5513644162284</v>
      </c>
      <c r="Z676" s="35">
        <v>56.158156477949291</v>
      </c>
      <c r="AA676" s="35">
        <v>1121.9903082546859</v>
      </c>
    </row>
    <row r="677" spans="24:27" x14ac:dyDescent="0.25">
      <c r="X677" s="34">
        <v>673</v>
      </c>
      <c r="Y677" s="35">
        <v>5390.7599393438568</v>
      </c>
      <c r="Z677" s="35">
        <v>82.977749641576182</v>
      </c>
      <c r="AA677" s="35">
        <v>761.78901346322596</v>
      </c>
    </row>
    <row r="678" spans="24:27" x14ac:dyDescent="0.25">
      <c r="X678" s="34">
        <v>674</v>
      </c>
      <c r="Y678" s="35">
        <v>5037.1845861121037</v>
      </c>
      <c r="Z678" s="35">
        <v>77.038664888162288</v>
      </c>
      <c r="AA678" s="35">
        <v>708.92475241825377</v>
      </c>
    </row>
    <row r="679" spans="24:27" x14ac:dyDescent="0.25">
      <c r="X679" s="34">
        <v>675</v>
      </c>
      <c r="Y679" s="35">
        <v>4977.6104946249188</v>
      </c>
      <c r="Z679" s="35">
        <v>75.995629034188127</v>
      </c>
      <c r="AA679" s="35">
        <v>699.64420327858807</v>
      </c>
    </row>
    <row r="680" spans="24:27" x14ac:dyDescent="0.25">
      <c r="X680" s="34">
        <v>676</v>
      </c>
      <c r="Y680" s="35">
        <v>4559.5705527997625</v>
      </c>
      <c r="Z680" s="35">
        <v>68.21806203633534</v>
      </c>
      <c r="AA680" s="35">
        <v>630.47960554062729</v>
      </c>
    </row>
    <row r="681" spans="24:27" x14ac:dyDescent="0.25">
      <c r="X681" s="34">
        <v>677</v>
      </c>
      <c r="Y681" s="35">
        <v>4387.1768191816709</v>
      </c>
      <c r="Z681" s="35">
        <v>64.681216458626096</v>
      </c>
      <c r="AA681" s="35">
        <v>924.04986490629574</v>
      </c>
    </row>
    <row r="682" spans="24:27" x14ac:dyDescent="0.25">
      <c r="X682" s="34">
        <v>678</v>
      </c>
      <c r="Y682" s="35">
        <v>4374.6312172202679</v>
      </c>
      <c r="Z682" s="35">
        <v>64.412668679544154</v>
      </c>
      <c r="AA682" s="35">
        <v>921.64858752947657</v>
      </c>
    </row>
    <row r="683" spans="24:27" x14ac:dyDescent="0.25">
      <c r="X683" s="34">
        <v>679</v>
      </c>
      <c r="Y683" s="35">
        <v>4303.5212938691393</v>
      </c>
      <c r="Z683" s="35">
        <v>62.853983004207024</v>
      </c>
      <c r="AA683" s="35">
        <v>907.40799313360753</v>
      </c>
    </row>
    <row r="684" spans="24:27" x14ac:dyDescent="0.25">
      <c r="X684" s="34">
        <v>680</v>
      </c>
      <c r="Y684" s="35">
        <v>5633.1344094655051</v>
      </c>
      <c r="Z684" s="35">
        <v>86.834107804362077</v>
      </c>
      <c r="AA684" s="35">
        <v>796.13299803068196</v>
      </c>
    </row>
    <row r="685" spans="24:27" x14ac:dyDescent="0.25">
      <c r="X685" s="34">
        <v>681</v>
      </c>
      <c r="Y685" s="35">
        <v>4533.1304633612262</v>
      </c>
      <c r="Z685" s="35">
        <v>67.69183084465746</v>
      </c>
      <c r="AA685" s="35">
        <v>625.80254968495876</v>
      </c>
    </row>
    <row r="686" spans="24:27" x14ac:dyDescent="0.25">
      <c r="X686" s="34">
        <v>682</v>
      </c>
      <c r="Y686" s="35">
        <v>5398.9543738605735</v>
      </c>
      <c r="Z686" s="35">
        <v>83.110790635559937</v>
      </c>
      <c r="AA686" s="35">
        <v>762.9736124998941</v>
      </c>
    </row>
    <row r="687" spans="24:27" x14ac:dyDescent="0.25">
      <c r="X687" s="34">
        <v>683</v>
      </c>
      <c r="Y687" s="35">
        <v>4649.2959739067901</v>
      </c>
      <c r="Z687" s="35">
        <v>69.967758313066895</v>
      </c>
      <c r="AA687" s="35">
        <v>646.03320203396026</v>
      </c>
    </row>
    <row r="688" spans="24:27" x14ac:dyDescent="0.25">
      <c r="X688" s="34">
        <v>684</v>
      </c>
      <c r="Y688" s="35">
        <v>6116.8171437365099</v>
      </c>
      <c r="Z688" s="35">
        <v>94.080908965309774</v>
      </c>
      <c r="AA688" s="35">
        <v>860.71184541401976</v>
      </c>
    </row>
    <row r="689" spans="24:27" x14ac:dyDescent="0.25">
      <c r="X689" s="34">
        <v>685</v>
      </c>
      <c r="Y689" s="35">
        <v>4805.1657801396914</v>
      </c>
      <c r="Z689" s="35">
        <v>72.894243843659922</v>
      </c>
      <c r="AA689" s="35">
        <v>672.05591185691094</v>
      </c>
    </row>
    <row r="690" spans="24:27" x14ac:dyDescent="0.25">
      <c r="X690" s="34">
        <v>686</v>
      </c>
      <c r="Y690" s="35">
        <v>5236.6983912696787</v>
      </c>
      <c r="Z690" s="35">
        <v>80.439373281334753</v>
      </c>
      <c r="AA690" s="35">
        <v>739.19053007704099</v>
      </c>
    </row>
    <row r="691" spans="24:27" x14ac:dyDescent="0.25">
      <c r="X691" s="34">
        <v>687</v>
      </c>
      <c r="Y691" s="35">
        <v>4996.6720288557544</v>
      </c>
      <c r="Z691" s="35">
        <v>76.330843759790753</v>
      </c>
      <c r="AA691" s="35">
        <v>702.62669990464281</v>
      </c>
    </row>
    <row r="692" spans="24:27" x14ac:dyDescent="0.25">
      <c r="X692" s="34">
        <v>688</v>
      </c>
      <c r="Y692" s="35">
        <v>4359.9133726150667</v>
      </c>
      <c r="Z692" s="35">
        <v>64.095310327507249</v>
      </c>
      <c r="AA692" s="35">
        <v>918.79166238052255</v>
      </c>
    </row>
    <row r="693" spans="24:27" x14ac:dyDescent="0.25">
      <c r="X693" s="34">
        <v>689</v>
      </c>
      <c r="Y693" s="35">
        <v>4699.9041967564881</v>
      </c>
      <c r="Z693" s="35">
        <v>70.932471274043763</v>
      </c>
      <c r="AA693" s="35">
        <v>654.61045805828473</v>
      </c>
    </row>
    <row r="694" spans="24:27" x14ac:dyDescent="0.25">
      <c r="X694" s="34">
        <v>690</v>
      </c>
      <c r="Y694" s="35">
        <v>4570.5258485632748</v>
      </c>
      <c r="Z694" s="35">
        <v>68.434610264438049</v>
      </c>
      <c r="AA694" s="35">
        <v>632.40435731974139</v>
      </c>
    </row>
    <row r="695" spans="24:27" x14ac:dyDescent="0.25">
      <c r="X695" s="34">
        <v>691</v>
      </c>
      <c r="Y695" s="35">
        <v>4337.6815503227426</v>
      </c>
      <c r="Z695" s="35">
        <v>63.61093799370682</v>
      </c>
      <c r="AA695" s="35">
        <v>914.39010165047614</v>
      </c>
    </row>
    <row r="696" spans="24:27" x14ac:dyDescent="0.25">
      <c r="X696" s="34">
        <v>692</v>
      </c>
      <c r="Y696" s="35">
        <v>5728.5345413386967</v>
      </c>
      <c r="Z696" s="35">
        <v>88.309284066732516</v>
      </c>
      <c r="AA696" s="35">
        <v>809.27446146786929</v>
      </c>
    </row>
    <row r="697" spans="24:27" x14ac:dyDescent="0.25">
      <c r="X697" s="34">
        <v>693</v>
      </c>
      <c r="Y697" s="35">
        <v>4137.2132900508368</v>
      </c>
      <c r="Z697" s="35">
        <v>58.863353036792716</v>
      </c>
      <c r="AA697" s="35">
        <v>1153.4523755652256</v>
      </c>
    </row>
    <row r="698" spans="24:27" x14ac:dyDescent="0.25">
      <c r="X698" s="34">
        <v>694</v>
      </c>
      <c r="Y698" s="35">
        <v>4222.7236453535361</v>
      </c>
      <c r="Z698" s="35">
        <v>60.990421566586733</v>
      </c>
      <c r="AA698" s="35">
        <v>889.63172137071331</v>
      </c>
    </row>
    <row r="699" spans="24:27" x14ac:dyDescent="0.25">
      <c r="X699" s="34">
        <v>695</v>
      </c>
      <c r="Y699" s="35">
        <v>5860.253198000627</v>
      </c>
      <c r="Z699" s="35">
        <v>90.308393610592219</v>
      </c>
      <c r="AA699" s="35">
        <v>827.08680574559298</v>
      </c>
    </row>
    <row r="700" spans="24:27" x14ac:dyDescent="0.25">
      <c r="X700" s="34">
        <v>696</v>
      </c>
      <c r="Y700" s="35">
        <v>5410.9238446435866</v>
      </c>
      <c r="Z700" s="35">
        <v>83.30477469777864</v>
      </c>
      <c r="AA700" s="35">
        <v>764.70087998511394</v>
      </c>
    </row>
    <row r="701" spans="24:27" x14ac:dyDescent="0.25">
      <c r="X701" s="34">
        <v>697</v>
      </c>
      <c r="Y701" s="35">
        <v>4903.4656957484176</v>
      </c>
      <c r="Z701" s="35">
        <v>74.67785493224747</v>
      </c>
      <c r="AA701" s="35">
        <v>687.92073291757583</v>
      </c>
    </row>
    <row r="702" spans="24:27" x14ac:dyDescent="0.25">
      <c r="X702" s="34">
        <v>698</v>
      </c>
      <c r="Y702" s="35">
        <v>4802.7944398370691</v>
      </c>
      <c r="Z702" s="35">
        <v>72.850665652974229</v>
      </c>
      <c r="AA702" s="35">
        <v>671.66833692452997</v>
      </c>
    </row>
    <row r="703" spans="24:27" x14ac:dyDescent="0.25">
      <c r="X703" s="34">
        <v>699</v>
      </c>
      <c r="Y703" s="35">
        <v>5359.5613727375085</v>
      </c>
      <c r="Z703" s="35">
        <v>82.469442902279539</v>
      </c>
      <c r="AA703" s="35">
        <v>757.26319895197037</v>
      </c>
    </row>
    <row r="704" spans="24:27" x14ac:dyDescent="0.25">
      <c r="X704" s="34">
        <v>700</v>
      </c>
      <c r="Y704" s="35">
        <v>4058.4336455772595</v>
      </c>
      <c r="Z704" s="35">
        <v>56.737316966133804</v>
      </c>
      <c r="AA704" s="35">
        <v>1129.1000451429172</v>
      </c>
    </row>
    <row r="705" spans="24:27" x14ac:dyDescent="0.25">
      <c r="X705" s="34">
        <v>701</v>
      </c>
      <c r="Y705" s="35">
        <v>3922.9707803911242</v>
      </c>
      <c r="Z705" s="35">
        <v>52.803415870038485</v>
      </c>
      <c r="AA705" s="35">
        <v>1075.4298698745365</v>
      </c>
    </row>
    <row r="706" spans="24:27" x14ac:dyDescent="0.25">
      <c r="X706" s="34">
        <v>702</v>
      </c>
      <c r="Y706" s="35">
        <v>4212.5388072590358</v>
      </c>
      <c r="Z706" s="35">
        <v>60.746785027357809</v>
      </c>
      <c r="AA706" s="35">
        <v>887.24044874407548</v>
      </c>
    </row>
    <row r="707" spans="24:27" x14ac:dyDescent="0.25">
      <c r="X707" s="34">
        <v>703</v>
      </c>
      <c r="Y707" s="35">
        <v>5256.685348452902</v>
      </c>
      <c r="Z707" s="35">
        <v>80.772778206454376</v>
      </c>
      <c r="AA707" s="35">
        <v>742.15839052698971</v>
      </c>
    </row>
    <row r="708" spans="24:27" x14ac:dyDescent="0.25">
      <c r="X708" s="34">
        <v>704</v>
      </c>
      <c r="Y708" s="35">
        <v>4023.9344283675287</v>
      </c>
      <c r="Z708" s="35">
        <v>55.776331342030574</v>
      </c>
      <c r="AA708" s="35">
        <v>1117.1764095089625</v>
      </c>
    </row>
    <row r="709" spans="24:27" x14ac:dyDescent="0.25">
      <c r="X709" s="34">
        <v>705</v>
      </c>
      <c r="Y709" s="35">
        <v>4497.8488386803847</v>
      </c>
      <c r="Z709" s="35">
        <v>66.981272000250954</v>
      </c>
      <c r="AA709" s="35">
        <v>619.4878187302927</v>
      </c>
    </row>
    <row r="710" spans="24:27" x14ac:dyDescent="0.25">
      <c r="X710" s="34">
        <v>706</v>
      </c>
      <c r="Y710" s="35">
        <v>4619.3952872576938</v>
      </c>
      <c r="Z710" s="35">
        <v>69.390533581419234</v>
      </c>
      <c r="AA710" s="35">
        <v>640.90164306891756</v>
      </c>
    </row>
    <row r="711" spans="24:27" x14ac:dyDescent="0.25">
      <c r="X711" s="34">
        <v>707</v>
      </c>
      <c r="Y711" s="35">
        <v>4823.6486141859004</v>
      </c>
      <c r="Z711" s="35">
        <v>73.232983355488173</v>
      </c>
      <c r="AA711" s="35">
        <v>675.06865864521399</v>
      </c>
    </row>
    <row r="712" spans="24:27" x14ac:dyDescent="0.25">
      <c r="X712" s="34">
        <v>708</v>
      </c>
      <c r="Y712" s="35">
        <v>5173.4391634375297</v>
      </c>
      <c r="Z712" s="35">
        <v>79.375706882163101</v>
      </c>
      <c r="AA712" s="35">
        <v>729.72284395822805</v>
      </c>
    </row>
    <row r="713" spans="24:27" x14ac:dyDescent="0.25">
      <c r="X713" s="34">
        <v>709</v>
      </c>
      <c r="Y713" s="35">
        <v>5594.3545937270055</v>
      </c>
      <c r="Z713" s="35">
        <v>86.22773272899596</v>
      </c>
      <c r="AA713" s="35">
        <v>790.73178468434787</v>
      </c>
    </row>
    <row r="714" spans="24:27" x14ac:dyDescent="0.25">
      <c r="X714" s="34">
        <v>710</v>
      </c>
      <c r="Y714" s="35">
        <v>4322.3811562856463</v>
      </c>
      <c r="Z714" s="35">
        <v>63.273883768834708</v>
      </c>
      <c r="AA714" s="35">
        <v>911.29706445181023</v>
      </c>
    </row>
    <row r="715" spans="24:27" x14ac:dyDescent="0.25">
      <c r="X715" s="34">
        <v>711</v>
      </c>
      <c r="Y715" s="35">
        <v>4798.3542327191044</v>
      </c>
      <c r="Z715" s="35">
        <v>72.768994833786252</v>
      </c>
      <c r="AA715" s="35">
        <v>670.94198011812887</v>
      </c>
    </row>
    <row r="716" spans="24:27" x14ac:dyDescent="0.25">
      <c r="X716" s="34">
        <v>712</v>
      </c>
      <c r="Y716" s="35">
        <v>4040.2952102939903</v>
      </c>
      <c r="Z716" s="35">
        <v>56.234683294485379</v>
      </c>
      <c r="AA716" s="35">
        <v>1122.9427430190203</v>
      </c>
    </row>
    <row r="717" spans="24:27" x14ac:dyDescent="0.25">
      <c r="X717" s="34">
        <v>713</v>
      </c>
      <c r="Y717" s="35">
        <v>4232.2810280219755</v>
      </c>
      <c r="Z717" s="35">
        <v>61.217069274882761</v>
      </c>
      <c r="AA717" s="35">
        <v>891.84154528688669</v>
      </c>
    </row>
    <row r="718" spans="24:27" x14ac:dyDescent="0.25">
      <c r="X718" s="34">
        <v>714</v>
      </c>
      <c r="Y718" s="35">
        <v>4395.1244587425035</v>
      </c>
      <c r="Z718" s="35">
        <v>64.850436437497663</v>
      </c>
      <c r="AA718" s="35">
        <v>600.55548896258597</v>
      </c>
    </row>
    <row r="719" spans="24:27" x14ac:dyDescent="0.25">
      <c r="X719" s="34">
        <v>715</v>
      </c>
      <c r="Y719" s="35">
        <v>4221.6328224770568</v>
      </c>
      <c r="Z719" s="35">
        <v>60.964433380550474</v>
      </c>
      <c r="AA719" s="35">
        <v>889.37743646907006</v>
      </c>
    </row>
    <row r="720" spans="24:27" x14ac:dyDescent="0.25">
      <c r="X720" s="34">
        <v>716</v>
      </c>
      <c r="Y720" s="35">
        <v>5013.3057279852046</v>
      </c>
      <c r="Z720" s="35">
        <v>76.622215048835429</v>
      </c>
      <c r="AA720" s="35">
        <v>705.21920259202602</v>
      </c>
    </row>
    <row r="721" spans="24:27" x14ac:dyDescent="0.25">
      <c r="X721" s="34">
        <v>717</v>
      </c>
      <c r="Y721" s="35">
        <v>4500.0877574415954</v>
      </c>
      <c r="Z721" s="35">
        <v>67.026659548464082</v>
      </c>
      <c r="AA721" s="35">
        <v>619.89115652672251</v>
      </c>
    </row>
    <row r="722" spans="24:27" x14ac:dyDescent="0.25">
      <c r="X722" s="34">
        <v>718</v>
      </c>
      <c r="Y722" s="35">
        <v>4882.1644443548803</v>
      </c>
      <c r="Z722" s="35">
        <v>74.295017433904178</v>
      </c>
      <c r="AA722" s="35">
        <v>684.51519116853183</v>
      </c>
    </row>
    <row r="723" spans="24:27" x14ac:dyDescent="0.25">
      <c r="X723" s="34">
        <v>719</v>
      </c>
      <c r="Y723" s="35">
        <v>4628.1192624332753</v>
      </c>
      <c r="Z723" s="35">
        <v>69.559527030774404</v>
      </c>
      <c r="AA723" s="35">
        <v>642.40396114485281</v>
      </c>
    </row>
    <row r="724" spans="24:27" x14ac:dyDescent="0.25">
      <c r="X724" s="34">
        <v>720</v>
      </c>
      <c r="Y724" s="35">
        <v>5528.4916531167937</v>
      </c>
      <c r="Z724" s="35">
        <v>85.188764307964249</v>
      </c>
      <c r="AA724" s="35">
        <v>781.478128750682</v>
      </c>
    </row>
    <row r="725" spans="24:27" x14ac:dyDescent="0.25">
      <c r="X725" s="34">
        <v>721</v>
      </c>
      <c r="Y725" s="35">
        <v>4569.4514629870991</v>
      </c>
      <c r="Z725" s="35">
        <v>68.413411106540593</v>
      </c>
      <c r="AA725" s="35">
        <v>632.21592952049355</v>
      </c>
    </row>
    <row r="726" spans="24:27" x14ac:dyDescent="0.25">
      <c r="X726" s="34">
        <v>722</v>
      </c>
      <c r="Y726" s="35">
        <v>5428.1762032566057</v>
      </c>
      <c r="Z726" s="35">
        <v>83.583656828058196</v>
      </c>
      <c r="AA726" s="35">
        <v>767.18415777242546</v>
      </c>
    </row>
    <row r="727" spans="24:27" x14ac:dyDescent="0.25">
      <c r="X727" s="34">
        <v>723</v>
      </c>
      <c r="Y727" s="35">
        <v>4128.3589672934904</v>
      </c>
      <c r="Z727" s="35">
        <v>58.629541147697466</v>
      </c>
      <c r="AA727" s="35">
        <v>1150.8963344186925</v>
      </c>
    </row>
    <row r="728" spans="24:27" x14ac:dyDescent="0.25">
      <c r="X728" s="34">
        <v>724</v>
      </c>
      <c r="Y728" s="35">
        <v>4194.9269910644061</v>
      </c>
      <c r="Z728" s="35">
        <v>60.3200039348282</v>
      </c>
      <c r="AA728" s="35">
        <v>1168.705788174429</v>
      </c>
    </row>
    <row r="729" spans="24:27" x14ac:dyDescent="0.25">
      <c r="X729" s="34">
        <v>725</v>
      </c>
      <c r="Y729" s="35">
        <v>4091.471766860348</v>
      </c>
      <c r="Z729" s="35">
        <v>57.63962063344313</v>
      </c>
      <c r="AA729" s="35">
        <v>1139.7512592414951</v>
      </c>
    </row>
    <row r="730" spans="24:27" x14ac:dyDescent="0.25">
      <c r="X730" s="34">
        <v>726</v>
      </c>
      <c r="Y730" s="35">
        <v>4817.2142372443795</v>
      </c>
      <c r="Z730" s="35">
        <v>73.115242815811513</v>
      </c>
      <c r="AA730" s="35">
        <v>674.02146082457818</v>
      </c>
    </row>
    <row r="731" spans="24:27" x14ac:dyDescent="0.25">
      <c r="X731" s="34">
        <v>727</v>
      </c>
      <c r="Y731" s="35">
        <v>3945.8778915285125</v>
      </c>
      <c r="Z731" s="35">
        <v>53.505761488799948</v>
      </c>
      <c r="AA731" s="35">
        <v>1086.0894820292974</v>
      </c>
    </row>
    <row r="732" spans="24:27" x14ac:dyDescent="0.25">
      <c r="X732" s="34">
        <v>728</v>
      </c>
      <c r="Y732" s="35">
        <v>5227.980857757846</v>
      </c>
      <c r="Z732" s="35">
        <v>80.293559450434927</v>
      </c>
      <c r="AA732" s="35">
        <v>737.89257735583612</v>
      </c>
    </row>
    <row r="733" spans="24:27" x14ac:dyDescent="0.25">
      <c r="X733" s="34">
        <v>729</v>
      </c>
      <c r="Y733" s="35">
        <v>5496.7256324316695</v>
      </c>
      <c r="Z733" s="35">
        <v>84.68349072535527</v>
      </c>
      <c r="AA733" s="35">
        <v>776.9782461306786</v>
      </c>
    </row>
    <row r="734" spans="24:27" x14ac:dyDescent="0.25">
      <c r="X734" s="34">
        <v>730</v>
      </c>
      <c r="Y734" s="35">
        <v>3897.894285334376</v>
      </c>
      <c r="Z734" s="35">
        <v>52.006269190167508</v>
      </c>
      <c r="AA734" s="35">
        <v>1062.5535912386072</v>
      </c>
    </row>
    <row r="735" spans="24:27" x14ac:dyDescent="0.25">
      <c r="X735" s="34">
        <v>731</v>
      </c>
      <c r="Y735" s="35">
        <v>4164.4282292121861</v>
      </c>
      <c r="Z735" s="35">
        <v>59.562607719339475</v>
      </c>
      <c r="AA735" s="35">
        <v>1160.924742000677</v>
      </c>
    </row>
    <row r="736" spans="24:27" x14ac:dyDescent="0.25">
      <c r="X736" s="34">
        <v>732</v>
      </c>
      <c r="Y736" s="35">
        <v>4391.2273395968905</v>
      </c>
      <c r="Z736" s="35">
        <v>64.767545802036921</v>
      </c>
      <c r="AA736" s="35">
        <v>924.81868351206947</v>
      </c>
    </row>
    <row r="737" spans="24:27" x14ac:dyDescent="0.25">
      <c r="X737" s="34">
        <v>733</v>
      </c>
      <c r="Y737" s="35">
        <v>5126.0075315311524</v>
      </c>
      <c r="Z737" s="35">
        <v>78.569496013127662</v>
      </c>
      <c r="AA737" s="35">
        <v>722.54750311345401</v>
      </c>
    </row>
    <row r="738" spans="24:27" x14ac:dyDescent="0.25">
      <c r="X738" s="34">
        <v>734</v>
      </c>
      <c r="Y738" s="35">
        <v>4597.6274964051318</v>
      </c>
      <c r="Z738" s="35">
        <v>68.966718549942613</v>
      </c>
      <c r="AA738" s="35">
        <v>637.13417000771005</v>
      </c>
    </row>
    <row r="739" spans="24:27" x14ac:dyDescent="0.25">
      <c r="X739" s="34">
        <v>735</v>
      </c>
      <c r="Y739" s="35">
        <v>4212.4957809710022</v>
      </c>
      <c r="Z739" s="35">
        <v>60.745751000657776</v>
      </c>
      <c r="AA739" s="35">
        <v>887.23026438991178</v>
      </c>
    </row>
    <row r="740" spans="24:27" x14ac:dyDescent="0.25">
      <c r="X740" s="34">
        <v>736</v>
      </c>
      <c r="Y740" s="35">
        <v>4186.0418001327625</v>
      </c>
      <c r="Z740" s="35">
        <v>60.101874944943269</v>
      </c>
      <c r="AA740" s="35">
        <v>1166.4971720179813</v>
      </c>
    </row>
    <row r="741" spans="24:27" x14ac:dyDescent="0.25">
      <c r="X741" s="34">
        <v>737</v>
      </c>
      <c r="Y741" s="35">
        <v>3907.5129395859585</v>
      </c>
      <c r="Z741" s="35">
        <v>52.316116352888343</v>
      </c>
      <c r="AA741" s="35">
        <v>1067.666851343625</v>
      </c>
    </row>
    <row r="742" spans="24:27" x14ac:dyDescent="0.25">
      <c r="X742" s="34">
        <v>738</v>
      </c>
      <c r="Y742" s="35">
        <v>5757.6035983234869</v>
      </c>
      <c r="Z742" s="35">
        <v>88.754184312834639</v>
      </c>
      <c r="AA742" s="35">
        <v>813.23823553167222</v>
      </c>
    </row>
    <row r="743" spans="24:27" x14ac:dyDescent="0.25">
      <c r="X743" s="34">
        <v>739</v>
      </c>
      <c r="Y743" s="35">
        <v>5374.4948417905871</v>
      </c>
      <c r="Z743" s="35">
        <v>82.713102042671494</v>
      </c>
      <c r="AA743" s="35">
        <v>759.43263771461091</v>
      </c>
    </row>
    <row r="744" spans="24:27" x14ac:dyDescent="0.25">
      <c r="X744" s="34">
        <v>740</v>
      </c>
      <c r="Y744" s="35">
        <v>3985.5756266663702</v>
      </c>
      <c r="Z744" s="35">
        <v>54.68016893357057</v>
      </c>
      <c r="AA744" s="35">
        <v>1102.7380973936679</v>
      </c>
    </row>
    <row r="745" spans="24:27" x14ac:dyDescent="0.25">
      <c r="X745" s="34">
        <v>741</v>
      </c>
      <c r="Y745" s="35">
        <v>4337.4263157342821</v>
      </c>
      <c r="Z745" s="35">
        <v>63.605340776739453</v>
      </c>
      <c r="AA745" s="35">
        <v>914.33894254616303</v>
      </c>
    </row>
    <row r="746" spans="24:27" x14ac:dyDescent="0.25">
      <c r="X746" s="34">
        <v>742</v>
      </c>
      <c r="Y746" s="35">
        <v>5080.3567112627989</v>
      </c>
      <c r="Z746" s="35">
        <v>77.786242924094211</v>
      </c>
      <c r="AA746" s="35">
        <v>715.57710159498231</v>
      </c>
    </row>
    <row r="747" spans="24:27" x14ac:dyDescent="0.25">
      <c r="X747" s="34">
        <v>743</v>
      </c>
      <c r="Y747" s="35">
        <v>4042.5210107842827</v>
      </c>
      <c r="Z747" s="35">
        <v>56.296663787028756</v>
      </c>
      <c r="AA747" s="35">
        <v>1123.7111793532777</v>
      </c>
    </row>
    <row r="748" spans="24:27" x14ac:dyDescent="0.25">
      <c r="X748" s="34">
        <v>744</v>
      </c>
      <c r="Y748" s="35">
        <v>4889.3268774546323</v>
      </c>
      <c r="Z748" s="35">
        <v>74.42396326762659</v>
      </c>
      <c r="AA748" s="35">
        <v>685.66221511127264</v>
      </c>
    </row>
    <row r="749" spans="24:27" x14ac:dyDescent="0.25">
      <c r="X749" s="34">
        <v>745</v>
      </c>
      <c r="Y749" s="35">
        <v>4541.1674532143616</v>
      </c>
      <c r="Z749" s="35">
        <v>67.852339196508751</v>
      </c>
      <c r="AA749" s="35">
        <v>627.22908199297785</v>
      </c>
    </row>
    <row r="750" spans="24:27" x14ac:dyDescent="0.25">
      <c r="X750" s="34">
        <v>746</v>
      </c>
      <c r="Y750" s="35">
        <v>4971.9494238430761</v>
      </c>
      <c r="Z750" s="35">
        <v>75.895799603475496</v>
      </c>
      <c r="AA750" s="35">
        <v>698.75601590445774</v>
      </c>
    </row>
    <row r="751" spans="24:27" x14ac:dyDescent="0.25">
      <c r="X751" s="34">
        <v>747</v>
      </c>
      <c r="Y751" s="35">
        <v>4273.8820155265412</v>
      </c>
      <c r="Z751" s="35">
        <v>62.18336357740894</v>
      </c>
      <c r="AA751" s="35">
        <v>901.11119531327915</v>
      </c>
    </row>
    <row r="752" spans="24:27" x14ac:dyDescent="0.25">
      <c r="X752" s="34">
        <v>748</v>
      </c>
      <c r="Y752" s="35">
        <v>4445.3613442485594</v>
      </c>
      <c r="Z752" s="35">
        <v>65.904903109130856</v>
      </c>
      <c r="AA752" s="35">
        <v>609.92350230175691</v>
      </c>
    </row>
    <row r="753" spans="24:27" x14ac:dyDescent="0.25">
      <c r="X753" s="34">
        <v>749</v>
      </c>
      <c r="Y753" s="35">
        <v>5653.8504313692601</v>
      </c>
      <c r="Z753" s="35">
        <v>87.156426002581071</v>
      </c>
      <c r="AA753" s="35">
        <v>799.00415510776463</v>
      </c>
    </row>
    <row r="754" spans="24:27" x14ac:dyDescent="0.25">
      <c r="X754" s="34">
        <v>750</v>
      </c>
      <c r="Y754" s="35">
        <v>4492.7380668009173</v>
      </c>
      <c r="Z754" s="35">
        <v>66.877510742524095</v>
      </c>
      <c r="AA754" s="35">
        <v>618.56575214848522</v>
      </c>
    </row>
    <row r="755" spans="24:27" x14ac:dyDescent="0.25">
      <c r="X755" s="34">
        <v>751</v>
      </c>
      <c r="Y755" s="35">
        <v>5546.3171647372892</v>
      </c>
      <c r="Z755" s="35">
        <v>85.47110117183108</v>
      </c>
      <c r="AA755" s="35">
        <v>783.99268131521364</v>
      </c>
    </row>
    <row r="756" spans="24:27" x14ac:dyDescent="0.25">
      <c r="X756" s="34">
        <v>752</v>
      </c>
      <c r="Y756" s="35">
        <v>4161.1130207673059</v>
      </c>
      <c r="Z756" s="35">
        <v>59.478728484640143</v>
      </c>
      <c r="AA756" s="35">
        <v>1160.0431576666829</v>
      </c>
    </row>
    <row r="757" spans="24:27" x14ac:dyDescent="0.25">
      <c r="X757" s="34">
        <v>753</v>
      </c>
      <c r="Y757" s="35">
        <v>4944.0282334246785</v>
      </c>
      <c r="Z757" s="35">
        <v>75.401556305178104</v>
      </c>
      <c r="AA757" s="35">
        <v>694.35886011374532</v>
      </c>
    </row>
    <row r="758" spans="24:27" x14ac:dyDescent="0.25">
      <c r="X758" s="34">
        <v>754</v>
      </c>
      <c r="Y758" s="35">
        <v>5765.9221507735992</v>
      </c>
      <c r="Z758" s="35">
        <v>88.881109076119458</v>
      </c>
      <c r="AA758" s="35">
        <v>814.36908960702374</v>
      </c>
    </row>
    <row r="759" spans="24:27" x14ac:dyDescent="0.25">
      <c r="X759" s="34">
        <v>755</v>
      </c>
      <c r="Y759" s="35">
        <v>5145.2763589879596</v>
      </c>
      <c r="Z759" s="35">
        <v>78.897932092066284</v>
      </c>
      <c r="AA759" s="35">
        <v>725.47053337020122</v>
      </c>
    </row>
    <row r="760" spans="24:27" x14ac:dyDescent="0.25">
      <c r="X760" s="34">
        <v>756</v>
      </c>
      <c r="Y760" s="35">
        <v>4298.8525425174166</v>
      </c>
      <c r="Z760" s="35">
        <v>62.749243759471412</v>
      </c>
      <c r="AA760" s="35">
        <v>906.43158040050503</v>
      </c>
    </row>
    <row r="761" spans="24:27" x14ac:dyDescent="0.25">
      <c r="X761" s="34">
        <v>757</v>
      </c>
      <c r="Y761" s="35">
        <v>4236.0548671065844</v>
      </c>
      <c r="Z761" s="35">
        <v>61.306056258723025</v>
      </c>
      <c r="AA761" s="35">
        <v>892.70536909996815</v>
      </c>
    </row>
    <row r="762" spans="24:27" x14ac:dyDescent="0.25">
      <c r="X762" s="34">
        <v>758</v>
      </c>
      <c r="Y762" s="35">
        <v>5021.2248387264481</v>
      </c>
      <c r="Z762" s="35">
        <v>76.760562975954258</v>
      </c>
      <c r="AA762" s="35">
        <v>706.45019608391169</v>
      </c>
    </row>
    <row r="763" spans="24:27" x14ac:dyDescent="0.25">
      <c r="X763" s="34">
        <v>759</v>
      </c>
      <c r="Y763" s="35">
        <v>4732.1177462229225</v>
      </c>
      <c r="Z763" s="35">
        <v>71.538990166733583</v>
      </c>
      <c r="AA763" s="35">
        <v>660.00357770998005</v>
      </c>
    </row>
    <row r="764" spans="24:27" x14ac:dyDescent="0.25">
      <c r="X764" s="34">
        <v>760</v>
      </c>
      <c r="Y764" s="35">
        <v>4378.1147865197017</v>
      </c>
      <c r="Z764" s="35">
        <v>64.487415495634707</v>
      </c>
      <c r="AA764" s="35">
        <v>922.31843399270247</v>
      </c>
    </row>
    <row r="765" spans="24:27" x14ac:dyDescent="0.25">
      <c r="X765" s="34">
        <v>761</v>
      </c>
      <c r="Y765" s="35">
        <v>4675.265168075176</v>
      </c>
      <c r="Z765" s="35">
        <v>70.464658730393097</v>
      </c>
      <c r="AA765" s="35">
        <v>650.45100053140777</v>
      </c>
    </row>
    <row r="766" spans="24:27" x14ac:dyDescent="0.25">
      <c r="X766" s="34">
        <v>762</v>
      </c>
      <c r="Y766" s="35">
        <v>5310.5400586229243</v>
      </c>
      <c r="Z766" s="35">
        <v>81.664961954245456</v>
      </c>
      <c r="AA766" s="35">
        <v>750.10084300610367</v>
      </c>
    </row>
    <row r="767" spans="24:27" x14ac:dyDescent="0.25">
      <c r="X767" s="34">
        <v>763</v>
      </c>
      <c r="Y767" s="35">
        <v>4339.5401410420873</v>
      </c>
      <c r="Z767" s="35">
        <v>63.651670875959965</v>
      </c>
      <c r="AA767" s="35">
        <v>914.76219789142738</v>
      </c>
    </row>
    <row r="768" spans="24:27" x14ac:dyDescent="0.25">
      <c r="X768" s="34">
        <v>764</v>
      </c>
      <c r="Y768" s="35">
        <v>4293.3070219825395</v>
      </c>
      <c r="Z768" s="35">
        <v>62.624410753052452</v>
      </c>
      <c r="AA768" s="35">
        <v>905.26448626552872</v>
      </c>
    </row>
    <row r="769" spans="24:27" x14ac:dyDescent="0.25">
      <c r="X769" s="34">
        <v>765</v>
      </c>
      <c r="Y769" s="35">
        <v>5056.4443807130438</v>
      </c>
      <c r="Z769" s="35">
        <v>77.373011552270214</v>
      </c>
      <c r="AA769" s="35">
        <v>711.89987870242874</v>
      </c>
    </row>
    <row r="770" spans="24:27" x14ac:dyDescent="0.25">
      <c r="X770" s="34">
        <v>766</v>
      </c>
      <c r="Y770" s="35">
        <v>4107.1898894598953</v>
      </c>
      <c r="Z770" s="35">
        <v>58.063534167721812</v>
      </c>
      <c r="AA770" s="35">
        <v>1144.5897390972393</v>
      </c>
    </row>
    <row r="771" spans="24:27" x14ac:dyDescent="0.25">
      <c r="X771" s="34">
        <v>767</v>
      </c>
      <c r="Y771" s="35">
        <v>6064.9218948144708</v>
      </c>
      <c r="Z771" s="35">
        <v>93.330591532427434</v>
      </c>
      <c r="AA771" s="35">
        <v>854.02290848496352</v>
      </c>
    </row>
    <row r="772" spans="24:27" x14ac:dyDescent="0.25">
      <c r="X772" s="34">
        <v>768</v>
      </c>
      <c r="Y772" s="35">
        <v>4920.8203114313519</v>
      </c>
      <c r="Z772" s="35">
        <v>74.98832947814175</v>
      </c>
      <c r="AA772" s="35">
        <v>690.68268157401678</v>
      </c>
    </row>
    <row r="773" spans="24:27" x14ac:dyDescent="0.25">
      <c r="X773" s="34">
        <v>769</v>
      </c>
      <c r="Y773" s="35">
        <v>4892.5081465081494</v>
      </c>
      <c r="Z773" s="35">
        <v>74.481164518867985</v>
      </c>
      <c r="AA773" s="35">
        <v>686.17104840768957</v>
      </c>
    </row>
    <row r="774" spans="24:27" x14ac:dyDescent="0.25">
      <c r="X774" s="34">
        <v>770</v>
      </c>
      <c r="Y774" s="35">
        <v>5151.8158270745662</v>
      </c>
      <c r="Z774" s="35">
        <v>79.00910998732445</v>
      </c>
      <c r="AA774" s="35">
        <v>726.46002342977249</v>
      </c>
    </row>
    <row r="775" spans="24:27" x14ac:dyDescent="0.25">
      <c r="X775" s="34">
        <v>771</v>
      </c>
      <c r="Y775" s="35">
        <v>5122.2841473431754</v>
      </c>
      <c r="Z775" s="35">
        <v>78.505884431152452</v>
      </c>
      <c r="AA775" s="35">
        <v>721.98138215301753</v>
      </c>
    </row>
    <row r="776" spans="24:27" x14ac:dyDescent="0.25">
      <c r="X776" s="34">
        <v>772</v>
      </c>
      <c r="Y776" s="35">
        <v>5889.1678285081589</v>
      </c>
      <c r="Z776" s="35">
        <v>90.741505756879292</v>
      </c>
      <c r="AA776" s="35">
        <v>830.94643338640662</v>
      </c>
    </row>
    <row r="777" spans="24:27" x14ac:dyDescent="0.25">
      <c r="X777" s="34">
        <v>773</v>
      </c>
      <c r="Y777" s="35">
        <v>5222.5466228052028</v>
      </c>
      <c r="Z777" s="35">
        <v>80.202541196948744</v>
      </c>
      <c r="AA777" s="35">
        <v>737.0823944924075</v>
      </c>
    </row>
    <row r="778" spans="24:27" x14ac:dyDescent="0.25">
      <c r="X778" s="34">
        <v>774</v>
      </c>
      <c r="Y778" s="35">
        <v>5265.718971330637</v>
      </c>
      <c r="Z778" s="35">
        <v>80.923058261826924</v>
      </c>
      <c r="AA778" s="35">
        <v>743.49616903296248</v>
      </c>
    </row>
    <row r="779" spans="24:27" x14ac:dyDescent="0.25">
      <c r="X779" s="34">
        <v>775</v>
      </c>
      <c r="Y779" s="35">
        <v>4198.860118863342</v>
      </c>
      <c r="Z779" s="35">
        <v>60.415942495373073</v>
      </c>
      <c r="AA779" s="35">
        <v>1169.66917729133</v>
      </c>
    </row>
    <row r="780" spans="24:27" x14ac:dyDescent="0.25">
      <c r="X780" s="34">
        <v>776</v>
      </c>
      <c r="Y780" s="35">
        <v>4819.9064093615834</v>
      </c>
      <c r="Z780" s="35">
        <v>73.164529729907073</v>
      </c>
      <c r="AA780" s="35">
        <v>674.45982242322486</v>
      </c>
    </row>
    <row r="781" spans="24:27" x14ac:dyDescent="0.25">
      <c r="X781" s="34">
        <v>777</v>
      </c>
      <c r="Y781" s="35">
        <v>4495.5831471601941</v>
      </c>
      <c r="Z781" s="35">
        <v>66.935299619739794</v>
      </c>
      <c r="AA781" s="35">
        <v>619.07928676459483</v>
      </c>
    </row>
    <row r="782" spans="24:27" x14ac:dyDescent="0.25">
      <c r="X782" s="34">
        <v>778</v>
      </c>
      <c r="Y782" s="35">
        <v>5093.3003766899019</v>
      </c>
      <c r="Z782" s="35">
        <v>78.00906805428329</v>
      </c>
      <c r="AA782" s="35">
        <v>717.56002664954144</v>
      </c>
    </row>
    <row r="783" spans="24:27" x14ac:dyDescent="0.25">
      <c r="X783" s="34">
        <v>779</v>
      </c>
      <c r="Y783" s="35">
        <v>4050.9710227421601</v>
      </c>
      <c r="Z783" s="35">
        <v>56.531187893134046</v>
      </c>
      <c r="AA783" s="35">
        <v>1126.5952560516657</v>
      </c>
    </row>
    <row r="784" spans="24:27" x14ac:dyDescent="0.25">
      <c r="X784" s="34">
        <v>780</v>
      </c>
      <c r="Y784" s="35">
        <v>4447.4831369567837</v>
      </c>
      <c r="Z784" s="35">
        <v>65.948894300856381</v>
      </c>
      <c r="AA784" s="35">
        <v>610.31436255076335</v>
      </c>
    </row>
    <row r="785" spans="24:27" x14ac:dyDescent="0.25">
      <c r="X785" s="34">
        <v>781</v>
      </c>
      <c r="Y785" s="35">
        <v>5121.683700843646</v>
      </c>
      <c r="Z785" s="35">
        <v>78.495621718309934</v>
      </c>
      <c r="AA785" s="35">
        <v>721.89004795093342</v>
      </c>
    </row>
    <row r="786" spans="24:27" x14ac:dyDescent="0.25">
      <c r="X786" s="34">
        <v>782</v>
      </c>
      <c r="Y786" s="35">
        <v>5475.1802453301862</v>
      </c>
      <c r="Z786" s="35">
        <v>84.33921550880234</v>
      </c>
      <c r="AA786" s="35">
        <v>773.91232913351894</v>
      </c>
    </row>
    <row r="787" spans="24:27" x14ac:dyDescent="0.25">
      <c r="X787" s="34">
        <v>783</v>
      </c>
      <c r="Y787" s="35">
        <v>4606.4139529328313</v>
      </c>
      <c r="Z787" s="35">
        <v>69.138163356528224</v>
      </c>
      <c r="AA787" s="35">
        <v>638.65818882175199</v>
      </c>
    </row>
    <row r="788" spans="24:27" x14ac:dyDescent="0.25">
      <c r="X788" s="34">
        <v>784</v>
      </c>
      <c r="Y788" s="35">
        <v>4997.3355599677525</v>
      </c>
      <c r="Z788" s="35">
        <v>76.342487136781514</v>
      </c>
      <c r="AA788" s="35">
        <v>702.73029625970321</v>
      </c>
    </row>
    <row r="789" spans="24:27" x14ac:dyDescent="0.25">
      <c r="X789" s="34">
        <v>785</v>
      </c>
      <c r="Y789" s="35">
        <v>4753.1798113272735</v>
      </c>
      <c r="Z789" s="35">
        <v>71.932541075947995</v>
      </c>
      <c r="AA789" s="35">
        <v>663.50323002929701</v>
      </c>
    </row>
    <row r="790" spans="24:27" x14ac:dyDescent="0.25">
      <c r="X790" s="34">
        <v>786</v>
      </c>
      <c r="Y790" s="35">
        <v>4668.1761090775908</v>
      </c>
      <c r="Z790" s="35">
        <v>70.329412231509707</v>
      </c>
      <c r="AA790" s="35">
        <v>649.24853326991365</v>
      </c>
    </row>
    <row r="791" spans="24:27" x14ac:dyDescent="0.25">
      <c r="X791" s="34">
        <v>787</v>
      </c>
      <c r="Y791" s="35">
        <v>4226.2135654708736</v>
      </c>
      <c r="Z791" s="35">
        <v>61.073399996985167</v>
      </c>
      <c r="AA791" s="35">
        <v>890.44239082297258</v>
      </c>
    </row>
    <row r="792" spans="24:27" x14ac:dyDescent="0.25">
      <c r="X792" s="34">
        <v>788</v>
      </c>
      <c r="Y792" s="35">
        <v>4317.3680086911645</v>
      </c>
      <c r="Z792" s="35">
        <v>63.162759392246159</v>
      </c>
      <c r="AA792" s="35">
        <v>910.27175209348911</v>
      </c>
    </row>
    <row r="793" spans="24:27" x14ac:dyDescent="0.25">
      <c r="X793" s="34">
        <v>789</v>
      </c>
      <c r="Y793" s="35">
        <v>5937.9827967183837</v>
      </c>
      <c r="Z793" s="35">
        <v>91.46808662399863</v>
      </c>
      <c r="AA793" s="35">
        <v>837.42171238640105</v>
      </c>
    </row>
    <row r="794" spans="24:27" x14ac:dyDescent="0.25">
      <c r="X794" s="34">
        <v>790</v>
      </c>
      <c r="Y794" s="35">
        <v>5087.749589700632</v>
      </c>
      <c r="Z794" s="35">
        <v>77.91358422516933</v>
      </c>
      <c r="AA794" s="35">
        <v>716.71030820483486</v>
      </c>
    </row>
    <row r="795" spans="24:27" x14ac:dyDescent="0.25">
      <c r="X795" s="34">
        <v>791</v>
      </c>
      <c r="Y795" s="35">
        <v>4551.6072589984497</v>
      </c>
      <c r="Z795" s="35">
        <v>68.060113463560839</v>
      </c>
      <c r="AA795" s="35">
        <v>629.07574582843688</v>
      </c>
    </row>
    <row r="796" spans="24:27" x14ac:dyDescent="0.25">
      <c r="X796" s="34">
        <v>792</v>
      </c>
      <c r="Y796" s="35">
        <v>4179.5989010433095</v>
      </c>
      <c r="Z796" s="35">
        <v>59.942445752323053</v>
      </c>
      <c r="AA796" s="35">
        <v>1164.8666112758954</v>
      </c>
    </row>
    <row r="797" spans="24:27" x14ac:dyDescent="0.25">
      <c r="X797" s="34">
        <v>793</v>
      </c>
      <c r="Y797" s="35">
        <v>4332.438061607877</v>
      </c>
      <c r="Z797" s="35">
        <v>63.495779064302809</v>
      </c>
      <c r="AA797" s="35">
        <v>913.33615351049468</v>
      </c>
    </row>
    <row r="798" spans="24:27" x14ac:dyDescent="0.25">
      <c r="X798" s="34">
        <v>794</v>
      </c>
      <c r="Y798" s="35">
        <v>4812.0149102513433</v>
      </c>
      <c r="Z798" s="35">
        <v>73.019958995557616</v>
      </c>
      <c r="AA798" s="35">
        <v>673.17400677954288</v>
      </c>
    </row>
    <row r="799" spans="24:27" x14ac:dyDescent="0.25">
      <c r="X799" s="34">
        <v>795</v>
      </c>
      <c r="Y799" s="35">
        <v>3871.5790150345269</v>
      </c>
      <c r="Z799" s="35">
        <v>51.124728664182854</v>
      </c>
      <c r="AA799" s="35">
        <v>1047.120152821178</v>
      </c>
    </row>
    <row r="800" spans="24:27" x14ac:dyDescent="0.25">
      <c r="X800" s="34">
        <v>796</v>
      </c>
      <c r="Y800" s="35">
        <v>4212.214820614734</v>
      </c>
      <c r="Z800" s="35">
        <v>60.738997832119317</v>
      </c>
      <c r="AA800" s="35">
        <v>887.16374352578805</v>
      </c>
    </row>
    <row r="801" spans="24:27" x14ac:dyDescent="0.25">
      <c r="X801" s="34">
        <v>797</v>
      </c>
      <c r="Y801" s="35">
        <v>4260.0984274426019</v>
      </c>
      <c r="Z801" s="35">
        <v>61.866644958793934</v>
      </c>
      <c r="AA801" s="35">
        <v>898.09925534907927</v>
      </c>
    </row>
    <row r="802" spans="24:27" x14ac:dyDescent="0.25">
      <c r="X802" s="34">
        <v>798</v>
      </c>
      <c r="Y802" s="35">
        <v>4562.3849872598903</v>
      </c>
      <c r="Z802" s="35">
        <v>68.273775453188293</v>
      </c>
      <c r="AA802" s="35">
        <v>630.97479878914316</v>
      </c>
    </row>
    <row r="803" spans="24:27" x14ac:dyDescent="0.25">
      <c r="X803" s="34">
        <v>799</v>
      </c>
      <c r="Y803" s="35">
        <v>4338.4270136956566</v>
      </c>
      <c r="Z803" s="35">
        <v>63.627280940834922</v>
      </c>
      <c r="AA803" s="35">
        <v>914.53943855650289</v>
      </c>
    </row>
    <row r="804" spans="24:27" x14ac:dyDescent="0.25">
      <c r="X804" s="34">
        <v>800</v>
      </c>
      <c r="Y804" s="35">
        <v>4546.1909044670338</v>
      </c>
      <c r="Z804" s="35">
        <v>67.952417319662487</v>
      </c>
      <c r="AA804" s="35">
        <v>628.11855282658576</v>
      </c>
    </row>
    <row r="805" spans="24:27" x14ac:dyDescent="0.25">
      <c r="X805" s="34">
        <v>801</v>
      </c>
      <c r="Y805" s="35">
        <v>4438.2019545725698</v>
      </c>
      <c r="Z805" s="35">
        <v>65.756153897368563</v>
      </c>
      <c r="AA805" s="35">
        <v>608.60189214075763</v>
      </c>
    </row>
    <row r="806" spans="24:27" x14ac:dyDescent="0.25">
      <c r="X806" s="34">
        <v>802</v>
      </c>
      <c r="Y806" s="35">
        <v>4119.0796485942556</v>
      </c>
      <c r="Z806" s="35">
        <v>58.38210397635693</v>
      </c>
      <c r="AA806" s="35">
        <v>1148.1603855582302</v>
      </c>
    </row>
    <row r="807" spans="24:27" x14ac:dyDescent="0.25">
      <c r="X807" s="34">
        <v>803</v>
      </c>
      <c r="Y807" s="35">
        <v>4234.0331201924864</v>
      </c>
      <c r="Z807" s="35">
        <v>61.258418611306126</v>
      </c>
      <c r="AA807" s="35">
        <v>892.24320024427277</v>
      </c>
    </row>
    <row r="808" spans="24:27" x14ac:dyDescent="0.25">
      <c r="X808" s="34">
        <v>804</v>
      </c>
      <c r="Y808" s="35">
        <v>4231.4599321093401</v>
      </c>
      <c r="Z808" s="35">
        <v>61.197670356335841</v>
      </c>
      <c r="AA808" s="35">
        <v>891.65295135259601</v>
      </c>
    </row>
    <row r="809" spans="24:27" x14ac:dyDescent="0.25">
      <c r="X809" s="34">
        <v>805</v>
      </c>
      <c r="Y809" s="35">
        <v>5052.5074041345733</v>
      </c>
      <c r="Z809" s="35">
        <v>77.304777250028451</v>
      </c>
      <c r="AA809" s="35">
        <v>711.29269839024346</v>
      </c>
    </row>
    <row r="810" spans="24:27" x14ac:dyDescent="0.25">
      <c r="X810" s="34">
        <v>806</v>
      </c>
      <c r="Y810" s="35">
        <v>4434.1799586276256</v>
      </c>
      <c r="Z810" s="35">
        <v>65.672375097013401</v>
      </c>
      <c r="AA810" s="35">
        <v>607.8575471985838</v>
      </c>
    </row>
    <row r="811" spans="24:27" x14ac:dyDescent="0.25">
      <c r="X811" s="34">
        <v>807</v>
      </c>
      <c r="Y811" s="35">
        <v>4148.2182904763822</v>
      </c>
      <c r="Z811" s="35">
        <v>59.149280514742486</v>
      </c>
      <c r="AA811" s="35">
        <v>1156.540481899413</v>
      </c>
    </row>
    <row r="812" spans="24:27" x14ac:dyDescent="0.25">
      <c r="X812" s="34">
        <v>808</v>
      </c>
      <c r="Y812" s="35">
        <v>4215.7745832740065</v>
      </c>
      <c r="Z812" s="35">
        <v>60.824432150050114</v>
      </c>
      <c r="AA812" s="35">
        <v>888.00435080404441</v>
      </c>
    </row>
    <row r="813" spans="24:27" x14ac:dyDescent="0.25">
      <c r="X813" s="34">
        <v>809</v>
      </c>
      <c r="Y813" s="35">
        <v>4927.2637475360798</v>
      </c>
      <c r="Z813" s="35">
        <v>75.103280923485386</v>
      </c>
      <c r="AA813" s="35">
        <v>691.70530309473861</v>
      </c>
    </row>
    <row r="814" spans="24:27" x14ac:dyDescent="0.25">
      <c r="X814" s="34">
        <v>810</v>
      </c>
      <c r="Y814" s="35">
        <v>4147.6177182163392</v>
      </c>
      <c r="Z814" s="35">
        <v>59.133804180883516</v>
      </c>
      <c r="AA814" s="35">
        <v>1156.3743762988349</v>
      </c>
    </row>
    <row r="815" spans="24:27" x14ac:dyDescent="0.25">
      <c r="X815" s="34">
        <v>811</v>
      </c>
      <c r="Y815" s="35">
        <v>5924.8861078585969</v>
      </c>
      <c r="Z815" s="35">
        <v>91.273717890875616</v>
      </c>
      <c r="AA815" s="35">
        <v>835.68944647477599</v>
      </c>
    </row>
    <row r="816" spans="24:27" x14ac:dyDescent="0.25">
      <c r="X816" s="34">
        <v>812</v>
      </c>
      <c r="Y816" s="35">
        <v>4550.2693730739074</v>
      </c>
      <c r="Z816" s="35">
        <v>68.033531679154606</v>
      </c>
      <c r="AA816" s="35">
        <v>628.83948803695102</v>
      </c>
    </row>
    <row r="817" spans="24:27" x14ac:dyDescent="0.25">
      <c r="X817" s="34">
        <v>813</v>
      </c>
      <c r="Y817" s="35">
        <v>4192.6481468933225</v>
      </c>
      <c r="Z817" s="35">
        <v>60.264245858023507</v>
      </c>
      <c r="AA817" s="35">
        <v>1168.1436440429754</v>
      </c>
    </row>
    <row r="818" spans="24:27" x14ac:dyDescent="0.25">
      <c r="X818" s="34">
        <v>814</v>
      </c>
      <c r="Y818" s="35">
        <v>5633.1101531358399</v>
      </c>
      <c r="Z818" s="35">
        <v>86.833729750734776</v>
      </c>
      <c r="AA818" s="35">
        <v>796.12963045140452</v>
      </c>
    </row>
    <row r="819" spans="24:27" x14ac:dyDescent="0.25">
      <c r="X819" s="34">
        <v>815</v>
      </c>
      <c r="Y819" s="35">
        <v>5466.3916033291789</v>
      </c>
      <c r="Z819" s="35">
        <v>84.198412913416888</v>
      </c>
      <c r="AA819" s="35">
        <v>772.658455090502</v>
      </c>
    </row>
    <row r="820" spans="24:27" x14ac:dyDescent="0.25">
      <c r="X820" s="34">
        <v>816</v>
      </c>
      <c r="Y820" s="35">
        <v>4431.3325880464381</v>
      </c>
      <c r="Z820" s="35">
        <v>65.612969419878837</v>
      </c>
      <c r="AA820" s="35">
        <v>607.32975528453562</v>
      </c>
    </row>
    <row r="821" spans="24:27" x14ac:dyDescent="0.25">
      <c r="X821" s="34">
        <v>817</v>
      </c>
      <c r="Y821" s="35">
        <v>5104.9665065877389</v>
      </c>
      <c r="Z821" s="35">
        <v>78.209392600764716</v>
      </c>
      <c r="AA821" s="35">
        <v>719.34276063987363</v>
      </c>
    </row>
    <row r="822" spans="24:27" x14ac:dyDescent="0.25">
      <c r="X822" s="34">
        <v>818</v>
      </c>
      <c r="Y822" s="35">
        <v>4408.0116664014713</v>
      </c>
      <c r="Z822" s="35">
        <v>65.123385803765814</v>
      </c>
      <c r="AA822" s="35">
        <v>602.9802388547206</v>
      </c>
    </row>
    <row r="823" spans="24:27" x14ac:dyDescent="0.25">
      <c r="X823" s="34">
        <v>819</v>
      </c>
      <c r="Y823" s="35">
        <v>4141.397560265078</v>
      </c>
      <c r="Z823" s="35">
        <v>58.972658140425452</v>
      </c>
      <c r="AA823" s="35">
        <v>1154.6377435551253</v>
      </c>
    </row>
    <row r="824" spans="24:27" x14ac:dyDescent="0.25">
      <c r="X824" s="34">
        <v>820</v>
      </c>
      <c r="Y824" s="35">
        <v>5567.9790473272324</v>
      </c>
      <c r="Z824" s="35">
        <v>85.813054584624524</v>
      </c>
      <c r="AA824" s="35">
        <v>787.03829491344823</v>
      </c>
    </row>
    <row r="825" spans="24:27" x14ac:dyDescent="0.25">
      <c r="X825" s="34">
        <v>821</v>
      </c>
      <c r="Y825" s="35">
        <v>4436.3267345747536</v>
      </c>
      <c r="Z825" s="35">
        <v>65.717112137372595</v>
      </c>
      <c r="AA825" s="35">
        <v>608.25501861786165</v>
      </c>
    </row>
    <row r="826" spans="24:27" x14ac:dyDescent="0.25">
      <c r="X826" s="34">
        <v>822</v>
      </c>
      <c r="Y826" s="35">
        <v>4085.3260633594027</v>
      </c>
      <c r="Z826" s="35">
        <v>57.472971883001811</v>
      </c>
      <c r="AA826" s="35">
        <v>1137.8209968903222</v>
      </c>
    </row>
    <row r="827" spans="24:27" x14ac:dyDescent="0.25">
      <c r="X827" s="34">
        <v>823</v>
      </c>
      <c r="Y827" s="35">
        <v>5479.2089825937846</v>
      </c>
      <c r="Z827" s="35">
        <v>84.403688274166711</v>
      </c>
      <c r="AA827" s="35">
        <v>774.48647780576152</v>
      </c>
    </row>
    <row r="828" spans="24:27" x14ac:dyDescent="0.25">
      <c r="X828" s="34">
        <v>824</v>
      </c>
      <c r="Y828" s="35">
        <v>4555.8741316952837</v>
      </c>
      <c r="Z828" s="35">
        <v>68.144802380142252</v>
      </c>
      <c r="AA828" s="35">
        <v>629.8284636621994</v>
      </c>
    </row>
    <row r="829" spans="24:27" x14ac:dyDescent="0.25">
      <c r="X829" s="34">
        <v>825</v>
      </c>
      <c r="Y829" s="35">
        <v>4445.1306424186287</v>
      </c>
      <c r="Z829" s="35">
        <v>65.900117417184546</v>
      </c>
      <c r="AA829" s="35">
        <v>609.88098176578922</v>
      </c>
    </row>
    <row r="830" spans="24:27" x14ac:dyDescent="0.25">
      <c r="X830" s="34">
        <v>826</v>
      </c>
      <c r="Y830" s="35">
        <v>4378.3379911059128</v>
      </c>
      <c r="Z830" s="35">
        <v>64.492200068064435</v>
      </c>
      <c r="AA830" s="35">
        <v>922.36127202557122</v>
      </c>
    </row>
    <row r="831" spans="24:27" x14ac:dyDescent="0.25">
      <c r="X831" s="34">
        <v>827</v>
      </c>
      <c r="Y831" s="35">
        <v>5050.32574016535</v>
      </c>
      <c r="Z831" s="35">
        <v>77.266940965221295</v>
      </c>
      <c r="AA831" s="35">
        <v>710.95601567724384</v>
      </c>
    </row>
    <row r="832" spans="24:27" x14ac:dyDescent="0.25">
      <c r="X832" s="34">
        <v>828</v>
      </c>
      <c r="Y832" s="35">
        <v>5514.4804502717407</v>
      </c>
      <c r="Z832" s="35">
        <v>84.966239204302653</v>
      </c>
      <c r="AA832" s="35">
        <v>779.49632678730734</v>
      </c>
    </row>
    <row r="833" spans="24:27" x14ac:dyDescent="0.25">
      <c r="X833" s="34">
        <v>829</v>
      </c>
      <c r="Y833" s="35">
        <v>4091.8090448968546</v>
      </c>
      <c r="Z833" s="35">
        <v>57.648751365327712</v>
      </c>
      <c r="AA833" s="35">
        <v>1139.8565524202093</v>
      </c>
    </row>
    <row r="834" spans="24:27" x14ac:dyDescent="0.25">
      <c r="X834" s="34">
        <v>830</v>
      </c>
      <c r="Y834" s="35">
        <v>4851.6949310673181</v>
      </c>
      <c r="Z834" s="35">
        <v>73.743944893202325</v>
      </c>
      <c r="AA834" s="35">
        <v>679.61338418617675</v>
      </c>
    </row>
    <row r="835" spans="24:27" x14ac:dyDescent="0.25">
      <c r="X835" s="34">
        <v>831</v>
      </c>
      <c r="Y835" s="35">
        <v>5260.9815938024203</v>
      </c>
      <c r="Z835" s="35">
        <v>80.84428070895801</v>
      </c>
      <c r="AA835" s="35">
        <v>742.79489616341459</v>
      </c>
    </row>
    <row r="836" spans="24:27" x14ac:dyDescent="0.25">
      <c r="X836" s="34">
        <v>832</v>
      </c>
      <c r="Y836" s="35">
        <v>4012.5405887967067</v>
      </c>
      <c r="Z836" s="35">
        <v>55.454076565512452</v>
      </c>
      <c r="AA836" s="35">
        <v>1113.0303712146253</v>
      </c>
    </row>
    <row r="837" spans="24:27" x14ac:dyDescent="0.25">
      <c r="X837" s="34">
        <v>833</v>
      </c>
      <c r="Y837" s="35">
        <v>4729.1085767806526</v>
      </c>
      <c r="Z837" s="35">
        <v>71.482571673185674</v>
      </c>
      <c r="AA837" s="35">
        <v>659.50189072737305</v>
      </c>
    </row>
    <row r="838" spans="24:27" x14ac:dyDescent="0.25">
      <c r="X838" s="34">
        <v>834</v>
      </c>
      <c r="Y838" s="35">
        <v>4139.3284842019648</v>
      </c>
      <c r="Z838" s="35">
        <v>58.918700572860971</v>
      </c>
      <c r="AA838" s="35">
        <v>1154.0533504302214</v>
      </c>
    </row>
    <row r="839" spans="24:27" x14ac:dyDescent="0.25">
      <c r="X839" s="34">
        <v>835</v>
      </c>
      <c r="Y839" s="35">
        <v>4070.3488931794755</v>
      </c>
      <c r="Z839" s="35">
        <v>57.064601046163858</v>
      </c>
      <c r="AA839" s="35">
        <v>1133.0210947281964</v>
      </c>
    </row>
    <row r="840" spans="24:27" x14ac:dyDescent="0.25">
      <c r="X840" s="34">
        <v>836</v>
      </c>
      <c r="Y840" s="35">
        <v>5024.74723622704</v>
      </c>
      <c r="Z840" s="35">
        <v>76.822023611966827</v>
      </c>
      <c r="AA840" s="35">
        <v>706.9970673233197</v>
      </c>
    </row>
    <row r="841" spans="24:27" x14ac:dyDescent="0.25">
      <c r="X841" s="34">
        <v>837</v>
      </c>
      <c r="Y841" s="35">
        <v>4809.0198450094413</v>
      </c>
      <c r="Z841" s="35">
        <v>72.965012467587087</v>
      </c>
      <c r="AA841" s="35">
        <v>672.68531704959048</v>
      </c>
    </row>
    <row r="842" spans="24:27" x14ac:dyDescent="0.25">
      <c r="X842" s="34">
        <v>838</v>
      </c>
      <c r="Y842" s="35">
        <v>4083.3030889000893</v>
      </c>
      <c r="Z842" s="35">
        <v>57.418001418490533</v>
      </c>
      <c r="AA842" s="35">
        <v>1137.1807119497266</v>
      </c>
    </row>
    <row r="843" spans="24:27" x14ac:dyDescent="0.25">
      <c r="X843" s="34">
        <v>839</v>
      </c>
      <c r="Y843" s="35">
        <v>5209.1177281143055</v>
      </c>
      <c r="Z843" s="35">
        <v>79.977213866205688</v>
      </c>
      <c r="AA843" s="35">
        <v>735.07671773722177</v>
      </c>
    </row>
    <row r="844" spans="24:27" x14ac:dyDescent="0.25">
      <c r="X844" s="34">
        <v>840</v>
      </c>
      <c r="Y844" s="35">
        <v>4674.7519547204229</v>
      </c>
      <c r="Z844" s="35">
        <v>70.454877414849065</v>
      </c>
      <c r="AA844" s="35">
        <v>650.36403479407784</v>
      </c>
    </row>
    <row r="845" spans="24:27" x14ac:dyDescent="0.25">
      <c r="X845" s="34">
        <v>841</v>
      </c>
      <c r="Y845" s="35">
        <v>4798.2944822911923</v>
      </c>
      <c r="Z845" s="35">
        <v>72.767895165075657</v>
      </c>
      <c r="AA845" s="35">
        <v>670.93220003094802</v>
      </c>
    </row>
    <row r="846" spans="24:27" x14ac:dyDescent="0.25">
      <c r="X846" s="34">
        <v>842</v>
      </c>
      <c r="Y846" s="35">
        <v>4698.2859499521919</v>
      </c>
      <c r="Z846" s="35">
        <v>70.901851954425425</v>
      </c>
      <c r="AA846" s="35">
        <v>654.33820483123247</v>
      </c>
    </row>
    <row r="847" spans="24:27" x14ac:dyDescent="0.25">
      <c r="X847" s="34">
        <v>843</v>
      </c>
      <c r="Y847" s="35">
        <v>4286.5258052007675</v>
      </c>
      <c r="Z847" s="35">
        <v>62.471121353152071</v>
      </c>
      <c r="AA847" s="35">
        <v>903.82629229251756</v>
      </c>
    </row>
    <row r="848" spans="24:27" x14ac:dyDescent="0.25">
      <c r="X848" s="34">
        <v>844</v>
      </c>
      <c r="Y848" s="35">
        <v>4251.6179882722954</v>
      </c>
      <c r="Z848" s="35">
        <v>61.670136213379401</v>
      </c>
      <c r="AA848" s="35">
        <v>896.21776204413027</v>
      </c>
    </row>
    <row r="849" spans="24:27" x14ac:dyDescent="0.25">
      <c r="X849" s="34">
        <v>845</v>
      </c>
      <c r="Y849" s="35">
        <v>4435.1166521648229</v>
      </c>
      <c r="Z849" s="35">
        <v>65.691900485026181</v>
      </c>
      <c r="AA849" s="35">
        <v>608.03102239698319</v>
      </c>
    </row>
    <row r="850" spans="24:27" x14ac:dyDescent="0.25">
      <c r="X850" s="34">
        <v>846</v>
      </c>
      <c r="Y850" s="35">
        <v>5783.1096761239005</v>
      </c>
      <c r="Z850" s="35">
        <v>89.142809441526197</v>
      </c>
      <c r="AA850" s="35">
        <v>816.70079707144203</v>
      </c>
    </row>
    <row r="851" spans="24:27" x14ac:dyDescent="0.25">
      <c r="X851" s="34">
        <v>847</v>
      </c>
      <c r="Y851" s="35">
        <v>4707.930911459679</v>
      </c>
      <c r="Z851" s="35">
        <v>71.084131083868812</v>
      </c>
      <c r="AA851" s="35">
        <v>655.95896519359246</v>
      </c>
    </row>
    <row r="852" spans="24:27" x14ac:dyDescent="0.25">
      <c r="X852" s="34">
        <v>848</v>
      </c>
      <c r="Y852" s="35">
        <v>5023.360424613581</v>
      </c>
      <c r="Z852" s="35">
        <v>76.797831372945325</v>
      </c>
      <c r="AA852" s="35">
        <v>706.78180648973137</v>
      </c>
    </row>
    <row r="853" spans="24:27" x14ac:dyDescent="0.25">
      <c r="X853" s="34">
        <v>849</v>
      </c>
      <c r="Y853" s="35">
        <v>3993.4036409617756</v>
      </c>
      <c r="Z853" s="35">
        <v>54.906583564634886</v>
      </c>
      <c r="AA853" s="35">
        <v>1105.8005236121144</v>
      </c>
    </row>
    <row r="854" spans="24:27" x14ac:dyDescent="0.25">
      <c r="X854" s="34">
        <v>850</v>
      </c>
      <c r="Y854" s="35">
        <v>4580.0735894644931</v>
      </c>
      <c r="Z854" s="35">
        <v>68.622645342965868</v>
      </c>
      <c r="AA854" s="35">
        <v>634.07572467625312</v>
      </c>
    </row>
    <row r="855" spans="24:27" x14ac:dyDescent="0.25">
      <c r="X855" s="34">
        <v>851</v>
      </c>
      <c r="Y855" s="35">
        <v>5904.2374996528761</v>
      </c>
      <c r="Z855" s="35">
        <v>90.966426077370215</v>
      </c>
      <c r="AA855" s="35">
        <v>832.95086113526645</v>
      </c>
    </row>
    <row r="856" spans="24:27" x14ac:dyDescent="0.25">
      <c r="X856" s="34">
        <v>852</v>
      </c>
      <c r="Y856" s="35">
        <v>5367.635809727205</v>
      </c>
      <c r="Z856" s="35">
        <v>82.601268910984871</v>
      </c>
      <c r="AA856" s="35">
        <v>758.43691535231414</v>
      </c>
    </row>
    <row r="857" spans="24:27" x14ac:dyDescent="0.25">
      <c r="X857" s="34">
        <v>853</v>
      </c>
      <c r="Y857" s="35">
        <v>5384.2073988348193</v>
      </c>
      <c r="Z857" s="35">
        <v>82.871226224362388</v>
      </c>
      <c r="AA857" s="35">
        <v>760.84053957917695</v>
      </c>
    </row>
    <row r="858" spans="24:27" x14ac:dyDescent="0.25">
      <c r="X858" s="34">
        <v>854</v>
      </c>
      <c r="Y858" s="35">
        <v>4963.6223098936862</v>
      </c>
      <c r="Z858" s="35">
        <v>75.748725361053431</v>
      </c>
      <c r="AA858" s="35">
        <v>697.44750776877618</v>
      </c>
    </row>
    <row r="859" spans="24:27" x14ac:dyDescent="0.25">
      <c r="X859" s="34">
        <v>855</v>
      </c>
      <c r="Y859" s="35">
        <v>4227.0454225128251</v>
      </c>
      <c r="Z859" s="35">
        <v>61.093141561210857</v>
      </c>
      <c r="AA859" s="35">
        <v>890.63498098781008</v>
      </c>
    </row>
    <row r="860" spans="24:27" x14ac:dyDescent="0.25">
      <c r="X860" s="34">
        <v>856</v>
      </c>
      <c r="Y860" s="35">
        <v>4984.215928781975</v>
      </c>
      <c r="Z860" s="35">
        <v>76.111952280400558</v>
      </c>
      <c r="AA860" s="35">
        <v>700.67914983409992</v>
      </c>
    </row>
    <row r="861" spans="24:27" x14ac:dyDescent="0.25">
      <c r="X861" s="34">
        <v>857</v>
      </c>
      <c r="Y861" s="35">
        <v>4490.9202287769667</v>
      </c>
      <c r="Z861" s="35">
        <v>66.840551717907772</v>
      </c>
      <c r="AA861" s="35">
        <v>618.23732224918581</v>
      </c>
    </row>
    <row r="862" spans="24:27" x14ac:dyDescent="0.25">
      <c r="X862" s="34">
        <v>858</v>
      </c>
      <c r="Y862" s="35">
        <v>5930.2664449556942</v>
      </c>
      <c r="Z862" s="35">
        <v>91.353618051994559</v>
      </c>
      <c r="AA862" s="35">
        <v>836.40153316046474</v>
      </c>
    </row>
    <row r="863" spans="24:27" x14ac:dyDescent="0.25">
      <c r="X863" s="34">
        <v>859</v>
      </c>
      <c r="Y863" s="35">
        <v>4491.727747088159</v>
      </c>
      <c r="Z863" s="35">
        <v>66.856973034176065</v>
      </c>
      <c r="AA863" s="35">
        <v>618.38324716087527</v>
      </c>
    </row>
    <row r="864" spans="24:27" x14ac:dyDescent="0.25">
      <c r="X864" s="34">
        <v>860</v>
      </c>
      <c r="Y864" s="35">
        <v>4948.4053787207304</v>
      </c>
      <c r="Z864" s="35">
        <v>75.479245452540354</v>
      </c>
      <c r="AA864" s="35">
        <v>695.05002379369739</v>
      </c>
    </row>
    <row r="865" spans="24:27" x14ac:dyDescent="0.25">
      <c r="X865" s="34">
        <v>861</v>
      </c>
      <c r="Y865" s="35">
        <v>4877.4209652912095</v>
      </c>
      <c r="Z865" s="35">
        <v>74.209496988367732</v>
      </c>
      <c r="AA865" s="35">
        <v>683.75446290421314</v>
      </c>
    </row>
    <row r="866" spans="24:27" x14ac:dyDescent="0.25">
      <c r="X866" s="34">
        <v>862</v>
      </c>
      <c r="Y866" s="35">
        <v>4007.5492401881279</v>
      </c>
      <c r="Z866" s="35">
        <v>55.312059524298917</v>
      </c>
      <c r="AA866" s="35">
        <v>1111.1780155418237</v>
      </c>
    </row>
    <row r="867" spans="24:27" x14ac:dyDescent="0.25">
      <c r="X867" s="34">
        <v>863</v>
      </c>
      <c r="Y867" s="35">
        <v>4305.0669230959402</v>
      </c>
      <c r="Z867" s="35">
        <v>62.888586953515173</v>
      </c>
      <c r="AA867" s="35">
        <v>907.73002087718589</v>
      </c>
    </row>
    <row r="868" spans="24:27" x14ac:dyDescent="0.25">
      <c r="X868" s="34">
        <v>864</v>
      </c>
      <c r="Y868" s="35">
        <v>5174.2919196291614</v>
      </c>
      <c r="Z868" s="35">
        <v>79.390132355208848</v>
      </c>
      <c r="AA868" s="35">
        <v>729.85123761157729</v>
      </c>
    </row>
    <row r="869" spans="24:27" x14ac:dyDescent="0.25">
      <c r="X869" s="34">
        <v>865</v>
      </c>
      <c r="Y869" s="35">
        <v>5003.8496518662396</v>
      </c>
      <c r="Z869" s="35">
        <v>76.45670373022935</v>
      </c>
      <c r="AA869" s="35">
        <v>703.74653991350021</v>
      </c>
    </row>
    <row r="870" spans="24:27" x14ac:dyDescent="0.25">
      <c r="X870" s="34">
        <v>866</v>
      </c>
      <c r="Y870" s="35">
        <v>4378.4863515019251</v>
      </c>
      <c r="Z870" s="35">
        <v>64.49537998097604</v>
      </c>
      <c r="AA870" s="35">
        <v>922.3897403557645</v>
      </c>
    </row>
    <row r="871" spans="24:27" x14ac:dyDescent="0.25">
      <c r="X871" s="34">
        <v>867</v>
      </c>
      <c r="Y871" s="35">
        <v>4205.8922515708027</v>
      </c>
      <c r="Z871" s="35">
        <v>60.586561767789753</v>
      </c>
      <c r="AA871" s="35">
        <v>1171.3706034428019</v>
      </c>
    </row>
    <row r="872" spans="24:27" x14ac:dyDescent="0.25">
      <c r="X872" s="34">
        <v>868</v>
      </c>
      <c r="Y872" s="35">
        <v>4630.6761188529836</v>
      </c>
      <c r="Z872" s="35">
        <v>69.608964815084718</v>
      </c>
      <c r="AA872" s="35">
        <v>642.84345992413785</v>
      </c>
    </row>
    <row r="873" spans="24:27" x14ac:dyDescent="0.25">
      <c r="X873" s="34">
        <v>869</v>
      </c>
      <c r="Y873" s="35">
        <v>4276.4637747479919</v>
      </c>
      <c r="Z873" s="35">
        <v>62.242331856153001</v>
      </c>
      <c r="AA873" s="35">
        <v>901.66922568531072</v>
      </c>
    </row>
    <row r="874" spans="24:27" x14ac:dyDescent="0.25">
      <c r="X874" s="34">
        <v>870</v>
      </c>
      <c r="Y874" s="35">
        <v>5123.1520505309036</v>
      </c>
      <c r="Z874" s="35">
        <v>78.520716261361116</v>
      </c>
      <c r="AA874" s="35">
        <v>722.11337992799474</v>
      </c>
    </row>
    <row r="875" spans="24:27" x14ac:dyDescent="0.25">
      <c r="X875" s="34">
        <v>871</v>
      </c>
      <c r="Y875" s="35">
        <v>4308.9746523683734</v>
      </c>
      <c r="Z875" s="35">
        <v>62.975919025673498</v>
      </c>
      <c r="AA875" s="35">
        <v>908.54150972678747</v>
      </c>
    </row>
    <row r="876" spans="24:27" x14ac:dyDescent="0.25">
      <c r="X876" s="34">
        <v>872</v>
      </c>
      <c r="Y876" s="35">
        <v>5008.27514351434</v>
      </c>
      <c r="Z876" s="35">
        <v>76.534206373813532</v>
      </c>
      <c r="AA876" s="35">
        <v>704.43612826676053</v>
      </c>
    </row>
    <row r="877" spans="24:27" x14ac:dyDescent="0.25">
      <c r="X877" s="34">
        <v>873</v>
      </c>
      <c r="Y877" s="35">
        <v>4411.275202535363</v>
      </c>
      <c r="Z877" s="35">
        <v>65.192230349213673</v>
      </c>
      <c r="AA877" s="35">
        <v>603.59183906014994</v>
      </c>
    </row>
    <row r="878" spans="24:27" x14ac:dyDescent="0.25">
      <c r="X878" s="34">
        <v>874</v>
      </c>
      <c r="Y878" s="35">
        <v>5511.3924056858477</v>
      </c>
      <c r="Z878" s="35">
        <v>84.917123356984419</v>
      </c>
      <c r="AA878" s="35">
        <v>779.0589089468416</v>
      </c>
    </row>
    <row r="879" spans="24:27" x14ac:dyDescent="0.25">
      <c r="X879" s="34">
        <v>875</v>
      </c>
      <c r="Y879" s="35">
        <v>4078.1190441157923</v>
      </c>
      <c r="Z879" s="35">
        <v>57.276869666423771</v>
      </c>
      <c r="AA879" s="35">
        <v>1135.528607504629</v>
      </c>
    </row>
    <row r="880" spans="24:27" x14ac:dyDescent="0.25">
      <c r="X880" s="34">
        <v>876</v>
      </c>
      <c r="Y880" s="35">
        <v>4588.1830748958773</v>
      </c>
      <c r="Z880" s="35">
        <v>68.781859438344455</v>
      </c>
      <c r="AA880" s="35">
        <v>635.49094991727554</v>
      </c>
    </row>
    <row r="881" spans="24:27" x14ac:dyDescent="0.25">
      <c r="X881" s="34">
        <v>877</v>
      </c>
      <c r="Y881" s="35">
        <v>4661.8197922745849</v>
      </c>
      <c r="Z881" s="35">
        <v>70.207893324566584</v>
      </c>
      <c r="AA881" s="35">
        <v>648.16813589618607</v>
      </c>
    </row>
    <row r="882" spans="24:27" x14ac:dyDescent="0.25">
      <c r="X882" s="34">
        <v>878</v>
      </c>
      <c r="Y882" s="35">
        <v>4139.3848976102136</v>
      </c>
      <c r="Z882" s="35">
        <v>58.920174117133918</v>
      </c>
      <c r="AA882" s="35">
        <v>1154.0693292982651</v>
      </c>
    </row>
    <row r="883" spans="24:27" x14ac:dyDescent="0.25">
      <c r="X883" s="34">
        <v>879</v>
      </c>
      <c r="Y883" s="35">
        <v>4081.3615777484224</v>
      </c>
      <c r="Z883" s="35">
        <v>57.365190201184028</v>
      </c>
      <c r="AA883" s="35">
        <v>1136.5638906967854</v>
      </c>
    </row>
    <row r="884" spans="24:27" x14ac:dyDescent="0.25">
      <c r="X884" s="34">
        <v>880</v>
      </c>
      <c r="Y884" s="35">
        <v>4251.9144469470093</v>
      </c>
      <c r="Z884" s="35">
        <v>61.677027592728585</v>
      </c>
      <c r="AA884" s="35">
        <v>896.28391177277638</v>
      </c>
    </row>
    <row r="885" spans="24:27" x14ac:dyDescent="0.25">
      <c r="X885" s="34">
        <v>881</v>
      </c>
      <c r="Y885" s="35">
        <v>4930.226416496098</v>
      </c>
      <c r="Z885" s="35">
        <v>75.15607728024942</v>
      </c>
      <c r="AA885" s="35">
        <v>692.17499029575174</v>
      </c>
    </row>
    <row r="886" spans="24:27" x14ac:dyDescent="0.25">
      <c r="X886" s="34">
        <v>882</v>
      </c>
      <c r="Y886" s="35">
        <v>4820.8428557792904</v>
      </c>
      <c r="Z886" s="35">
        <v>73.181665694808146</v>
      </c>
      <c r="AA886" s="35">
        <v>674.61223163535465</v>
      </c>
    </row>
    <row r="887" spans="24:27" x14ac:dyDescent="0.25">
      <c r="X887" s="34">
        <v>883</v>
      </c>
      <c r="Y887" s="35">
        <v>5925.9813046930831</v>
      </c>
      <c r="Z887" s="35">
        <v>91.28998768724901</v>
      </c>
      <c r="AA887" s="35">
        <v>835.83444570391418</v>
      </c>
    </row>
    <row r="888" spans="24:27" x14ac:dyDescent="0.25">
      <c r="X888" s="34">
        <v>884</v>
      </c>
      <c r="Y888" s="35">
        <v>4875.7156569453746</v>
      </c>
      <c r="Z888" s="35">
        <v>74.178727766755912</v>
      </c>
      <c r="AA888" s="35">
        <v>683.48076398623675</v>
      </c>
    </row>
    <row r="889" spans="24:27" x14ac:dyDescent="0.25">
      <c r="X889" s="34">
        <v>885</v>
      </c>
      <c r="Y889" s="35">
        <v>5089.3761226370152</v>
      </c>
      <c r="Z889" s="35">
        <v>77.941574923747339</v>
      </c>
      <c r="AA889" s="35">
        <v>716.9593987946231</v>
      </c>
    </row>
    <row r="890" spans="24:27" x14ac:dyDescent="0.25">
      <c r="X890" s="34">
        <v>886</v>
      </c>
      <c r="Y890" s="35">
        <v>4132.0455897486463</v>
      </c>
      <c r="Z890" s="35">
        <v>58.727316384238328</v>
      </c>
      <c r="AA890" s="35">
        <v>1151.9686351570108</v>
      </c>
    </row>
    <row r="891" spans="24:27" x14ac:dyDescent="0.25">
      <c r="X891" s="34">
        <v>887</v>
      </c>
      <c r="Y891" s="35">
        <v>3907.1640543530925</v>
      </c>
      <c r="Z891" s="35">
        <v>52.304972946640291</v>
      </c>
      <c r="AA891" s="35">
        <v>1067.4854510335422</v>
      </c>
    </row>
    <row r="892" spans="24:27" x14ac:dyDescent="0.25">
      <c r="X892" s="34">
        <v>888</v>
      </c>
      <c r="Y892" s="35">
        <v>4601.0978790979007</v>
      </c>
      <c r="Z892" s="35">
        <v>69.034495221782038</v>
      </c>
      <c r="AA892" s="35">
        <v>637.73665052899128</v>
      </c>
    </row>
    <row r="893" spans="24:27" x14ac:dyDescent="0.25">
      <c r="X893" s="34">
        <v>889</v>
      </c>
      <c r="Y893" s="35">
        <v>5192.7139177831195</v>
      </c>
      <c r="Z893" s="35">
        <v>79.701178358891028</v>
      </c>
      <c r="AA893" s="35">
        <v>732.61974613664233</v>
      </c>
    </row>
    <row r="894" spans="24:27" x14ac:dyDescent="0.25">
      <c r="X894" s="34">
        <v>890</v>
      </c>
      <c r="Y894" s="35">
        <v>4467.5327224990697</v>
      </c>
      <c r="Z894" s="35">
        <v>66.36253891934868</v>
      </c>
      <c r="AA894" s="35">
        <v>613.9897215397059</v>
      </c>
    </row>
    <row r="895" spans="24:27" x14ac:dyDescent="0.25">
      <c r="X895" s="34">
        <v>891</v>
      </c>
      <c r="Y895" s="35">
        <v>4053.2600318342311</v>
      </c>
      <c r="Z895" s="35">
        <v>56.594510713772436</v>
      </c>
      <c r="AA895" s="35">
        <v>1127.3676842403295</v>
      </c>
    </row>
    <row r="896" spans="24:27" x14ac:dyDescent="0.25">
      <c r="X896" s="34">
        <v>892</v>
      </c>
      <c r="Y896" s="35">
        <v>4397.3846074527064</v>
      </c>
      <c r="Z896" s="35">
        <v>64.89843389404885</v>
      </c>
      <c r="AA896" s="35">
        <v>600.98186650282582</v>
      </c>
    </row>
    <row r="897" spans="24:27" x14ac:dyDescent="0.25">
      <c r="X897" s="34">
        <v>893</v>
      </c>
      <c r="Y897" s="35">
        <v>4603.4697165393754</v>
      </c>
      <c r="Z897" s="35">
        <v>69.080771225274859</v>
      </c>
      <c r="AA897" s="35">
        <v>638.14801062957724</v>
      </c>
    </row>
    <row r="898" spans="24:27" x14ac:dyDescent="0.25">
      <c r="X898" s="34">
        <v>894</v>
      </c>
      <c r="Y898" s="35">
        <v>3894.8196040660346</v>
      </c>
      <c r="Z898" s="35">
        <v>51.906002054425372</v>
      </c>
      <c r="AA898" s="35">
        <v>1060.8669469752247</v>
      </c>
    </row>
    <row r="899" spans="24:27" x14ac:dyDescent="0.25">
      <c r="X899" s="34">
        <v>895</v>
      </c>
      <c r="Y899" s="35">
        <v>4231.3732855487751</v>
      </c>
      <c r="Z899" s="35">
        <v>61.195622487795859</v>
      </c>
      <c r="AA899" s="35">
        <v>891.63303629591496</v>
      </c>
    </row>
    <row r="900" spans="24:27" x14ac:dyDescent="0.25">
      <c r="X900" s="34">
        <v>896</v>
      </c>
      <c r="Y900" s="35">
        <v>4760.9470080074498</v>
      </c>
      <c r="Z900" s="35">
        <v>72.077091263973486</v>
      </c>
      <c r="AA900" s="35">
        <v>664.78868731275986</v>
      </c>
    </row>
    <row r="901" spans="24:27" x14ac:dyDescent="0.25">
      <c r="X901" s="34">
        <v>897</v>
      </c>
      <c r="Y901" s="35">
        <v>4723.5177560815127</v>
      </c>
      <c r="Z901" s="35">
        <v>71.377621319759271</v>
      </c>
      <c r="AA901" s="35">
        <v>658.56865642683726</v>
      </c>
    </row>
    <row r="902" spans="24:27" x14ac:dyDescent="0.25">
      <c r="X902" s="34">
        <v>898</v>
      </c>
      <c r="Y902" s="35">
        <v>5076.5850519651158</v>
      </c>
      <c r="Z902" s="35">
        <v>77.721201413404472</v>
      </c>
      <c r="AA902" s="35">
        <v>714.99830526937512</v>
      </c>
    </row>
    <row r="903" spans="24:27" x14ac:dyDescent="0.25">
      <c r="X903" s="34">
        <v>899</v>
      </c>
      <c r="Y903" s="35">
        <v>4973.2403391225635</v>
      </c>
      <c r="Z903" s="35">
        <v>75.918575226700881</v>
      </c>
      <c r="AA903" s="35">
        <v>698.95865084799618</v>
      </c>
    </row>
    <row r="904" spans="24:27" x14ac:dyDescent="0.25">
      <c r="X904" s="34">
        <v>900</v>
      </c>
      <c r="Y904" s="35">
        <v>5275.9369829445859</v>
      </c>
      <c r="Z904" s="35">
        <v>81.092735681401251</v>
      </c>
      <c r="AA904" s="35">
        <v>745.00664719619601</v>
      </c>
    </row>
    <row r="905" spans="24:27" x14ac:dyDescent="0.25">
      <c r="X905" s="34">
        <v>901</v>
      </c>
      <c r="Y905" s="35">
        <v>4668.4266361352938</v>
      </c>
      <c r="Z905" s="35">
        <v>70.334196866676081</v>
      </c>
      <c r="AA905" s="35">
        <v>649.29107275419972</v>
      </c>
    </row>
    <row r="906" spans="24:27" x14ac:dyDescent="0.25">
      <c r="X906" s="34">
        <v>902</v>
      </c>
      <c r="Y906" s="35">
        <v>4143.951297293479</v>
      </c>
      <c r="Z906" s="35">
        <v>59.039009007274075</v>
      </c>
      <c r="AA906" s="35">
        <v>1155.3543594527337</v>
      </c>
    </row>
    <row r="907" spans="24:27" x14ac:dyDescent="0.25">
      <c r="X907" s="34">
        <v>903</v>
      </c>
      <c r="Y907" s="35">
        <v>4677.5516590271909</v>
      </c>
      <c r="Z907" s="35">
        <v>70.508218252290831</v>
      </c>
      <c r="AA907" s="35">
        <v>650.83828990510744</v>
      </c>
    </row>
    <row r="908" spans="24:27" x14ac:dyDescent="0.25">
      <c r="X908" s="34">
        <v>904</v>
      </c>
      <c r="Y908" s="35">
        <v>4029.7635535009185</v>
      </c>
      <c r="Z908" s="35">
        <v>55.940207933793374</v>
      </c>
      <c r="AA908" s="35">
        <v>1119.2552867810937</v>
      </c>
    </row>
    <row r="909" spans="24:27" x14ac:dyDescent="0.25">
      <c r="X909" s="34">
        <v>905</v>
      </c>
      <c r="Y909" s="35">
        <v>4032.3989317530054</v>
      </c>
      <c r="Z909" s="35">
        <v>56.014086298898171</v>
      </c>
      <c r="AA909" s="35">
        <v>1120.186148876372</v>
      </c>
    </row>
    <row r="910" spans="24:27" x14ac:dyDescent="0.25">
      <c r="X910" s="34">
        <v>906</v>
      </c>
      <c r="Y910" s="35">
        <v>4519.2122751499883</v>
      </c>
      <c r="Z910" s="35">
        <v>67.412698530294051</v>
      </c>
      <c r="AA910" s="35">
        <v>623.32181979758707</v>
      </c>
    </row>
    <row r="911" spans="24:27" x14ac:dyDescent="0.25">
      <c r="X911" s="34">
        <v>907</v>
      </c>
      <c r="Y911" s="35">
        <v>4701.0416893356551</v>
      </c>
      <c r="Z911" s="35">
        <v>70.953985325318527</v>
      </c>
      <c r="AA911" s="35">
        <v>654.80175199330824</v>
      </c>
    </row>
    <row r="912" spans="24:27" x14ac:dyDescent="0.25">
      <c r="X912" s="34">
        <v>908</v>
      </c>
      <c r="Y912" s="35">
        <v>4197.1727800894223</v>
      </c>
      <c r="Z912" s="35">
        <v>60.374829719724076</v>
      </c>
      <c r="AA912" s="35">
        <v>1169.2569275232518</v>
      </c>
    </row>
    <row r="913" spans="24:27" x14ac:dyDescent="0.25">
      <c r="X913" s="34">
        <v>909</v>
      </c>
      <c r="Y913" s="35">
        <v>4418.4815083957265</v>
      </c>
      <c r="Z913" s="35">
        <v>65.343860568374922</v>
      </c>
      <c r="AA913" s="35">
        <v>604.93891564993942</v>
      </c>
    </row>
    <row r="914" spans="24:27" x14ac:dyDescent="0.25">
      <c r="X914" s="34">
        <v>910</v>
      </c>
      <c r="Y914" s="35">
        <v>5892.0762283554868</v>
      </c>
      <c r="Z914" s="35">
        <v>90.784957733781866</v>
      </c>
      <c r="AA914" s="35">
        <v>831.33366128598561</v>
      </c>
    </row>
    <row r="915" spans="24:27" x14ac:dyDescent="0.25">
      <c r="X915" s="34">
        <v>911</v>
      </c>
      <c r="Y915" s="35">
        <v>4041.7056213049691</v>
      </c>
      <c r="Z915" s="35">
        <v>56.273968233042979</v>
      </c>
      <c r="AA915" s="35">
        <v>1123.4301046915386</v>
      </c>
    </row>
    <row r="916" spans="24:27" x14ac:dyDescent="0.25">
      <c r="X916" s="34">
        <v>912</v>
      </c>
      <c r="Y916" s="35">
        <v>4553.1323679679354</v>
      </c>
      <c r="Z916" s="35">
        <v>68.090399094127918</v>
      </c>
      <c r="AA916" s="35">
        <v>629.3449243979037</v>
      </c>
    </row>
    <row r="917" spans="24:27" x14ac:dyDescent="0.25">
      <c r="X917" s="34">
        <v>913</v>
      </c>
      <c r="Y917" s="35">
        <v>4405.807274671155</v>
      </c>
      <c r="Z917" s="35">
        <v>65.07682136026645</v>
      </c>
      <c r="AA917" s="35">
        <v>602.56657453879484</v>
      </c>
    </row>
    <row r="918" spans="24:27" x14ac:dyDescent="0.25">
      <c r="X918" s="34">
        <v>914</v>
      </c>
      <c r="Y918" s="35">
        <v>4582.9457941100763</v>
      </c>
      <c r="Z918" s="35">
        <v>68.679087188618411</v>
      </c>
      <c r="AA918" s="35">
        <v>634.5774222630904</v>
      </c>
    </row>
    <row r="919" spans="24:27" x14ac:dyDescent="0.25">
      <c r="X919" s="34">
        <v>915</v>
      </c>
      <c r="Y919" s="35">
        <v>4096.7984240345422</v>
      </c>
      <c r="Z919" s="35">
        <v>57.783643807071137</v>
      </c>
      <c r="AA919" s="35">
        <v>1141.4065165458248</v>
      </c>
    </row>
    <row r="920" spans="24:27" x14ac:dyDescent="0.25">
      <c r="X920" s="34">
        <v>916</v>
      </c>
      <c r="Y920" s="35">
        <v>4857.1569228201779</v>
      </c>
      <c r="Z920" s="35">
        <v>73.843035609132585</v>
      </c>
      <c r="AA920" s="35">
        <v>680.49477507271502</v>
      </c>
    </row>
    <row r="921" spans="24:27" x14ac:dyDescent="0.25">
      <c r="X921" s="34">
        <v>917</v>
      </c>
      <c r="Y921" s="35">
        <v>4224.1032947871581</v>
      </c>
      <c r="Z921" s="35">
        <v>61.023255184805151</v>
      </c>
      <c r="AA921" s="35">
        <v>889.95272012365319</v>
      </c>
    </row>
    <row r="922" spans="24:27" x14ac:dyDescent="0.25">
      <c r="X922" s="34">
        <v>918</v>
      </c>
      <c r="Y922" s="35">
        <v>5538.2745619986472</v>
      </c>
      <c r="Z922" s="35">
        <v>85.34382099447518</v>
      </c>
      <c r="AA922" s="35">
        <v>782.85908726338153</v>
      </c>
    </row>
    <row r="923" spans="24:27" x14ac:dyDescent="0.25">
      <c r="X923" s="34">
        <v>919</v>
      </c>
      <c r="Y923" s="35">
        <v>4023.3222063699168</v>
      </c>
      <c r="Z923" s="35">
        <v>55.759081678511905</v>
      </c>
      <c r="AA923" s="35">
        <v>1116.956446625285</v>
      </c>
    </row>
    <row r="924" spans="24:27" x14ac:dyDescent="0.25">
      <c r="X924" s="34">
        <v>920</v>
      </c>
      <c r="Y924" s="35">
        <v>3918.2237475022657</v>
      </c>
      <c r="Z924" s="35">
        <v>52.655042220529907</v>
      </c>
      <c r="AA924" s="35">
        <v>1073.100244276141</v>
      </c>
    </row>
    <row r="925" spans="24:27" x14ac:dyDescent="0.25">
      <c r="X925" s="34">
        <v>921</v>
      </c>
      <c r="Y925" s="35">
        <v>4119.8709701830394</v>
      </c>
      <c r="Z925" s="35">
        <v>58.403244902372251</v>
      </c>
      <c r="AA925" s="35">
        <v>1148.3954069872445</v>
      </c>
    </row>
    <row r="926" spans="24:27" x14ac:dyDescent="0.25">
      <c r="X926" s="34">
        <v>922</v>
      </c>
      <c r="Y926" s="35">
        <v>4557.4174747974766</v>
      </c>
      <c r="Z926" s="35">
        <v>68.175402039929409</v>
      </c>
      <c r="AA926" s="35">
        <v>630.10043677298336</v>
      </c>
    </row>
    <row r="927" spans="24:27" x14ac:dyDescent="0.25">
      <c r="X927" s="34">
        <v>923</v>
      </c>
      <c r="Y927" s="35">
        <v>4006.1162382140651</v>
      </c>
      <c r="Z927" s="35">
        <v>55.271187888811404</v>
      </c>
      <c r="AA927" s="35">
        <v>1110.6419867895981</v>
      </c>
    </row>
    <row r="928" spans="24:27" x14ac:dyDescent="0.25">
      <c r="X928" s="34">
        <v>924</v>
      </c>
      <c r="Y928" s="35">
        <v>5083.4704131946573</v>
      </c>
      <c r="Z928" s="35">
        <v>77.839899755211519</v>
      </c>
      <c r="AA928" s="35">
        <v>716.05459024048321</v>
      </c>
    </row>
    <row r="929" spans="24:27" x14ac:dyDescent="0.25">
      <c r="X929" s="34">
        <v>925</v>
      </c>
      <c r="Y929" s="35">
        <v>5192.0511135926836</v>
      </c>
      <c r="Z929" s="35">
        <v>79.690006583143003</v>
      </c>
      <c r="AA929" s="35">
        <v>732.52030854921759</v>
      </c>
    </row>
    <row r="930" spans="24:27" x14ac:dyDescent="0.25">
      <c r="X930" s="34">
        <v>926</v>
      </c>
      <c r="Y930" s="35">
        <v>4030.5464687989979</v>
      </c>
      <c r="Z930" s="35">
        <v>55.962169180913882</v>
      </c>
      <c r="AA930" s="35">
        <v>1119.5324042418511</v>
      </c>
    </row>
    <row r="931" spans="24:27" x14ac:dyDescent="0.25">
      <c r="X931" s="34">
        <v>927</v>
      </c>
      <c r="Y931" s="35">
        <v>4539.7443645845588</v>
      </c>
      <c r="Z931" s="35">
        <v>67.823953892583091</v>
      </c>
      <c r="AA931" s="35">
        <v>626.97680253658223</v>
      </c>
    </row>
    <row r="932" spans="24:27" x14ac:dyDescent="0.25">
      <c r="X932" s="34">
        <v>928</v>
      </c>
      <c r="Y932" s="35">
        <v>3917.666841020648</v>
      </c>
      <c r="Z932" s="35">
        <v>52.637564671826816</v>
      </c>
      <c r="AA932" s="35">
        <v>1072.8239172277426</v>
      </c>
    </row>
    <row r="933" spans="24:27" x14ac:dyDescent="0.25">
      <c r="X933" s="34">
        <v>929</v>
      </c>
      <c r="Y933" s="35">
        <v>4872.764191026029</v>
      </c>
      <c r="Z933" s="35">
        <v>74.125443611969231</v>
      </c>
      <c r="AA933" s="35">
        <v>683.00679223223699</v>
      </c>
    </row>
    <row r="934" spans="24:27" x14ac:dyDescent="0.25">
      <c r="X934" s="34">
        <v>930</v>
      </c>
      <c r="Y934" s="35">
        <v>4844.4322982191743</v>
      </c>
      <c r="Z934" s="35">
        <v>73.611977683069426</v>
      </c>
      <c r="AA934" s="35">
        <v>678.43958032613648</v>
      </c>
    </row>
    <row r="935" spans="24:27" x14ac:dyDescent="0.25">
      <c r="X935" s="34">
        <v>931</v>
      </c>
      <c r="Y935" s="35">
        <v>4206.6646133603681</v>
      </c>
      <c r="Z935" s="35">
        <v>60.60523169344377</v>
      </c>
      <c r="AA935" s="35">
        <v>1171.5558668876586</v>
      </c>
    </row>
    <row r="936" spans="24:27" x14ac:dyDescent="0.25">
      <c r="X936" s="34">
        <v>932</v>
      </c>
      <c r="Y936" s="35">
        <v>4819.2093568271066</v>
      </c>
      <c r="Z936" s="35">
        <v>73.151771731662649</v>
      </c>
      <c r="AA936" s="35">
        <v>674.34635155141882</v>
      </c>
    </row>
    <row r="937" spans="24:27" x14ac:dyDescent="0.25">
      <c r="X937" s="34">
        <v>933</v>
      </c>
      <c r="Y937" s="35">
        <v>3999.6905911164481</v>
      </c>
      <c r="Z937" s="35">
        <v>55.087358799398075</v>
      </c>
      <c r="AA937" s="35">
        <v>1108.2145621039367</v>
      </c>
    </row>
    <row r="938" spans="24:27" x14ac:dyDescent="0.25">
      <c r="X938" s="34">
        <v>934</v>
      </c>
      <c r="Y938" s="35">
        <v>4912.3539335037276</v>
      </c>
      <c r="Z938" s="35">
        <v>74.837024542629919</v>
      </c>
      <c r="AA938" s="35">
        <v>689.33667624794612</v>
      </c>
    </row>
    <row r="939" spans="24:27" x14ac:dyDescent="0.25">
      <c r="X939" s="34">
        <v>935</v>
      </c>
      <c r="Y939" s="35">
        <v>4619.5643154381933</v>
      </c>
      <c r="Z939" s="35">
        <v>69.393812468555865</v>
      </c>
      <c r="AA939" s="35">
        <v>640.93079138213841</v>
      </c>
    </row>
    <row r="940" spans="24:27" x14ac:dyDescent="0.25">
      <c r="X940" s="34">
        <v>936</v>
      </c>
      <c r="Y940" s="35">
        <v>4393.4678972504553</v>
      </c>
      <c r="Z940" s="35">
        <v>64.815221991802275</v>
      </c>
      <c r="AA940" s="35">
        <v>925.24262745481076</v>
      </c>
    </row>
    <row r="941" spans="24:27" x14ac:dyDescent="0.25">
      <c r="X941" s="34">
        <v>937</v>
      </c>
      <c r="Y941" s="35">
        <v>5797.0938898681952</v>
      </c>
      <c r="Z941" s="35">
        <v>89.355192921102258</v>
      </c>
      <c r="AA941" s="35">
        <v>818.59314996170872</v>
      </c>
    </row>
    <row r="942" spans="24:27" x14ac:dyDescent="0.25">
      <c r="X942" s="34">
        <v>938</v>
      </c>
      <c r="Y942" s="35">
        <v>4359.4058808890104</v>
      </c>
      <c r="Z942" s="35">
        <v>64.084321530360484</v>
      </c>
      <c r="AA942" s="35">
        <v>918.69236113001705</v>
      </c>
    </row>
    <row r="943" spans="24:27" x14ac:dyDescent="0.25">
      <c r="X943" s="34">
        <v>939</v>
      </c>
      <c r="Y943" s="35">
        <v>3924.1097136535723</v>
      </c>
      <c r="Z943" s="35">
        <v>52.838857866894131</v>
      </c>
      <c r="AA943" s="35">
        <v>1075.9821230891323</v>
      </c>
    </row>
    <row r="944" spans="24:27" x14ac:dyDescent="0.25">
      <c r="X944" s="34">
        <v>940</v>
      </c>
      <c r="Y944" s="35">
        <v>4371.5292634917641</v>
      </c>
      <c r="Z944" s="35">
        <v>64.345992808356456</v>
      </c>
      <c r="AA944" s="35">
        <v>921.05009698628692</v>
      </c>
    </row>
    <row r="945" spans="24:27" x14ac:dyDescent="0.25">
      <c r="X945" s="34">
        <v>941</v>
      </c>
      <c r="Y945" s="35">
        <v>4871.7344757421306</v>
      </c>
      <c r="Z945" s="35">
        <v>74.106844647968288</v>
      </c>
      <c r="AA945" s="35">
        <v>682.84135195155488</v>
      </c>
    </row>
    <row r="946" spans="24:27" x14ac:dyDescent="0.25">
      <c r="X946" s="34">
        <v>942</v>
      </c>
      <c r="Y946" s="35">
        <v>4128.2568772068225</v>
      </c>
      <c r="Z946" s="35">
        <v>58.626824736331457</v>
      </c>
      <c r="AA946" s="35">
        <v>1150.8664728456395</v>
      </c>
    </row>
    <row r="947" spans="24:27" x14ac:dyDescent="0.25">
      <c r="X947" s="34">
        <v>943</v>
      </c>
      <c r="Y947" s="35">
        <v>5409.6985149538023</v>
      </c>
      <c r="Z947" s="35">
        <v>83.284935153226982</v>
      </c>
      <c r="AA947" s="35">
        <v>764.52422360701235</v>
      </c>
    </row>
    <row r="948" spans="24:27" x14ac:dyDescent="0.25">
      <c r="X948" s="34">
        <v>944</v>
      </c>
      <c r="Y948" s="35">
        <v>3989.0269684882014</v>
      </c>
      <c r="Z948" s="35">
        <v>54.7801805679495</v>
      </c>
      <c r="AA948" s="35">
        <v>1104.0962593436693</v>
      </c>
    </row>
    <row r="949" spans="24:27" x14ac:dyDescent="0.25">
      <c r="X949" s="34">
        <v>945</v>
      </c>
      <c r="Y949" s="35">
        <v>4991.5849370818687</v>
      </c>
      <c r="Z949" s="35">
        <v>76.241520938643191</v>
      </c>
      <c r="AA949" s="35">
        <v>701.83195924000643</v>
      </c>
    </row>
    <row r="950" spans="24:27" x14ac:dyDescent="0.25">
      <c r="X950" s="34">
        <v>946</v>
      </c>
      <c r="Y950" s="35">
        <v>4713.0024789895633</v>
      </c>
      <c r="Z950" s="35">
        <v>71.179771293449193</v>
      </c>
      <c r="AA950" s="35">
        <v>656.80937909005149</v>
      </c>
    </row>
    <row r="951" spans="24:27" x14ac:dyDescent="0.25">
      <c r="X951" s="34">
        <v>947</v>
      </c>
      <c r="Y951" s="35">
        <v>4521.3806884746973</v>
      </c>
      <c r="Z951" s="35">
        <v>67.456285444933854</v>
      </c>
      <c r="AA951" s="35">
        <v>623.70918232628787</v>
      </c>
    </row>
    <row r="952" spans="24:27" x14ac:dyDescent="0.25">
      <c r="X952" s="34">
        <v>948</v>
      </c>
      <c r="Y952" s="35">
        <v>4836.7472063797841</v>
      </c>
      <c r="Z952" s="35">
        <v>73.472071464644813</v>
      </c>
      <c r="AA952" s="35">
        <v>677.19518226919445</v>
      </c>
    </row>
    <row r="953" spans="24:27" x14ac:dyDescent="0.25">
      <c r="X953" s="34">
        <v>949</v>
      </c>
      <c r="Y953" s="35">
        <v>4403.46168267557</v>
      </c>
      <c r="Z953" s="35">
        <v>65.027218403541667</v>
      </c>
      <c r="AA953" s="35">
        <v>602.12592076896169</v>
      </c>
    </row>
    <row r="954" spans="24:27" x14ac:dyDescent="0.25">
      <c r="X954" s="34">
        <v>950</v>
      </c>
      <c r="Y954" s="35">
        <v>5994.1797706373818</v>
      </c>
      <c r="Z954" s="35">
        <v>92.297407998559521</v>
      </c>
      <c r="AA954" s="35">
        <v>844.8132969583437</v>
      </c>
    </row>
    <row r="955" spans="24:27" x14ac:dyDescent="0.25">
      <c r="X955" s="34">
        <v>951</v>
      </c>
      <c r="Y955" s="35">
        <v>5915.1628231338627</v>
      </c>
      <c r="Z955" s="35">
        <v>91.129145239126629</v>
      </c>
      <c r="AA955" s="35">
        <v>834.40100232471661</v>
      </c>
    </row>
    <row r="956" spans="24:27" x14ac:dyDescent="0.25">
      <c r="X956" s="34">
        <v>952</v>
      </c>
      <c r="Y956" s="35">
        <v>3935.4340038620321</v>
      </c>
      <c r="Z956" s="35">
        <v>53.188170884057328</v>
      </c>
      <c r="AA956" s="35">
        <v>1081.3415490647194</v>
      </c>
    </row>
    <row r="957" spans="24:27" x14ac:dyDescent="0.25">
      <c r="X957" s="34">
        <v>953</v>
      </c>
      <c r="Y957" s="35">
        <v>5118.0415644573859</v>
      </c>
      <c r="Z957" s="35">
        <v>78.433344337609185</v>
      </c>
      <c r="AA957" s="35">
        <v>721.33580541295919</v>
      </c>
    </row>
    <row r="958" spans="24:27" x14ac:dyDescent="0.25">
      <c r="X958" s="34">
        <v>954</v>
      </c>
      <c r="Y958" s="35">
        <v>4566.6070759390204</v>
      </c>
      <c r="Z958" s="35">
        <v>68.357247879372224</v>
      </c>
      <c r="AA958" s="35">
        <v>631.71672795009442</v>
      </c>
    </row>
    <row r="959" spans="24:27" x14ac:dyDescent="0.25">
      <c r="X959" s="34">
        <v>955</v>
      </c>
      <c r="Y959" s="35">
        <v>4611.9151813837179</v>
      </c>
      <c r="Z959" s="35">
        <v>69.245246536519645</v>
      </c>
      <c r="AA959" s="35">
        <v>639.61009881664279</v>
      </c>
    </row>
    <row r="960" spans="24:27" x14ac:dyDescent="0.25">
      <c r="X960" s="34">
        <v>956</v>
      </c>
      <c r="Y960" s="35">
        <v>4337.1860426793628</v>
      </c>
      <c r="Z960" s="35">
        <v>63.600070888400211</v>
      </c>
      <c r="AA960" s="35">
        <v>914.29076899022778</v>
      </c>
    </row>
    <row r="961" spans="24:27" x14ac:dyDescent="0.25">
      <c r="X961" s="34">
        <v>957</v>
      </c>
      <c r="Y961" s="35">
        <v>5060.6814895648031</v>
      </c>
      <c r="Z961" s="35">
        <v>77.446384408481379</v>
      </c>
      <c r="AA961" s="35">
        <v>712.55278944097893</v>
      </c>
    </row>
    <row r="962" spans="24:27" x14ac:dyDescent="0.25">
      <c r="X962" s="34">
        <v>958</v>
      </c>
      <c r="Y962" s="35">
        <v>4953.1189742378265</v>
      </c>
      <c r="Z962" s="35">
        <v>75.562819271370287</v>
      </c>
      <c r="AA962" s="35">
        <v>695.79354760070237</v>
      </c>
    </row>
    <row r="963" spans="24:27" x14ac:dyDescent="0.25">
      <c r="X963" s="34">
        <v>959</v>
      </c>
      <c r="Y963" s="35">
        <v>5823.0939913659467</v>
      </c>
      <c r="Z963" s="35">
        <v>89.748777592732978</v>
      </c>
      <c r="AA963" s="35">
        <v>822.10014016435241</v>
      </c>
    </row>
    <row r="964" spans="24:27" x14ac:dyDescent="0.25">
      <c r="X964" s="34">
        <v>960</v>
      </c>
      <c r="Y964" s="35">
        <v>4970.1018855573793</v>
      </c>
      <c r="Z964" s="35">
        <v>75.863191996925821</v>
      </c>
      <c r="AA964" s="35">
        <v>698.46590663652103</v>
      </c>
    </row>
    <row r="965" spans="24:27" x14ac:dyDescent="0.25">
      <c r="X965" s="34">
        <v>961</v>
      </c>
      <c r="Y965" s="35">
        <v>5372.0528775041003</v>
      </c>
      <c r="Z965" s="35">
        <v>82.673302754885484</v>
      </c>
      <c r="AA965" s="35">
        <v>759.07827765940101</v>
      </c>
    </row>
    <row r="966" spans="24:27" x14ac:dyDescent="0.25">
      <c r="X966" s="34">
        <v>962</v>
      </c>
      <c r="Y966" s="35">
        <v>4378.5755105276339</v>
      </c>
      <c r="Z966" s="35">
        <v>64.497290868927081</v>
      </c>
      <c r="AA966" s="35">
        <v>922.40684667887558</v>
      </c>
    </row>
    <row r="967" spans="24:27" x14ac:dyDescent="0.25">
      <c r="X967" s="34">
        <v>963</v>
      </c>
      <c r="Y967" s="35">
        <v>6002.3414577642707</v>
      </c>
      <c r="Z967" s="35">
        <v>92.417221085757305</v>
      </c>
      <c r="AA967" s="35">
        <v>845.88122942421955</v>
      </c>
    </row>
    <row r="968" spans="24:27" x14ac:dyDescent="0.25">
      <c r="X968" s="34">
        <v>964</v>
      </c>
      <c r="Y968" s="35">
        <v>4998.7555056863839</v>
      </c>
      <c r="Z968" s="35">
        <v>76.367398064366341</v>
      </c>
      <c r="AA968" s="35">
        <v>702.95194043573247</v>
      </c>
    </row>
    <row r="969" spans="24:27" x14ac:dyDescent="0.25">
      <c r="X969" s="34">
        <v>965</v>
      </c>
      <c r="Y969" s="35">
        <v>4812.4321697994728</v>
      </c>
      <c r="Z969" s="35">
        <v>73.027610512573773</v>
      </c>
      <c r="AA969" s="35">
        <v>673.24205898271327</v>
      </c>
    </row>
    <row r="970" spans="24:27" x14ac:dyDescent="0.25">
      <c r="X970" s="34">
        <v>966</v>
      </c>
      <c r="Y970" s="35">
        <v>4957.3271431842659</v>
      </c>
      <c r="Z970" s="35">
        <v>75.637355883318463</v>
      </c>
      <c r="AA970" s="35">
        <v>696.456676983487</v>
      </c>
    </row>
    <row r="971" spans="24:27" x14ac:dyDescent="0.25">
      <c r="X971" s="34">
        <v>967</v>
      </c>
      <c r="Y971" s="35">
        <v>5872.6495414743367</v>
      </c>
      <c r="Z971" s="35">
        <v>90.494328529758661</v>
      </c>
      <c r="AA971" s="35">
        <v>828.74371896772425</v>
      </c>
    </row>
    <row r="972" spans="24:27" x14ac:dyDescent="0.25">
      <c r="X972" s="34">
        <v>968</v>
      </c>
      <c r="Y972" s="35">
        <v>4976.4657074180495</v>
      </c>
      <c r="Z972" s="35">
        <v>75.975451630529875</v>
      </c>
      <c r="AA972" s="35">
        <v>699.46468309729789</v>
      </c>
    </row>
    <row r="973" spans="24:27" x14ac:dyDescent="0.25">
      <c r="X973" s="34">
        <v>969</v>
      </c>
      <c r="Y973" s="35">
        <v>4366.5884503799762</v>
      </c>
      <c r="Z973" s="35">
        <v>64.239559945626027</v>
      </c>
      <c r="AA973" s="35">
        <v>920.09283226564537</v>
      </c>
    </row>
    <row r="974" spans="24:27" x14ac:dyDescent="0.25">
      <c r="X974" s="34">
        <v>970</v>
      </c>
      <c r="Y974" s="35">
        <v>3896.6813007484252</v>
      </c>
      <c r="Z974" s="35">
        <v>51.966787676413247</v>
      </c>
      <c r="AA974" s="35">
        <v>1061.8913818811836</v>
      </c>
    </row>
    <row r="975" spans="24:27" x14ac:dyDescent="0.25">
      <c r="X975" s="34">
        <v>971</v>
      </c>
      <c r="Y975" s="35">
        <v>4214.5397838007157</v>
      </c>
      <c r="Z975" s="35">
        <v>60.794828379781826</v>
      </c>
      <c r="AA975" s="35">
        <v>887.71330541117129</v>
      </c>
    </row>
    <row r="976" spans="24:27" x14ac:dyDescent="0.25">
      <c r="X976" s="34">
        <v>972</v>
      </c>
      <c r="Y976" s="35">
        <v>5627.5657767935836</v>
      </c>
      <c r="Z976" s="35">
        <v>86.747276220600241</v>
      </c>
      <c r="AA976" s="35">
        <v>795.35953407552961</v>
      </c>
    </row>
    <row r="977" spans="24:27" x14ac:dyDescent="0.25">
      <c r="X977" s="34">
        <v>973</v>
      </c>
      <c r="Y977" s="35">
        <v>5585.6848781773051</v>
      </c>
      <c r="Z977" s="35">
        <v>86.091629977393751</v>
      </c>
      <c r="AA977" s="35">
        <v>789.5195149629443</v>
      </c>
    </row>
    <row r="978" spans="24:27" x14ac:dyDescent="0.25">
      <c r="X978" s="34">
        <v>974</v>
      </c>
      <c r="Y978" s="35">
        <v>4363.5681111082531</v>
      </c>
      <c r="Z978" s="35">
        <v>64.17435563110655</v>
      </c>
      <c r="AA978" s="35">
        <v>919.50521281651311</v>
      </c>
    </row>
    <row r="979" spans="24:27" x14ac:dyDescent="0.25">
      <c r="X979" s="34">
        <v>975</v>
      </c>
      <c r="Y979" s="35">
        <v>4429.6054975313182</v>
      </c>
      <c r="Z979" s="35">
        <v>65.576898064689203</v>
      </c>
      <c r="AA979" s="35">
        <v>607.00928063712945</v>
      </c>
    </row>
    <row r="980" spans="24:27" x14ac:dyDescent="0.25">
      <c r="X980" s="34">
        <v>976</v>
      </c>
      <c r="Y980" s="35">
        <v>4229.1094872431031</v>
      </c>
      <c r="Z980" s="35">
        <v>61.142064636628099</v>
      </c>
      <c r="AA980" s="35">
        <v>891.11179545576238</v>
      </c>
    </row>
    <row r="981" spans="24:27" x14ac:dyDescent="0.25">
      <c r="X981" s="34">
        <v>977</v>
      </c>
      <c r="Y981" s="35">
        <v>4666.116845301739</v>
      </c>
      <c r="Z981" s="35">
        <v>70.290069807114079</v>
      </c>
      <c r="AA981" s="35">
        <v>648.89874663552575</v>
      </c>
    </row>
    <row r="982" spans="24:27" x14ac:dyDescent="0.25">
      <c r="X982" s="34">
        <v>978</v>
      </c>
      <c r="Y982" s="35">
        <v>5125.6633381511374</v>
      </c>
      <c r="Z982" s="35">
        <v>78.563617698179797</v>
      </c>
      <c r="AA982" s="35">
        <v>722.49518798722681</v>
      </c>
    </row>
    <row r="983" spans="24:27" x14ac:dyDescent="0.25">
      <c r="X983" s="34">
        <v>979</v>
      </c>
      <c r="Y983" s="35">
        <v>4887.300445996897</v>
      </c>
      <c r="Z983" s="35">
        <v>74.3875038883873</v>
      </c>
      <c r="AA983" s="35">
        <v>685.33789279138966</v>
      </c>
    </row>
    <row r="984" spans="24:27" x14ac:dyDescent="0.25">
      <c r="X984" s="34">
        <v>980</v>
      </c>
      <c r="Y984" s="35">
        <v>4046.2349777003806</v>
      </c>
      <c r="Z984" s="35">
        <v>56.399892360071497</v>
      </c>
      <c r="AA984" s="35">
        <v>1124.9851982668529</v>
      </c>
    </row>
    <row r="985" spans="24:27" x14ac:dyDescent="0.25">
      <c r="X985" s="34">
        <v>981</v>
      </c>
      <c r="Y985" s="35">
        <v>4913.107634858673</v>
      </c>
      <c r="Z985" s="35">
        <v>74.850506366597727</v>
      </c>
      <c r="AA985" s="35">
        <v>689.45660927768358</v>
      </c>
    </row>
    <row r="986" spans="24:27" x14ac:dyDescent="0.25">
      <c r="X986" s="34">
        <v>982</v>
      </c>
      <c r="Y986" s="35">
        <v>4725.2812610256597</v>
      </c>
      <c r="Z986" s="35">
        <v>71.410743815576495</v>
      </c>
      <c r="AA986" s="35">
        <v>658.86318525444392</v>
      </c>
    </row>
    <row r="987" spans="24:27" x14ac:dyDescent="0.25">
      <c r="X987" s="34">
        <v>983</v>
      </c>
      <c r="Y987" s="35">
        <v>5208.9427380397537</v>
      </c>
      <c r="Z987" s="35">
        <v>79.974273822876683</v>
      </c>
      <c r="AA987" s="35">
        <v>735.05054823909325</v>
      </c>
    </row>
    <row r="988" spans="24:27" x14ac:dyDescent="0.25">
      <c r="X988" s="34">
        <v>984</v>
      </c>
      <c r="Y988" s="35">
        <v>5187.9972856593631</v>
      </c>
      <c r="Z988" s="35">
        <v>79.621646722702963</v>
      </c>
      <c r="AA988" s="35">
        <v>731.91185469414461</v>
      </c>
    </row>
    <row r="989" spans="24:27" x14ac:dyDescent="0.25">
      <c r="X989" s="34">
        <v>985</v>
      </c>
      <c r="Y989" s="35">
        <v>5056.3381550971753</v>
      </c>
      <c r="Z989" s="35">
        <v>77.371171230921675</v>
      </c>
      <c r="AA989" s="35">
        <v>711.883502612548</v>
      </c>
    </row>
    <row r="990" spans="24:27" x14ac:dyDescent="0.25">
      <c r="X990" s="34">
        <v>986</v>
      </c>
      <c r="Y990" s="35">
        <v>4149.8177233656907</v>
      </c>
      <c r="Z990" s="35">
        <v>59.190430743244349</v>
      </c>
      <c r="AA990" s="35">
        <v>1156.9815287087254</v>
      </c>
    </row>
    <row r="991" spans="24:27" x14ac:dyDescent="0.25">
      <c r="X991" s="34">
        <v>987</v>
      </c>
      <c r="Y991" s="35">
        <v>4881.292521302802</v>
      </c>
      <c r="Z991" s="35">
        <v>74.279304873886673</v>
      </c>
      <c r="AA991" s="35">
        <v>684.37542297153357</v>
      </c>
    </row>
    <row r="992" spans="24:27" x14ac:dyDescent="0.25">
      <c r="X992" s="34">
        <v>988</v>
      </c>
      <c r="Y992" s="35">
        <v>4272.4530206325398</v>
      </c>
      <c r="Z992" s="35">
        <v>62.150677488233541</v>
      </c>
      <c r="AA992" s="35">
        <v>900.80151089804622</v>
      </c>
    </row>
    <row r="993" spans="24:27" x14ac:dyDescent="0.25">
      <c r="X993" s="34">
        <v>989</v>
      </c>
      <c r="Y993" s="35">
        <v>4384.1859098117084</v>
      </c>
      <c r="Z993" s="35">
        <v>64.617354416565391</v>
      </c>
      <c r="AA993" s="35">
        <v>923.48016192367902</v>
      </c>
    </row>
    <row r="994" spans="24:27" x14ac:dyDescent="0.25">
      <c r="X994" s="34">
        <v>990</v>
      </c>
      <c r="Y994" s="35">
        <v>4906.5282634587911</v>
      </c>
      <c r="Z994" s="35">
        <v>74.732736917573831</v>
      </c>
      <c r="AA994" s="35">
        <v>688.40894986582396</v>
      </c>
    </row>
    <row r="995" spans="24:27" x14ac:dyDescent="0.25">
      <c r="X995" s="34">
        <v>991</v>
      </c>
      <c r="Y995" s="35">
        <v>3981.9657700695484</v>
      </c>
      <c r="Z995" s="35">
        <v>54.575240381167816</v>
      </c>
      <c r="AA995" s="35">
        <v>1101.30374970759</v>
      </c>
    </row>
    <row r="996" spans="24:27" x14ac:dyDescent="0.25">
      <c r="X996" s="34">
        <v>992</v>
      </c>
      <c r="Y996" s="35">
        <v>4424.0782196614264</v>
      </c>
      <c r="Z996" s="35">
        <v>65.461260409480474</v>
      </c>
      <c r="AA996" s="35">
        <v>605.98191553196932</v>
      </c>
    </row>
    <row r="997" spans="24:27" x14ac:dyDescent="0.25">
      <c r="X997" s="34">
        <v>993</v>
      </c>
      <c r="Y997" s="35">
        <v>4596.0518784813657</v>
      </c>
      <c r="Z997" s="35">
        <v>68.93592014212642</v>
      </c>
      <c r="AA997" s="35">
        <v>636.86039867973193</v>
      </c>
    </row>
    <row r="998" spans="24:27" x14ac:dyDescent="0.25">
      <c r="X998" s="34">
        <v>994</v>
      </c>
      <c r="Y998" s="35">
        <v>4714.8001650138458</v>
      </c>
      <c r="Z998" s="35">
        <v>71.213638338485453</v>
      </c>
      <c r="AA998" s="35">
        <v>657.11052074551878</v>
      </c>
    </row>
    <row r="999" spans="24:27" x14ac:dyDescent="0.25">
      <c r="X999" s="34">
        <v>995</v>
      </c>
      <c r="Y999" s="35">
        <v>4362.1070965272047</v>
      </c>
      <c r="Z999" s="35">
        <v>64.142775744009555</v>
      </c>
      <c r="AA999" s="35">
        <v>919.22029543313215</v>
      </c>
    </row>
    <row r="1000" spans="24:27" x14ac:dyDescent="0.25">
      <c r="X1000" s="34">
        <v>996</v>
      </c>
      <c r="Y1000" s="35">
        <v>5283.8895062865731</v>
      </c>
      <c r="Z1000" s="35">
        <v>81.224569799842214</v>
      </c>
      <c r="AA1000" s="35">
        <v>746.18026127961639</v>
      </c>
    </row>
    <row r="1001" spans="24:27" x14ac:dyDescent="0.25">
      <c r="X1001" s="34">
        <v>997</v>
      </c>
      <c r="Y1001" s="35">
        <v>5414.7764582107184</v>
      </c>
      <c r="Z1001" s="35">
        <v>83.367125162731156</v>
      </c>
      <c r="AA1001" s="35">
        <v>765.25606692876727</v>
      </c>
    </row>
    <row r="1002" spans="24:27" x14ac:dyDescent="0.25">
      <c r="X1002" s="34">
        <v>998</v>
      </c>
      <c r="Y1002" s="35">
        <v>4950.7165022792042</v>
      </c>
      <c r="Z1002" s="35">
        <v>75.520233777825794</v>
      </c>
      <c r="AA1002" s="35">
        <v>695.41468010081712</v>
      </c>
    </row>
    <row r="1003" spans="24:27" x14ac:dyDescent="0.25">
      <c r="X1003" s="34">
        <v>999</v>
      </c>
      <c r="Y1003" s="35">
        <v>4401.8927301726617</v>
      </c>
      <c r="Z1003" s="35">
        <v>64.994006938873127</v>
      </c>
      <c r="AA1003" s="35">
        <v>601.83088495021548</v>
      </c>
    </row>
    <row r="1004" spans="24:27" x14ac:dyDescent="0.25">
      <c r="X1004" s="34">
        <v>1000</v>
      </c>
      <c r="Y1004" s="35">
        <v>4707.5860251270342</v>
      </c>
      <c r="Z1004" s="35">
        <v>71.077622025891117</v>
      </c>
      <c r="AA1004" s="35">
        <v>655.90108832220915</v>
      </c>
    </row>
  </sheetData>
  <mergeCells count="16">
    <mergeCell ref="B31:C31"/>
    <mergeCell ref="B32:C32"/>
    <mergeCell ref="B33:C33"/>
    <mergeCell ref="M1:O1"/>
    <mergeCell ref="P1:S1"/>
    <mergeCell ref="A14:C14"/>
    <mergeCell ref="B16:C16"/>
    <mergeCell ref="D16:E16"/>
    <mergeCell ref="F16:G16"/>
    <mergeCell ref="A1:A2"/>
    <mergeCell ref="B1:B2"/>
    <mergeCell ref="C1:C2"/>
    <mergeCell ref="D1:F1"/>
    <mergeCell ref="G1:I1"/>
    <mergeCell ref="J1:L1"/>
    <mergeCell ref="B30:C30"/>
  </mergeCells>
  <conditionalFormatting sqref="J18:L2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{F44DD634-72D2-4B87-99E4-E5B77A7A6231}</x14:id>
        </ext>
      </extLst>
    </cfRule>
  </conditionalFormatting>
  <conditionalFormatting sqref="M18:N28">
    <cfRule type="containsText" dxfId="0" priority="4" operator="containsText" text="YES">
      <formula>NOT(ISERROR(SEARCH("YES",M18)))</formula>
    </cfRule>
  </conditionalFormatting>
  <conditionalFormatting sqref="C18:C2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{E452ED5A-D79A-4FE9-B419-FE0154935320}</x14:id>
        </ext>
      </extLst>
    </cfRule>
  </conditionalFormatting>
  <conditionalFormatting sqref="E18:E2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{C7B6774F-EBC8-4895-8BA5-C4B75341F24C}</x14:id>
        </ext>
      </extLst>
    </cfRule>
  </conditionalFormatting>
  <conditionalFormatting sqref="G18:G2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{558AA945-B2E4-4306-8484-78B5CE4182AC}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4DD634-72D2-4B87-99E4-E5B77A7A62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J18:L28</xm:sqref>
        </x14:conditionalFormatting>
        <x14:conditionalFormatting xmlns:xm="http://schemas.microsoft.com/office/excel/2006/main">
          <x14:cfRule type="dataBar" id="{E452ED5A-D79A-4FE9-B419-FE01549353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C18:C28</xm:sqref>
        </x14:conditionalFormatting>
        <x14:conditionalFormatting xmlns:xm="http://schemas.microsoft.com/office/excel/2006/main">
          <x14:cfRule type="dataBar" id="{C7B6774F-EBC8-4895-8BA5-C4B75341F2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E18:E28</xm:sqref>
        </x14:conditionalFormatting>
        <x14:conditionalFormatting xmlns:xm="http://schemas.microsoft.com/office/excel/2006/main">
          <x14:cfRule type="dataBar" id="{558AA945-B2E4-4306-8484-78B5CE4182A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G18:G28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4F3A-95FA-4F43-91CC-8C6CAC482BE9}">
  <dimension ref="A1:AO100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O42" sqref="AO42"/>
    </sheetView>
  </sheetViews>
  <sheetFormatPr defaultRowHeight="15" x14ac:dyDescent="0.25"/>
  <cols>
    <col min="1" max="1" width="9.5703125" customWidth="1"/>
    <col min="2" max="6" width="14.140625" customWidth="1"/>
    <col min="7" max="9" width="14" customWidth="1"/>
    <col min="10" max="10" width="12.140625" customWidth="1"/>
    <col min="11" max="11" width="10" customWidth="1"/>
    <col min="12" max="12" width="14.28515625" bestFit="1" customWidth="1"/>
    <col min="14" max="14" width="10.140625" style="34" bestFit="1" customWidth="1"/>
    <col min="15" max="15" width="11" style="34" bestFit="1" customWidth="1"/>
    <col min="16" max="16" width="9.28515625" style="34" bestFit="1" customWidth="1"/>
    <col min="17" max="17" width="12.42578125" style="34" bestFit="1" customWidth="1"/>
    <col min="18" max="22" width="12.42578125" style="34" customWidth="1"/>
    <col min="40" max="40" width="13.28515625" customWidth="1"/>
  </cols>
  <sheetData>
    <row r="1" spans="1:41" ht="18.75" customHeight="1" x14ac:dyDescent="0.25">
      <c r="A1" s="48" t="s">
        <v>0</v>
      </c>
      <c r="B1" s="56" t="s">
        <v>1</v>
      </c>
      <c r="C1" s="58" t="s">
        <v>2</v>
      </c>
      <c r="D1" s="52" t="s">
        <v>40</v>
      </c>
      <c r="E1" s="53"/>
      <c r="F1" s="54"/>
      <c r="G1" s="52" t="s">
        <v>41</v>
      </c>
      <c r="H1" s="53"/>
      <c r="I1" s="54"/>
      <c r="J1" s="44" t="s">
        <v>52</v>
      </c>
      <c r="K1" s="44"/>
      <c r="L1" s="44"/>
    </row>
    <row r="2" spans="1:41" ht="18" customHeight="1" x14ac:dyDescent="0.25">
      <c r="A2" s="49"/>
      <c r="B2" s="57"/>
      <c r="C2" s="59"/>
      <c r="D2" s="33" t="s">
        <v>29</v>
      </c>
      <c r="E2" s="33" t="s">
        <v>26</v>
      </c>
      <c r="F2" s="33" t="s">
        <v>30</v>
      </c>
      <c r="G2" s="33" t="s">
        <v>29</v>
      </c>
      <c r="H2" s="33" t="s">
        <v>26</v>
      </c>
      <c r="I2" s="33" t="s">
        <v>30</v>
      </c>
      <c r="J2" s="33" t="s">
        <v>29</v>
      </c>
      <c r="K2" s="33" t="s">
        <v>26</v>
      </c>
      <c r="L2" s="33" t="s">
        <v>30</v>
      </c>
    </row>
    <row r="3" spans="1:41" x14ac:dyDescent="0.25">
      <c r="A3" s="7" t="s">
        <v>5</v>
      </c>
      <c r="B3" s="8" t="s">
        <v>6</v>
      </c>
      <c r="C3" s="31" t="s">
        <v>7</v>
      </c>
      <c r="D3" s="19">
        <v>350</v>
      </c>
      <c r="E3" s="19">
        <v>4</v>
      </c>
      <c r="F3" s="18">
        <f>D3/E3</f>
        <v>87.5</v>
      </c>
      <c r="G3" s="20">
        <v>550</v>
      </c>
      <c r="H3" s="20">
        <v>10</v>
      </c>
      <c r="I3" s="18">
        <f>G3/H3</f>
        <v>55</v>
      </c>
      <c r="J3" s="22">
        <f ca="1">D3 + _xlfn.BETA.DIST(RAND(), 2, 1,FALSE)* (G3 - D3)</f>
        <v>350.65428431090231</v>
      </c>
      <c r="K3" s="22">
        <f t="shared" ref="K3:L3" ca="1" si="0">E3 + _xlfn.BETA.DIST(RAND(), 2, 1,FALSE)* (H3 - E3)</f>
        <v>15.231218954570972</v>
      </c>
      <c r="L3" s="22">
        <f t="shared" ca="1" si="0"/>
        <v>73.979532661536624</v>
      </c>
    </row>
    <row r="4" spans="1:41" x14ac:dyDescent="0.25">
      <c r="A4" s="31" t="s">
        <v>8</v>
      </c>
      <c r="B4" s="32" t="s">
        <v>6</v>
      </c>
      <c r="C4" s="31" t="s">
        <v>7</v>
      </c>
      <c r="D4" s="19">
        <v>100</v>
      </c>
      <c r="E4" s="19">
        <v>2</v>
      </c>
      <c r="F4" s="18">
        <f t="shared" ref="F4:F13" si="1">D4/E4</f>
        <v>50</v>
      </c>
      <c r="G4" s="20">
        <v>150</v>
      </c>
      <c r="H4" s="20">
        <v>7</v>
      </c>
      <c r="I4" s="18">
        <f t="shared" ref="I4:I13" si="2">G4/H4</f>
        <v>21.428571428571427</v>
      </c>
      <c r="J4" s="22">
        <f t="shared" ref="J4:J13" ca="1" si="3">D4 + _xlfn.BETA.DIST(RAND(), 2, 1,FALSE)* (G4 - D4)</f>
        <v>173.53024609026386</v>
      </c>
      <c r="K4" s="22">
        <f t="shared" ref="K4:K13" ca="1" si="4">E4 + _xlfn.BETA.DIST(RAND(), 2, 1,FALSE)* (H4 - E4)</f>
        <v>9.3285313408752675</v>
      </c>
      <c r="L4" s="22">
        <f t="shared" ref="L4:L13" ca="1" si="5">F4 + _xlfn.BETA.DIST(RAND(), 2, 1,FALSE)* (I4 - F4)</f>
        <v>5.9576702216960058</v>
      </c>
      <c r="N4" s="34" t="s">
        <v>38</v>
      </c>
      <c r="O4" s="34" t="s">
        <v>29</v>
      </c>
      <c r="P4" s="34" t="s">
        <v>26</v>
      </c>
      <c r="Q4" s="34" t="s">
        <v>39</v>
      </c>
      <c r="AN4" s="39" t="s">
        <v>42</v>
      </c>
      <c r="AO4" s="40">
        <f ca="1">MIN(O5:O1004)</f>
        <v>4469.9891407401265</v>
      </c>
    </row>
    <row r="5" spans="1:41" x14ac:dyDescent="0.25">
      <c r="A5" s="31" t="s">
        <v>7</v>
      </c>
      <c r="B5" s="32" t="s">
        <v>9</v>
      </c>
      <c r="C5" s="31" t="s">
        <v>10</v>
      </c>
      <c r="D5" s="19">
        <v>256</v>
      </c>
      <c r="E5" s="19">
        <v>4</v>
      </c>
      <c r="F5" s="18">
        <f t="shared" si="1"/>
        <v>64</v>
      </c>
      <c r="G5" s="20">
        <v>400</v>
      </c>
      <c r="H5" s="20">
        <v>8</v>
      </c>
      <c r="I5" s="18">
        <f t="shared" si="2"/>
        <v>50</v>
      </c>
      <c r="J5" s="22">
        <f t="shared" ca="1" si="3"/>
        <v>424.86798443969599</v>
      </c>
      <c r="K5" s="22">
        <f t="shared" ca="1" si="4"/>
        <v>8.8988396335164719</v>
      </c>
      <c r="L5" s="22">
        <f t="shared" ca="1" si="5"/>
        <v>58.925979201442487</v>
      </c>
      <c r="N5" s="34">
        <v>1</v>
      </c>
      <c r="O5" s="35">
        <f ca="1">C28</f>
        <v>5528.5332767503705</v>
      </c>
      <c r="P5" s="35">
        <f ca="1">E28</f>
        <v>85.017134615240394</v>
      </c>
      <c r="Q5" s="35">
        <f ca="1">G28</f>
        <v>753.42197402927059</v>
      </c>
      <c r="R5" s="35"/>
      <c r="S5" s="35"/>
      <c r="T5" s="35"/>
      <c r="U5" s="35"/>
      <c r="V5" s="35"/>
      <c r="AN5" s="39" t="s">
        <v>43</v>
      </c>
      <c r="AO5" s="40">
        <f ca="1">AO6  - (AO8 - AO6) * 1.5</f>
        <v>4099.7554442511282</v>
      </c>
    </row>
    <row r="6" spans="1:41" x14ac:dyDescent="0.25">
      <c r="A6" s="31" t="s">
        <v>11</v>
      </c>
      <c r="B6" s="32" t="s">
        <v>7</v>
      </c>
      <c r="C6" s="31" t="s">
        <v>12</v>
      </c>
      <c r="D6" s="19">
        <v>52</v>
      </c>
      <c r="E6" s="19">
        <v>15</v>
      </c>
      <c r="F6" s="18">
        <f t="shared" si="1"/>
        <v>3.4666666666666668</v>
      </c>
      <c r="G6" s="20">
        <v>105</v>
      </c>
      <c r="H6" s="20">
        <v>21</v>
      </c>
      <c r="I6" s="18">
        <f t="shared" si="2"/>
        <v>5</v>
      </c>
      <c r="J6" s="22">
        <f t="shared" ca="1" si="3"/>
        <v>137.874880622137</v>
      </c>
      <c r="K6" s="22">
        <f t="shared" ca="1" si="4"/>
        <v>15.534218735330827</v>
      </c>
      <c r="L6" s="22">
        <f t="shared" ca="1" si="5"/>
        <v>4.0423985605893522</v>
      </c>
      <c r="N6" s="34">
        <v>2</v>
      </c>
      <c r="O6" s="35">
        <f t="dataTable" ref="O6:Q1004" dt2D="0" dtr="0" r1="X5" ca="1"/>
        <v>5920.5745760259442</v>
      </c>
      <c r="P6" s="35">
        <v>107.56761402929942</v>
      </c>
      <c r="Q6" s="35">
        <v>670.53701320750372</v>
      </c>
      <c r="R6" s="35"/>
      <c r="S6" s="35"/>
      <c r="T6" s="35"/>
      <c r="U6" s="35"/>
      <c r="V6" s="35"/>
      <c r="AN6" s="39" t="s">
        <v>44</v>
      </c>
      <c r="AO6" s="40">
        <f ca="1">_xlfn.QUARTILE.EXC(O5:O1004, 1)</f>
        <v>5632.4635537990744</v>
      </c>
    </row>
    <row r="7" spans="1:41" x14ac:dyDescent="0.25">
      <c r="A7" s="31" t="s">
        <v>13</v>
      </c>
      <c r="B7" s="32" t="s">
        <v>7</v>
      </c>
      <c r="C7" s="31" t="s">
        <v>14</v>
      </c>
      <c r="D7" s="19">
        <v>31</v>
      </c>
      <c r="E7" s="19">
        <v>6</v>
      </c>
      <c r="F7" s="18">
        <f t="shared" si="1"/>
        <v>5.166666666666667</v>
      </c>
      <c r="G7" s="20">
        <v>63</v>
      </c>
      <c r="H7" s="20">
        <v>10</v>
      </c>
      <c r="I7" s="18">
        <f t="shared" si="2"/>
        <v>6.3</v>
      </c>
      <c r="J7" s="22">
        <f t="shared" ca="1" si="3"/>
        <v>82.473311982499808</v>
      </c>
      <c r="K7" s="22">
        <f t="shared" ca="1" si="4"/>
        <v>11.855430686151259</v>
      </c>
      <c r="L7" s="22">
        <f t="shared" ca="1" si="5"/>
        <v>6.5314622953841308</v>
      </c>
      <c r="N7" s="34">
        <v>3</v>
      </c>
      <c r="O7" s="35">
        <v>5242.1116153272778</v>
      </c>
      <c r="P7" s="35">
        <v>106.53524536682073</v>
      </c>
      <c r="Q7" s="35">
        <v>807.34909404321331</v>
      </c>
      <c r="R7" s="35"/>
      <c r="S7" s="35"/>
      <c r="T7" s="35"/>
      <c r="U7" s="35"/>
      <c r="V7" s="35"/>
      <c r="AN7" s="39" t="s">
        <v>45</v>
      </c>
      <c r="AO7" s="40">
        <f ca="1">_xlfn.QUARTILE.EXC(O5:O1004, 2)</f>
        <v>6170.0810700317506</v>
      </c>
    </row>
    <row r="8" spans="1:41" x14ac:dyDescent="0.25">
      <c r="A8" s="31" t="s">
        <v>14</v>
      </c>
      <c r="B8" s="32" t="s">
        <v>13</v>
      </c>
      <c r="C8" s="31" t="s">
        <v>15</v>
      </c>
      <c r="D8" s="19">
        <v>20</v>
      </c>
      <c r="E8" s="19">
        <v>6</v>
      </c>
      <c r="F8" s="18">
        <f t="shared" si="1"/>
        <v>3.3333333333333335</v>
      </c>
      <c r="G8" s="20">
        <v>45</v>
      </c>
      <c r="H8" s="20">
        <v>8</v>
      </c>
      <c r="I8" s="18">
        <f t="shared" si="2"/>
        <v>5.625</v>
      </c>
      <c r="J8" s="22">
        <f t="shared" ca="1" si="3"/>
        <v>37.664732457604053</v>
      </c>
      <c r="K8" s="22">
        <f t="shared" ca="1" si="4"/>
        <v>9.0183229663383937</v>
      </c>
      <c r="L8" s="22">
        <f t="shared" ca="1" si="5"/>
        <v>3.8041371263818817</v>
      </c>
      <c r="N8" s="34">
        <v>4</v>
      </c>
      <c r="O8" s="35">
        <v>5366.7069445833322</v>
      </c>
      <c r="P8" s="35">
        <v>92.600043988281001</v>
      </c>
      <c r="Q8" s="35">
        <v>653.50052591721794</v>
      </c>
      <c r="R8" s="35"/>
      <c r="S8" s="35"/>
      <c r="T8" s="35"/>
      <c r="U8" s="35"/>
      <c r="V8" s="35"/>
      <c r="AN8" s="39" t="s">
        <v>46</v>
      </c>
      <c r="AO8" s="40">
        <f ca="1">_xlfn.QUARTILE.EXC(O5:O1004, 3)</f>
        <v>6654.2689601643715</v>
      </c>
    </row>
    <row r="9" spans="1:41" x14ac:dyDescent="0.25">
      <c r="A9" s="31" t="s">
        <v>16</v>
      </c>
      <c r="B9" s="32" t="s">
        <v>7</v>
      </c>
      <c r="C9" s="31" t="s">
        <v>15</v>
      </c>
      <c r="D9" s="19">
        <v>45</v>
      </c>
      <c r="E9" s="19">
        <v>7</v>
      </c>
      <c r="F9" s="18">
        <f t="shared" si="1"/>
        <v>6.4285714285714288</v>
      </c>
      <c r="G9" s="20">
        <v>92</v>
      </c>
      <c r="H9" s="20">
        <v>12</v>
      </c>
      <c r="I9" s="18">
        <f t="shared" si="2"/>
        <v>7.666666666666667</v>
      </c>
      <c r="J9" s="22">
        <f t="shared" ca="1" si="3"/>
        <v>103.06514265541949</v>
      </c>
      <c r="K9" s="22">
        <f t="shared" ca="1" si="4"/>
        <v>13.837111818814366</v>
      </c>
      <c r="L9" s="22">
        <f t="shared" ca="1" si="5"/>
        <v>7.4560914199810879</v>
      </c>
      <c r="N9" s="34">
        <v>5</v>
      </c>
      <c r="O9" s="35">
        <v>7498.114558753512</v>
      </c>
      <c r="P9" s="35">
        <v>107.1653889056541</v>
      </c>
      <c r="Q9" s="35">
        <v>950.3991443182241</v>
      </c>
      <c r="R9" s="35"/>
      <c r="S9" s="35"/>
      <c r="T9" s="35"/>
      <c r="U9" s="35"/>
      <c r="V9" s="35"/>
      <c r="AN9" s="39" t="s">
        <v>47</v>
      </c>
      <c r="AO9" s="40">
        <f ca="1">AO8  + (AO8 - AO6) * 1.5</f>
        <v>8186.9770697123167</v>
      </c>
    </row>
    <row r="10" spans="1:41" x14ac:dyDescent="0.25">
      <c r="A10" s="31" t="s">
        <v>12</v>
      </c>
      <c r="B10" s="32" t="s">
        <v>17</v>
      </c>
      <c r="C10" s="31" t="s">
        <v>18</v>
      </c>
      <c r="D10" s="19">
        <v>20</v>
      </c>
      <c r="E10" s="19">
        <v>4</v>
      </c>
      <c r="F10" s="18">
        <f t="shared" si="1"/>
        <v>5</v>
      </c>
      <c r="G10" s="20">
        <v>40</v>
      </c>
      <c r="H10" s="20">
        <v>10</v>
      </c>
      <c r="I10" s="18">
        <f t="shared" si="2"/>
        <v>4</v>
      </c>
      <c r="J10" s="22">
        <f t="shared" ca="1" si="3"/>
        <v>32.445945127240151</v>
      </c>
      <c r="K10" s="22">
        <f t="shared" ca="1" si="4"/>
        <v>7.6886158555348088</v>
      </c>
      <c r="L10" s="22">
        <f t="shared" ca="1" si="5"/>
        <v>3.2485776364281618</v>
      </c>
      <c r="N10" s="34">
        <v>6</v>
      </c>
      <c r="O10" s="35">
        <v>6277.7792231375306</v>
      </c>
      <c r="P10" s="35">
        <v>103.62441841134361</v>
      </c>
      <c r="Q10" s="35">
        <v>691.28023919076486</v>
      </c>
      <c r="R10" s="35"/>
      <c r="S10" s="35"/>
      <c r="T10" s="35"/>
      <c r="U10" s="35"/>
      <c r="V10" s="35"/>
      <c r="AN10" s="39" t="s">
        <v>48</v>
      </c>
      <c r="AO10" s="40">
        <f ca="1">MAX(O5:O1004)</f>
        <v>7958.6911863050946</v>
      </c>
    </row>
    <row r="11" spans="1:41" x14ac:dyDescent="0.25">
      <c r="A11" s="31" t="s">
        <v>19</v>
      </c>
      <c r="B11" s="32" t="s">
        <v>20</v>
      </c>
      <c r="C11" s="31" t="s">
        <v>21</v>
      </c>
      <c r="D11" s="19">
        <v>39</v>
      </c>
      <c r="E11" s="19">
        <v>7</v>
      </c>
      <c r="F11" s="18">
        <f t="shared" si="1"/>
        <v>5.5714285714285712</v>
      </c>
      <c r="G11" s="20">
        <v>85</v>
      </c>
      <c r="H11" s="20">
        <v>10</v>
      </c>
      <c r="I11" s="18">
        <f t="shared" si="2"/>
        <v>8.5</v>
      </c>
      <c r="J11" s="22">
        <f t="shared" ca="1" si="3"/>
        <v>104.81667377608677</v>
      </c>
      <c r="K11" s="22">
        <f t="shared" ca="1" si="4"/>
        <v>9.916454728155724</v>
      </c>
      <c r="L11" s="22">
        <f t="shared" ca="1" si="5"/>
        <v>11.034125091730573</v>
      </c>
      <c r="N11" s="34">
        <v>7</v>
      </c>
      <c r="O11" s="35">
        <v>5802.5964851432545</v>
      </c>
      <c r="P11" s="35">
        <v>75.160015161020027</v>
      </c>
      <c r="Q11" s="35">
        <v>741.59832880699105</v>
      </c>
      <c r="R11" s="35"/>
      <c r="S11" s="35"/>
      <c r="T11" s="35"/>
      <c r="U11" s="35"/>
      <c r="V11" s="35"/>
      <c r="AN11" s="39" t="s">
        <v>49</v>
      </c>
      <c r="AO11" s="40">
        <f ca="1">AVERAGE(O5:O1004)</f>
        <v>6161.7471048535444</v>
      </c>
    </row>
    <row r="12" spans="1:41" x14ac:dyDescent="0.25">
      <c r="A12" s="31" t="s">
        <v>18</v>
      </c>
      <c r="B12" s="32" t="s">
        <v>12</v>
      </c>
      <c r="C12" s="31" t="s">
        <v>21</v>
      </c>
      <c r="D12" s="19">
        <v>10</v>
      </c>
      <c r="E12" s="19">
        <v>4</v>
      </c>
      <c r="F12" s="18">
        <f t="shared" si="1"/>
        <v>2.5</v>
      </c>
      <c r="G12" s="20">
        <v>21</v>
      </c>
      <c r="H12" s="20">
        <v>6</v>
      </c>
      <c r="I12" s="18">
        <f t="shared" si="2"/>
        <v>3.5</v>
      </c>
      <c r="J12" s="22">
        <f t="shared" ca="1" si="3"/>
        <v>31.506051709850844</v>
      </c>
      <c r="K12" s="22">
        <f t="shared" ca="1" si="4"/>
        <v>4.6721187639832502</v>
      </c>
      <c r="L12" s="22">
        <f t="shared" ca="1" si="5"/>
        <v>4.1373399862054159</v>
      </c>
      <c r="N12" s="34">
        <v>8</v>
      </c>
      <c r="O12" s="35">
        <v>6528.5330678728324</v>
      </c>
      <c r="P12" s="35">
        <v>115.35718089269636</v>
      </c>
      <c r="Q12" s="35">
        <v>843.1384219491523</v>
      </c>
      <c r="R12" s="35"/>
      <c r="S12" s="35"/>
      <c r="T12" s="35"/>
      <c r="U12" s="35"/>
      <c r="V12" s="35"/>
      <c r="AN12" s="39" t="s">
        <v>50</v>
      </c>
      <c r="AO12" s="40">
        <f ca="1">_xlfn.STDEV.S(O5:O1004)</f>
        <v>705.23260034202588</v>
      </c>
    </row>
    <row r="13" spans="1:41" x14ac:dyDescent="0.25">
      <c r="A13" s="31" t="s">
        <v>21</v>
      </c>
      <c r="B13" s="32" t="s">
        <v>22</v>
      </c>
      <c r="C13" s="31" t="s">
        <v>23</v>
      </c>
      <c r="D13" s="19">
        <v>25</v>
      </c>
      <c r="E13" s="19">
        <v>20</v>
      </c>
      <c r="F13" s="18">
        <f t="shared" si="1"/>
        <v>1.25</v>
      </c>
      <c r="G13" s="20">
        <v>30</v>
      </c>
      <c r="H13" s="20">
        <v>40</v>
      </c>
      <c r="I13" s="18">
        <f t="shared" si="2"/>
        <v>0.75</v>
      </c>
      <c r="J13" s="22">
        <f t="shared" ca="1" si="3"/>
        <v>30.220777119698539</v>
      </c>
      <c r="K13" s="22">
        <f t="shared" ca="1" si="4"/>
        <v>27.652587755145248</v>
      </c>
      <c r="L13" s="22">
        <f t="shared" ca="1" si="5"/>
        <v>1.0602406474475004</v>
      </c>
      <c r="N13" s="34">
        <v>9</v>
      </c>
      <c r="O13" s="35">
        <v>6375.8590980936915</v>
      </c>
      <c r="P13" s="35">
        <v>115.10213345992153</v>
      </c>
      <c r="Q13" s="35">
        <v>527.39786171647177</v>
      </c>
      <c r="R13" s="35"/>
      <c r="S13" s="35"/>
      <c r="T13" s="35"/>
      <c r="U13" s="35"/>
      <c r="V13" s="35"/>
      <c r="AN13" s="39" t="s">
        <v>51</v>
      </c>
      <c r="AO13" s="41">
        <f ca="1">COUNTIF(O5:O1004,"&gt;3883")/COUNT(O5:O1004)</f>
        <v>1</v>
      </c>
    </row>
    <row r="14" spans="1:41" x14ac:dyDescent="0.25">
      <c r="A14" s="45" t="s">
        <v>27</v>
      </c>
      <c r="B14" s="45"/>
      <c r="C14" s="45"/>
      <c r="D14" s="26">
        <f t="shared" ref="D14:F14" si="6">SUM(D3:D13)</f>
        <v>948</v>
      </c>
      <c r="E14" s="26">
        <f t="shared" si="6"/>
        <v>79</v>
      </c>
      <c r="F14" s="27">
        <f t="shared" si="6"/>
        <v>234.21666666666667</v>
      </c>
      <c r="G14" s="26">
        <f>SUM(G3:G13)</f>
        <v>1581</v>
      </c>
      <c r="H14" s="26">
        <f t="shared" ref="H14:I14" si="7">SUM(H3:H13)</f>
        <v>142</v>
      </c>
      <c r="I14" s="27">
        <f t="shared" si="7"/>
        <v>167.77023809523811</v>
      </c>
      <c r="J14" s="27">
        <f t="shared" ref="J14:L14" ca="1" si="8">SUM(J3:J13)</f>
        <v>1509.120030291399</v>
      </c>
      <c r="K14" s="28">
        <f t="shared" ca="1" si="8"/>
        <v>133.63345123841657</v>
      </c>
      <c r="L14" s="27">
        <f t="shared" ca="1" si="8"/>
        <v>180.17755484882321</v>
      </c>
      <c r="N14" s="34">
        <v>10</v>
      </c>
      <c r="O14" s="35">
        <v>4692.6871657097954</v>
      </c>
      <c r="P14" s="35">
        <v>114.6023573163707</v>
      </c>
      <c r="Q14" s="35">
        <v>728.55263550561824</v>
      </c>
      <c r="R14" s="35"/>
      <c r="S14" s="35"/>
      <c r="T14" s="35"/>
      <c r="U14" s="35"/>
      <c r="V14" s="35"/>
    </row>
    <row r="15" spans="1:41" s="2" customFormat="1" x14ac:dyDescent="0.25">
      <c r="A15" s="11"/>
      <c r="B15" s="11"/>
      <c r="C15" s="11"/>
      <c r="D15" s="4"/>
      <c r="E15" s="4"/>
      <c r="F15" s="6"/>
      <c r="G15" s="4"/>
      <c r="H15" s="4"/>
      <c r="I15" s="6"/>
      <c r="J15" s="6"/>
      <c r="K15" s="10"/>
      <c r="L15" s="6"/>
      <c r="N15" s="34">
        <v>11</v>
      </c>
      <c r="O15" s="36">
        <v>6572.5617977523179</v>
      </c>
      <c r="P15" s="36">
        <v>84.267372954953075</v>
      </c>
      <c r="Q15" s="36">
        <v>644.45626312949003</v>
      </c>
      <c r="R15" s="36"/>
      <c r="S15" s="36"/>
      <c r="T15" s="36"/>
      <c r="U15" s="36"/>
      <c r="V15" s="36"/>
    </row>
    <row r="16" spans="1:41" x14ac:dyDescent="0.25">
      <c r="A16" s="14"/>
      <c r="B16" s="46" t="s">
        <v>29</v>
      </c>
      <c r="C16" s="47"/>
      <c r="D16" s="46" t="s">
        <v>26</v>
      </c>
      <c r="E16" s="47"/>
      <c r="F16" s="46" t="s">
        <v>30</v>
      </c>
      <c r="G16" s="47"/>
      <c r="H16" s="15"/>
      <c r="I16" s="12"/>
      <c r="N16" s="34">
        <v>12</v>
      </c>
      <c r="O16" s="35">
        <v>5855.8767582861619</v>
      </c>
      <c r="P16" s="35">
        <v>98.686773566004348</v>
      </c>
      <c r="Q16" s="35">
        <v>624.72593067504613</v>
      </c>
      <c r="R16" s="35"/>
      <c r="S16" s="35"/>
      <c r="T16" s="35"/>
      <c r="U16" s="35"/>
      <c r="V16" s="35"/>
    </row>
    <row r="17" spans="1:41" x14ac:dyDescent="0.25">
      <c r="A17" s="31" t="s">
        <v>0</v>
      </c>
      <c r="B17" s="31" t="s">
        <v>24</v>
      </c>
      <c r="C17" s="31" t="s">
        <v>25</v>
      </c>
      <c r="D17" s="31" t="s">
        <v>24</v>
      </c>
      <c r="E17" s="31" t="s">
        <v>25</v>
      </c>
      <c r="F17" s="31" t="s">
        <v>24</v>
      </c>
      <c r="G17" s="31" t="s">
        <v>25</v>
      </c>
      <c r="H17" s="16"/>
      <c r="I17" s="3"/>
      <c r="N17" s="34">
        <v>13</v>
      </c>
      <c r="O17" s="35">
        <v>5868.4611385427143</v>
      </c>
      <c r="P17" s="35">
        <v>98.140737583297948</v>
      </c>
      <c r="Q17" s="35">
        <v>536.05215611103199</v>
      </c>
      <c r="R17" s="35"/>
      <c r="S17" s="35"/>
      <c r="T17" s="35"/>
      <c r="U17" s="35"/>
      <c r="V17" s="35"/>
    </row>
    <row r="18" spans="1:41" x14ac:dyDescent="0.25">
      <c r="A18" s="7" t="s">
        <v>5</v>
      </c>
      <c r="B18" s="1">
        <v>0</v>
      </c>
      <c r="C18" s="5">
        <f t="shared" ref="C18:C28" ca="1" si="9">B18+J3</f>
        <v>350.65428431090231</v>
      </c>
      <c r="D18" s="1">
        <v>0</v>
      </c>
      <c r="E18" s="5">
        <f t="shared" ref="E18:E28" ca="1" si="10">D18+K3</f>
        <v>15.231218954570972</v>
      </c>
      <c r="F18" s="1">
        <v>0</v>
      </c>
      <c r="G18" s="5">
        <f t="shared" ref="G18:G28" ca="1" si="11">F18+L3</f>
        <v>73.979532661536624</v>
      </c>
      <c r="H18" s="17"/>
      <c r="N18" s="34">
        <v>14</v>
      </c>
      <c r="O18" s="35">
        <v>5085.9989966587555</v>
      </c>
      <c r="P18" s="35">
        <v>91.724455304592766</v>
      </c>
      <c r="Q18" s="35">
        <v>536.14850351221287</v>
      </c>
      <c r="R18" s="35"/>
      <c r="S18" s="35"/>
      <c r="T18" s="35"/>
      <c r="U18" s="35"/>
      <c r="V18" s="35"/>
    </row>
    <row r="19" spans="1:41" x14ac:dyDescent="0.25">
      <c r="A19" s="7" t="s">
        <v>8</v>
      </c>
      <c r="B19" s="1">
        <v>0</v>
      </c>
      <c r="C19" s="5">
        <f t="shared" ca="1" si="9"/>
        <v>173.53024609026386</v>
      </c>
      <c r="D19" s="1">
        <v>0</v>
      </c>
      <c r="E19" s="5">
        <f t="shared" ca="1" si="10"/>
        <v>9.3285313408752675</v>
      </c>
      <c r="F19" s="1">
        <v>0</v>
      </c>
      <c r="G19" s="5">
        <f t="shared" ca="1" si="11"/>
        <v>5.9576702216960058</v>
      </c>
      <c r="H19" s="17"/>
      <c r="I19" s="3"/>
      <c r="N19" s="34">
        <v>15</v>
      </c>
      <c r="O19" s="35">
        <v>5982.2274690013201</v>
      </c>
      <c r="P19" s="35">
        <v>102.72637549935889</v>
      </c>
      <c r="Q19" s="35">
        <v>817.7631173939925</v>
      </c>
      <c r="R19" s="35"/>
      <c r="S19" s="35"/>
      <c r="T19" s="35"/>
      <c r="U19" s="35"/>
      <c r="V19" s="35"/>
      <c r="AN19" s="39" t="s">
        <v>42</v>
      </c>
      <c r="AO19" s="40">
        <f ca="1">MIN(P5:P1004)</f>
        <v>65.324938244424601</v>
      </c>
    </row>
    <row r="20" spans="1:41" x14ac:dyDescent="0.25">
      <c r="A20" s="7" t="s">
        <v>7</v>
      </c>
      <c r="B20" s="5">
        <f ca="1">C18+C19</f>
        <v>524.18453040116617</v>
      </c>
      <c r="C20" s="5">
        <f t="shared" ca="1" si="9"/>
        <v>949.05251484086216</v>
      </c>
      <c r="D20" s="5">
        <f ca="1">MAX(E18:E19)</f>
        <v>15.231218954570972</v>
      </c>
      <c r="E20" s="5">
        <f t="shared" ca="1" si="10"/>
        <v>24.130058588087444</v>
      </c>
      <c r="F20" s="5">
        <f ca="1">G18+G19</f>
        <v>79.937202883232629</v>
      </c>
      <c r="G20" s="5">
        <f t="shared" ca="1" si="11"/>
        <v>138.86318208467512</v>
      </c>
      <c r="H20" s="17"/>
      <c r="I20" s="3"/>
      <c r="N20" s="34">
        <v>16</v>
      </c>
      <c r="O20" s="35">
        <v>6930.8161546525935</v>
      </c>
      <c r="P20" s="35">
        <v>88.58202645086827</v>
      </c>
      <c r="Q20" s="35">
        <v>535.73032846410786</v>
      </c>
      <c r="R20" s="35"/>
      <c r="S20" s="35"/>
      <c r="T20" s="35"/>
      <c r="U20" s="35"/>
      <c r="V20" s="35"/>
      <c r="AN20" s="39" t="s">
        <v>43</v>
      </c>
      <c r="AO20" s="40">
        <f ca="1">AO21  - (AO23 - AO21) * 1.5</f>
        <v>57.514722544532582</v>
      </c>
    </row>
    <row r="21" spans="1:41" x14ac:dyDescent="0.25">
      <c r="A21" s="7" t="s">
        <v>11</v>
      </c>
      <c r="B21" s="5">
        <f ca="1">C20</f>
        <v>949.05251484086216</v>
      </c>
      <c r="C21" s="5">
        <f t="shared" ca="1" si="9"/>
        <v>1086.9273954629991</v>
      </c>
      <c r="D21" s="5">
        <f ca="1">E20</f>
        <v>24.130058588087444</v>
      </c>
      <c r="E21" s="5">
        <f t="shared" ca="1" si="10"/>
        <v>39.664277323418268</v>
      </c>
      <c r="F21" s="5">
        <f ca="1">G20</f>
        <v>138.86318208467512</v>
      </c>
      <c r="G21" s="5">
        <f t="shared" ca="1" si="11"/>
        <v>142.90558064526448</v>
      </c>
      <c r="H21" s="17"/>
      <c r="I21" s="3"/>
      <c r="N21" s="34">
        <v>17</v>
      </c>
      <c r="O21" s="35">
        <v>6834.6500868962194</v>
      </c>
      <c r="P21" s="35">
        <v>102.73553258620512</v>
      </c>
      <c r="Q21" s="35">
        <v>799.84015651682569</v>
      </c>
      <c r="R21" s="35"/>
      <c r="S21" s="35"/>
      <c r="T21" s="35"/>
      <c r="U21" s="35"/>
      <c r="V21" s="35"/>
      <c r="AN21" s="39" t="s">
        <v>44</v>
      </c>
      <c r="AO21" s="40">
        <f ca="1">_xlfn.QUARTILE.EXC(P5:P1004, 1)</f>
        <v>86.94600415031492</v>
      </c>
    </row>
    <row r="22" spans="1:41" x14ac:dyDescent="0.25">
      <c r="A22" s="7" t="s">
        <v>13</v>
      </c>
      <c r="B22" s="5">
        <f ca="1">C20</f>
        <v>949.05251484086216</v>
      </c>
      <c r="C22" s="5">
        <f t="shared" ca="1" si="9"/>
        <v>1031.525826823362</v>
      </c>
      <c r="D22" s="5">
        <f ca="1">E20</f>
        <v>24.130058588087444</v>
      </c>
      <c r="E22" s="5">
        <f t="shared" ca="1" si="10"/>
        <v>35.985489274238702</v>
      </c>
      <c r="F22" s="5">
        <f ca="1">G20</f>
        <v>138.86318208467512</v>
      </c>
      <c r="G22" s="5">
        <f t="shared" ca="1" si="11"/>
        <v>145.39464438005925</v>
      </c>
      <c r="H22" s="17"/>
      <c r="I22" s="3"/>
      <c r="N22" s="34">
        <v>18</v>
      </c>
      <c r="O22" s="35">
        <v>6430.4198344185515</v>
      </c>
      <c r="P22" s="35">
        <v>77.888142127663073</v>
      </c>
      <c r="Q22" s="35">
        <v>675.30525778047138</v>
      </c>
      <c r="R22" s="35"/>
      <c r="S22" s="35"/>
      <c r="T22" s="35"/>
      <c r="U22" s="35"/>
      <c r="V22" s="35"/>
      <c r="AN22" s="39" t="s">
        <v>45</v>
      </c>
      <c r="AO22" s="40">
        <f ca="1">_xlfn.QUARTILE.EXC(P5:P1004, 2)</f>
        <v>97.227902884173261</v>
      </c>
    </row>
    <row r="23" spans="1:41" x14ac:dyDescent="0.25">
      <c r="A23" s="7" t="s">
        <v>14</v>
      </c>
      <c r="B23" s="5">
        <f ca="1">C22</f>
        <v>1031.525826823362</v>
      </c>
      <c r="C23" s="5">
        <f t="shared" ca="1" si="9"/>
        <v>1069.190559280966</v>
      </c>
      <c r="D23" s="5">
        <f ca="1">E22</f>
        <v>35.985489274238702</v>
      </c>
      <c r="E23" s="5">
        <f t="shared" ca="1" si="10"/>
        <v>45.003812240577098</v>
      </c>
      <c r="F23" s="5">
        <f ca="1">G22</f>
        <v>145.39464438005925</v>
      </c>
      <c r="G23" s="5">
        <f t="shared" ca="1" si="11"/>
        <v>149.19878150644112</v>
      </c>
      <c r="H23" s="17"/>
      <c r="I23" s="3"/>
      <c r="N23" s="34">
        <v>19</v>
      </c>
      <c r="O23" s="35">
        <v>6529.6379884840508</v>
      </c>
      <c r="P23" s="35">
        <v>105.55504424920969</v>
      </c>
      <c r="Q23" s="35">
        <v>631.04490713184612</v>
      </c>
      <c r="R23" s="35"/>
      <c r="S23" s="35"/>
      <c r="T23" s="35"/>
      <c r="U23" s="35"/>
      <c r="V23" s="35"/>
      <c r="AN23" s="39" t="s">
        <v>46</v>
      </c>
      <c r="AO23" s="40">
        <f ca="1">_xlfn.QUARTILE.EXC(P5:P1004, 3)</f>
        <v>106.56685855416981</v>
      </c>
    </row>
    <row r="24" spans="1:41" x14ac:dyDescent="0.25">
      <c r="A24" s="7" t="s">
        <v>16</v>
      </c>
      <c r="B24" s="5">
        <f ca="1">C20</f>
        <v>949.05251484086216</v>
      </c>
      <c r="C24" s="5">
        <f t="shared" ca="1" si="9"/>
        <v>1052.1176574962817</v>
      </c>
      <c r="D24" s="5">
        <f ca="1">E20</f>
        <v>24.130058588087444</v>
      </c>
      <c r="E24" s="5">
        <f t="shared" ca="1" si="10"/>
        <v>37.967170406901808</v>
      </c>
      <c r="F24" s="5">
        <f ca="1">G20</f>
        <v>138.86318208467512</v>
      </c>
      <c r="G24" s="5">
        <f t="shared" ca="1" si="11"/>
        <v>146.31927350465619</v>
      </c>
      <c r="H24" s="17"/>
      <c r="I24" s="3"/>
      <c r="N24" s="34">
        <v>20</v>
      </c>
      <c r="O24" s="35">
        <v>7293.023948818136</v>
      </c>
      <c r="P24" s="35">
        <v>84.442565967085741</v>
      </c>
      <c r="Q24" s="35">
        <v>567.96898155907513</v>
      </c>
      <c r="R24" s="35"/>
      <c r="S24" s="35"/>
      <c r="T24" s="35"/>
      <c r="U24" s="35"/>
      <c r="V24" s="35"/>
      <c r="AN24" s="39" t="s">
        <v>47</v>
      </c>
      <c r="AO24" s="40">
        <f ca="1">AO23  + (AO23 - AO21) * 1.5</f>
        <v>135.99814015995216</v>
      </c>
    </row>
    <row r="25" spans="1:41" x14ac:dyDescent="0.25">
      <c r="A25" s="7" t="s">
        <v>12</v>
      </c>
      <c r="B25" s="5">
        <f ca="1">C21+C23+C24</f>
        <v>3208.2356122402471</v>
      </c>
      <c r="C25" s="5">
        <f t="shared" ca="1" si="9"/>
        <v>3240.6815573674871</v>
      </c>
      <c r="D25" s="5">
        <f ca="1">MAX(E21,E23,E24)</f>
        <v>45.003812240577098</v>
      </c>
      <c r="E25" s="5">
        <f t="shared" ca="1" si="10"/>
        <v>52.692428096111904</v>
      </c>
      <c r="F25" s="5">
        <f ca="1">G21+G23+G24</f>
        <v>438.42363565636174</v>
      </c>
      <c r="G25" s="5">
        <f t="shared" ca="1" si="11"/>
        <v>441.67221329278988</v>
      </c>
      <c r="H25" s="17"/>
      <c r="I25" s="3"/>
      <c r="N25" s="34">
        <v>21</v>
      </c>
      <c r="O25" s="35">
        <v>5376.1023715188421</v>
      </c>
      <c r="P25" s="35">
        <v>80.529404090411617</v>
      </c>
      <c r="Q25" s="35">
        <v>572.3860944654532</v>
      </c>
      <c r="R25" s="35"/>
      <c r="S25" s="35"/>
      <c r="T25" s="35"/>
      <c r="U25" s="35"/>
      <c r="V25" s="35"/>
      <c r="AN25" s="39" t="s">
        <v>48</v>
      </c>
      <c r="AO25" s="40">
        <f ca="1">MAX(P5:P1004)</f>
        <v>126.76343761117079</v>
      </c>
    </row>
    <row r="26" spans="1:41" x14ac:dyDescent="0.25">
      <c r="A26" s="7" t="s">
        <v>19</v>
      </c>
      <c r="B26" s="5">
        <f ca="1">C23+C24</f>
        <v>2121.3082167772477</v>
      </c>
      <c r="C26" s="5">
        <f t="shared" ca="1" si="9"/>
        <v>2226.1248905533344</v>
      </c>
      <c r="D26" s="5">
        <f ca="1">MAX(E23,E24)</f>
        <v>45.003812240577098</v>
      </c>
      <c r="E26" s="5">
        <f t="shared" ca="1" si="10"/>
        <v>54.920266968732818</v>
      </c>
      <c r="F26" s="5">
        <f ca="1">G23+G24</f>
        <v>295.51805501109732</v>
      </c>
      <c r="G26" s="5">
        <f t="shared" ca="1" si="11"/>
        <v>306.55218010282789</v>
      </c>
      <c r="H26" s="17"/>
      <c r="I26" s="3"/>
      <c r="N26" s="34">
        <v>22</v>
      </c>
      <c r="O26" s="35">
        <v>7510.5107039143049</v>
      </c>
      <c r="P26" s="35">
        <v>93.72891989856177</v>
      </c>
      <c r="Q26" s="35">
        <v>508.69602536017243</v>
      </c>
      <c r="R26" s="35"/>
      <c r="S26" s="35"/>
      <c r="T26" s="35"/>
      <c r="U26" s="35"/>
      <c r="V26" s="35"/>
      <c r="AN26" s="39" t="s">
        <v>49</v>
      </c>
      <c r="AO26" s="40">
        <f ca="1">AVERAGE(P5:P1004)</f>
        <v>96.707111052140476</v>
      </c>
    </row>
    <row r="27" spans="1:41" x14ac:dyDescent="0.25">
      <c r="A27" s="7" t="s">
        <v>18</v>
      </c>
      <c r="B27" s="5">
        <f ca="1">C25</f>
        <v>3240.6815573674871</v>
      </c>
      <c r="C27" s="5">
        <f t="shared" ca="1" si="9"/>
        <v>3272.187609077338</v>
      </c>
      <c r="D27" s="5">
        <f ca="1">E25</f>
        <v>52.692428096111904</v>
      </c>
      <c r="E27" s="5">
        <f t="shared" ca="1" si="10"/>
        <v>57.364546860095153</v>
      </c>
      <c r="F27" s="5">
        <f ca="1">G25</f>
        <v>441.67221329278988</v>
      </c>
      <c r="G27" s="5">
        <f t="shared" ca="1" si="11"/>
        <v>445.80955327899528</v>
      </c>
      <c r="H27" s="17"/>
      <c r="I27" s="3"/>
      <c r="N27" s="34">
        <v>23</v>
      </c>
      <c r="O27" s="35">
        <v>6944.0753463786696</v>
      </c>
      <c r="P27" s="35">
        <v>82.732284288912325</v>
      </c>
      <c r="Q27" s="35">
        <v>962.55196577414756</v>
      </c>
      <c r="R27" s="35"/>
      <c r="S27" s="35"/>
      <c r="T27" s="35"/>
      <c r="U27" s="35"/>
      <c r="V27" s="35"/>
      <c r="AN27" s="39" t="s">
        <v>50</v>
      </c>
      <c r="AO27" s="40">
        <f ca="1">_xlfn.STDEV.S(P5:P1004)</f>
        <v>12.611954576446955</v>
      </c>
    </row>
    <row r="28" spans="1:41" x14ac:dyDescent="0.25">
      <c r="A28" s="7" t="s">
        <v>21</v>
      </c>
      <c r="B28" s="5">
        <f ca="1">C26+C27</f>
        <v>5498.3124996306724</v>
      </c>
      <c r="C28" s="5">
        <f t="shared" ca="1" si="9"/>
        <v>5528.5332767503705</v>
      </c>
      <c r="D28" s="5">
        <f ca="1">MAX(E26,E27)</f>
        <v>57.364546860095153</v>
      </c>
      <c r="E28" s="5">
        <f t="shared" ca="1" si="10"/>
        <v>85.017134615240394</v>
      </c>
      <c r="F28" s="5">
        <f ca="1">G26+G27</f>
        <v>752.36173338182311</v>
      </c>
      <c r="G28" s="5">
        <f t="shared" ca="1" si="11"/>
        <v>753.42197402927059</v>
      </c>
      <c r="H28" s="17"/>
      <c r="I28" s="3"/>
      <c r="N28" s="34">
        <v>24</v>
      </c>
      <c r="O28" s="35">
        <v>5618.9334523701145</v>
      </c>
      <c r="P28" s="35">
        <v>112.98158293149871</v>
      </c>
      <c r="Q28" s="35">
        <v>763.63635912710129</v>
      </c>
      <c r="R28" s="35"/>
      <c r="S28" s="35"/>
      <c r="T28" s="35"/>
      <c r="U28" s="35"/>
      <c r="V28" s="35"/>
      <c r="AN28" s="39" t="s">
        <v>51</v>
      </c>
      <c r="AO28" s="41">
        <f ca="1">COUNTIF(P5:P1004,"&gt;52")/COUNT(P5:P1004)</f>
        <v>1</v>
      </c>
    </row>
    <row r="29" spans="1:41" x14ac:dyDescent="0.25">
      <c r="N29" s="34">
        <v>25</v>
      </c>
      <c r="O29" s="35">
        <v>5838.2607914128985</v>
      </c>
      <c r="P29" s="35">
        <v>108.00356706952277</v>
      </c>
      <c r="Q29" s="35">
        <v>1005.0156547062479</v>
      </c>
      <c r="R29" s="35"/>
      <c r="S29" s="35"/>
      <c r="T29" s="35"/>
      <c r="U29" s="35"/>
      <c r="V29" s="35"/>
    </row>
    <row r="30" spans="1:41" x14ac:dyDescent="0.25">
      <c r="B30" s="38"/>
      <c r="C30" s="38"/>
      <c r="D30" s="37"/>
      <c r="N30" s="34">
        <v>26</v>
      </c>
      <c r="O30" s="35">
        <v>6398.4966184133118</v>
      </c>
      <c r="P30" s="35">
        <v>116.21576560318283</v>
      </c>
      <c r="Q30" s="35">
        <v>950.52991167140954</v>
      </c>
      <c r="R30" s="35"/>
      <c r="S30" s="35"/>
      <c r="T30" s="35"/>
      <c r="U30" s="35"/>
      <c r="V30" s="35"/>
    </row>
    <row r="31" spans="1:41" x14ac:dyDescent="0.25">
      <c r="B31" s="42" t="s">
        <v>31</v>
      </c>
      <c r="C31" s="42"/>
      <c r="D31" s="24">
        <f ca="1">C28</f>
        <v>5528.5332767503705</v>
      </c>
      <c r="N31" s="34">
        <v>27</v>
      </c>
      <c r="O31" s="35">
        <v>6419.0515374313891</v>
      </c>
      <c r="P31" s="35">
        <v>91.59976350405168</v>
      </c>
      <c r="Q31" s="35">
        <v>862.79265302149906</v>
      </c>
      <c r="R31" s="35"/>
      <c r="S31" s="35"/>
      <c r="T31" s="35"/>
      <c r="U31" s="35"/>
      <c r="V31" s="35"/>
    </row>
    <row r="32" spans="1:41" x14ac:dyDescent="0.25">
      <c r="B32" s="42" t="s">
        <v>32</v>
      </c>
      <c r="C32" s="42"/>
      <c r="D32" s="24">
        <f ca="1">E28</f>
        <v>85.017134615240394</v>
      </c>
      <c r="N32" s="34">
        <v>28</v>
      </c>
      <c r="O32" s="35">
        <v>5589.7356403316971</v>
      </c>
      <c r="P32" s="35">
        <v>78.385001606053351</v>
      </c>
      <c r="Q32" s="35">
        <v>540.49791579499674</v>
      </c>
      <c r="R32" s="35"/>
      <c r="S32" s="35"/>
      <c r="T32" s="35"/>
      <c r="U32" s="35"/>
      <c r="V32" s="35"/>
    </row>
    <row r="33" spans="2:41" x14ac:dyDescent="0.25">
      <c r="B33" s="42" t="s">
        <v>33</v>
      </c>
      <c r="C33" s="42"/>
      <c r="D33" s="24">
        <f ca="1">G28</f>
        <v>753.42197402927059</v>
      </c>
      <c r="N33" s="34">
        <v>29</v>
      </c>
      <c r="O33" s="35">
        <v>5494.1846309890661</v>
      </c>
      <c r="P33" s="35">
        <v>71.687568753578745</v>
      </c>
      <c r="Q33" s="35">
        <v>634.83608958433081</v>
      </c>
      <c r="R33" s="35"/>
      <c r="S33" s="35"/>
      <c r="T33" s="35"/>
      <c r="U33" s="35"/>
      <c r="V33" s="35"/>
    </row>
    <row r="34" spans="2:41" x14ac:dyDescent="0.25">
      <c r="N34" s="34">
        <v>30</v>
      </c>
      <c r="O34" s="35">
        <v>5606.1083917659471</v>
      </c>
      <c r="P34" s="35">
        <v>99.513922911855019</v>
      </c>
      <c r="Q34" s="35">
        <v>470.9149443371773</v>
      </c>
      <c r="R34" s="35"/>
      <c r="S34" s="35"/>
      <c r="T34" s="35"/>
      <c r="U34" s="35"/>
      <c r="V34" s="35"/>
      <c r="AN34" s="39" t="s">
        <v>42</v>
      </c>
      <c r="AO34" s="40">
        <f ca="1">MIN(Q5:Q1004)</f>
        <v>344.41731817736542</v>
      </c>
    </row>
    <row r="35" spans="2:41" x14ac:dyDescent="0.25">
      <c r="N35" s="34">
        <v>31</v>
      </c>
      <c r="O35" s="35">
        <v>6797.0421224175934</v>
      </c>
      <c r="P35" s="35">
        <v>111.26143995891255</v>
      </c>
      <c r="Q35" s="35">
        <v>482.74980530697042</v>
      </c>
      <c r="R35" s="35"/>
      <c r="S35" s="35"/>
      <c r="T35" s="35"/>
      <c r="U35" s="35"/>
      <c r="V35" s="35"/>
      <c r="AN35" s="39" t="s">
        <v>43</v>
      </c>
      <c r="AO35" s="40">
        <f ca="1">AO36  - (AO38 - AO36) * 1.5</f>
        <v>331.8430154906751</v>
      </c>
    </row>
    <row r="36" spans="2:41" x14ac:dyDescent="0.25">
      <c r="N36" s="34">
        <v>32</v>
      </c>
      <c r="O36" s="35">
        <v>6141.3321977477508</v>
      </c>
      <c r="P36" s="35">
        <v>93.625973887848957</v>
      </c>
      <c r="Q36" s="35">
        <v>620.93756974948212</v>
      </c>
      <c r="R36" s="35"/>
      <c r="S36" s="35"/>
      <c r="T36" s="35"/>
      <c r="U36" s="35"/>
      <c r="V36" s="35"/>
      <c r="AN36" s="39" t="s">
        <v>44</v>
      </c>
      <c r="AO36" s="40">
        <f ca="1">_xlfn.QUARTILE.EXC(Q5:Q1004, 1)</f>
        <v>608.96233994820284</v>
      </c>
    </row>
    <row r="37" spans="2:41" x14ac:dyDescent="0.25">
      <c r="N37" s="34">
        <v>33</v>
      </c>
      <c r="O37" s="35">
        <v>6982.560752428345</v>
      </c>
      <c r="P37" s="35">
        <v>94.367522229290245</v>
      </c>
      <c r="Q37" s="35">
        <v>617.36970910344508</v>
      </c>
      <c r="R37" s="35"/>
      <c r="S37" s="35"/>
      <c r="T37" s="35"/>
      <c r="U37" s="35"/>
      <c r="V37" s="35"/>
      <c r="AN37" s="39" t="s">
        <v>45</v>
      </c>
      <c r="AO37" s="40">
        <f ca="1">_xlfn.QUARTILE.EXC(Q5:Q1004, 2)</f>
        <v>696.35999663505197</v>
      </c>
    </row>
    <row r="38" spans="2:41" x14ac:dyDescent="0.25">
      <c r="N38" s="34">
        <v>34</v>
      </c>
      <c r="O38" s="35">
        <v>7020.4755008662833</v>
      </c>
      <c r="P38" s="35">
        <v>97.92589691875267</v>
      </c>
      <c r="Q38" s="35">
        <v>1005.203184430946</v>
      </c>
      <c r="R38" s="35"/>
      <c r="S38" s="35"/>
      <c r="T38" s="35"/>
      <c r="U38" s="35"/>
      <c r="V38" s="35"/>
      <c r="AN38" s="39" t="s">
        <v>46</v>
      </c>
      <c r="AO38" s="40">
        <f ca="1">_xlfn.QUARTILE.EXC(Q5:Q1004, 3)</f>
        <v>793.70855625322133</v>
      </c>
    </row>
    <row r="39" spans="2:41" x14ac:dyDescent="0.25">
      <c r="N39" s="34">
        <v>35</v>
      </c>
      <c r="O39" s="35">
        <v>7127.2315382819979</v>
      </c>
      <c r="P39" s="35">
        <v>89.991238808277473</v>
      </c>
      <c r="Q39" s="35">
        <v>911.30458920061972</v>
      </c>
      <c r="R39" s="35"/>
      <c r="S39" s="35"/>
      <c r="T39" s="35"/>
      <c r="U39" s="35"/>
      <c r="V39" s="35"/>
      <c r="AN39" s="39" t="s">
        <v>47</v>
      </c>
      <c r="AO39" s="40">
        <f ca="1">AO38  + (AO38 - AO36) * 1.5</f>
        <v>1070.827880710749</v>
      </c>
    </row>
    <row r="40" spans="2:41" x14ac:dyDescent="0.25">
      <c r="N40" s="34">
        <v>36</v>
      </c>
      <c r="O40" s="35">
        <v>7144.5466465276095</v>
      </c>
      <c r="P40" s="35">
        <v>107.73089672118424</v>
      </c>
      <c r="Q40" s="35">
        <v>413.71352635963973</v>
      </c>
      <c r="R40" s="35"/>
      <c r="S40" s="35"/>
      <c r="T40" s="35"/>
      <c r="U40" s="35"/>
      <c r="V40" s="35"/>
      <c r="AN40" s="39" t="s">
        <v>48</v>
      </c>
      <c r="AO40" s="40">
        <f ca="1">MAX(Q5:Q1004)</f>
        <v>1043.1648242646168</v>
      </c>
    </row>
    <row r="41" spans="2:41" x14ac:dyDescent="0.25">
      <c r="N41" s="34">
        <v>37</v>
      </c>
      <c r="O41" s="35">
        <v>6437.7532688951369</v>
      </c>
      <c r="P41" s="35">
        <v>82.087695328723896</v>
      </c>
      <c r="Q41" s="35">
        <v>759.69487007498685</v>
      </c>
      <c r="R41" s="35"/>
      <c r="S41" s="35"/>
      <c r="T41" s="35"/>
      <c r="U41" s="35"/>
      <c r="V41" s="35"/>
      <c r="AN41" s="39" t="s">
        <v>49</v>
      </c>
      <c r="AO41" s="40">
        <f ca="1">AVERAGE(Q5:Q1004)</f>
        <v>698.70949390693124</v>
      </c>
    </row>
    <row r="42" spans="2:41" x14ac:dyDescent="0.25">
      <c r="N42" s="34">
        <v>38</v>
      </c>
      <c r="O42" s="35">
        <v>5784.9243390711399</v>
      </c>
      <c r="P42" s="35">
        <v>81.701861433018024</v>
      </c>
      <c r="Q42" s="35">
        <v>661.29722019238136</v>
      </c>
      <c r="R42" s="35"/>
      <c r="S42" s="35"/>
      <c r="T42" s="35"/>
      <c r="U42" s="35"/>
      <c r="V42" s="35"/>
      <c r="AN42" s="39" t="s">
        <v>50</v>
      </c>
      <c r="AO42" s="40">
        <f ca="1">_xlfn.STDEV.S(Q5:Q1004)</f>
        <v>130.31485085372299</v>
      </c>
    </row>
    <row r="43" spans="2:41" x14ac:dyDescent="0.25">
      <c r="N43" s="34">
        <v>39</v>
      </c>
      <c r="O43" s="35">
        <v>5627.0560078008348</v>
      </c>
      <c r="P43" s="35">
        <v>74.032346792592534</v>
      </c>
      <c r="Q43" s="35">
        <v>476.56353671449028</v>
      </c>
      <c r="R43" s="35"/>
      <c r="S43" s="35"/>
      <c r="T43" s="35"/>
      <c r="U43" s="35"/>
      <c r="V43" s="35"/>
      <c r="AN43" s="39" t="s">
        <v>51</v>
      </c>
      <c r="AO43" s="41">
        <f ca="1">COUNTIF(Q5:Q1004,"&gt;1050")/COUNT(Q5:Q1004)</f>
        <v>0</v>
      </c>
    </row>
    <row r="44" spans="2:41" x14ac:dyDescent="0.25">
      <c r="N44" s="34">
        <v>40</v>
      </c>
      <c r="O44" s="35">
        <v>5806.4748239615683</v>
      </c>
      <c r="P44" s="35">
        <v>97.885652494279711</v>
      </c>
      <c r="Q44" s="35">
        <v>653.02151528963179</v>
      </c>
      <c r="R44" s="35"/>
      <c r="S44" s="35"/>
      <c r="T44" s="35"/>
      <c r="U44" s="35"/>
      <c r="V44" s="35"/>
    </row>
    <row r="45" spans="2:41" x14ac:dyDescent="0.25">
      <c r="N45" s="34">
        <v>41</v>
      </c>
      <c r="O45" s="35">
        <v>5242.3721007365621</v>
      </c>
      <c r="P45" s="35">
        <v>91.086600004537189</v>
      </c>
      <c r="Q45" s="35">
        <v>717.54094986863299</v>
      </c>
      <c r="R45" s="35"/>
      <c r="S45" s="35"/>
      <c r="T45" s="35"/>
      <c r="U45" s="35"/>
      <c r="V45" s="35"/>
    </row>
    <row r="46" spans="2:41" x14ac:dyDescent="0.25">
      <c r="N46" s="34">
        <v>42</v>
      </c>
      <c r="O46" s="35">
        <v>6787.9986968104386</v>
      </c>
      <c r="P46" s="35">
        <v>100.10949284426502</v>
      </c>
      <c r="Q46" s="35">
        <v>778.88736612046341</v>
      </c>
      <c r="R46" s="35"/>
      <c r="S46" s="35"/>
      <c r="T46" s="35"/>
      <c r="U46" s="35"/>
      <c r="V46" s="35"/>
    </row>
    <row r="47" spans="2:41" x14ac:dyDescent="0.25">
      <c r="N47" s="34">
        <v>43</v>
      </c>
      <c r="O47" s="35">
        <v>6571.1157116118138</v>
      </c>
      <c r="P47" s="35">
        <v>114.50247325009424</v>
      </c>
      <c r="Q47" s="35">
        <v>622.49366423305196</v>
      </c>
      <c r="R47" s="35"/>
      <c r="S47" s="35"/>
      <c r="T47" s="35"/>
      <c r="U47" s="35"/>
      <c r="V47" s="35"/>
    </row>
    <row r="48" spans="2:41" x14ac:dyDescent="0.25">
      <c r="N48" s="34">
        <v>44</v>
      </c>
      <c r="O48" s="35">
        <v>5055.0170416092406</v>
      </c>
      <c r="P48" s="35">
        <v>114.61588472204181</v>
      </c>
      <c r="Q48" s="35">
        <v>585.35350153294326</v>
      </c>
      <c r="R48" s="35"/>
      <c r="S48" s="35"/>
      <c r="T48" s="35"/>
      <c r="U48" s="35"/>
      <c r="V48" s="35"/>
    </row>
    <row r="49" spans="14:22" x14ac:dyDescent="0.25">
      <c r="N49" s="34">
        <v>45</v>
      </c>
      <c r="O49" s="35">
        <v>6829.8224472732772</v>
      </c>
      <c r="P49" s="35">
        <v>82.333828452469533</v>
      </c>
      <c r="Q49" s="35">
        <v>592.201019776973</v>
      </c>
      <c r="R49" s="35"/>
      <c r="S49" s="35"/>
      <c r="T49" s="35"/>
      <c r="U49" s="35"/>
      <c r="V49" s="35"/>
    </row>
    <row r="50" spans="14:22" x14ac:dyDescent="0.25">
      <c r="N50" s="34">
        <v>46</v>
      </c>
      <c r="O50" s="35">
        <v>5258.4794910960763</v>
      </c>
      <c r="P50" s="35">
        <v>109.06220126160224</v>
      </c>
      <c r="Q50" s="35">
        <v>774.5460220194027</v>
      </c>
      <c r="R50" s="35"/>
      <c r="S50" s="35"/>
      <c r="T50" s="35"/>
      <c r="U50" s="35"/>
      <c r="V50" s="35"/>
    </row>
    <row r="51" spans="14:22" x14ac:dyDescent="0.25">
      <c r="N51" s="34">
        <v>47</v>
      </c>
      <c r="O51" s="35">
        <v>6623.9390659593319</v>
      </c>
      <c r="P51" s="35">
        <v>108.42852753839509</v>
      </c>
      <c r="Q51" s="35">
        <v>438.37495074509724</v>
      </c>
      <c r="R51" s="35"/>
      <c r="S51" s="35"/>
      <c r="T51" s="35"/>
      <c r="U51" s="35"/>
      <c r="V51" s="35"/>
    </row>
    <row r="52" spans="14:22" x14ac:dyDescent="0.25">
      <c r="N52" s="34">
        <v>48</v>
      </c>
      <c r="O52" s="35">
        <v>6885.5300337906692</v>
      </c>
      <c r="P52" s="35">
        <v>71.265309218198354</v>
      </c>
      <c r="Q52" s="35">
        <v>725.04171003815338</v>
      </c>
      <c r="R52" s="35"/>
      <c r="S52" s="35"/>
      <c r="T52" s="35"/>
      <c r="U52" s="35"/>
      <c r="V52" s="35"/>
    </row>
    <row r="53" spans="14:22" x14ac:dyDescent="0.25">
      <c r="N53" s="34">
        <v>49</v>
      </c>
      <c r="O53" s="35">
        <v>6824.9005489059682</v>
      </c>
      <c r="P53" s="35">
        <v>115.35710755942239</v>
      </c>
      <c r="Q53" s="35">
        <v>708.90964688723022</v>
      </c>
      <c r="R53" s="35"/>
      <c r="S53" s="35"/>
      <c r="T53" s="35"/>
      <c r="U53" s="35"/>
      <c r="V53" s="35"/>
    </row>
    <row r="54" spans="14:22" x14ac:dyDescent="0.25">
      <c r="N54" s="34">
        <v>50</v>
      </c>
      <c r="O54" s="35">
        <v>6098.0400043358577</v>
      </c>
      <c r="P54" s="35">
        <v>84.563548834270705</v>
      </c>
      <c r="Q54" s="35">
        <v>890.99678720852694</v>
      </c>
      <c r="R54" s="35"/>
      <c r="S54" s="35"/>
      <c r="T54" s="35"/>
      <c r="U54" s="35"/>
      <c r="V54" s="35"/>
    </row>
    <row r="55" spans="14:22" x14ac:dyDescent="0.25">
      <c r="N55" s="34">
        <v>51</v>
      </c>
      <c r="O55" s="35">
        <v>6019.4910838498508</v>
      </c>
      <c r="P55" s="35">
        <v>81.871353293874492</v>
      </c>
      <c r="Q55" s="35">
        <v>759.79237606250786</v>
      </c>
      <c r="R55" s="35"/>
      <c r="S55" s="35"/>
      <c r="T55" s="35"/>
      <c r="U55" s="35"/>
      <c r="V55" s="35"/>
    </row>
    <row r="56" spans="14:22" x14ac:dyDescent="0.25">
      <c r="N56" s="34">
        <v>52</v>
      </c>
      <c r="O56" s="35">
        <v>6542.8467754866697</v>
      </c>
      <c r="P56" s="35">
        <v>92.584991756766769</v>
      </c>
      <c r="Q56" s="35">
        <v>944.29556477931158</v>
      </c>
      <c r="R56" s="35"/>
      <c r="S56" s="35"/>
      <c r="T56" s="35"/>
      <c r="U56" s="35"/>
      <c r="V56" s="35"/>
    </row>
    <row r="57" spans="14:22" x14ac:dyDescent="0.25">
      <c r="N57" s="34">
        <v>53</v>
      </c>
      <c r="O57" s="35">
        <v>6742.8980283400324</v>
      </c>
      <c r="P57" s="35">
        <v>101.07676741103447</v>
      </c>
      <c r="Q57" s="35">
        <v>822.33147603156738</v>
      </c>
      <c r="R57" s="35"/>
      <c r="S57" s="35"/>
      <c r="T57" s="35"/>
      <c r="U57" s="35"/>
      <c r="V57" s="35"/>
    </row>
    <row r="58" spans="14:22" x14ac:dyDescent="0.25">
      <c r="N58" s="34">
        <v>54</v>
      </c>
      <c r="O58" s="35">
        <v>5694.8872012654083</v>
      </c>
      <c r="P58" s="35">
        <v>90.082686292740846</v>
      </c>
      <c r="Q58" s="35">
        <v>512.08406418981042</v>
      </c>
      <c r="R58" s="35"/>
      <c r="S58" s="35"/>
      <c r="T58" s="35"/>
      <c r="U58" s="35"/>
      <c r="V58" s="35"/>
    </row>
    <row r="59" spans="14:22" x14ac:dyDescent="0.25">
      <c r="N59" s="34">
        <v>55</v>
      </c>
      <c r="O59" s="35">
        <v>6608.6289151774063</v>
      </c>
      <c r="P59" s="35">
        <v>74.888401400584655</v>
      </c>
      <c r="Q59" s="35">
        <v>851.54834996910188</v>
      </c>
      <c r="R59" s="35"/>
      <c r="S59" s="35"/>
      <c r="T59" s="35"/>
      <c r="U59" s="35"/>
      <c r="V59" s="35"/>
    </row>
    <row r="60" spans="14:22" x14ac:dyDescent="0.25">
      <c r="N60" s="34">
        <v>56</v>
      </c>
      <c r="O60" s="35">
        <v>5908.3607743127268</v>
      </c>
      <c r="P60" s="35">
        <v>119.54628287155023</v>
      </c>
      <c r="Q60" s="35">
        <v>670.60528620203058</v>
      </c>
      <c r="R60" s="35"/>
      <c r="S60" s="35"/>
      <c r="T60" s="35"/>
      <c r="U60" s="35"/>
      <c r="V60" s="35"/>
    </row>
    <row r="61" spans="14:22" x14ac:dyDescent="0.25">
      <c r="N61" s="34">
        <v>57</v>
      </c>
      <c r="O61" s="35">
        <v>5395.6043478303236</v>
      </c>
      <c r="P61" s="35">
        <v>94.160007871423772</v>
      </c>
      <c r="Q61" s="35">
        <v>673.10919899368594</v>
      </c>
      <c r="R61" s="35"/>
      <c r="S61" s="35"/>
      <c r="T61" s="35"/>
      <c r="U61" s="35"/>
      <c r="V61" s="35"/>
    </row>
    <row r="62" spans="14:22" x14ac:dyDescent="0.25">
      <c r="N62" s="34">
        <v>58</v>
      </c>
      <c r="O62" s="35">
        <v>6951.5063249107861</v>
      </c>
      <c r="P62" s="35">
        <v>85.287846867692096</v>
      </c>
      <c r="Q62" s="35">
        <v>899.28088488184346</v>
      </c>
      <c r="R62" s="35"/>
      <c r="S62" s="35"/>
      <c r="T62" s="35"/>
      <c r="U62" s="35"/>
      <c r="V62" s="35"/>
    </row>
    <row r="63" spans="14:22" x14ac:dyDescent="0.25">
      <c r="N63" s="34">
        <v>59</v>
      </c>
      <c r="O63" s="35">
        <v>5518.0249721637056</v>
      </c>
      <c r="P63" s="35">
        <v>93.415497520064903</v>
      </c>
      <c r="Q63" s="35">
        <v>861.23297484137379</v>
      </c>
      <c r="R63" s="35"/>
      <c r="S63" s="35"/>
      <c r="T63" s="35"/>
      <c r="U63" s="35"/>
      <c r="V63" s="35"/>
    </row>
    <row r="64" spans="14:22" x14ac:dyDescent="0.25">
      <c r="N64" s="34">
        <v>60</v>
      </c>
      <c r="O64" s="35">
        <v>6675.4089936331575</v>
      </c>
      <c r="P64" s="35">
        <v>108.97299030052845</v>
      </c>
      <c r="Q64" s="35">
        <v>534.09208834749154</v>
      </c>
      <c r="R64" s="35"/>
      <c r="S64" s="35"/>
      <c r="T64" s="35"/>
      <c r="U64" s="35"/>
      <c r="V64" s="35"/>
    </row>
    <row r="65" spans="14:22" x14ac:dyDescent="0.25">
      <c r="N65" s="34">
        <v>61</v>
      </c>
      <c r="O65" s="35">
        <v>6602.314855139738</v>
      </c>
      <c r="P65" s="35">
        <v>97.405142740849698</v>
      </c>
      <c r="Q65" s="35">
        <v>869.98767825770642</v>
      </c>
      <c r="R65" s="35"/>
      <c r="S65" s="35"/>
      <c r="T65" s="35"/>
      <c r="U65" s="35"/>
      <c r="V65" s="35"/>
    </row>
    <row r="66" spans="14:22" x14ac:dyDescent="0.25">
      <c r="N66" s="34">
        <v>62</v>
      </c>
      <c r="O66" s="35">
        <v>5867.3072909279108</v>
      </c>
      <c r="P66" s="35">
        <v>100.45440094120345</v>
      </c>
      <c r="Q66" s="35">
        <v>971.03617728280756</v>
      </c>
      <c r="R66" s="35"/>
      <c r="S66" s="35"/>
      <c r="T66" s="35"/>
      <c r="U66" s="35"/>
      <c r="V66" s="35"/>
    </row>
    <row r="67" spans="14:22" x14ac:dyDescent="0.25">
      <c r="N67" s="34">
        <v>63</v>
      </c>
      <c r="O67" s="35">
        <v>5039.3869846116759</v>
      </c>
      <c r="P67" s="35">
        <v>102.74809247117966</v>
      </c>
      <c r="Q67" s="35">
        <v>715.05682390187792</v>
      </c>
      <c r="R67" s="35"/>
      <c r="S67" s="35"/>
      <c r="T67" s="35"/>
      <c r="U67" s="35"/>
      <c r="V67" s="35"/>
    </row>
    <row r="68" spans="14:22" x14ac:dyDescent="0.25">
      <c r="N68" s="34">
        <v>64</v>
      </c>
      <c r="O68" s="35">
        <v>6423.3932457230803</v>
      </c>
      <c r="P68" s="35">
        <v>106.20168748524907</v>
      </c>
      <c r="Q68" s="35">
        <v>724.940351664481</v>
      </c>
      <c r="R68" s="35"/>
      <c r="S68" s="35"/>
      <c r="T68" s="35"/>
      <c r="U68" s="35"/>
      <c r="V68" s="35"/>
    </row>
    <row r="69" spans="14:22" x14ac:dyDescent="0.25">
      <c r="N69" s="34">
        <v>65</v>
      </c>
      <c r="O69" s="35">
        <v>6566.3287765902824</v>
      </c>
      <c r="P69" s="35">
        <v>96.267926168945138</v>
      </c>
      <c r="Q69" s="35">
        <v>840.83339592396192</v>
      </c>
      <c r="R69" s="35"/>
      <c r="S69" s="35"/>
      <c r="T69" s="35"/>
      <c r="U69" s="35"/>
      <c r="V69" s="35"/>
    </row>
    <row r="70" spans="14:22" x14ac:dyDescent="0.25">
      <c r="N70" s="34">
        <v>66</v>
      </c>
      <c r="O70" s="35">
        <v>5633.4138265789015</v>
      </c>
      <c r="P70" s="35">
        <v>108.76155247183928</v>
      </c>
      <c r="Q70" s="35">
        <v>629.35805973487697</v>
      </c>
      <c r="R70" s="35"/>
      <c r="S70" s="35"/>
      <c r="T70" s="35"/>
      <c r="U70" s="35"/>
      <c r="V70" s="35"/>
    </row>
    <row r="71" spans="14:22" x14ac:dyDescent="0.25">
      <c r="N71" s="34">
        <v>67</v>
      </c>
      <c r="O71" s="35">
        <v>5772.9938835418288</v>
      </c>
      <c r="P71" s="35">
        <v>77.953014693293255</v>
      </c>
      <c r="Q71" s="35">
        <v>930.54746915912142</v>
      </c>
      <c r="R71" s="35"/>
      <c r="S71" s="35"/>
      <c r="T71" s="35"/>
      <c r="U71" s="35"/>
      <c r="V71" s="35"/>
    </row>
    <row r="72" spans="14:22" x14ac:dyDescent="0.25">
      <c r="N72" s="34">
        <v>68</v>
      </c>
      <c r="O72" s="35">
        <v>6950.5886535561767</v>
      </c>
      <c r="P72" s="35">
        <v>81.521448761369342</v>
      </c>
      <c r="Q72" s="35">
        <v>469.6371790949039</v>
      </c>
      <c r="R72" s="35"/>
      <c r="S72" s="35"/>
      <c r="T72" s="35"/>
      <c r="U72" s="35"/>
      <c r="V72" s="35"/>
    </row>
    <row r="73" spans="14:22" x14ac:dyDescent="0.25">
      <c r="N73" s="34">
        <v>69</v>
      </c>
      <c r="O73" s="35">
        <v>5808.757318631865</v>
      </c>
      <c r="P73" s="35">
        <v>116.1220038640125</v>
      </c>
      <c r="Q73" s="35">
        <v>657.82371174914442</v>
      </c>
      <c r="R73" s="35"/>
      <c r="S73" s="35"/>
      <c r="T73" s="35"/>
      <c r="U73" s="35"/>
      <c r="V73" s="35"/>
    </row>
    <row r="74" spans="14:22" x14ac:dyDescent="0.25">
      <c r="N74" s="34">
        <v>70</v>
      </c>
      <c r="O74" s="35">
        <v>6986.1603999070667</v>
      </c>
      <c r="P74" s="35">
        <v>103.03920107706693</v>
      </c>
      <c r="Q74" s="35">
        <v>684.89281136321313</v>
      </c>
      <c r="R74" s="35"/>
      <c r="S74" s="35"/>
      <c r="T74" s="35"/>
      <c r="U74" s="35"/>
      <c r="V74" s="35"/>
    </row>
    <row r="75" spans="14:22" x14ac:dyDescent="0.25">
      <c r="N75" s="34">
        <v>71</v>
      </c>
      <c r="O75" s="35">
        <v>6220.9704008046328</v>
      </c>
      <c r="P75" s="35">
        <v>107.25645656512933</v>
      </c>
      <c r="Q75" s="35">
        <v>528.10516517161454</v>
      </c>
      <c r="R75" s="35"/>
      <c r="S75" s="35"/>
      <c r="T75" s="35"/>
      <c r="U75" s="35"/>
      <c r="V75" s="35"/>
    </row>
    <row r="76" spans="14:22" x14ac:dyDescent="0.25">
      <c r="N76" s="34">
        <v>72</v>
      </c>
      <c r="O76" s="35">
        <v>6222.4205235743066</v>
      </c>
      <c r="P76" s="35">
        <v>92.242506650391988</v>
      </c>
      <c r="Q76" s="35">
        <v>572.70108069686046</v>
      </c>
      <c r="R76" s="35"/>
      <c r="S76" s="35"/>
      <c r="T76" s="35"/>
      <c r="U76" s="35"/>
      <c r="V76" s="35"/>
    </row>
    <row r="77" spans="14:22" x14ac:dyDescent="0.25">
      <c r="N77" s="34">
        <v>73</v>
      </c>
      <c r="O77" s="35">
        <v>5327.832265991834</v>
      </c>
      <c r="P77" s="35">
        <v>76.030049051449168</v>
      </c>
      <c r="Q77" s="35">
        <v>954.68905584385743</v>
      </c>
      <c r="R77" s="35"/>
      <c r="S77" s="35"/>
      <c r="T77" s="35"/>
      <c r="U77" s="35"/>
      <c r="V77" s="35"/>
    </row>
    <row r="78" spans="14:22" x14ac:dyDescent="0.25">
      <c r="N78" s="34">
        <v>74</v>
      </c>
      <c r="O78" s="35">
        <v>6409.6510641113</v>
      </c>
      <c r="P78" s="35">
        <v>85.305769397316226</v>
      </c>
      <c r="Q78" s="35">
        <v>786.02700861780829</v>
      </c>
      <c r="R78" s="35"/>
      <c r="S78" s="35"/>
      <c r="T78" s="35"/>
      <c r="U78" s="35"/>
      <c r="V78" s="35"/>
    </row>
    <row r="79" spans="14:22" x14ac:dyDescent="0.25">
      <c r="N79" s="34">
        <v>75</v>
      </c>
      <c r="O79" s="35">
        <v>5971.4042330030952</v>
      </c>
      <c r="P79" s="35">
        <v>119.17548048235622</v>
      </c>
      <c r="Q79" s="35">
        <v>733.78621264702724</v>
      </c>
      <c r="R79" s="35"/>
      <c r="S79" s="35"/>
      <c r="T79" s="35"/>
      <c r="U79" s="35"/>
      <c r="V79" s="35"/>
    </row>
    <row r="80" spans="14:22" x14ac:dyDescent="0.25">
      <c r="N80" s="34">
        <v>76</v>
      </c>
      <c r="O80" s="35">
        <v>6081.2107223627991</v>
      </c>
      <c r="P80" s="35">
        <v>94.800152105536881</v>
      </c>
      <c r="Q80" s="35">
        <v>667.93838395673106</v>
      </c>
      <c r="R80" s="35"/>
      <c r="S80" s="35"/>
      <c r="T80" s="35"/>
      <c r="U80" s="35"/>
      <c r="V80" s="35"/>
    </row>
    <row r="81" spans="14:22" x14ac:dyDescent="0.25">
      <c r="N81" s="34">
        <v>77</v>
      </c>
      <c r="O81" s="35">
        <v>5600.3199876341805</v>
      </c>
      <c r="P81" s="35">
        <v>109.21395248877381</v>
      </c>
      <c r="Q81" s="35">
        <v>400.11090145567204</v>
      </c>
      <c r="R81" s="35"/>
      <c r="S81" s="35"/>
      <c r="T81" s="35"/>
      <c r="U81" s="35"/>
      <c r="V81" s="35"/>
    </row>
    <row r="82" spans="14:22" x14ac:dyDescent="0.25">
      <c r="N82" s="34">
        <v>78</v>
      </c>
      <c r="O82" s="35">
        <v>5097.2219640224221</v>
      </c>
      <c r="P82" s="35">
        <v>85.248082982987469</v>
      </c>
      <c r="Q82" s="35">
        <v>579.50877782628152</v>
      </c>
      <c r="R82" s="35"/>
      <c r="S82" s="35"/>
      <c r="T82" s="35"/>
      <c r="U82" s="35"/>
      <c r="V82" s="35"/>
    </row>
    <row r="83" spans="14:22" x14ac:dyDescent="0.25">
      <c r="N83" s="34">
        <v>79</v>
      </c>
      <c r="O83" s="35">
        <v>5528.4184502990474</v>
      </c>
      <c r="P83" s="35">
        <v>78.964442467123774</v>
      </c>
      <c r="Q83" s="35">
        <v>624.14469120004787</v>
      </c>
      <c r="R83" s="35"/>
      <c r="S83" s="35"/>
      <c r="T83" s="35"/>
      <c r="U83" s="35"/>
      <c r="V83" s="35"/>
    </row>
    <row r="84" spans="14:22" x14ac:dyDescent="0.25">
      <c r="N84" s="34">
        <v>80</v>
      </c>
      <c r="O84" s="35">
        <v>6509.555199496398</v>
      </c>
      <c r="P84" s="35">
        <v>93.146949177602494</v>
      </c>
      <c r="Q84" s="35">
        <v>567.67912380509063</v>
      </c>
      <c r="R84" s="35"/>
      <c r="S84" s="35"/>
      <c r="T84" s="35"/>
      <c r="U84" s="35"/>
      <c r="V84" s="35"/>
    </row>
    <row r="85" spans="14:22" x14ac:dyDescent="0.25">
      <c r="N85" s="34">
        <v>81</v>
      </c>
      <c r="O85" s="35">
        <v>5207.0994096525565</v>
      </c>
      <c r="P85" s="35">
        <v>98.328061910083022</v>
      </c>
      <c r="Q85" s="35">
        <v>465.22930969196346</v>
      </c>
      <c r="R85" s="35"/>
      <c r="S85" s="35"/>
      <c r="T85" s="35"/>
      <c r="U85" s="35"/>
      <c r="V85" s="35"/>
    </row>
    <row r="86" spans="14:22" x14ac:dyDescent="0.25">
      <c r="N86" s="34">
        <v>82</v>
      </c>
      <c r="O86" s="35">
        <v>5887.6999784079298</v>
      </c>
      <c r="P86" s="35">
        <v>94.737113291357986</v>
      </c>
      <c r="Q86" s="35">
        <v>621.18509580793761</v>
      </c>
      <c r="R86" s="35"/>
      <c r="S86" s="35"/>
      <c r="T86" s="35"/>
      <c r="U86" s="35"/>
      <c r="V86" s="35"/>
    </row>
    <row r="87" spans="14:22" x14ac:dyDescent="0.25">
      <c r="N87" s="34">
        <v>83</v>
      </c>
      <c r="O87" s="35">
        <v>6919.6130015309272</v>
      </c>
      <c r="P87" s="35">
        <v>102.75182438695754</v>
      </c>
      <c r="Q87" s="35">
        <v>521.94867639278948</v>
      </c>
      <c r="R87" s="35"/>
      <c r="S87" s="35"/>
      <c r="T87" s="35"/>
      <c r="U87" s="35"/>
      <c r="V87" s="35"/>
    </row>
    <row r="88" spans="14:22" x14ac:dyDescent="0.25">
      <c r="N88" s="34">
        <v>84</v>
      </c>
      <c r="O88" s="35">
        <v>7205.2813076491448</v>
      </c>
      <c r="P88" s="35">
        <v>83.788953774666382</v>
      </c>
      <c r="Q88" s="35">
        <v>724.74712862827312</v>
      </c>
      <c r="R88" s="35"/>
      <c r="S88" s="35"/>
      <c r="T88" s="35"/>
      <c r="U88" s="35"/>
      <c r="V88" s="35"/>
    </row>
    <row r="89" spans="14:22" x14ac:dyDescent="0.25">
      <c r="N89" s="34">
        <v>85</v>
      </c>
      <c r="O89" s="35">
        <v>7008.7442901842196</v>
      </c>
      <c r="P89" s="35">
        <v>89.156540532481429</v>
      </c>
      <c r="Q89" s="35">
        <v>863.81431583281176</v>
      </c>
      <c r="R89" s="35"/>
      <c r="S89" s="35"/>
      <c r="T89" s="35"/>
      <c r="U89" s="35"/>
      <c r="V89" s="35"/>
    </row>
    <row r="90" spans="14:22" x14ac:dyDescent="0.25">
      <c r="N90" s="34">
        <v>86</v>
      </c>
      <c r="O90" s="35">
        <v>6807.3683123757291</v>
      </c>
      <c r="P90" s="35">
        <v>83.775997764252779</v>
      </c>
      <c r="Q90" s="35">
        <v>540.07298614851004</v>
      </c>
      <c r="R90" s="35"/>
      <c r="S90" s="35"/>
      <c r="T90" s="35"/>
      <c r="U90" s="35"/>
      <c r="V90" s="35"/>
    </row>
    <row r="91" spans="14:22" x14ac:dyDescent="0.25">
      <c r="N91" s="34">
        <v>87</v>
      </c>
      <c r="O91" s="35">
        <v>7739.3069485970182</v>
      </c>
      <c r="P91" s="35">
        <v>109.7021580845862</v>
      </c>
      <c r="Q91" s="35">
        <v>528.45863555908704</v>
      </c>
      <c r="R91" s="35"/>
      <c r="S91" s="35"/>
      <c r="T91" s="35"/>
      <c r="U91" s="35"/>
      <c r="V91" s="35"/>
    </row>
    <row r="92" spans="14:22" x14ac:dyDescent="0.25">
      <c r="N92" s="34">
        <v>88</v>
      </c>
      <c r="O92" s="35">
        <v>5720.9225215632705</v>
      </c>
      <c r="P92" s="35">
        <v>86.933080839846838</v>
      </c>
      <c r="Q92" s="35">
        <v>781.87738547684955</v>
      </c>
      <c r="R92" s="35"/>
      <c r="S92" s="35"/>
      <c r="T92" s="35"/>
      <c r="U92" s="35"/>
      <c r="V92" s="35"/>
    </row>
    <row r="93" spans="14:22" x14ac:dyDescent="0.25">
      <c r="N93" s="34">
        <v>89</v>
      </c>
      <c r="O93" s="35">
        <v>5292.9749410171062</v>
      </c>
      <c r="P93" s="35">
        <v>103.51415123683127</v>
      </c>
      <c r="Q93" s="35">
        <v>736.23598464481745</v>
      </c>
      <c r="R93" s="35"/>
      <c r="S93" s="35"/>
      <c r="T93" s="35"/>
      <c r="U93" s="35"/>
      <c r="V93" s="35"/>
    </row>
    <row r="94" spans="14:22" x14ac:dyDescent="0.25">
      <c r="N94" s="34">
        <v>90</v>
      </c>
      <c r="O94" s="35">
        <v>7686.5736954720842</v>
      </c>
      <c r="P94" s="35">
        <v>77.600910830562469</v>
      </c>
      <c r="Q94" s="35">
        <v>698.52387201264548</v>
      </c>
      <c r="R94" s="35"/>
      <c r="S94" s="35"/>
      <c r="T94" s="35"/>
      <c r="U94" s="35"/>
      <c r="V94" s="35"/>
    </row>
    <row r="95" spans="14:22" x14ac:dyDescent="0.25">
      <c r="N95" s="34">
        <v>91</v>
      </c>
      <c r="O95" s="35">
        <v>5122.6161159934036</v>
      </c>
      <c r="P95" s="35">
        <v>74.71887422230472</v>
      </c>
      <c r="Q95" s="35">
        <v>689.08249490657738</v>
      </c>
      <c r="R95" s="35"/>
      <c r="S95" s="35"/>
      <c r="T95" s="35"/>
      <c r="U95" s="35"/>
      <c r="V95" s="35"/>
    </row>
    <row r="96" spans="14:22" x14ac:dyDescent="0.25">
      <c r="N96" s="34">
        <v>92</v>
      </c>
      <c r="O96" s="35">
        <v>6225.3041388219835</v>
      </c>
      <c r="P96" s="35">
        <v>99.45320936242635</v>
      </c>
      <c r="Q96" s="35">
        <v>887.99248195208327</v>
      </c>
      <c r="R96" s="35"/>
      <c r="S96" s="35"/>
      <c r="T96" s="35"/>
      <c r="U96" s="35"/>
      <c r="V96" s="35"/>
    </row>
    <row r="97" spans="14:22" x14ac:dyDescent="0.25">
      <c r="N97" s="34">
        <v>93</v>
      </c>
      <c r="O97" s="35">
        <v>7639.5548015099675</v>
      </c>
      <c r="P97" s="35">
        <v>80.784793415038394</v>
      </c>
      <c r="Q97" s="35">
        <v>842.57329632967401</v>
      </c>
      <c r="R97" s="35"/>
      <c r="S97" s="35"/>
      <c r="T97" s="35"/>
      <c r="U97" s="35"/>
      <c r="V97" s="35"/>
    </row>
    <row r="98" spans="14:22" x14ac:dyDescent="0.25">
      <c r="N98" s="34">
        <v>94</v>
      </c>
      <c r="O98" s="35">
        <v>5936.3514305227663</v>
      </c>
      <c r="P98" s="35">
        <v>99.325489537744019</v>
      </c>
      <c r="Q98" s="35">
        <v>838.54246812167582</v>
      </c>
      <c r="R98" s="35"/>
      <c r="S98" s="35"/>
      <c r="T98" s="35"/>
      <c r="U98" s="35"/>
      <c r="V98" s="35"/>
    </row>
    <row r="99" spans="14:22" x14ac:dyDescent="0.25">
      <c r="N99" s="34">
        <v>95</v>
      </c>
      <c r="O99" s="35">
        <v>5412.3062942785327</v>
      </c>
      <c r="P99" s="35">
        <v>83.10193422704306</v>
      </c>
      <c r="Q99" s="35">
        <v>724.71828175913663</v>
      </c>
      <c r="R99" s="35"/>
      <c r="S99" s="35"/>
      <c r="T99" s="35"/>
      <c r="U99" s="35"/>
      <c r="V99" s="35"/>
    </row>
    <row r="100" spans="14:22" x14ac:dyDescent="0.25">
      <c r="N100" s="34">
        <v>96</v>
      </c>
      <c r="O100" s="35">
        <v>6931.0860253456958</v>
      </c>
      <c r="P100" s="35">
        <v>103.23031916799206</v>
      </c>
      <c r="Q100" s="35">
        <v>713.62525733349344</v>
      </c>
      <c r="R100" s="35"/>
      <c r="S100" s="35"/>
      <c r="T100" s="35"/>
      <c r="U100" s="35"/>
      <c r="V100" s="35"/>
    </row>
    <row r="101" spans="14:22" x14ac:dyDescent="0.25">
      <c r="N101" s="34">
        <v>97</v>
      </c>
      <c r="O101" s="35">
        <v>5434.4161843367274</v>
      </c>
      <c r="P101" s="35">
        <v>85.380375607405298</v>
      </c>
      <c r="Q101" s="35">
        <v>865.86103224767805</v>
      </c>
      <c r="R101" s="35"/>
      <c r="S101" s="35"/>
      <c r="T101" s="35"/>
      <c r="U101" s="35"/>
      <c r="V101" s="35"/>
    </row>
    <row r="102" spans="14:22" x14ac:dyDescent="0.25">
      <c r="N102" s="34">
        <v>98</v>
      </c>
      <c r="O102" s="35">
        <v>6189.677220864608</v>
      </c>
      <c r="P102" s="35">
        <v>94.082040675504729</v>
      </c>
      <c r="Q102" s="35">
        <v>696.62560171427435</v>
      </c>
      <c r="R102" s="35"/>
      <c r="S102" s="35"/>
      <c r="T102" s="35"/>
      <c r="U102" s="35"/>
      <c r="V102" s="35"/>
    </row>
    <row r="103" spans="14:22" x14ac:dyDescent="0.25">
      <c r="N103" s="34">
        <v>99</v>
      </c>
      <c r="O103" s="35">
        <v>6247.7806046809155</v>
      </c>
      <c r="P103" s="35">
        <v>110.64305840105428</v>
      </c>
      <c r="Q103" s="35">
        <v>626.23891739334863</v>
      </c>
      <c r="R103" s="35"/>
      <c r="S103" s="35"/>
      <c r="T103" s="35"/>
      <c r="U103" s="35"/>
      <c r="V103" s="35"/>
    </row>
    <row r="104" spans="14:22" x14ac:dyDescent="0.25">
      <c r="N104" s="34">
        <v>100</v>
      </c>
      <c r="O104" s="35">
        <v>5560.0180358246153</v>
      </c>
      <c r="P104" s="35">
        <v>105.55012657541749</v>
      </c>
      <c r="Q104" s="35">
        <v>829.69505899477383</v>
      </c>
      <c r="R104" s="35"/>
      <c r="S104" s="35"/>
      <c r="T104" s="35"/>
      <c r="U104" s="35"/>
      <c r="V104" s="35"/>
    </row>
    <row r="105" spans="14:22" x14ac:dyDescent="0.25">
      <c r="N105" s="34">
        <v>101</v>
      </c>
      <c r="O105" s="35">
        <v>7104.9419519982075</v>
      </c>
      <c r="P105" s="35">
        <v>81.214875070411466</v>
      </c>
      <c r="Q105" s="35">
        <v>344.41731817736542</v>
      </c>
      <c r="R105" s="35"/>
      <c r="S105" s="35"/>
      <c r="T105" s="35"/>
      <c r="U105" s="35"/>
      <c r="V105" s="35"/>
    </row>
    <row r="106" spans="14:22" x14ac:dyDescent="0.25">
      <c r="N106" s="34">
        <v>102</v>
      </c>
      <c r="O106" s="35">
        <v>5706.0403075155609</v>
      </c>
      <c r="P106" s="35">
        <v>109.42214301220761</v>
      </c>
      <c r="Q106" s="35">
        <v>617.33014487739752</v>
      </c>
      <c r="R106" s="35"/>
      <c r="S106" s="35"/>
      <c r="T106" s="35"/>
      <c r="U106" s="35"/>
      <c r="V106" s="35"/>
    </row>
    <row r="107" spans="14:22" x14ac:dyDescent="0.25">
      <c r="N107" s="34">
        <v>103</v>
      </c>
      <c r="O107" s="35">
        <v>5390.5281138885057</v>
      </c>
      <c r="P107" s="35">
        <v>100.54652097465134</v>
      </c>
      <c r="Q107" s="35">
        <v>606.30001054335207</v>
      </c>
      <c r="R107" s="35"/>
      <c r="S107" s="35"/>
      <c r="T107" s="35"/>
      <c r="U107" s="35"/>
      <c r="V107" s="35"/>
    </row>
    <row r="108" spans="14:22" x14ac:dyDescent="0.25">
      <c r="N108" s="34">
        <v>104</v>
      </c>
      <c r="O108" s="35">
        <v>6787.6199061836978</v>
      </c>
      <c r="P108" s="35">
        <v>86.436823404891726</v>
      </c>
      <c r="Q108" s="35">
        <v>695.50637152443687</v>
      </c>
      <c r="R108" s="35"/>
      <c r="S108" s="35"/>
      <c r="T108" s="35"/>
      <c r="U108" s="35"/>
      <c r="V108" s="35"/>
    </row>
    <row r="109" spans="14:22" x14ac:dyDescent="0.25">
      <c r="N109" s="34">
        <v>105</v>
      </c>
      <c r="O109" s="35">
        <v>6099.9933833689765</v>
      </c>
      <c r="P109" s="35">
        <v>100.30654256357809</v>
      </c>
      <c r="Q109" s="35">
        <v>562.34292292682164</v>
      </c>
      <c r="R109" s="35"/>
      <c r="S109" s="35"/>
      <c r="T109" s="35"/>
      <c r="U109" s="35"/>
      <c r="V109" s="35"/>
    </row>
    <row r="110" spans="14:22" x14ac:dyDescent="0.25">
      <c r="N110" s="34">
        <v>106</v>
      </c>
      <c r="O110" s="35">
        <v>7401.9003133606693</v>
      </c>
      <c r="P110" s="35">
        <v>87.428457022169312</v>
      </c>
      <c r="Q110" s="35">
        <v>691.73192858195443</v>
      </c>
      <c r="R110" s="35"/>
      <c r="S110" s="35"/>
      <c r="T110" s="35"/>
      <c r="U110" s="35"/>
      <c r="V110" s="35"/>
    </row>
    <row r="111" spans="14:22" x14ac:dyDescent="0.25">
      <c r="N111" s="34">
        <v>107</v>
      </c>
      <c r="O111" s="35">
        <v>7082.3804826218238</v>
      </c>
      <c r="P111" s="35">
        <v>107.10330296683159</v>
      </c>
      <c r="Q111" s="35">
        <v>730.99562998219744</v>
      </c>
      <c r="R111" s="35"/>
      <c r="S111" s="35"/>
      <c r="T111" s="35"/>
      <c r="U111" s="35"/>
      <c r="V111" s="35"/>
    </row>
    <row r="112" spans="14:22" x14ac:dyDescent="0.25">
      <c r="N112" s="34">
        <v>108</v>
      </c>
      <c r="O112" s="35">
        <v>5446.9477488343055</v>
      </c>
      <c r="P112" s="35">
        <v>99.904739624647675</v>
      </c>
      <c r="Q112" s="35">
        <v>720.4449302479527</v>
      </c>
      <c r="R112" s="35"/>
      <c r="S112" s="35"/>
      <c r="T112" s="35"/>
      <c r="U112" s="35"/>
      <c r="V112" s="35"/>
    </row>
    <row r="113" spans="14:22" x14ac:dyDescent="0.25">
      <c r="N113" s="34">
        <v>109</v>
      </c>
      <c r="O113" s="35">
        <v>5898.8921124714479</v>
      </c>
      <c r="P113" s="35">
        <v>91.424217790593048</v>
      </c>
      <c r="Q113" s="35">
        <v>665.01994267630391</v>
      </c>
      <c r="R113" s="35"/>
      <c r="S113" s="35"/>
      <c r="T113" s="35"/>
      <c r="U113" s="35"/>
      <c r="V113" s="35"/>
    </row>
    <row r="114" spans="14:22" x14ac:dyDescent="0.25">
      <c r="N114" s="34">
        <v>110</v>
      </c>
      <c r="O114" s="35">
        <v>5997.5429434551106</v>
      </c>
      <c r="P114" s="35">
        <v>112.51576436744104</v>
      </c>
      <c r="Q114" s="35">
        <v>584.30536544803704</v>
      </c>
      <c r="R114" s="35"/>
      <c r="S114" s="35"/>
      <c r="T114" s="35"/>
      <c r="U114" s="35"/>
      <c r="V114" s="35"/>
    </row>
    <row r="115" spans="14:22" x14ac:dyDescent="0.25">
      <c r="N115" s="34">
        <v>111</v>
      </c>
      <c r="O115" s="35">
        <v>6947.3492055127608</v>
      </c>
      <c r="P115" s="35">
        <v>67.283816047398915</v>
      </c>
      <c r="Q115" s="35">
        <v>759.37086099301257</v>
      </c>
      <c r="R115" s="35"/>
      <c r="S115" s="35"/>
      <c r="T115" s="35"/>
      <c r="U115" s="35"/>
      <c r="V115" s="35"/>
    </row>
    <row r="116" spans="14:22" x14ac:dyDescent="0.25">
      <c r="N116" s="34">
        <v>112</v>
      </c>
      <c r="O116" s="35">
        <v>6258.5619724015187</v>
      </c>
      <c r="P116" s="35">
        <v>105.0165146622829</v>
      </c>
      <c r="Q116" s="35">
        <v>831.55429127240814</v>
      </c>
      <c r="R116" s="35"/>
      <c r="S116" s="35"/>
      <c r="T116" s="35"/>
      <c r="U116" s="35"/>
      <c r="V116" s="35"/>
    </row>
    <row r="117" spans="14:22" x14ac:dyDescent="0.25">
      <c r="N117" s="34">
        <v>113</v>
      </c>
      <c r="O117" s="35">
        <v>5206.3299942794483</v>
      </c>
      <c r="P117" s="35">
        <v>113.34653098657301</v>
      </c>
      <c r="Q117" s="35">
        <v>588.01535661566254</v>
      </c>
      <c r="R117" s="35"/>
      <c r="S117" s="35"/>
      <c r="T117" s="35"/>
      <c r="U117" s="35"/>
      <c r="V117" s="35"/>
    </row>
    <row r="118" spans="14:22" x14ac:dyDescent="0.25">
      <c r="N118" s="34">
        <v>114</v>
      </c>
      <c r="O118" s="35">
        <v>5216.8247985758653</v>
      </c>
      <c r="P118" s="35">
        <v>92.143941965647443</v>
      </c>
      <c r="Q118" s="35">
        <v>691.50840914218963</v>
      </c>
      <c r="R118" s="35"/>
      <c r="S118" s="35"/>
      <c r="T118" s="35"/>
      <c r="U118" s="35"/>
      <c r="V118" s="35"/>
    </row>
    <row r="119" spans="14:22" x14ac:dyDescent="0.25">
      <c r="N119" s="34">
        <v>115</v>
      </c>
      <c r="O119" s="35">
        <v>6136.4530870011495</v>
      </c>
      <c r="P119" s="35">
        <v>106.91351471373058</v>
      </c>
      <c r="Q119" s="35">
        <v>623.9143350728217</v>
      </c>
      <c r="R119" s="35"/>
      <c r="S119" s="35"/>
      <c r="T119" s="35"/>
      <c r="U119" s="35"/>
      <c r="V119" s="35"/>
    </row>
    <row r="120" spans="14:22" x14ac:dyDescent="0.25">
      <c r="N120" s="34">
        <v>116</v>
      </c>
      <c r="O120" s="35">
        <v>5341.2885094587145</v>
      </c>
      <c r="P120" s="35">
        <v>88.809688266666768</v>
      </c>
      <c r="Q120" s="35">
        <v>849.61803477129502</v>
      </c>
      <c r="R120" s="35"/>
      <c r="S120" s="35"/>
      <c r="T120" s="35"/>
      <c r="U120" s="35"/>
      <c r="V120" s="35"/>
    </row>
    <row r="121" spans="14:22" x14ac:dyDescent="0.25">
      <c r="N121" s="34">
        <v>117</v>
      </c>
      <c r="O121" s="35">
        <v>5415.7634034948624</v>
      </c>
      <c r="P121" s="35">
        <v>97.598122820433787</v>
      </c>
      <c r="Q121" s="35">
        <v>496.14434357993861</v>
      </c>
      <c r="R121" s="35"/>
      <c r="S121" s="35"/>
      <c r="T121" s="35"/>
      <c r="U121" s="35"/>
      <c r="V121" s="35"/>
    </row>
    <row r="122" spans="14:22" x14ac:dyDescent="0.25">
      <c r="N122" s="34">
        <v>118</v>
      </c>
      <c r="O122" s="35">
        <v>6854.5176733231356</v>
      </c>
      <c r="P122" s="35">
        <v>72.46027304318487</v>
      </c>
      <c r="Q122" s="35">
        <v>820.6280283385189</v>
      </c>
      <c r="R122" s="35"/>
      <c r="S122" s="35"/>
      <c r="T122" s="35"/>
      <c r="U122" s="35"/>
      <c r="V122" s="35"/>
    </row>
    <row r="123" spans="14:22" x14ac:dyDescent="0.25">
      <c r="N123" s="34">
        <v>119</v>
      </c>
      <c r="O123" s="35">
        <v>5466.1719769140745</v>
      </c>
      <c r="P123" s="35">
        <v>93.463700076059169</v>
      </c>
      <c r="Q123" s="35">
        <v>717.00384966260503</v>
      </c>
      <c r="R123" s="35"/>
      <c r="S123" s="35"/>
      <c r="T123" s="35"/>
      <c r="U123" s="35"/>
      <c r="V123" s="35"/>
    </row>
    <row r="124" spans="14:22" x14ac:dyDescent="0.25">
      <c r="N124" s="34">
        <v>120</v>
      </c>
      <c r="O124" s="35">
        <v>6491.0788182070064</v>
      </c>
      <c r="P124" s="35">
        <v>104.14959488450779</v>
      </c>
      <c r="Q124" s="35">
        <v>757.9026739876158</v>
      </c>
      <c r="R124" s="35"/>
      <c r="S124" s="35"/>
      <c r="T124" s="35"/>
      <c r="U124" s="35"/>
      <c r="V124" s="35"/>
    </row>
    <row r="125" spans="14:22" x14ac:dyDescent="0.25">
      <c r="N125" s="34">
        <v>121</v>
      </c>
      <c r="O125" s="35">
        <v>6538.4773931218506</v>
      </c>
      <c r="P125" s="35">
        <v>109.09422481888967</v>
      </c>
      <c r="Q125" s="35">
        <v>534.11987725478582</v>
      </c>
      <c r="R125" s="35"/>
      <c r="S125" s="35"/>
      <c r="T125" s="35"/>
      <c r="U125" s="35"/>
      <c r="V125" s="35"/>
    </row>
    <row r="126" spans="14:22" x14ac:dyDescent="0.25">
      <c r="N126" s="34">
        <v>122</v>
      </c>
      <c r="O126" s="35">
        <v>7776.3454170944951</v>
      </c>
      <c r="P126" s="35">
        <v>91.691240054104782</v>
      </c>
      <c r="Q126" s="35">
        <v>804.27767508368481</v>
      </c>
      <c r="R126" s="35"/>
      <c r="S126" s="35"/>
      <c r="T126" s="35"/>
      <c r="U126" s="35"/>
      <c r="V126" s="35"/>
    </row>
    <row r="127" spans="14:22" x14ac:dyDescent="0.25">
      <c r="N127" s="34">
        <v>123</v>
      </c>
      <c r="O127" s="35">
        <v>6453.7415727414318</v>
      </c>
      <c r="P127" s="35">
        <v>106.41794616952134</v>
      </c>
      <c r="Q127" s="35">
        <v>890.54286639948077</v>
      </c>
      <c r="R127" s="35"/>
      <c r="S127" s="35"/>
      <c r="T127" s="35"/>
      <c r="U127" s="35"/>
      <c r="V127" s="35"/>
    </row>
    <row r="128" spans="14:22" x14ac:dyDescent="0.25">
      <c r="N128" s="34">
        <v>124</v>
      </c>
      <c r="O128" s="35">
        <v>6520.4962878274282</v>
      </c>
      <c r="P128" s="35">
        <v>94.568984024889232</v>
      </c>
      <c r="Q128" s="35">
        <v>760.60446062974052</v>
      </c>
      <c r="R128" s="35"/>
      <c r="S128" s="35"/>
      <c r="T128" s="35"/>
      <c r="U128" s="35"/>
      <c r="V128" s="35"/>
    </row>
    <row r="129" spans="14:22" x14ac:dyDescent="0.25">
      <c r="N129" s="34">
        <v>125</v>
      </c>
      <c r="O129" s="35">
        <v>6176.911815753735</v>
      </c>
      <c r="P129" s="35">
        <v>92.604112679676561</v>
      </c>
      <c r="Q129" s="35">
        <v>869.52844615506672</v>
      </c>
      <c r="R129" s="35"/>
      <c r="S129" s="35"/>
      <c r="T129" s="35"/>
      <c r="U129" s="35"/>
      <c r="V129" s="35"/>
    </row>
    <row r="130" spans="14:22" x14ac:dyDescent="0.25">
      <c r="N130" s="34">
        <v>126</v>
      </c>
      <c r="O130" s="35">
        <v>6348.6352913090741</v>
      </c>
      <c r="P130" s="35">
        <v>99.475775462119969</v>
      </c>
      <c r="Q130" s="35">
        <v>728.98416430395628</v>
      </c>
      <c r="R130" s="35"/>
      <c r="S130" s="35"/>
      <c r="T130" s="35"/>
      <c r="U130" s="35"/>
      <c r="V130" s="35"/>
    </row>
    <row r="131" spans="14:22" x14ac:dyDescent="0.25">
      <c r="N131" s="34">
        <v>127</v>
      </c>
      <c r="O131" s="35">
        <v>5988.2314725481601</v>
      </c>
      <c r="P131" s="35">
        <v>97.70554550117474</v>
      </c>
      <c r="Q131" s="35">
        <v>782.40152703473666</v>
      </c>
      <c r="R131" s="35"/>
      <c r="S131" s="35"/>
      <c r="T131" s="35"/>
      <c r="U131" s="35"/>
      <c r="V131" s="35"/>
    </row>
    <row r="132" spans="14:22" x14ac:dyDescent="0.25">
      <c r="N132" s="34">
        <v>128</v>
      </c>
      <c r="O132" s="35">
        <v>5829.281647118567</v>
      </c>
      <c r="P132" s="35">
        <v>88.590243138046176</v>
      </c>
      <c r="Q132" s="35">
        <v>461.01383515696716</v>
      </c>
      <c r="R132" s="35"/>
      <c r="S132" s="35"/>
      <c r="T132" s="35"/>
      <c r="U132" s="35"/>
      <c r="V132" s="35"/>
    </row>
    <row r="133" spans="14:22" x14ac:dyDescent="0.25">
      <c r="N133" s="34">
        <v>129</v>
      </c>
      <c r="O133" s="35">
        <v>6043.2229104510971</v>
      </c>
      <c r="P133" s="35">
        <v>117.25956618641362</v>
      </c>
      <c r="Q133" s="35">
        <v>742.62345966047906</v>
      </c>
      <c r="R133" s="35"/>
      <c r="S133" s="35"/>
      <c r="T133" s="35"/>
      <c r="U133" s="35"/>
      <c r="V133" s="35"/>
    </row>
    <row r="134" spans="14:22" x14ac:dyDescent="0.25">
      <c r="N134" s="34">
        <v>130</v>
      </c>
      <c r="O134" s="35">
        <v>5899.9568291305895</v>
      </c>
      <c r="P134" s="35">
        <v>101.99741709006587</v>
      </c>
      <c r="Q134" s="35">
        <v>809.12961398159587</v>
      </c>
      <c r="R134" s="35"/>
      <c r="S134" s="35"/>
      <c r="T134" s="35"/>
      <c r="U134" s="35"/>
      <c r="V134" s="35"/>
    </row>
    <row r="135" spans="14:22" x14ac:dyDescent="0.25">
      <c r="N135" s="34">
        <v>131</v>
      </c>
      <c r="O135" s="35">
        <v>6348.2321580397884</v>
      </c>
      <c r="P135" s="35">
        <v>79.240527596107</v>
      </c>
      <c r="Q135" s="35">
        <v>888.73424979353535</v>
      </c>
      <c r="R135" s="35"/>
      <c r="S135" s="35"/>
      <c r="T135" s="35"/>
      <c r="U135" s="35"/>
      <c r="V135" s="35"/>
    </row>
    <row r="136" spans="14:22" x14ac:dyDescent="0.25">
      <c r="N136" s="34">
        <v>132</v>
      </c>
      <c r="O136" s="35">
        <v>6838.0046036457907</v>
      </c>
      <c r="P136" s="35">
        <v>110.22918578901091</v>
      </c>
      <c r="Q136" s="35">
        <v>495.09706753423882</v>
      </c>
      <c r="R136" s="35"/>
      <c r="S136" s="35"/>
      <c r="T136" s="35"/>
      <c r="U136" s="35"/>
      <c r="V136" s="35"/>
    </row>
    <row r="137" spans="14:22" x14ac:dyDescent="0.25">
      <c r="N137" s="34">
        <v>133</v>
      </c>
      <c r="O137" s="35">
        <v>6480.9889074064249</v>
      </c>
      <c r="P137" s="35">
        <v>80.341565750881244</v>
      </c>
      <c r="Q137" s="35">
        <v>744.88427579562256</v>
      </c>
      <c r="R137" s="35"/>
      <c r="S137" s="35"/>
      <c r="T137" s="35"/>
      <c r="U137" s="35"/>
      <c r="V137" s="35"/>
    </row>
    <row r="138" spans="14:22" x14ac:dyDescent="0.25">
      <c r="N138" s="34">
        <v>134</v>
      </c>
      <c r="O138" s="35">
        <v>6573.3796802045235</v>
      </c>
      <c r="P138" s="35">
        <v>81.794992304479109</v>
      </c>
      <c r="Q138" s="35">
        <v>547.45644573684581</v>
      </c>
      <c r="R138" s="35"/>
      <c r="S138" s="35"/>
      <c r="T138" s="35"/>
      <c r="U138" s="35"/>
      <c r="V138" s="35"/>
    </row>
    <row r="139" spans="14:22" x14ac:dyDescent="0.25">
      <c r="N139" s="34">
        <v>135</v>
      </c>
      <c r="O139" s="35">
        <v>6392.0619527120944</v>
      </c>
      <c r="P139" s="35">
        <v>85.245806558474101</v>
      </c>
      <c r="Q139" s="35">
        <v>685.49609439023664</v>
      </c>
      <c r="R139" s="35"/>
      <c r="S139" s="35"/>
      <c r="T139" s="35"/>
      <c r="U139" s="35"/>
      <c r="V139" s="35"/>
    </row>
    <row r="140" spans="14:22" x14ac:dyDescent="0.25">
      <c r="N140" s="34">
        <v>136</v>
      </c>
      <c r="O140" s="35">
        <v>6772.2061361906744</v>
      </c>
      <c r="P140" s="35">
        <v>121.19685827705004</v>
      </c>
      <c r="Q140" s="35">
        <v>666.03336141880959</v>
      </c>
      <c r="R140" s="35"/>
      <c r="S140" s="35"/>
      <c r="T140" s="35"/>
      <c r="U140" s="35"/>
      <c r="V140" s="35"/>
    </row>
    <row r="141" spans="14:22" x14ac:dyDescent="0.25">
      <c r="N141" s="34">
        <v>137</v>
      </c>
      <c r="O141" s="35">
        <v>6225.687424084399</v>
      </c>
      <c r="P141" s="35">
        <v>89.316809602900378</v>
      </c>
      <c r="Q141" s="35">
        <v>805.86846448878077</v>
      </c>
      <c r="R141" s="35"/>
      <c r="S141" s="35"/>
      <c r="T141" s="35"/>
      <c r="U141" s="35"/>
      <c r="V141" s="35"/>
    </row>
    <row r="142" spans="14:22" x14ac:dyDescent="0.25">
      <c r="N142" s="34">
        <v>138</v>
      </c>
      <c r="O142" s="35">
        <v>5574.7187918555182</v>
      </c>
      <c r="P142" s="35">
        <v>74.866131968026707</v>
      </c>
      <c r="Q142" s="35">
        <v>680.52390702192486</v>
      </c>
      <c r="R142" s="35"/>
      <c r="S142" s="35"/>
      <c r="T142" s="35"/>
      <c r="U142" s="35"/>
      <c r="V142" s="35"/>
    </row>
    <row r="143" spans="14:22" x14ac:dyDescent="0.25">
      <c r="N143" s="34">
        <v>139</v>
      </c>
      <c r="O143" s="35">
        <v>6241.1255210697091</v>
      </c>
      <c r="P143" s="35">
        <v>88.083277023572293</v>
      </c>
      <c r="Q143" s="35">
        <v>613.41480019461915</v>
      </c>
      <c r="R143" s="35"/>
      <c r="S143" s="35"/>
      <c r="T143" s="35"/>
      <c r="U143" s="35"/>
      <c r="V143" s="35"/>
    </row>
    <row r="144" spans="14:22" x14ac:dyDescent="0.25">
      <c r="N144" s="34">
        <v>140</v>
      </c>
      <c r="O144" s="35">
        <v>6644.4770206539406</v>
      </c>
      <c r="P144" s="35">
        <v>91.297385499582418</v>
      </c>
      <c r="Q144" s="35">
        <v>701.61272417159967</v>
      </c>
      <c r="R144" s="35"/>
      <c r="S144" s="35"/>
      <c r="T144" s="35"/>
      <c r="U144" s="35"/>
      <c r="V144" s="35"/>
    </row>
    <row r="145" spans="14:22" x14ac:dyDescent="0.25">
      <c r="N145" s="34">
        <v>141</v>
      </c>
      <c r="O145" s="35">
        <v>5665.1616636644558</v>
      </c>
      <c r="P145" s="35">
        <v>91.669073848569155</v>
      </c>
      <c r="Q145" s="35">
        <v>856.28401563917373</v>
      </c>
      <c r="R145" s="35"/>
      <c r="S145" s="35"/>
      <c r="T145" s="35"/>
      <c r="U145" s="35"/>
      <c r="V145" s="35"/>
    </row>
    <row r="146" spans="14:22" x14ac:dyDescent="0.25">
      <c r="N146" s="34">
        <v>142</v>
      </c>
      <c r="O146" s="35">
        <v>6652.0341333487513</v>
      </c>
      <c r="P146" s="35">
        <v>103.22461760542272</v>
      </c>
      <c r="Q146" s="35">
        <v>832.3814111064429</v>
      </c>
      <c r="R146" s="35"/>
      <c r="S146" s="35"/>
      <c r="T146" s="35"/>
      <c r="U146" s="35"/>
      <c r="V146" s="35"/>
    </row>
    <row r="147" spans="14:22" x14ac:dyDescent="0.25">
      <c r="N147" s="34">
        <v>143</v>
      </c>
      <c r="O147" s="35">
        <v>5419.6764700130516</v>
      </c>
      <c r="P147" s="35">
        <v>109.87353093238308</v>
      </c>
      <c r="Q147" s="35">
        <v>592.96392461728806</v>
      </c>
      <c r="R147" s="35"/>
      <c r="S147" s="35"/>
      <c r="T147" s="35"/>
      <c r="U147" s="35"/>
      <c r="V147" s="35"/>
    </row>
    <row r="148" spans="14:22" x14ac:dyDescent="0.25">
      <c r="N148" s="34">
        <v>144</v>
      </c>
      <c r="O148" s="35">
        <v>5729.3989511557384</v>
      </c>
      <c r="P148" s="35">
        <v>88.434388360289987</v>
      </c>
      <c r="Q148" s="35">
        <v>614.93245874237084</v>
      </c>
      <c r="R148" s="35"/>
      <c r="S148" s="35"/>
      <c r="T148" s="35"/>
      <c r="U148" s="35"/>
      <c r="V148" s="35"/>
    </row>
    <row r="149" spans="14:22" x14ac:dyDescent="0.25">
      <c r="N149" s="34">
        <v>145</v>
      </c>
      <c r="O149" s="35">
        <v>5775.7002530575946</v>
      </c>
      <c r="P149" s="35">
        <v>91.855760759450547</v>
      </c>
      <c r="Q149" s="35">
        <v>667.03238327981683</v>
      </c>
      <c r="R149" s="35"/>
      <c r="S149" s="35"/>
      <c r="T149" s="35"/>
      <c r="U149" s="35"/>
      <c r="V149" s="35"/>
    </row>
    <row r="150" spans="14:22" x14ac:dyDescent="0.25">
      <c r="N150" s="34">
        <v>146</v>
      </c>
      <c r="O150" s="35">
        <v>5996.6935684514874</v>
      </c>
      <c r="P150" s="35">
        <v>86.897671535800015</v>
      </c>
      <c r="Q150" s="35">
        <v>463.1033476120387</v>
      </c>
      <c r="R150" s="35"/>
      <c r="S150" s="35"/>
      <c r="T150" s="35"/>
      <c r="U150" s="35"/>
      <c r="V150" s="35"/>
    </row>
    <row r="151" spans="14:22" x14ac:dyDescent="0.25">
      <c r="N151" s="34">
        <v>147</v>
      </c>
      <c r="O151" s="35">
        <v>5112.2669730817261</v>
      </c>
      <c r="P151" s="35">
        <v>115.36865445507379</v>
      </c>
      <c r="Q151" s="35">
        <v>819.76832938510313</v>
      </c>
      <c r="R151" s="35"/>
      <c r="S151" s="35"/>
      <c r="T151" s="35"/>
      <c r="U151" s="35"/>
      <c r="V151" s="35"/>
    </row>
    <row r="152" spans="14:22" x14ac:dyDescent="0.25">
      <c r="N152" s="34">
        <v>148</v>
      </c>
      <c r="O152" s="35">
        <v>5645.8860465673506</v>
      </c>
      <c r="P152" s="35">
        <v>111.57703665167935</v>
      </c>
      <c r="Q152" s="35">
        <v>785.06471451104994</v>
      </c>
      <c r="R152" s="35"/>
      <c r="S152" s="35"/>
      <c r="T152" s="35"/>
      <c r="U152" s="35"/>
      <c r="V152" s="35"/>
    </row>
    <row r="153" spans="14:22" x14ac:dyDescent="0.25">
      <c r="N153" s="34">
        <v>149</v>
      </c>
      <c r="O153" s="35">
        <v>6599.2029254706658</v>
      </c>
      <c r="P153" s="35">
        <v>88.14326119099249</v>
      </c>
      <c r="Q153" s="35">
        <v>539.95536302712628</v>
      </c>
      <c r="R153" s="35"/>
      <c r="S153" s="35"/>
      <c r="T153" s="35"/>
      <c r="U153" s="35"/>
      <c r="V153" s="35"/>
    </row>
    <row r="154" spans="14:22" x14ac:dyDescent="0.25">
      <c r="N154" s="34">
        <v>150</v>
      </c>
      <c r="O154" s="35">
        <v>6340.4031640087296</v>
      </c>
      <c r="P154" s="35">
        <v>103.92320259735484</v>
      </c>
      <c r="Q154" s="35">
        <v>731.20621285266111</v>
      </c>
      <c r="R154" s="35"/>
      <c r="S154" s="35"/>
      <c r="T154" s="35"/>
      <c r="U154" s="35"/>
      <c r="V154" s="35"/>
    </row>
    <row r="155" spans="14:22" x14ac:dyDescent="0.25">
      <c r="N155" s="34">
        <v>151</v>
      </c>
      <c r="O155" s="35">
        <v>7157.6667723610381</v>
      </c>
      <c r="P155" s="35">
        <v>117.0426413489441</v>
      </c>
      <c r="Q155" s="35">
        <v>777.19292917432415</v>
      </c>
      <c r="R155" s="35"/>
      <c r="S155" s="35"/>
      <c r="T155" s="35"/>
      <c r="U155" s="35"/>
      <c r="V155" s="35"/>
    </row>
    <row r="156" spans="14:22" x14ac:dyDescent="0.25">
      <c r="N156" s="34">
        <v>152</v>
      </c>
      <c r="O156" s="35">
        <v>6824.7364239666758</v>
      </c>
      <c r="P156" s="35">
        <v>123.18051903444686</v>
      </c>
      <c r="Q156" s="35">
        <v>538.52857990652365</v>
      </c>
      <c r="R156" s="35"/>
      <c r="S156" s="35"/>
      <c r="T156" s="35"/>
      <c r="U156" s="35"/>
      <c r="V156" s="35"/>
    </row>
    <row r="157" spans="14:22" x14ac:dyDescent="0.25">
      <c r="N157" s="34">
        <v>153</v>
      </c>
      <c r="O157" s="35">
        <v>7863.8123379338658</v>
      </c>
      <c r="P157" s="35">
        <v>104.95412264583354</v>
      </c>
      <c r="Q157" s="35">
        <v>932.31378657778885</v>
      </c>
      <c r="R157" s="35"/>
      <c r="S157" s="35"/>
      <c r="T157" s="35"/>
      <c r="U157" s="35"/>
      <c r="V157" s="35"/>
    </row>
    <row r="158" spans="14:22" x14ac:dyDescent="0.25">
      <c r="N158" s="34">
        <v>154</v>
      </c>
      <c r="O158" s="35">
        <v>5868.2374615107246</v>
      </c>
      <c r="P158" s="35">
        <v>82.180059698236619</v>
      </c>
      <c r="Q158" s="35">
        <v>867.59306284121089</v>
      </c>
      <c r="R158" s="35"/>
      <c r="S158" s="35"/>
      <c r="T158" s="35"/>
      <c r="U158" s="35"/>
      <c r="V158" s="35"/>
    </row>
    <row r="159" spans="14:22" x14ac:dyDescent="0.25">
      <c r="N159" s="34">
        <v>155</v>
      </c>
      <c r="O159" s="35">
        <v>6412.8786970496849</v>
      </c>
      <c r="P159" s="35">
        <v>107.98709786327682</v>
      </c>
      <c r="Q159" s="35">
        <v>1043.1648242646168</v>
      </c>
      <c r="R159" s="35"/>
      <c r="S159" s="35"/>
      <c r="T159" s="35"/>
      <c r="U159" s="35"/>
      <c r="V159" s="35"/>
    </row>
    <row r="160" spans="14:22" x14ac:dyDescent="0.25">
      <c r="N160" s="34">
        <v>156</v>
      </c>
      <c r="O160" s="35">
        <v>7811.2887324539543</v>
      </c>
      <c r="P160" s="35">
        <v>85.028888985232626</v>
      </c>
      <c r="Q160" s="35">
        <v>937.4351837550081</v>
      </c>
      <c r="R160" s="35"/>
      <c r="S160" s="35"/>
      <c r="T160" s="35"/>
      <c r="U160" s="35"/>
      <c r="V160" s="35"/>
    </row>
    <row r="161" spans="14:22" x14ac:dyDescent="0.25">
      <c r="N161" s="34">
        <v>157</v>
      </c>
      <c r="O161" s="35">
        <v>6117.1728900641356</v>
      </c>
      <c r="P161" s="35">
        <v>86.838912991815647</v>
      </c>
      <c r="Q161" s="35">
        <v>571.312292750815</v>
      </c>
      <c r="R161" s="35"/>
      <c r="S161" s="35"/>
      <c r="T161" s="35"/>
      <c r="U161" s="35"/>
      <c r="V161" s="35"/>
    </row>
    <row r="162" spans="14:22" x14ac:dyDescent="0.25">
      <c r="N162" s="34">
        <v>158</v>
      </c>
      <c r="O162" s="35">
        <v>6634.6278459562636</v>
      </c>
      <c r="P162" s="35">
        <v>90.792718753492736</v>
      </c>
      <c r="Q162" s="35">
        <v>387.61360677900683</v>
      </c>
      <c r="R162" s="35"/>
      <c r="S162" s="35"/>
      <c r="T162" s="35"/>
      <c r="U162" s="35"/>
      <c r="V162" s="35"/>
    </row>
    <row r="163" spans="14:22" x14ac:dyDescent="0.25">
      <c r="N163" s="34">
        <v>159</v>
      </c>
      <c r="O163" s="35">
        <v>6697.3265605266024</v>
      </c>
      <c r="P163" s="35">
        <v>107.99875494066134</v>
      </c>
      <c r="Q163" s="35">
        <v>511.02520878711817</v>
      </c>
      <c r="R163" s="35"/>
      <c r="S163" s="35"/>
      <c r="T163" s="35"/>
      <c r="U163" s="35"/>
      <c r="V163" s="35"/>
    </row>
    <row r="164" spans="14:22" x14ac:dyDescent="0.25">
      <c r="N164" s="34">
        <v>160</v>
      </c>
      <c r="O164" s="35">
        <v>6656.020833581224</v>
      </c>
      <c r="P164" s="35">
        <v>98.463182089337394</v>
      </c>
      <c r="Q164" s="35">
        <v>623.45193396573166</v>
      </c>
      <c r="R164" s="35"/>
      <c r="S164" s="35"/>
      <c r="T164" s="35"/>
      <c r="U164" s="35"/>
      <c r="V164" s="35"/>
    </row>
    <row r="165" spans="14:22" x14ac:dyDescent="0.25">
      <c r="N165" s="34">
        <v>161</v>
      </c>
      <c r="O165" s="35">
        <v>5838.4683348116678</v>
      </c>
      <c r="P165" s="35">
        <v>91.167034371679662</v>
      </c>
      <c r="Q165" s="35">
        <v>823.15824536844184</v>
      </c>
      <c r="R165" s="35"/>
      <c r="S165" s="35"/>
      <c r="T165" s="35"/>
      <c r="U165" s="35"/>
      <c r="V165" s="35"/>
    </row>
    <row r="166" spans="14:22" x14ac:dyDescent="0.25">
      <c r="N166" s="34">
        <v>162</v>
      </c>
      <c r="O166" s="35">
        <v>6215.1936489727132</v>
      </c>
      <c r="P166" s="35">
        <v>83.397164993755794</v>
      </c>
      <c r="Q166" s="35">
        <v>603.49513007262681</v>
      </c>
      <c r="R166" s="35"/>
      <c r="S166" s="35"/>
      <c r="T166" s="35"/>
      <c r="U166" s="35"/>
      <c r="V166" s="35"/>
    </row>
    <row r="167" spans="14:22" x14ac:dyDescent="0.25">
      <c r="N167" s="34">
        <v>163</v>
      </c>
      <c r="O167" s="35">
        <v>6650.6111962701079</v>
      </c>
      <c r="P167" s="35">
        <v>90.75580378310697</v>
      </c>
      <c r="Q167" s="35">
        <v>628.18455119323198</v>
      </c>
      <c r="R167" s="35"/>
      <c r="S167" s="35"/>
      <c r="T167" s="35"/>
      <c r="U167" s="35"/>
      <c r="V167" s="35"/>
    </row>
    <row r="168" spans="14:22" x14ac:dyDescent="0.25">
      <c r="N168" s="34">
        <v>164</v>
      </c>
      <c r="O168" s="35">
        <v>6079.7247410155551</v>
      </c>
      <c r="P168" s="35">
        <v>98.724350021074599</v>
      </c>
      <c r="Q168" s="35">
        <v>479.51518096968533</v>
      </c>
      <c r="R168" s="35"/>
      <c r="S168" s="35"/>
      <c r="T168" s="35"/>
      <c r="U168" s="35"/>
      <c r="V168" s="35"/>
    </row>
    <row r="169" spans="14:22" x14ac:dyDescent="0.25">
      <c r="N169" s="34">
        <v>165</v>
      </c>
      <c r="O169" s="35">
        <v>5281.3425583660564</v>
      </c>
      <c r="P169" s="35">
        <v>105.84697993423336</v>
      </c>
      <c r="Q169" s="35">
        <v>744.7460814543108</v>
      </c>
      <c r="R169" s="35"/>
      <c r="S169" s="35"/>
      <c r="T169" s="35"/>
      <c r="U169" s="35"/>
      <c r="V169" s="35"/>
    </row>
    <row r="170" spans="14:22" x14ac:dyDescent="0.25">
      <c r="N170" s="34">
        <v>166</v>
      </c>
      <c r="O170" s="35">
        <v>5941.551389796392</v>
      </c>
      <c r="P170" s="35">
        <v>110.3254376253267</v>
      </c>
      <c r="Q170" s="35">
        <v>732.49149587175168</v>
      </c>
      <c r="R170" s="35"/>
      <c r="S170" s="35"/>
      <c r="T170" s="35"/>
      <c r="U170" s="35"/>
      <c r="V170" s="35"/>
    </row>
    <row r="171" spans="14:22" x14ac:dyDescent="0.25">
      <c r="N171" s="34">
        <v>167</v>
      </c>
      <c r="O171" s="35">
        <v>7035.9702524737086</v>
      </c>
      <c r="P171" s="35">
        <v>110.25317902988797</v>
      </c>
      <c r="Q171" s="35">
        <v>655.9822676327949</v>
      </c>
      <c r="R171" s="35"/>
      <c r="S171" s="35"/>
      <c r="T171" s="35"/>
      <c r="U171" s="35"/>
      <c r="V171" s="35"/>
    </row>
    <row r="172" spans="14:22" x14ac:dyDescent="0.25">
      <c r="N172" s="34">
        <v>168</v>
      </c>
      <c r="O172" s="35">
        <v>7484.9881655208301</v>
      </c>
      <c r="P172" s="35">
        <v>80.249905650316094</v>
      </c>
      <c r="Q172" s="35">
        <v>489.59764246803707</v>
      </c>
      <c r="R172" s="35"/>
      <c r="S172" s="35"/>
      <c r="T172" s="35"/>
      <c r="U172" s="35"/>
      <c r="V172" s="35"/>
    </row>
    <row r="173" spans="14:22" x14ac:dyDescent="0.25">
      <c r="N173" s="34">
        <v>169</v>
      </c>
      <c r="O173" s="35">
        <v>5396.4549316444636</v>
      </c>
      <c r="P173" s="35">
        <v>76.809584161562441</v>
      </c>
      <c r="Q173" s="35">
        <v>432.70106695745682</v>
      </c>
      <c r="R173" s="35"/>
      <c r="S173" s="35"/>
      <c r="T173" s="35"/>
      <c r="U173" s="35"/>
      <c r="V173" s="35"/>
    </row>
    <row r="174" spans="14:22" x14ac:dyDescent="0.25">
      <c r="N174" s="34">
        <v>170</v>
      </c>
      <c r="O174" s="35">
        <v>5945.2457093360026</v>
      </c>
      <c r="P174" s="35">
        <v>108.25949006111776</v>
      </c>
      <c r="Q174" s="35">
        <v>612.97698573751177</v>
      </c>
      <c r="R174" s="35"/>
      <c r="S174" s="35"/>
      <c r="T174" s="35"/>
      <c r="U174" s="35"/>
      <c r="V174" s="35"/>
    </row>
    <row r="175" spans="14:22" x14ac:dyDescent="0.25">
      <c r="N175" s="34">
        <v>171</v>
      </c>
      <c r="O175" s="35">
        <v>7356.0374138246725</v>
      </c>
      <c r="P175" s="35">
        <v>93.607472098548072</v>
      </c>
      <c r="Q175" s="35">
        <v>999.00817363364217</v>
      </c>
      <c r="R175" s="35"/>
      <c r="S175" s="35"/>
      <c r="T175" s="35"/>
      <c r="U175" s="35"/>
      <c r="V175" s="35"/>
    </row>
    <row r="176" spans="14:22" x14ac:dyDescent="0.25">
      <c r="N176" s="34">
        <v>172</v>
      </c>
      <c r="O176" s="35">
        <v>5768.9233036004398</v>
      </c>
      <c r="P176" s="35">
        <v>88.361994457812159</v>
      </c>
      <c r="Q176" s="35">
        <v>745.11538200448933</v>
      </c>
      <c r="R176" s="35"/>
      <c r="S176" s="35"/>
      <c r="T176" s="35"/>
      <c r="U176" s="35"/>
      <c r="V176" s="35"/>
    </row>
    <row r="177" spans="14:22" x14ac:dyDescent="0.25">
      <c r="N177" s="34">
        <v>173</v>
      </c>
      <c r="O177" s="35">
        <v>7004.2412176229727</v>
      </c>
      <c r="P177" s="35">
        <v>115.7833945522579</v>
      </c>
      <c r="Q177" s="35">
        <v>610.77607247428443</v>
      </c>
      <c r="R177" s="35"/>
      <c r="S177" s="35"/>
      <c r="T177" s="35"/>
      <c r="U177" s="35"/>
      <c r="V177" s="35"/>
    </row>
    <row r="178" spans="14:22" x14ac:dyDescent="0.25">
      <c r="N178" s="34">
        <v>174</v>
      </c>
      <c r="O178" s="35">
        <v>6007.8608175946438</v>
      </c>
      <c r="P178" s="35">
        <v>98.351834126093678</v>
      </c>
      <c r="Q178" s="35">
        <v>827.91098570859458</v>
      </c>
      <c r="R178" s="35"/>
      <c r="S178" s="35"/>
      <c r="T178" s="35"/>
      <c r="U178" s="35"/>
      <c r="V178" s="35"/>
    </row>
    <row r="179" spans="14:22" x14ac:dyDescent="0.25">
      <c r="N179" s="34">
        <v>175</v>
      </c>
      <c r="O179" s="35">
        <v>6860.5473280233582</v>
      </c>
      <c r="P179" s="35">
        <v>105.2791161522878</v>
      </c>
      <c r="Q179" s="35">
        <v>798.30790446806543</v>
      </c>
      <c r="R179" s="35"/>
      <c r="S179" s="35"/>
      <c r="T179" s="35"/>
      <c r="U179" s="35"/>
      <c r="V179" s="35"/>
    </row>
    <row r="180" spans="14:22" x14ac:dyDescent="0.25">
      <c r="N180" s="34">
        <v>176</v>
      </c>
      <c r="O180" s="35">
        <v>5668.8099473886232</v>
      </c>
      <c r="P180" s="35">
        <v>105.49263264057178</v>
      </c>
      <c r="Q180" s="35">
        <v>756.89758391966814</v>
      </c>
      <c r="R180" s="35"/>
      <c r="S180" s="35"/>
      <c r="T180" s="35"/>
      <c r="U180" s="35"/>
      <c r="V180" s="35"/>
    </row>
    <row r="181" spans="14:22" x14ac:dyDescent="0.25">
      <c r="N181" s="34">
        <v>177</v>
      </c>
      <c r="O181" s="35">
        <v>5628.8334421452091</v>
      </c>
      <c r="P181" s="35">
        <v>88.904364928422595</v>
      </c>
      <c r="Q181" s="35">
        <v>761.03779274946646</v>
      </c>
      <c r="R181" s="35"/>
      <c r="S181" s="35"/>
      <c r="T181" s="35"/>
      <c r="U181" s="35"/>
      <c r="V181" s="35"/>
    </row>
    <row r="182" spans="14:22" x14ac:dyDescent="0.25">
      <c r="N182" s="34">
        <v>178</v>
      </c>
      <c r="O182" s="35">
        <v>6873.061208812539</v>
      </c>
      <c r="P182" s="35">
        <v>100.80003056642691</v>
      </c>
      <c r="Q182" s="35">
        <v>750.01663633771625</v>
      </c>
      <c r="R182" s="35"/>
      <c r="S182" s="35"/>
      <c r="T182" s="35"/>
      <c r="U182" s="35"/>
      <c r="V182" s="35"/>
    </row>
    <row r="183" spans="14:22" x14ac:dyDescent="0.25">
      <c r="N183" s="34">
        <v>179</v>
      </c>
      <c r="O183" s="35">
        <v>6333.1936439409092</v>
      </c>
      <c r="P183" s="35">
        <v>104.20957564506858</v>
      </c>
      <c r="Q183" s="35">
        <v>973.93305598564018</v>
      </c>
      <c r="R183" s="35"/>
      <c r="S183" s="35"/>
      <c r="T183" s="35"/>
      <c r="U183" s="35"/>
      <c r="V183" s="35"/>
    </row>
    <row r="184" spans="14:22" x14ac:dyDescent="0.25">
      <c r="N184" s="34">
        <v>180</v>
      </c>
      <c r="O184" s="35">
        <v>5975.0767345471813</v>
      </c>
      <c r="P184" s="35">
        <v>104.13910722287839</v>
      </c>
      <c r="Q184" s="35">
        <v>853.86338345038394</v>
      </c>
      <c r="R184" s="35"/>
      <c r="S184" s="35"/>
      <c r="T184" s="35"/>
      <c r="U184" s="35"/>
      <c r="V184" s="35"/>
    </row>
    <row r="185" spans="14:22" x14ac:dyDescent="0.25">
      <c r="N185" s="34">
        <v>181</v>
      </c>
      <c r="O185" s="35">
        <v>7045.5555188653352</v>
      </c>
      <c r="P185" s="35">
        <v>122.0654683222545</v>
      </c>
      <c r="Q185" s="35">
        <v>558.20818918039595</v>
      </c>
      <c r="R185" s="35"/>
      <c r="S185" s="35"/>
      <c r="T185" s="35"/>
      <c r="U185" s="35"/>
      <c r="V185" s="35"/>
    </row>
    <row r="186" spans="14:22" x14ac:dyDescent="0.25">
      <c r="N186" s="34">
        <v>182</v>
      </c>
      <c r="O186" s="35">
        <v>5928.7506806935744</v>
      </c>
      <c r="P186" s="35">
        <v>89.138131094302906</v>
      </c>
      <c r="Q186" s="35">
        <v>898.62049636811378</v>
      </c>
      <c r="R186" s="35"/>
      <c r="S186" s="35"/>
      <c r="T186" s="35"/>
      <c r="U186" s="35"/>
      <c r="V186" s="35"/>
    </row>
    <row r="187" spans="14:22" x14ac:dyDescent="0.25">
      <c r="N187" s="34">
        <v>183</v>
      </c>
      <c r="O187" s="35">
        <v>6717.2946482192665</v>
      </c>
      <c r="P187" s="35">
        <v>103.2641029747449</v>
      </c>
      <c r="Q187" s="35">
        <v>660.74978961107774</v>
      </c>
      <c r="R187" s="35"/>
      <c r="S187" s="35"/>
      <c r="T187" s="35"/>
      <c r="U187" s="35"/>
      <c r="V187" s="35"/>
    </row>
    <row r="188" spans="14:22" x14ac:dyDescent="0.25">
      <c r="N188" s="34">
        <v>184</v>
      </c>
      <c r="O188" s="35">
        <v>6533.9173593804462</v>
      </c>
      <c r="P188" s="35">
        <v>99.600432060637928</v>
      </c>
      <c r="Q188" s="35">
        <v>560.28641957536388</v>
      </c>
      <c r="R188" s="35"/>
      <c r="S188" s="35"/>
      <c r="T188" s="35"/>
      <c r="U188" s="35"/>
      <c r="V188" s="35"/>
    </row>
    <row r="189" spans="14:22" x14ac:dyDescent="0.25">
      <c r="N189" s="34">
        <v>185</v>
      </c>
      <c r="O189" s="35">
        <v>5969.0261676410437</v>
      </c>
      <c r="P189" s="35">
        <v>85.687582571834866</v>
      </c>
      <c r="Q189" s="35">
        <v>491.55230470125952</v>
      </c>
      <c r="R189" s="35"/>
      <c r="S189" s="35"/>
      <c r="T189" s="35"/>
      <c r="U189" s="35"/>
      <c r="V189" s="35"/>
    </row>
    <row r="190" spans="14:22" x14ac:dyDescent="0.25">
      <c r="N190" s="34">
        <v>186</v>
      </c>
      <c r="O190" s="35">
        <v>6899.0768187772364</v>
      </c>
      <c r="P190" s="35">
        <v>105.80698629745319</v>
      </c>
      <c r="Q190" s="35">
        <v>885.58407090163644</v>
      </c>
      <c r="R190" s="35"/>
      <c r="S190" s="35"/>
      <c r="T190" s="35"/>
      <c r="U190" s="35"/>
      <c r="V190" s="35"/>
    </row>
    <row r="191" spans="14:22" x14ac:dyDescent="0.25">
      <c r="N191" s="34">
        <v>187</v>
      </c>
      <c r="O191" s="35">
        <v>5328.6229119388436</v>
      </c>
      <c r="P191" s="35">
        <v>109.4324119601645</v>
      </c>
      <c r="Q191" s="35">
        <v>605.21832536935176</v>
      </c>
      <c r="R191" s="35"/>
      <c r="S191" s="35"/>
      <c r="T191" s="35"/>
      <c r="U191" s="35"/>
      <c r="V191" s="35"/>
    </row>
    <row r="192" spans="14:22" x14ac:dyDescent="0.25">
      <c r="N192" s="34">
        <v>188</v>
      </c>
      <c r="O192" s="35">
        <v>6622.4705215767926</v>
      </c>
      <c r="P192" s="35">
        <v>84.526349158054728</v>
      </c>
      <c r="Q192" s="35">
        <v>736.9362373771387</v>
      </c>
      <c r="R192" s="35"/>
      <c r="S192" s="35"/>
      <c r="T192" s="35"/>
      <c r="U192" s="35"/>
      <c r="V192" s="35"/>
    </row>
    <row r="193" spans="14:22" x14ac:dyDescent="0.25">
      <c r="N193" s="34">
        <v>189</v>
      </c>
      <c r="O193" s="35">
        <v>4799.5509732144446</v>
      </c>
      <c r="P193" s="35">
        <v>95.516494070393577</v>
      </c>
      <c r="Q193" s="35">
        <v>725.79119760295339</v>
      </c>
      <c r="R193" s="35"/>
      <c r="S193" s="35"/>
      <c r="T193" s="35"/>
      <c r="U193" s="35"/>
      <c r="V193" s="35"/>
    </row>
    <row r="194" spans="14:22" x14ac:dyDescent="0.25">
      <c r="N194" s="34">
        <v>190</v>
      </c>
      <c r="O194" s="35">
        <v>6478.1852358445876</v>
      </c>
      <c r="P194" s="35">
        <v>100.25910572934129</v>
      </c>
      <c r="Q194" s="35">
        <v>847.28530046263211</v>
      </c>
      <c r="R194" s="35"/>
      <c r="S194" s="35"/>
      <c r="T194" s="35"/>
      <c r="U194" s="35"/>
      <c r="V194" s="35"/>
    </row>
    <row r="195" spans="14:22" x14ac:dyDescent="0.25">
      <c r="N195" s="34">
        <v>191</v>
      </c>
      <c r="O195" s="35">
        <v>4942.497518630199</v>
      </c>
      <c r="P195" s="35">
        <v>105.78087522827599</v>
      </c>
      <c r="Q195" s="35">
        <v>725.48097754014418</v>
      </c>
      <c r="R195" s="35"/>
      <c r="S195" s="35"/>
      <c r="T195" s="35"/>
      <c r="U195" s="35"/>
      <c r="V195" s="35"/>
    </row>
    <row r="196" spans="14:22" x14ac:dyDescent="0.25">
      <c r="N196" s="34">
        <v>192</v>
      </c>
      <c r="O196" s="35">
        <v>5437.7564977821185</v>
      </c>
      <c r="P196" s="35">
        <v>83.977143011145245</v>
      </c>
      <c r="Q196" s="35">
        <v>471.34013479369531</v>
      </c>
      <c r="R196" s="35"/>
      <c r="S196" s="35"/>
      <c r="T196" s="35"/>
      <c r="U196" s="35"/>
      <c r="V196" s="35"/>
    </row>
    <row r="197" spans="14:22" x14ac:dyDescent="0.25">
      <c r="N197" s="34">
        <v>193</v>
      </c>
      <c r="O197" s="35">
        <v>5174.9478137652013</v>
      </c>
      <c r="P197" s="35">
        <v>107.2127562345284</v>
      </c>
      <c r="Q197" s="35">
        <v>843.27644905872933</v>
      </c>
      <c r="R197" s="35"/>
      <c r="S197" s="35"/>
      <c r="T197" s="35"/>
      <c r="U197" s="35"/>
      <c r="V197" s="35"/>
    </row>
    <row r="198" spans="14:22" x14ac:dyDescent="0.25">
      <c r="N198" s="34">
        <v>194</v>
      </c>
      <c r="O198" s="35">
        <v>5570.238356608751</v>
      </c>
      <c r="P198" s="35">
        <v>84.722612765086808</v>
      </c>
      <c r="Q198" s="35">
        <v>754.07066302937324</v>
      </c>
      <c r="R198" s="35"/>
      <c r="S198" s="35"/>
      <c r="T198" s="35"/>
      <c r="U198" s="35"/>
      <c r="V198" s="35"/>
    </row>
    <row r="199" spans="14:22" x14ac:dyDescent="0.25">
      <c r="N199" s="34">
        <v>195</v>
      </c>
      <c r="O199" s="35">
        <v>6539.2086115365919</v>
      </c>
      <c r="P199" s="35">
        <v>104.41035322761483</v>
      </c>
      <c r="Q199" s="35">
        <v>582.37064842737368</v>
      </c>
      <c r="R199" s="35"/>
      <c r="S199" s="35"/>
      <c r="T199" s="35"/>
      <c r="U199" s="35"/>
      <c r="V199" s="35"/>
    </row>
    <row r="200" spans="14:22" x14ac:dyDescent="0.25">
      <c r="N200" s="34">
        <v>196</v>
      </c>
      <c r="O200" s="35">
        <v>5894.3573678455577</v>
      </c>
      <c r="P200" s="35">
        <v>102.62338341353754</v>
      </c>
      <c r="Q200" s="35">
        <v>850.18423225356798</v>
      </c>
      <c r="R200" s="35"/>
      <c r="S200" s="35"/>
      <c r="T200" s="35"/>
      <c r="U200" s="35"/>
      <c r="V200" s="35"/>
    </row>
    <row r="201" spans="14:22" x14ac:dyDescent="0.25">
      <c r="N201" s="34">
        <v>197</v>
      </c>
      <c r="O201" s="35">
        <v>4962.3221239669547</v>
      </c>
      <c r="P201" s="35">
        <v>108.98334616174255</v>
      </c>
      <c r="Q201" s="35">
        <v>437.45952801846352</v>
      </c>
      <c r="R201" s="35"/>
      <c r="S201" s="35"/>
      <c r="T201" s="35"/>
      <c r="U201" s="35"/>
      <c r="V201" s="35"/>
    </row>
    <row r="202" spans="14:22" x14ac:dyDescent="0.25">
      <c r="N202" s="34">
        <v>198</v>
      </c>
      <c r="O202" s="35">
        <v>5089.9990435078216</v>
      </c>
      <c r="P202" s="35">
        <v>96.687763483506302</v>
      </c>
      <c r="Q202" s="35">
        <v>626.95368025051539</v>
      </c>
      <c r="R202" s="35"/>
      <c r="S202" s="35"/>
      <c r="T202" s="35"/>
      <c r="U202" s="35"/>
      <c r="V202" s="35"/>
    </row>
    <row r="203" spans="14:22" x14ac:dyDescent="0.25">
      <c r="N203" s="34">
        <v>199</v>
      </c>
      <c r="O203" s="35">
        <v>6169.3293331460291</v>
      </c>
      <c r="P203" s="35">
        <v>92.663035087093874</v>
      </c>
      <c r="Q203" s="35">
        <v>476.84234834062511</v>
      </c>
      <c r="R203" s="35"/>
      <c r="S203" s="35"/>
      <c r="T203" s="35"/>
      <c r="U203" s="35"/>
      <c r="V203" s="35"/>
    </row>
    <row r="204" spans="14:22" x14ac:dyDescent="0.25">
      <c r="N204" s="34">
        <v>200</v>
      </c>
      <c r="O204" s="35">
        <v>7149.601327332769</v>
      </c>
      <c r="P204" s="35">
        <v>84.899691693064966</v>
      </c>
      <c r="Q204" s="35">
        <v>573.80719946439797</v>
      </c>
      <c r="R204" s="35"/>
      <c r="S204" s="35"/>
      <c r="T204" s="35"/>
      <c r="U204" s="35"/>
      <c r="V204" s="35"/>
    </row>
    <row r="205" spans="14:22" x14ac:dyDescent="0.25">
      <c r="N205" s="34">
        <v>201</v>
      </c>
      <c r="O205" s="35">
        <v>6351.7564857394509</v>
      </c>
      <c r="P205" s="35">
        <v>79.312499257565193</v>
      </c>
      <c r="Q205" s="35">
        <v>741.90459389069338</v>
      </c>
      <c r="R205" s="35"/>
      <c r="S205" s="35"/>
      <c r="T205" s="35"/>
      <c r="U205" s="35"/>
      <c r="V205" s="35"/>
    </row>
    <row r="206" spans="14:22" x14ac:dyDescent="0.25">
      <c r="N206" s="34">
        <v>202</v>
      </c>
      <c r="O206" s="35">
        <v>6336.309485105051</v>
      </c>
      <c r="P206" s="35">
        <v>79.010541185128318</v>
      </c>
      <c r="Q206" s="35">
        <v>803.16074650077724</v>
      </c>
      <c r="R206" s="35"/>
      <c r="S206" s="35"/>
      <c r="T206" s="35"/>
      <c r="U206" s="35"/>
      <c r="V206" s="35"/>
    </row>
    <row r="207" spans="14:22" x14ac:dyDescent="0.25">
      <c r="N207" s="34">
        <v>203</v>
      </c>
      <c r="O207" s="35">
        <v>7237.016422662261</v>
      </c>
      <c r="P207" s="35">
        <v>126.76343761117079</v>
      </c>
      <c r="Q207" s="35">
        <v>679.80034766793767</v>
      </c>
      <c r="R207" s="35"/>
      <c r="S207" s="35"/>
      <c r="T207" s="35"/>
      <c r="U207" s="35"/>
      <c r="V207" s="35"/>
    </row>
    <row r="208" spans="14:22" x14ac:dyDescent="0.25">
      <c r="N208" s="34">
        <v>204</v>
      </c>
      <c r="O208" s="35">
        <v>5519.4935918496703</v>
      </c>
      <c r="P208" s="35">
        <v>103.61136111205113</v>
      </c>
      <c r="Q208" s="35">
        <v>711.35035043938399</v>
      </c>
      <c r="R208" s="35"/>
      <c r="S208" s="35"/>
      <c r="T208" s="35"/>
      <c r="U208" s="35"/>
      <c r="V208" s="35"/>
    </row>
    <row r="209" spans="14:22" x14ac:dyDescent="0.25">
      <c r="N209" s="34">
        <v>205</v>
      </c>
      <c r="O209" s="35">
        <v>6732.6447367583223</v>
      </c>
      <c r="P209" s="35">
        <v>81.670801276272286</v>
      </c>
      <c r="Q209" s="35">
        <v>696.99053994941448</v>
      </c>
      <c r="R209" s="35"/>
      <c r="S209" s="35"/>
      <c r="T209" s="35"/>
      <c r="U209" s="35"/>
      <c r="V209" s="35"/>
    </row>
    <row r="210" spans="14:22" x14ac:dyDescent="0.25">
      <c r="N210" s="34">
        <v>206</v>
      </c>
      <c r="O210" s="35">
        <v>5320.1744720714314</v>
      </c>
      <c r="P210" s="35">
        <v>97.214491735180786</v>
      </c>
      <c r="Q210" s="35">
        <v>777.86344789402256</v>
      </c>
      <c r="R210" s="35"/>
      <c r="S210" s="35"/>
      <c r="T210" s="35"/>
      <c r="U210" s="35"/>
      <c r="V210" s="35"/>
    </row>
    <row r="211" spans="14:22" x14ac:dyDescent="0.25">
      <c r="N211" s="34">
        <v>207</v>
      </c>
      <c r="O211" s="35">
        <v>5551.1764032705705</v>
      </c>
      <c r="P211" s="35">
        <v>107.89543482989384</v>
      </c>
      <c r="Q211" s="35">
        <v>563.6498703004645</v>
      </c>
      <c r="R211" s="35"/>
      <c r="S211" s="35"/>
      <c r="T211" s="35"/>
      <c r="U211" s="35"/>
      <c r="V211" s="35"/>
    </row>
    <row r="212" spans="14:22" x14ac:dyDescent="0.25">
      <c r="N212" s="34">
        <v>208</v>
      </c>
      <c r="O212" s="35">
        <v>5432.4491713890275</v>
      </c>
      <c r="P212" s="35">
        <v>109.26795492432936</v>
      </c>
      <c r="Q212" s="35">
        <v>559.33152401998723</v>
      </c>
      <c r="R212" s="35"/>
      <c r="S212" s="35"/>
      <c r="T212" s="35"/>
      <c r="U212" s="35"/>
      <c r="V212" s="35"/>
    </row>
    <row r="213" spans="14:22" x14ac:dyDescent="0.25">
      <c r="N213" s="34">
        <v>209</v>
      </c>
      <c r="O213" s="35">
        <v>5920.601083041709</v>
      </c>
      <c r="P213" s="35">
        <v>95.78304983215736</v>
      </c>
      <c r="Q213" s="35">
        <v>919.1119621899619</v>
      </c>
      <c r="R213" s="35"/>
      <c r="S213" s="35"/>
      <c r="T213" s="35"/>
      <c r="U213" s="35"/>
      <c r="V213" s="35"/>
    </row>
    <row r="214" spans="14:22" x14ac:dyDescent="0.25">
      <c r="N214" s="34">
        <v>210</v>
      </c>
      <c r="O214" s="35">
        <v>6257.1805025021886</v>
      </c>
      <c r="P214" s="35">
        <v>113.43807742986826</v>
      </c>
      <c r="Q214" s="35">
        <v>780.36449300307174</v>
      </c>
      <c r="R214" s="35"/>
      <c r="S214" s="35"/>
      <c r="T214" s="35"/>
      <c r="U214" s="35"/>
      <c r="V214" s="35"/>
    </row>
    <row r="215" spans="14:22" x14ac:dyDescent="0.25">
      <c r="N215" s="34">
        <v>211</v>
      </c>
      <c r="O215" s="35">
        <v>5943.3907679205731</v>
      </c>
      <c r="P215" s="35">
        <v>98.854238964057174</v>
      </c>
      <c r="Q215" s="35">
        <v>772.0004651700657</v>
      </c>
      <c r="R215" s="35"/>
      <c r="S215" s="35"/>
      <c r="T215" s="35"/>
      <c r="U215" s="35"/>
      <c r="V215" s="35"/>
    </row>
    <row r="216" spans="14:22" x14ac:dyDescent="0.25">
      <c r="N216" s="34">
        <v>212</v>
      </c>
      <c r="O216" s="35">
        <v>6240.7624788037774</v>
      </c>
      <c r="P216" s="35">
        <v>105.25358259206453</v>
      </c>
      <c r="Q216" s="35">
        <v>783.51050253018195</v>
      </c>
      <c r="R216" s="35"/>
      <c r="S216" s="35"/>
      <c r="T216" s="35"/>
      <c r="U216" s="35"/>
      <c r="V216" s="35"/>
    </row>
    <row r="217" spans="14:22" x14ac:dyDescent="0.25">
      <c r="N217" s="34">
        <v>213</v>
      </c>
      <c r="O217" s="35">
        <v>4713.7231120781044</v>
      </c>
      <c r="P217" s="35">
        <v>94.41310039161138</v>
      </c>
      <c r="Q217" s="35">
        <v>710.6317816842236</v>
      </c>
      <c r="R217" s="35"/>
      <c r="S217" s="35"/>
      <c r="T217" s="35"/>
      <c r="U217" s="35"/>
      <c r="V217" s="35"/>
    </row>
    <row r="218" spans="14:22" x14ac:dyDescent="0.25">
      <c r="N218" s="34">
        <v>214</v>
      </c>
      <c r="O218" s="35">
        <v>6147.9704265539121</v>
      </c>
      <c r="P218" s="35">
        <v>110.80197546088121</v>
      </c>
      <c r="Q218" s="35">
        <v>724.04064584503453</v>
      </c>
      <c r="R218" s="35"/>
      <c r="S218" s="35"/>
      <c r="T218" s="35"/>
      <c r="U218" s="35"/>
      <c r="V218" s="35"/>
    </row>
    <row r="219" spans="14:22" x14ac:dyDescent="0.25">
      <c r="N219" s="34">
        <v>215</v>
      </c>
      <c r="O219" s="35">
        <v>5751.1272474127391</v>
      </c>
      <c r="P219" s="35">
        <v>103.16337475635532</v>
      </c>
      <c r="Q219" s="35">
        <v>739.41486390960358</v>
      </c>
      <c r="R219" s="35"/>
      <c r="S219" s="35"/>
      <c r="T219" s="35"/>
      <c r="U219" s="35"/>
      <c r="V219" s="35"/>
    </row>
    <row r="220" spans="14:22" x14ac:dyDescent="0.25">
      <c r="N220" s="34">
        <v>216</v>
      </c>
      <c r="O220" s="35">
        <v>6002.3278993566782</v>
      </c>
      <c r="P220" s="35">
        <v>123.47732542095491</v>
      </c>
      <c r="Q220" s="35">
        <v>802.32084898293351</v>
      </c>
      <c r="R220" s="35"/>
      <c r="S220" s="35"/>
      <c r="T220" s="35"/>
      <c r="U220" s="35"/>
      <c r="V220" s="35"/>
    </row>
    <row r="221" spans="14:22" x14ac:dyDescent="0.25">
      <c r="N221" s="34">
        <v>217</v>
      </c>
      <c r="O221" s="35">
        <v>6725.2573075056971</v>
      </c>
      <c r="P221" s="35">
        <v>112.35211701570458</v>
      </c>
      <c r="Q221" s="35">
        <v>618.11552360142798</v>
      </c>
      <c r="R221" s="35"/>
      <c r="S221" s="35"/>
      <c r="T221" s="35"/>
      <c r="U221" s="35"/>
      <c r="V221" s="35"/>
    </row>
    <row r="222" spans="14:22" x14ac:dyDescent="0.25">
      <c r="N222" s="34">
        <v>218</v>
      </c>
      <c r="O222" s="35">
        <v>5118.9286857815114</v>
      </c>
      <c r="P222" s="35">
        <v>106.47161929347683</v>
      </c>
      <c r="Q222" s="35">
        <v>551.25811213083455</v>
      </c>
      <c r="R222" s="35"/>
      <c r="S222" s="35"/>
      <c r="T222" s="35"/>
      <c r="U222" s="35"/>
      <c r="V222" s="35"/>
    </row>
    <row r="223" spans="14:22" x14ac:dyDescent="0.25">
      <c r="N223" s="34">
        <v>219</v>
      </c>
      <c r="O223" s="35">
        <v>6290.2627375018265</v>
      </c>
      <c r="P223" s="35">
        <v>97.459900603276438</v>
      </c>
      <c r="Q223" s="35">
        <v>893.25067636714527</v>
      </c>
      <c r="R223" s="35"/>
      <c r="S223" s="35"/>
      <c r="T223" s="35"/>
      <c r="U223" s="35"/>
      <c r="V223" s="35"/>
    </row>
    <row r="224" spans="14:22" x14ac:dyDescent="0.25">
      <c r="N224" s="34">
        <v>220</v>
      </c>
      <c r="O224" s="35">
        <v>4745.7341926095069</v>
      </c>
      <c r="P224" s="35">
        <v>86.029944792066289</v>
      </c>
      <c r="Q224" s="35">
        <v>723.62764314215099</v>
      </c>
      <c r="R224" s="35"/>
      <c r="S224" s="35"/>
      <c r="T224" s="35"/>
      <c r="U224" s="35"/>
      <c r="V224" s="35"/>
    </row>
    <row r="225" spans="14:22" x14ac:dyDescent="0.25">
      <c r="N225" s="34">
        <v>221</v>
      </c>
      <c r="O225" s="35">
        <v>5630.4795492467993</v>
      </c>
      <c r="P225" s="35">
        <v>77.098480459968101</v>
      </c>
      <c r="Q225" s="35">
        <v>672.8493127558678</v>
      </c>
      <c r="R225" s="35"/>
      <c r="S225" s="35"/>
      <c r="T225" s="35"/>
      <c r="U225" s="35"/>
      <c r="V225" s="35"/>
    </row>
    <row r="226" spans="14:22" x14ac:dyDescent="0.25">
      <c r="N226" s="34">
        <v>222</v>
      </c>
      <c r="O226" s="35">
        <v>7688.8276770572902</v>
      </c>
      <c r="P226" s="35">
        <v>115.43593784286938</v>
      </c>
      <c r="Q226" s="35">
        <v>614.943795009567</v>
      </c>
      <c r="R226" s="35"/>
      <c r="S226" s="35"/>
      <c r="T226" s="35"/>
      <c r="U226" s="35"/>
      <c r="V226" s="35"/>
    </row>
    <row r="227" spans="14:22" x14ac:dyDescent="0.25">
      <c r="N227" s="34">
        <v>223</v>
      </c>
      <c r="O227" s="35">
        <v>6516.6567544956588</v>
      </c>
      <c r="P227" s="35">
        <v>78.099799059371264</v>
      </c>
      <c r="Q227" s="35">
        <v>683.49911063386787</v>
      </c>
      <c r="R227" s="35"/>
      <c r="S227" s="35"/>
      <c r="T227" s="35"/>
      <c r="U227" s="35"/>
      <c r="V227" s="35"/>
    </row>
    <row r="228" spans="14:22" x14ac:dyDescent="0.25">
      <c r="N228" s="34">
        <v>224</v>
      </c>
      <c r="O228" s="35">
        <v>6297.9562626626048</v>
      </c>
      <c r="P228" s="35">
        <v>96.637019019848353</v>
      </c>
      <c r="Q228" s="35">
        <v>756.88274769177485</v>
      </c>
      <c r="R228" s="35"/>
      <c r="S228" s="35"/>
      <c r="T228" s="35"/>
      <c r="U228" s="35"/>
      <c r="V228" s="35"/>
    </row>
    <row r="229" spans="14:22" x14ac:dyDescent="0.25">
      <c r="N229" s="34">
        <v>225</v>
      </c>
      <c r="O229" s="35">
        <v>4829.4103149572256</v>
      </c>
      <c r="P229" s="35">
        <v>102.59654547837235</v>
      </c>
      <c r="Q229" s="35">
        <v>568.714860043768</v>
      </c>
      <c r="R229" s="35"/>
      <c r="S229" s="35"/>
      <c r="T229" s="35"/>
      <c r="U229" s="35"/>
      <c r="V229" s="35"/>
    </row>
    <row r="230" spans="14:22" x14ac:dyDescent="0.25">
      <c r="N230" s="34">
        <v>226</v>
      </c>
      <c r="O230" s="35">
        <v>5062.6983155199605</v>
      </c>
      <c r="P230" s="35">
        <v>84.613042519071186</v>
      </c>
      <c r="Q230" s="35">
        <v>751.51720438268069</v>
      </c>
      <c r="R230" s="35"/>
      <c r="S230" s="35"/>
      <c r="T230" s="35"/>
      <c r="U230" s="35"/>
      <c r="V230" s="35"/>
    </row>
    <row r="231" spans="14:22" x14ac:dyDescent="0.25">
      <c r="N231" s="34">
        <v>227</v>
      </c>
      <c r="O231" s="35">
        <v>5502.3677392416057</v>
      </c>
      <c r="P231" s="35">
        <v>94.129995004430072</v>
      </c>
      <c r="Q231" s="35">
        <v>659.53900340653217</v>
      </c>
      <c r="R231" s="35"/>
      <c r="S231" s="35"/>
      <c r="T231" s="35"/>
      <c r="U231" s="35"/>
      <c r="V231" s="35"/>
    </row>
    <row r="232" spans="14:22" x14ac:dyDescent="0.25">
      <c r="N232" s="34">
        <v>228</v>
      </c>
      <c r="O232" s="35">
        <v>5708.7574740304563</v>
      </c>
      <c r="P232" s="35">
        <v>109.13609093540509</v>
      </c>
      <c r="Q232" s="35">
        <v>919.50395215697972</v>
      </c>
      <c r="R232" s="35"/>
      <c r="S232" s="35"/>
      <c r="T232" s="35"/>
      <c r="U232" s="35"/>
      <c r="V232" s="35"/>
    </row>
    <row r="233" spans="14:22" x14ac:dyDescent="0.25">
      <c r="N233" s="34">
        <v>229</v>
      </c>
      <c r="O233" s="35">
        <v>5046.4207359106158</v>
      </c>
      <c r="P233" s="35">
        <v>93.224722911846214</v>
      </c>
      <c r="Q233" s="35">
        <v>561.81226693406302</v>
      </c>
      <c r="R233" s="35"/>
      <c r="S233" s="35"/>
      <c r="T233" s="35"/>
      <c r="U233" s="35"/>
      <c r="V233" s="35"/>
    </row>
    <row r="234" spans="14:22" x14ac:dyDescent="0.25">
      <c r="N234" s="34">
        <v>230</v>
      </c>
      <c r="O234" s="35">
        <v>7529.1361710803239</v>
      </c>
      <c r="P234" s="35">
        <v>105.82663892447084</v>
      </c>
      <c r="Q234" s="35">
        <v>877.75700072489656</v>
      </c>
      <c r="R234" s="35"/>
      <c r="S234" s="35"/>
      <c r="T234" s="35"/>
      <c r="U234" s="35"/>
      <c r="V234" s="35"/>
    </row>
    <row r="235" spans="14:22" x14ac:dyDescent="0.25">
      <c r="N235" s="34">
        <v>231</v>
      </c>
      <c r="O235" s="35">
        <v>5779.0713331022271</v>
      </c>
      <c r="P235" s="35">
        <v>108.16273517752605</v>
      </c>
      <c r="Q235" s="35">
        <v>528.23302503691991</v>
      </c>
      <c r="R235" s="35"/>
      <c r="S235" s="35"/>
      <c r="T235" s="35"/>
      <c r="U235" s="35"/>
      <c r="V235" s="35"/>
    </row>
    <row r="236" spans="14:22" x14ac:dyDescent="0.25">
      <c r="N236" s="34">
        <v>232</v>
      </c>
      <c r="O236" s="35">
        <v>6748.1692997610717</v>
      </c>
      <c r="P236" s="35">
        <v>95.083011414845743</v>
      </c>
      <c r="Q236" s="35">
        <v>756.31797404387135</v>
      </c>
      <c r="R236" s="35"/>
      <c r="S236" s="35"/>
      <c r="T236" s="35"/>
      <c r="U236" s="35"/>
      <c r="V236" s="35"/>
    </row>
    <row r="237" spans="14:22" x14ac:dyDescent="0.25">
      <c r="N237" s="34">
        <v>233</v>
      </c>
      <c r="O237" s="35">
        <v>7244.3032855480478</v>
      </c>
      <c r="P237" s="35">
        <v>90.594132079318598</v>
      </c>
      <c r="Q237" s="35">
        <v>683.46569245130775</v>
      </c>
      <c r="R237" s="35"/>
      <c r="S237" s="35"/>
      <c r="T237" s="35"/>
      <c r="U237" s="35"/>
      <c r="V237" s="35"/>
    </row>
    <row r="238" spans="14:22" x14ac:dyDescent="0.25">
      <c r="N238" s="34">
        <v>234</v>
      </c>
      <c r="O238" s="35">
        <v>5678.8659366602906</v>
      </c>
      <c r="P238" s="35">
        <v>91.231035580075954</v>
      </c>
      <c r="Q238" s="35">
        <v>529.21583265922436</v>
      </c>
      <c r="R238" s="35"/>
      <c r="S238" s="35"/>
      <c r="T238" s="35"/>
      <c r="U238" s="35"/>
      <c r="V238" s="35"/>
    </row>
    <row r="239" spans="14:22" x14ac:dyDescent="0.25">
      <c r="N239" s="34">
        <v>235</v>
      </c>
      <c r="O239" s="35">
        <v>6689.1596550880913</v>
      </c>
      <c r="P239" s="35">
        <v>98.376023957761674</v>
      </c>
      <c r="Q239" s="35">
        <v>719.83980257148426</v>
      </c>
      <c r="R239" s="35"/>
      <c r="S239" s="35"/>
      <c r="T239" s="35"/>
      <c r="U239" s="35"/>
      <c r="V239" s="35"/>
    </row>
    <row r="240" spans="14:22" x14ac:dyDescent="0.25">
      <c r="N240" s="34">
        <v>236</v>
      </c>
      <c r="O240" s="35">
        <v>5590.1000697715372</v>
      </c>
      <c r="P240" s="35">
        <v>110.74606244142635</v>
      </c>
      <c r="Q240" s="35">
        <v>861.20750064215736</v>
      </c>
      <c r="R240" s="35"/>
      <c r="S240" s="35"/>
      <c r="T240" s="35"/>
      <c r="U240" s="35"/>
      <c r="V240" s="35"/>
    </row>
    <row r="241" spans="14:22" x14ac:dyDescent="0.25">
      <c r="N241" s="34">
        <v>237</v>
      </c>
      <c r="O241" s="35">
        <v>6263.7218282416225</v>
      </c>
      <c r="P241" s="35">
        <v>66.574969919433258</v>
      </c>
      <c r="Q241" s="35">
        <v>508.86703901525181</v>
      </c>
      <c r="R241" s="35"/>
      <c r="S241" s="35"/>
      <c r="T241" s="35"/>
      <c r="U241" s="35"/>
      <c r="V241" s="35"/>
    </row>
    <row r="242" spans="14:22" x14ac:dyDescent="0.25">
      <c r="N242" s="34">
        <v>238</v>
      </c>
      <c r="O242" s="35">
        <v>6791.8436673489668</v>
      </c>
      <c r="P242" s="35">
        <v>116.73880337892797</v>
      </c>
      <c r="Q242" s="35">
        <v>742.69402144528704</v>
      </c>
      <c r="R242" s="35"/>
      <c r="S242" s="35"/>
      <c r="T242" s="35"/>
      <c r="U242" s="35"/>
      <c r="V242" s="35"/>
    </row>
    <row r="243" spans="14:22" x14ac:dyDescent="0.25">
      <c r="N243" s="34">
        <v>239</v>
      </c>
      <c r="O243" s="35">
        <v>6703.1746524645296</v>
      </c>
      <c r="P243" s="35">
        <v>101.81564388565982</v>
      </c>
      <c r="Q243" s="35">
        <v>1035.5258433001959</v>
      </c>
      <c r="R243" s="35"/>
      <c r="S243" s="35"/>
      <c r="T243" s="35"/>
      <c r="U243" s="35"/>
      <c r="V243" s="35"/>
    </row>
    <row r="244" spans="14:22" x14ac:dyDescent="0.25">
      <c r="N244" s="34">
        <v>240</v>
      </c>
      <c r="O244" s="35">
        <v>6156.4048856320687</v>
      </c>
      <c r="P244" s="35">
        <v>99.726648860690432</v>
      </c>
      <c r="Q244" s="35">
        <v>792.65977950886656</v>
      </c>
      <c r="R244" s="35"/>
      <c r="S244" s="35"/>
      <c r="T244" s="35"/>
      <c r="U244" s="35"/>
      <c r="V244" s="35"/>
    </row>
    <row r="245" spans="14:22" x14ac:dyDescent="0.25">
      <c r="N245" s="34">
        <v>241</v>
      </c>
      <c r="O245" s="35">
        <v>5627.5982837150768</v>
      </c>
      <c r="P245" s="35">
        <v>119.60748568906014</v>
      </c>
      <c r="Q245" s="35">
        <v>781.24243906082995</v>
      </c>
      <c r="R245" s="35"/>
      <c r="S245" s="35"/>
      <c r="T245" s="35"/>
      <c r="U245" s="35"/>
      <c r="V245" s="35"/>
    </row>
    <row r="246" spans="14:22" x14ac:dyDescent="0.25">
      <c r="N246" s="34">
        <v>242</v>
      </c>
      <c r="O246" s="35">
        <v>5507.227969920692</v>
      </c>
      <c r="P246" s="35">
        <v>111.52525106193245</v>
      </c>
      <c r="Q246" s="35">
        <v>827.23109548992898</v>
      </c>
      <c r="R246" s="35"/>
      <c r="S246" s="35"/>
      <c r="T246" s="35"/>
      <c r="U246" s="35"/>
      <c r="V246" s="35"/>
    </row>
    <row r="247" spans="14:22" x14ac:dyDescent="0.25">
      <c r="N247" s="34">
        <v>243</v>
      </c>
      <c r="O247" s="35">
        <v>6414.9615423611849</v>
      </c>
      <c r="P247" s="35">
        <v>89.889639260452839</v>
      </c>
      <c r="Q247" s="35">
        <v>588.1905043002356</v>
      </c>
      <c r="R247" s="35"/>
      <c r="S247" s="35"/>
      <c r="T247" s="35"/>
      <c r="U247" s="35"/>
      <c r="V247" s="35"/>
    </row>
    <row r="248" spans="14:22" x14ac:dyDescent="0.25">
      <c r="N248" s="34">
        <v>244</v>
      </c>
      <c r="O248" s="35">
        <v>6184.6381078063814</v>
      </c>
      <c r="P248" s="35">
        <v>113.38376200700004</v>
      </c>
      <c r="Q248" s="35">
        <v>592.46702169745981</v>
      </c>
      <c r="R248" s="35"/>
      <c r="S248" s="35"/>
      <c r="T248" s="35"/>
      <c r="U248" s="35"/>
      <c r="V248" s="35"/>
    </row>
    <row r="249" spans="14:22" x14ac:dyDescent="0.25">
      <c r="N249" s="34">
        <v>245</v>
      </c>
      <c r="O249" s="35">
        <v>6537.4328274854233</v>
      </c>
      <c r="P249" s="35">
        <v>76.256450171806634</v>
      </c>
      <c r="Q249" s="35">
        <v>523.95205277095761</v>
      </c>
      <c r="R249" s="35"/>
      <c r="S249" s="35"/>
      <c r="T249" s="35"/>
      <c r="U249" s="35"/>
      <c r="V249" s="35"/>
    </row>
    <row r="250" spans="14:22" x14ac:dyDescent="0.25">
      <c r="N250" s="34">
        <v>246</v>
      </c>
      <c r="O250" s="35">
        <v>5307.4682156907829</v>
      </c>
      <c r="P250" s="35">
        <v>83.953468472574784</v>
      </c>
      <c r="Q250" s="35">
        <v>968.88186567875141</v>
      </c>
      <c r="R250" s="35"/>
      <c r="S250" s="35"/>
      <c r="T250" s="35"/>
      <c r="U250" s="35"/>
      <c r="V250" s="35"/>
    </row>
    <row r="251" spans="14:22" x14ac:dyDescent="0.25">
      <c r="N251" s="34">
        <v>247</v>
      </c>
      <c r="O251" s="35">
        <v>5583.4822446230701</v>
      </c>
      <c r="P251" s="35">
        <v>89.564787113164485</v>
      </c>
      <c r="Q251" s="35">
        <v>895.20516393446246</v>
      </c>
      <c r="R251" s="35"/>
      <c r="S251" s="35"/>
      <c r="T251" s="35"/>
      <c r="U251" s="35"/>
      <c r="V251" s="35"/>
    </row>
    <row r="252" spans="14:22" x14ac:dyDescent="0.25">
      <c r="N252" s="34">
        <v>248</v>
      </c>
      <c r="O252" s="35">
        <v>5729.7912260673947</v>
      </c>
      <c r="P252" s="35">
        <v>99.134225317379233</v>
      </c>
      <c r="Q252" s="35">
        <v>705.46287572641961</v>
      </c>
      <c r="R252" s="35"/>
      <c r="S252" s="35"/>
      <c r="T252" s="35"/>
      <c r="U252" s="35"/>
      <c r="V252" s="35"/>
    </row>
    <row r="253" spans="14:22" x14ac:dyDescent="0.25">
      <c r="N253" s="34">
        <v>249</v>
      </c>
      <c r="O253" s="35">
        <v>6251.3067061812508</v>
      </c>
      <c r="P253" s="35">
        <v>84.519296842049499</v>
      </c>
      <c r="Q253" s="35">
        <v>869.16831377530843</v>
      </c>
      <c r="R253" s="35"/>
      <c r="S253" s="35"/>
      <c r="T253" s="35"/>
      <c r="U253" s="35"/>
      <c r="V253" s="35"/>
    </row>
    <row r="254" spans="14:22" x14ac:dyDescent="0.25">
      <c r="N254" s="34">
        <v>250</v>
      </c>
      <c r="O254" s="35">
        <v>6529.2601219809922</v>
      </c>
      <c r="P254" s="35">
        <v>97.645313359518838</v>
      </c>
      <c r="Q254" s="35">
        <v>995.93089734926264</v>
      </c>
      <c r="R254" s="35"/>
      <c r="S254" s="35"/>
      <c r="T254" s="35"/>
      <c r="U254" s="35"/>
      <c r="V254" s="35"/>
    </row>
    <row r="255" spans="14:22" x14ac:dyDescent="0.25">
      <c r="N255" s="34">
        <v>251</v>
      </c>
      <c r="O255" s="35">
        <v>6553.2434641742211</v>
      </c>
      <c r="P255" s="35">
        <v>111.54618742588383</v>
      </c>
      <c r="Q255" s="35">
        <v>660.42481060939565</v>
      </c>
      <c r="R255" s="35"/>
      <c r="S255" s="35"/>
      <c r="T255" s="35"/>
      <c r="U255" s="35"/>
      <c r="V255" s="35"/>
    </row>
    <row r="256" spans="14:22" x14ac:dyDescent="0.25">
      <c r="N256" s="34">
        <v>252</v>
      </c>
      <c r="O256" s="35">
        <v>5985.9556235894306</v>
      </c>
      <c r="P256" s="35">
        <v>109.30171338688459</v>
      </c>
      <c r="Q256" s="35">
        <v>874.78941607818808</v>
      </c>
      <c r="R256" s="35"/>
      <c r="S256" s="35"/>
      <c r="T256" s="35"/>
      <c r="U256" s="35"/>
      <c r="V256" s="35"/>
    </row>
    <row r="257" spans="14:22" x14ac:dyDescent="0.25">
      <c r="N257" s="34">
        <v>253</v>
      </c>
      <c r="O257" s="35">
        <v>6203.3403347616086</v>
      </c>
      <c r="P257" s="35">
        <v>108.93625656477141</v>
      </c>
      <c r="Q257" s="35">
        <v>726.91364751160756</v>
      </c>
      <c r="R257" s="35"/>
      <c r="S257" s="35"/>
      <c r="T257" s="35"/>
      <c r="U257" s="35"/>
      <c r="V257" s="35"/>
    </row>
    <row r="258" spans="14:22" x14ac:dyDescent="0.25">
      <c r="N258" s="34">
        <v>254</v>
      </c>
      <c r="O258" s="35">
        <v>4702.6633398973818</v>
      </c>
      <c r="P258" s="35">
        <v>104.49539832900986</v>
      </c>
      <c r="Q258" s="35">
        <v>851.67285667557417</v>
      </c>
      <c r="R258" s="35"/>
      <c r="S258" s="35"/>
      <c r="T258" s="35"/>
      <c r="U258" s="35"/>
      <c r="V258" s="35"/>
    </row>
    <row r="259" spans="14:22" x14ac:dyDescent="0.25">
      <c r="N259" s="34">
        <v>255</v>
      </c>
      <c r="O259" s="35">
        <v>5520.9531445275543</v>
      </c>
      <c r="P259" s="35">
        <v>101.79113758651376</v>
      </c>
      <c r="Q259" s="35">
        <v>575.3695522139858</v>
      </c>
      <c r="R259" s="35"/>
      <c r="S259" s="35"/>
      <c r="T259" s="35"/>
      <c r="U259" s="35"/>
      <c r="V259" s="35"/>
    </row>
    <row r="260" spans="14:22" x14ac:dyDescent="0.25">
      <c r="N260" s="34">
        <v>256</v>
      </c>
      <c r="O260" s="35">
        <v>7019.447236370067</v>
      </c>
      <c r="P260" s="35">
        <v>88.457092496531175</v>
      </c>
      <c r="Q260" s="35">
        <v>819.97680714970829</v>
      </c>
      <c r="R260" s="35"/>
      <c r="S260" s="35"/>
      <c r="T260" s="35"/>
      <c r="U260" s="35"/>
      <c r="V260" s="35"/>
    </row>
    <row r="261" spans="14:22" x14ac:dyDescent="0.25">
      <c r="N261" s="34">
        <v>257</v>
      </c>
      <c r="O261" s="35">
        <v>6336.9115749138746</v>
      </c>
      <c r="P261" s="35">
        <v>87.249030405123307</v>
      </c>
      <c r="Q261" s="35">
        <v>576.10582780480036</v>
      </c>
      <c r="R261" s="35"/>
      <c r="S261" s="35"/>
      <c r="T261" s="35"/>
      <c r="U261" s="35"/>
      <c r="V261" s="35"/>
    </row>
    <row r="262" spans="14:22" x14ac:dyDescent="0.25">
      <c r="N262" s="34">
        <v>258</v>
      </c>
      <c r="O262" s="35">
        <v>5525.3195823636624</v>
      </c>
      <c r="P262" s="35">
        <v>83.107777647952105</v>
      </c>
      <c r="Q262" s="35">
        <v>793.28632053765318</v>
      </c>
      <c r="R262" s="35"/>
      <c r="S262" s="35"/>
      <c r="T262" s="35"/>
      <c r="U262" s="35"/>
      <c r="V262" s="35"/>
    </row>
    <row r="263" spans="14:22" x14ac:dyDescent="0.25">
      <c r="N263" s="34">
        <v>259</v>
      </c>
      <c r="O263" s="35">
        <v>5313.2509594004796</v>
      </c>
      <c r="P263" s="35">
        <v>97.424511772461045</v>
      </c>
      <c r="Q263" s="35">
        <v>513.47435832856286</v>
      </c>
      <c r="R263" s="35"/>
      <c r="S263" s="35"/>
      <c r="T263" s="35"/>
      <c r="U263" s="35"/>
      <c r="V263" s="35"/>
    </row>
    <row r="264" spans="14:22" x14ac:dyDescent="0.25">
      <c r="N264" s="34">
        <v>260</v>
      </c>
      <c r="O264" s="35">
        <v>7040.3022547213986</v>
      </c>
      <c r="P264" s="35">
        <v>113.49423266687654</v>
      </c>
      <c r="Q264" s="35">
        <v>648.81723095600296</v>
      </c>
      <c r="R264" s="35"/>
      <c r="S264" s="35"/>
      <c r="T264" s="35"/>
      <c r="U264" s="35"/>
      <c r="V264" s="35"/>
    </row>
    <row r="265" spans="14:22" x14ac:dyDescent="0.25">
      <c r="N265" s="34">
        <v>261</v>
      </c>
      <c r="O265" s="35">
        <v>7237.6555101416616</v>
      </c>
      <c r="P265" s="35">
        <v>81.307947276615394</v>
      </c>
      <c r="Q265" s="35">
        <v>774.10033774307567</v>
      </c>
      <c r="R265" s="35"/>
      <c r="S265" s="35"/>
      <c r="T265" s="35"/>
      <c r="U265" s="35"/>
      <c r="V265" s="35"/>
    </row>
    <row r="266" spans="14:22" x14ac:dyDescent="0.25">
      <c r="N266" s="34">
        <v>262</v>
      </c>
      <c r="O266" s="35">
        <v>4904.1126027880737</v>
      </c>
      <c r="P266" s="35">
        <v>113.10614832427245</v>
      </c>
      <c r="Q266" s="35">
        <v>554.30085656293954</v>
      </c>
      <c r="R266" s="35"/>
      <c r="S266" s="35"/>
      <c r="T266" s="35"/>
      <c r="U266" s="35"/>
      <c r="V266" s="35"/>
    </row>
    <row r="267" spans="14:22" x14ac:dyDescent="0.25">
      <c r="N267" s="34">
        <v>263</v>
      </c>
      <c r="O267" s="35">
        <v>5362.6118458460842</v>
      </c>
      <c r="P267" s="35">
        <v>97.798830083175545</v>
      </c>
      <c r="Q267" s="35">
        <v>873.15183906572997</v>
      </c>
      <c r="R267" s="35"/>
      <c r="S267" s="35"/>
      <c r="T267" s="35"/>
      <c r="U267" s="35"/>
      <c r="V267" s="35"/>
    </row>
    <row r="268" spans="14:22" x14ac:dyDescent="0.25">
      <c r="N268" s="34">
        <v>264</v>
      </c>
      <c r="O268" s="35">
        <v>6421.7654317559427</v>
      </c>
      <c r="P268" s="35">
        <v>85.616422757033234</v>
      </c>
      <c r="Q268" s="35">
        <v>646.7851077579395</v>
      </c>
      <c r="R268" s="35"/>
      <c r="S268" s="35"/>
      <c r="T268" s="35"/>
      <c r="U268" s="35"/>
      <c r="V268" s="35"/>
    </row>
    <row r="269" spans="14:22" x14ac:dyDescent="0.25">
      <c r="N269" s="34">
        <v>265</v>
      </c>
      <c r="O269" s="35">
        <v>6442.6901311007814</v>
      </c>
      <c r="P269" s="35">
        <v>80.814520409431424</v>
      </c>
      <c r="Q269" s="35">
        <v>581.96510398672558</v>
      </c>
      <c r="R269" s="35"/>
      <c r="S269" s="35"/>
      <c r="T269" s="35"/>
      <c r="U269" s="35"/>
      <c r="V269" s="35"/>
    </row>
    <row r="270" spans="14:22" x14ac:dyDescent="0.25">
      <c r="N270" s="34">
        <v>266</v>
      </c>
      <c r="O270" s="35">
        <v>6595.5287488158165</v>
      </c>
      <c r="P270" s="35">
        <v>108.5046743683323</v>
      </c>
      <c r="Q270" s="35">
        <v>691.4011844405394</v>
      </c>
      <c r="R270" s="35"/>
      <c r="S270" s="35"/>
      <c r="T270" s="35"/>
      <c r="U270" s="35"/>
      <c r="V270" s="35"/>
    </row>
    <row r="271" spans="14:22" x14ac:dyDescent="0.25">
      <c r="N271" s="34">
        <v>267</v>
      </c>
      <c r="O271" s="35">
        <v>7331.2882976288183</v>
      </c>
      <c r="P271" s="35">
        <v>74.609466872588627</v>
      </c>
      <c r="Q271" s="35">
        <v>683.91445397831592</v>
      </c>
      <c r="R271" s="35"/>
      <c r="S271" s="35"/>
      <c r="T271" s="35"/>
      <c r="U271" s="35"/>
      <c r="V271" s="35"/>
    </row>
    <row r="272" spans="14:22" x14ac:dyDescent="0.25">
      <c r="N272" s="34">
        <v>268</v>
      </c>
      <c r="O272" s="35">
        <v>5905.1072238064717</v>
      </c>
      <c r="P272" s="35">
        <v>89.206279461882644</v>
      </c>
      <c r="Q272" s="35">
        <v>608.92126046392809</v>
      </c>
      <c r="R272" s="35"/>
      <c r="S272" s="35"/>
      <c r="T272" s="35"/>
      <c r="U272" s="35"/>
      <c r="V272" s="35"/>
    </row>
    <row r="273" spans="14:22" x14ac:dyDescent="0.25">
      <c r="N273" s="34">
        <v>269</v>
      </c>
      <c r="O273" s="35">
        <v>6706.9084854610564</v>
      </c>
      <c r="P273" s="35">
        <v>97.418550840998989</v>
      </c>
      <c r="Q273" s="35">
        <v>682.78719313216379</v>
      </c>
      <c r="R273" s="35"/>
      <c r="S273" s="35"/>
      <c r="T273" s="35"/>
      <c r="U273" s="35"/>
      <c r="V273" s="35"/>
    </row>
    <row r="274" spans="14:22" x14ac:dyDescent="0.25">
      <c r="N274" s="34">
        <v>270</v>
      </c>
      <c r="O274" s="35">
        <v>5475.2751884544759</v>
      </c>
      <c r="P274" s="35">
        <v>114.03889147696367</v>
      </c>
      <c r="Q274" s="35">
        <v>641.99597384889171</v>
      </c>
      <c r="R274" s="35"/>
      <c r="S274" s="35"/>
      <c r="T274" s="35"/>
      <c r="U274" s="35"/>
      <c r="V274" s="35"/>
    </row>
    <row r="275" spans="14:22" x14ac:dyDescent="0.25">
      <c r="N275" s="34">
        <v>271</v>
      </c>
      <c r="O275" s="35">
        <v>7272.1485317702227</v>
      </c>
      <c r="P275" s="35">
        <v>94.876713125251968</v>
      </c>
      <c r="Q275" s="35">
        <v>542.70553498301285</v>
      </c>
      <c r="R275" s="35"/>
      <c r="S275" s="35"/>
      <c r="T275" s="35"/>
      <c r="U275" s="35"/>
      <c r="V275" s="35"/>
    </row>
    <row r="276" spans="14:22" x14ac:dyDescent="0.25">
      <c r="N276" s="34">
        <v>272</v>
      </c>
      <c r="O276" s="35">
        <v>5894.9104133295705</v>
      </c>
      <c r="P276" s="35">
        <v>89.145989484158576</v>
      </c>
      <c r="Q276" s="35">
        <v>949.18482862236306</v>
      </c>
      <c r="R276" s="35"/>
      <c r="S276" s="35"/>
      <c r="T276" s="35"/>
      <c r="U276" s="35"/>
      <c r="V276" s="35"/>
    </row>
    <row r="277" spans="14:22" x14ac:dyDescent="0.25">
      <c r="N277" s="34">
        <v>273</v>
      </c>
      <c r="O277" s="35">
        <v>5036.0910143439223</v>
      </c>
      <c r="P277" s="35">
        <v>81.602748587966815</v>
      </c>
      <c r="Q277" s="35">
        <v>789.55040597984578</v>
      </c>
      <c r="R277" s="35"/>
      <c r="S277" s="35"/>
      <c r="T277" s="35"/>
      <c r="U277" s="35"/>
      <c r="V277" s="35"/>
    </row>
    <row r="278" spans="14:22" x14ac:dyDescent="0.25">
      <c r="N278" s="34">
        <v>274</v>
      </c>
      <c r="O278" s="35">
        <v>6655.0139024362452</v>
      </c>
      <c r="P278" s="35">
        <v>110.30137661819938</v>
      </c>
      <c r="Q278" s="35">
        <v>701.32446963517566</v>
      </c>
      <c r="R278" s="35"/>
      <c r="S278" s="35"/>
      <c r="T278" s="35"/>
      <c r="U278" s="35"/>
      <c r="V278" s="35"/>
    </row>
    <row r="279" spans="14:22" x14ac:dyDescent="0.25">
      <c r="N279" s="34">
        <v>275</v>
      </c>
      <c r="O279" s="35">
        <v>6058.0315483309005</v>
      </c>
      <c r="P279" s="35">
        <v>108.46418403920603</v>
      </c>
      <c r="Q279" s="35">
        <v>776.73616443783646</v>
      </c>
      <c r="R279" s="35"/>
      <c r="S279" s="35"/>
      <c r="T279" s="35"/>
      <c r="U279" s="35"/>
      <c r="V279" s="35"/>
    </row>
    <row r="280" spans="14:22" x14ac:dyDescent="0.25">
      <c r="N280" s="34">
        <v>276</v>
      </c>
      <c r="O280" s="35">
        <v>5746.8297071934876</v>
      </c>
      <c r="P280" s="35">
        <v>101.06505188768307</v>
      </c>
      <c r="Q280" s="35">
        <v>649.66250993715983</v>
      </c>
      <c r="R280" s="35"/>
      <c r="S280" s="35"/>
      <c r="T280" s="35"/>
      <c r="U280" s="35"/>
      <c r="V280" s="35"/>
    </row>
    <row r="281" spans="14:22" x14ac:dyDescent="0.25">
      <c r="N281" s="34">
        <v>277</v>
      </c>
      <c r="O281" s="35">
        <v>6188.4523791372867</v>
      </c>
      <c r="P281" s="35">
        <v>104.4571695221024</v>
      </c>
      <c r="Q281" s="35">
        <v>993.30600657396701</v>
      </c>
      <c r="R281" s="35"/>
      <c r="S281" s="35"/>
      <c r="T281" s="35"/>
      <c r="U281" s="35"/>
      <c r="V281" s="35"/>
    </row>
    <row r="282" spans="14:22" x14ac:dyDescent="0.25">
      <c r="N282" s="34">
        <v>278</v>
      </c>
      <c r="O282" s="35">
        <v>6477.7033115455652</v>
      </c>
      <c r="P282" s="35">
        <v>109.16469810711763</v>
      </c>
      <c r="Q282" s="35">
        <v>536.29301379285903</v>
      </c>
      <c r="R282" s="35"/>
      <c r="S282" s="35"/>
      <c r="T282" s="35"/>
      <c r="U282" s="35"/>
      <c r="V282" s="35"/>
    </row>
    <row r="283" spans="14:22" x14ac:dyDescent="0.25">
      <c r="N283" s="34">
        <v>279</v>
      </c>
      <c r="O283" s="35">
        <v>7520.6400823531367</v>
      </c>
      <c r="P283" s="35">
        <v>101.62299440564934</v>
      </c>
      <c r="Q283" s="35">
        <v>584.12176752678306</v>
      </c>
      <c r="R283" s="35"/>
      <c r="S283" s="35"/>
      <c r="T283" s="35"/>
      <c r="U283" s="35"/>
      <c r="V283" s="35"/>
    </row>
    <row r="284" spans="14:22" x14ac:dyDescent="0.25">
      <c r="N284" s="34">
        <v>280</v>
      </c>
      <c r="O284" s="35">
        <v>6420.8707274774097</v>
      </c>
      <c r="P284" s="35">
        <v>107.18800380332678</v>
      </c>
      <c r="Q284" s="35">
        <v>707.86061446619715</v>
      </c>
      <c r="R284" s="35"/>
      <c r="S284" s="35"/>
      <c r="T284" s="35"/>
      <c r="U284" s="35"/>
      <c r="V284" s="35"/>
    </row>
    <row r="285" spans="14:22" x14ac:dyDescent="0.25">
      <c r="N285" s="34">
        <v>281</v>
      </c>
      <c r="O285" s="35">
        <v>5568.6410356836222</v>
      </c>
      <c r="P285" s="35">
        <v>73.642749727637721</v>
      </c>
      <c r="Q285" s="35">
        <v>611.59279343618323</v>
      </c>
      <c r="R285" s="35"/>
      <c r="S285" s="35"/>
      <c r="T285" s="35"/>
      <c r="U285" s="35"/>
      <c r="V285" s="35"/>
    </row>
    <row r="286" spans="14:22" x14ac:dyDescent="0.25">
      <c r="N286" s="34">
        <v>282</v>
      </c>
      <c r="O286" s="35">
        <v>6344.9671021913246</v>
      </c>
      <c r="P286" s="35">
        <v>85.695191665912034</v>
      </c>
      <c r="Q286" s="35">
        <v>747.68951690290658</v>
      </c>
      <c r="R286" s="35"/>
      <c r="S286" s="35"/>
      <c r="T286" s="35"/>
      <c r="U286" s="35"/>
      <c r="V286" s="35"/>
    </row>
    <row r="287" spans="14:22" x14ac:dyDescent="0.25">
      <c r="N287" s="34">
        <v>283</v>
      </c>
      <c r="O287" s="35">
        <v>4684.616615589297</v>
      </c>
      <c r="P287" s="35">
        <v>94.951592533262072</v>
      </c>
      <c r="Q287" s="35">
        <v>892.25701495607939</v>
      </c>
      <c r="R287" s="35"/>
      <c r="S287" s="35"/>
      <c r="T287" s="35"/>
      <c r="U287" s="35"/>
      <c r="V287" s="35"/>
    </row>
    <row r="288" spans="14:22" x14ac:dyDescent="0.25">
      <c r="N288" s="34">
        <v>284</v>
      </c>
      <c r="O288" s="35">
        <v>6234.1829338098441</v>
      </c>
      <c r="P288" s="35">
        <v>106.10201773763305</v>
      </c>
      <c r="Q288" s="35">
        <v>667.15727399216757</v>
      </c>
      <c r="R288" s="35"/>
      <c r="S288" s="35"/>
      <c r="T288" s="35"/>
      <c r="U288" s="35"/>
      <c r="V288" s="35"/>
    </row>
    <row r="289" spans="14:22" x14ac:dyDescent="0.25">
      <c r="N289" s="34">
        <v>285</v>
      </c>
      <c r="O289" s="35">
        <v>6081.7996562107483</v>
      </c>
      <c r="P289" s="35">
        <v>116.99749633067947</v>
      </c>
      <c r="Q289" s="35">
        <v>574.83381586315659</v>
      </c>
      <c r="R289" s="35"/>
      <c r="S289" s="35"/>
      <c r="T289" s="35"/>
      <c r="U289" s="35"/>
      <c r="V289" s="35"/>
    </row>
    <row r="290" spans="14:22" x14ac:dyDescent="0.25">
      <c r="N290" s="34">
        <v>286</v>
      </c>
      <c r="O290" s="35">
        <v>5283.1248200274586</v>
      </c>
      <c r="P290" s="35">
        <v>96.374851069053094</v>
      </c>
      <c r="Q290" s="35">
        <v>596.09269773953179</v>
      </c>
      <c r="R290" s="35"/>
      <c r="S290" s="35"/>
      <c r="T290" s="35"/>
      <c r="U290" s="35"/>
      <c r="V290" s="35"/>
    </row>
    <row r="291" spans="14:22" x14ac:dyDescent="0.25">
      <c r="N291" s="34">
        <v>287</v>
      </c>
      <c r="O291" s="35">
        <v>5590.5451615063903</v>
      </c>
      <c r="P291" s="35">
        <v>97.53542609425665</v>
      </c>
      <c r="Q291" s="35">
        <v>949.47922067628394</v>
      </c>
      <c r="R291" s="35"/>
      <c r="S291" s="35"/>
      <c r="T291" s="35"/>
      <c r="U291" s="35"/>
      <c r="V291" s="35"/>
    </row>
    <row r="292" spans="14:22" x14ac:dyDescent="0.25">
      <c r="N292" s="34">
        <v>288</v>
      </c>
      <c r="O292" s="35">
        <v>6298.1907035476861</v>
      </c>
      <c r="P292" s="35">
        <v>94.348453499620135</v>
      </c>
      <c r="Q292" s="35">
        <v>685.36296320952169</v>
      </c>
      <c r="R292" s="35"/>
      <c r="S292" s="35"/>
      <c r="T292" s="35"/>
      <c r="U292" s="35"/>
      <c r="V292" s="35"/>
    </row>
    <row r="293" spans="14:22" x14ac:dyDescent="0.25">
      <c r="N293" s="34">
        <v>289</v>
      </c>
      <c r="O293" s="35">
        <v>5869.6655398022967</v>
      </c>
      <c r="P293" s="35">
        <v>102.75607347358837</v>
      </c>
      <c r="Q293" s="35">
        <v>459.64304454427725</v>
      </c>
      <c r="R293" s="35"/>
      <c r="S293" s="35"/>
      <c r="T293" s="35"/>
      <c r="U293" s="35"/>
      <c r="V293" s="35"/>
    </row>
    <row r="294" spans="14:22" x14ac:dyDescent="0.25">
      <c r="N294" s="34">
        <v>290</v>
      </c>
      <c r="O294" s="35">
        <v>4920.3137811650686</v>
      </c>
      <c r="P294" s="35">
        <v>90.790577912480359</v>
      </c>
      <c r="Q294" s="35">
        <v>355.2186885215541</v>
      </c>
      <c r="R294" s="35"/>
      <c r="S294" s="35"/>
      <c r="T294" s="35"/>
      <c r="U294" s="35"/>
      <c r="V294" s="35"/>
    </row>
    <row r="295" spans="14:22" x14ac:dyDescent="0.25">
      <c r="N295" s="34">
        <v>291</v>
      </c>
      <c r="O295" s="35">
        <v>5269.6306883009192</v>
      </c>
      <c r="P295" s="35">
        <v>87.226615708798946</v>
      </c>
      <c r="Q295" s="35">
        <v>585.32668024613577</v>
      </c>
      <c r="R295" s="35"/>
      <c r="S295" s="35"/>
      <c r="T295" s="35"/>
      <c r="U295" s="35"/>
      <c r="V295" s="35"/>
    </row>
    <row r="296" spans="14:22" x14ac:dyDescent="0.25">
      <c r="N296" s="34">
        <v>292</v>
      </c>
      <c r="O296" s="35">
        <v>6424.0634851667055</v>
      </c>
      <c r="P296" s="35">
        <v>101.22093012915909</v>
      </c>
      <c r="Q296" s="35">
        <v>537.36747046604978</v>
      </c>
      <c r="R296" s="35"/>
      <c r="S296" s="35"/>
      <c r="T296" s="35"/>
      <c r="U296" s="35"/>
      <c r="V296" s="35"/>
    </row>
    <row r="297" spans="14:22" x14ac:dyDescent="0.25">
      <c r="N297" s="34">
        <v>293</v>
      </c>
      <c r="O297" s="35">
        <v>6125.94411062993</v>
      </c>
      <c r="P297" s="35">
        <v>90.263720729887183</v>
      </c>
      <c r="Q297" s="35">
        <v>381.5496133168885</v>
      </c>
      <c r="R297" s="35"/>
      <c r="S297" s="35"/>
      <c r="T297" s="35"/>
      <c r="U297" s="35"/>
      <c r="V297" s="35"/>
    </row>
    <row r="298" spans="14:22" x14ac:dyDescent="0.25">
      <c r="N298" s="34">
        <v>294</v>
      </c>
      <c r="O298" s="35">
        <v>6175.8630126244443</v>
      </c>
      <c r="P298" s="35">
        <v>106.37737758898879</v>
      </c>
      <c r="Q298" s="35">
        <v>793.51608500314478</v>
      </c>
      <c r="R298" s="35"/>
      <c r="S298" s="35"/>
      <c r="T298" s="35"/>
      <c r="U298" s="35"/>
      <c r="V298" s="35"/>
    </row>
    <row r="299" spans="14:22" x14ac:dyDescent="0.25">
      <c r="N299" s="34">
        <v>295</v>
      </c>
      <c r="O299" s="35">
        <v>6670.5662038119553</v>
      </c>
      <c r="P299" s="35">
        <v>96.431905647605703</v>
      </c>
      <c r="Q299" s="35">
        <v>643.45690238644477</v>
      </c>
      <c r="R299" s="35"/>
      <c r="S299" s="35"/>
      <c r="T299" s="35"/>
      <c r="U299" s="35"/>
      <c r="V299" s="35"/>
    </row>
    <row r="300" spans="14:22" x14ac:dyDescent="0.25">
      <c r="N300" s="34">
        <v>296</v>
      </c>
      <c r="O300" s="35">
        <v>7353.3954195438246</v>
      </c>
      <c r="P300" s="35">
        <v>100.4125572668023</v>
      </c>
      <c r="Q300" s="35">
        <v>628.34280277280345</v>
      </c>
      <c r="R300" s="35"/>
      <c r="S300" s="35"/>
      <c r="T300" s="35"/>
      <c r="U300" s="35"/>
      <c r="V300" s="35"/>
    </row>
    <row r="301" spans="14:22" x14ac:dyDescent="0.25">
      <c r="N301" s="34">
        <v>297</v>
      </c>
      <c r="O301" s="35">
        <v>7129.9529167956744</v>
      </c>
      <c r="P301" s="35">
        <v>89.254317557371039</v>
      </c>
      <c r="Q301" s="35">
        <v>645.43171132315933</v>
      </c>
      <c r="R301" s="35"/>
      <c r="S301" s="35"/>
      <c r="T301" s="35"/>
      <c r="U301" s="35"/>
      <c r="V301" s="35"/>
    </row>
    <row r="302" spans="14:22" x14ac:dyDescent="0.25">
      <c r="N302" s="34">
        <v>298</v>
      </c>
      <c r="O302" s="35">
        <v>5757.6948857038014</v>
      </c>
      <c r="P302" s="35">
        <v>98.836607790712719</v>
      </c>
      <c r="Q302" s="35">
        <v>745.15722320441557</v>
      </c>
      <c r="R302" s="35"/>
      <c r="S302" s="35"/>
      <c r="T302" s="35"/>
      <c r="U302" s="35"/>
      <c r="V302" s="35"/>
    </row>
    <row r="303" spans="14:22" x14ac:dyDescent="0.25">
      <c r="N303" s="34">
        <v>299</v>
      </c>
      <c r="O303" s="35">
        <v>7218.4807458917239</v>
      </c>
      <c r="P303" s="35">
        <v>117.24545960571464</v>
      </c>
      <c r="Q303" s="35">
        <v>688.20013914421929</v>
      </c>
      <c r="R303" s="35"/>
      <c r="S303" s="35"/>
      <c r="T303" s="35"/>
      <c r="U303" s="35"/>
      <c r="V303" s="35"/>
    </row>
    <row r="304" spans="14:22" x14ac:dyDescent="0.25">
      <c r="N304" s="34">
        <v>300</v>
      </c>
      <c r="O304" s="35">
        <v>6289.7820937197148</v>
      </c>
      <c r="P304" s="35">
        <v>83.951847424437446</v>
      </c>
      <c r="Q304" s="35">
        <v>900.81141831792002</v>
      </c>
      <c r="R304" s="35"/>
      <c r="S304" s="35"/>
      <c r="T304" s="35"/>
      <c r="U304" s="35"/>
      <c r="V304" s="35"/>
    </row>
    <row r="305" spans="14:22" x14ac:dyDescent="0.25">
      <c r="N305" s="34">
        <v>301</v>
      </c>
      <c r="O305" s="35">
        <v>6453.4562952496035</v>
      </c>
      <c r="P305" s="35">
        <v>75.303180785522926</v>
      </c>
      <c r="Q305" s="35">
        <v>907.08454412666015</v>
      </c>
      <c r="R305" s="35"/>
      <c r="S305" s="35"/>
      <c r="T305" s="35"/>
      <c r="U305" s="35"/>
      <c r="V305" s="35"/>
    </row>
    <row r="306" spans="14:22" x14ac:dyDescent="0.25">
      <c r="N306" s="34">
        <v>302</v>
      </c>
      <c r="O306" s="35">
        <v>6594.138691987946</v>
      </c>
      <c r="P306" s="35">
        <v>78.749540988924821</v>
      </c>
      <c r="Q306" s="35">
        <v>783.48517933259063</v>
      </c>
      <c r="R306" s="35"/>
      <c r="S306" s="35"/>
      <c r="T306" s="35"/>
      <c r="U306" s="35"/>
      <c r="V306" s="35"/>
    </row>
    <row r="307" spans="14:22" x14ac:dyDescent="0.25">
      <c r="N307" s="34">
        <v>303</v>
      </c>
      <c r="O307" s="35">
        <v>6346.1949697659938</v>
      </c>
      <c r="P307" s="35">
        <v>110.18870332762205</v>
      </c>
      <c r="Q307" s="35">
        <v>522.97687201362885</v>
      </c>
      <c r="R307" s="35"/>
      <c r="S307" s="35"/>
      <c r="T307" s="35"/>
      <c r="U307" s="35"/>
      <c r="V307" s="35"/>
    </row>
    <row r="308" spans="14:22" x14ac:dyDescent="0.25">
      <c r="N308" s="34">
        <v>304</v>
      </c>
      <c r="O308" s="35">
        <v>5420.2793979368971</v>
      </c>
      <c r="P308" s="35">
        <v>100.19011511002553</v>
      </c>
      <c r="Q308" s="35">
        <v>559.74466862137319</v>
      </c>
      <c r="R308" s="35"/>
      <c r="S308" s="35"/>
      <c r="T308" s="35"/>
      <c r="U308" s="35"/>
      <c r="V308" s="35"/>
    </row>
    <row r="309" spans="14:22" x14ac:dyDescent="0.25">
      <c r="N309" s="34">
        <v>305</v>
      </c>
      <c r="O309" s="35">
        <v>5392.9913482279653</v>
      </c>
      <c r="P309" s="35">
        <v>88.563436181604033</v>
      </c>
      <c r="Q309" s="35">
        <v>821.6393072181196</v>
      </c>
      <c r="R309" s="35"/>
      <c r="S309" s="35"/>
      <c r="T309" s="35"/>
      <c r="U309" s="35"/>
      <c r="V309" s="35"/>
    </row>
    <row r="310" spans="14:22" x14ac:dyDescent="0.25">
      <c r="N310" s="34">
        <v>306</v>
      </c>
      <c r="O310" s="35">
        <v>5257.1857290094049</v>
      </c>
      <c r="P310" s="35">
        <v>90.634910508419779</v>
      </c>
      <c r="Q310" s="35">
        <v>756.36551335260413</v>
      </c>
      <c r="R310" s="35"/>
      <c r="S310" s="35"/>
      <c r="T310" s="35"/>
      <c r="U310" s="35"/>
      <c r="V310" s="35"/>
    </row>
    <row r="311" spans="14:22" x14ac:dyDescent="0.25">
      <c r="N311" s="34">
        <v>307</v>
      </c>
      <c r="O311" s="35">
        <v>5420.209470554626</v>
      </c>
      <c r="P311" s="35">
        <v>83.360704665370719</v>
      </c>
      <c r="Q311" s="35">
        <v>691.82214812876305</v>
      </c>
      <c r="R311" s="35"/>
      <c r="S311" s="35"/>
      <c r="T311" s="35"/>
      <c r="U311" s="35"/>
      <c r="V311" s="35"/>
    </row>
    <row r="312" spans="14:22" x14ac:dyDescent="0.25">
      <c r="N312" s="34">
        <v>308</v>
      </c>
      <c r="O312" s="35">
        <v>6460.1908715688687</v>
      </c>
      <c r="P312" s="35">
        <v>84.184892761285127</v>
      </c>
      <c r="Q312" s="35">
        <v>988.03079640918224</v>
      </c>
      <c r="R312" s="35"/>
      <c r="S312" s="35"/>
      <c r="T312" s="35"/>
      <c r="U312" s="35"/>
      <c r="V312" s="35"/>
    </row>
    <row r="313" spans="14:22" x14ac:dyDescent="0.25">
      <c r="N313" s="34">
        <v>309</v>
      </c>
      <c r="O313" s="35">
        <v>6667.0442780204476</v>
      </c>
      <c r="P313" s="35">
        <v>121.5856970458245</v>
      </c>
      <c r="Q313" s="35">
        <v>711.28419497521224</v>
      </c>
      <c r="R313" s="35"/>
      <c r="S313" s="35"/>
      <c r="T313" s="35"/>
      <c r="U313" s="35"/>
      <c r="V313" s="35"/>
    </row>
    <row r="314" spans="14:22" x14ac:dyDescent="0.25">
      <c r="N314" s="34">
        <v>310</v>
      </c>
      <c r="O314" s="35">
        <v>7388.7102888521977</v>
      </c>
      <c r="P314" s="35">
        <v>99.184742533815665</v>
      </c>
      <c r="Q314" s="35">
        <v>563.14375162023236</v>
      </c>
      <c r="R314" s="35"/>
      <c r="S314" s="35"/>
      <c r="T314" s="35"/>
      <c r="U314" s="35"/>
      <c r="V314" s="35"/>
    </row>
    <row r="315" spans="14:22" x14ac:dyDescent="0.25">
      <c r="N315" s="34">
        <v>311</v>
      </c>
      <c r="O315" s="35">
        <v>5976.2574123197355</v>
      </c>
      <c r="P315" s="35">
        <v>71.204864289333855</v>
      </c>
      <c r="Q315" s="35">
        <v>532.19622203089523</v>
      </c>
      <c r="R315" s="35"/>
      <c r="S315" s="35"/>
      <c r="T315" s="35"/>
      <c r="U315" s="35"/>
      <c r="V315" s="35"/>
    </row>
    <row r="316" spans="14:22" x14ac:dyDescent="0.25">
      <c r="N316" s="34">
        <v>312</v>
      </c>
      <c r="O316" s="35">
        <v>5848.8987977206943</v>
      </c>
      <c r="P316" s="35">
        <v>106.10352664915283</v>
      </c>
      <c r="Q316" s="35">
        <v>625.1403548866765</v>
      </c>
      <c r="R316" s="35"/>
      <c r="S316" s="35"/>
      <c r="T316" s="35"/>
      <c r="U316" s="35"/>
      <c r="V316" s="35"/>
    </row>
    <row r="317" spans="14:22" x14ac:dyDescent="0.25">
      <c r="N317" s="34">
        <v>313</v>
      </c>
      <c r="O317" s="35">
        <v>6267.5231058681529</v>
      </c>
      <c r="P317" s="35">
        <v>103.8839593221205</v>
      </c>
      <c r="Q317" s="35">
        <v>550.24358973315032</v>
      </c>
      <c r="R317" s="35"/>
      <c r="S317" s="35"/>
      <c r="T317" s="35"/>
      <c r="U317" s="35"/>
      <c r="V317" s="35"/>
    </row>
    <row r="318" spans="14:22" x14ac:dyDescent="0.25">
      <c r="N318" s="34">
        <v>314</v>
      </c>
      <c r="O318" s="35">
        <v>5712.9423855177838</v>
      </c>
      <c r="P318" s="35">
        <v>91.981785569648736</v>
      </c>
      <c r="Q318" s="35">
        <v>730.79552839721259</v>
      </c>
      <c r="R318" s="35"/>
      <c r="S318" s="35"/>
      <c r="T318" s="35"/>
      <c r="U318" s="35"/>
      <c r="V318" s="35"/>
    </row>
    <row r="319" spans="14:22" x14ac:dyDescent="0.25">
      <c r="N319" s="34">
        <v>315</v>
      </c>
      <c r="O319" s="35">
        <v>6866.8951556350294</v>
      </c>
      <c r="P319" s="35">
        <v>114.3664231356216</v>
      </c>
      <c r="Q319" s="35">
        <v>454.07255319771866</v>
      </c>
      <c r="R319" s="35"/>
      <c r="S319" s="35"/>
      <c r="T319" s="35"/>
      <c r="U319" s="35"/>
      <c r="V319" s="35"/>
    </row>
    <row r="320" spans="14:22" x14ac:dyDescent="0.25">
      <c r="N320" s="34">
        <v>316</v>
      </c>
      <c r="O320" s="35">
        <v>5072.7633240924742</v>
      </c>
      <c r="P320" s="35">
        <v>71.617478411899754</v>
      </c>
      <c r="Q320" s="35">
        <v>874.95691004896389</v>
      </c>
      <c r="R320" s="35"/>
      <c r="S320" s="35"/>
      <c r="T320" s="35"/>
      <c r="U320" s="35"/>
      <c r="V320" s="35"/>
    </row>
    <row r="321" spans="14:22" x14ac:dyDescent="0.25">
      <c r="N321" s="34">
        <v>317</v>
      </c>
      <c r="O321" s="35">
        <v>5864.6878454296138</v>
      </c>
      <c r="P321" s="35">
        <v>112.5970235521275</v>
      </c>
      <c r="Q321" s="35">
        <v>602.60671088505637</v>
      </c>
      <c r="R321" s="35"/>
      <c r="S321" s="35"/>
      <c r="T321" s="35"/>
      <c r="U321" s="35"/>
      <c r="V321" s="35"/>
    </row>
    <row r="322" spans="14:22" x14ac:dyDescent="0.25">
      <c r="N322" s="34">
        <v>318</v>
      </c>
      <c r="O322" s="35">
        <v>5324.7239741142794</v>
      </c>
      <c r="P322" s="35">
        <v>110.23920905783245</v>
      </c>
      <c r="Q322" s="35">
        <v>706.41699468433342</v>
      </c>
      <c r="R322" s="35"/>
      <c r="S322" s="35"/>
      <c r="T322" s="35"/>
      <c r="U322" s="35"/>
      <c r="V322" s="35"/>
    </row>
    <row r="323" spans="14:22" x14ac:dyDescent="0.25">
      <c r="N323" s="34">
        <v>319</v>
      </c>
      <c r="O323" s="35">
        <v>6311.7704448851027</v>
      </c>
      <c r="P323" s="35">
        <v>87.258621212219325</v>
      </c>
      <c r="Q323" s="35">
        <v>551.57570270643225</v>
      </c>
      <c r="R323" s="35"/>
      <c r="S323" s="35"/>
      <c r="T323" s="35"/>
      <c r="U323" s="35"/>
      <c r="V323" s="35"/>
    </row>
    <row r="324" spans="14:22" x14ac:dyDescent="0.25">
      <c r="N324" s="34">
        <v>320</v>
      </c>
      <c r="O324" s="35">
        <v>6498.9124376871259</v>
      </c>
      <c r="P324" s="35">
        <v>84.873345865404374</v>
      </c>
      <c r="Q324" s="35">
        <v>799.1532863605247</v>
      </c>
      <c r="R324" s="35"/>
      <c r="S324" s="35"/>
      <c r="T324" s="35"/>
      <c r="U324" s="35"/>
      <c r="V324" s="35"/>
    </row>
    <row r="325" spans="14:22" x14ac:dyDescent="0.25">
      <c r="N325" s="34">
        <v>321</v>
      </c>
      <c r="O325" s="35">
        <v>6094.5454022760687</v>
      </c>
      <c r="P325" s="35">
        <v>94.821935307975679</v>
      </c>
      <c r="Q325" s="35">
        <v>741.32067085082497</v>
      </c>
      <c r="R325" s="35"/>
      <c r="S325" s="35"/>
      <c r="T325" s="35"/>
      <c r="U325" s="35"/>
      <c r="V325" s="35"/>
    </row>
    <row r="326" spans="14:22" x14ac:dyDescent="0.25">
      <c r="N326" s="34">
        <v>322</v>
      </c>
      <c r="O326" s="35">
        <v>5427.432033652769</v>
      </c>
      <c r="P326" s="35">
        <v>88.128212402825568</v>
      </c>
      <c r="Q326" s="35">
        <v>779.31987666726116</v>
      </c>
      <c r="R326" s="35"/>
      <c r="S326" s="35"/>
      <c r="T326" s="35"/>
      <c r="U326" s="35"/>
      <c r="V326" s="35"/>
    </row>
    <row r="327" spans="14:22" x14ac:dyDescent="0.25">
      <c r="N327" s="34">
        <v>323</v>
      </c>
      <c r="O327" s="35">
        <v>7435.4016692937475</v>
      </c>
      <c r="P327" s="35">
        <v>102.61311351908333</v>
      </c>
      <c r="Q327" s="35">
        <v>807.42576091440935</v>
      </c>
      <c r="R327" s="35"/>
      <c r="S327" s="35"/>
      <c r="T327" s="35"/>
      <c r="U327" s="35"/>
      <c r="V327" s="35"/>
    </row>
    <row r="328" spans="14:22" x14ac:dyDescent="0.25">
      <c r="N328" s="34">
        <v>324</v>
      </c>
      <c r="O328" s="35">
        <v>6980.9191487911439</v>
      </c>
      <c r="P328" s="35">
        <v>100.21974950004567</v>
      </c>
      <c r="Q328" s="35">
        <v>628.81349889708281</v>
      </c>
      <c r="R328" s="35"/>
      <c r="S328" s="35"/>
      <c r="T328" s="35"/>
      <c r="U328" s="35"/>
      <c r="V328" s="35"/>
    </row>
    <row r="329" spans="14:22" x14ac:dyDescent="0.25">
      <c r="N329" s="34">
        <v>325</v>
      </c>
      <c r="O329" s="35">
        <v>5997.1743882727087</v>
      </c>
      <c r="P329" s="35">
        <v>82.728768821225202</v>
      </c>
      <c r="Q329" s="35">
        <v>791.4951924683711</v>
      </c>
      <c r="R329" s="35"/>
      <c r="S329" s="35"/>
      <c r="T329" s="35"/>
      <c r="U329" s="35"/>
      <c r="V329" s="35"/>
    </row>
    <row r="330" spans="14:22" x14ac:dyDescent="0.25">
      <c r="N330" s="34">
        <v>326</v>
      </c>
      <c r="O330" s="35">
        <v>6212.7443663703971</v>
      </c>
      <c r="P330" s="35">
        <v>110.07174437717984</v>
      </c>
      <c r="Q330" s="35">
        <v>637.34165755413346</v>
      </c>
      <c r="R330" s="35"/>
      <c r="S330" s="35"/>
      <c r="T330" s="35"/>
      <c r="U330" s="35"/>
      <c r="V330" s="35"/>
    </row>
    <row r="331" spans="14:22" x14ac:dyDescent="0.25">
      <c r="N331" s="34">
        <v>327</v>
      </c>
      <c r="O331" s="35">
        <v>5233.8868156481049</v>
      </c>
      <c r="P331" s="35">
        <v>87.442527906227298</v>
      </c>
      <c r="Q331" s="35">
        <v>820.21379608944653</v>
      </c>
      <c r="R331" s="35"/>
      <c r="S331" s="35"/>
      <c r="T331" s="35"/>
      <c r="U331" s="35"/>
      <c r="V331" s="35"/>
    </row>
    <row r="332" spans="14:22" x14ac:dyDescent="0.25">
      <c r="N332" s="34">
        <v>328</v>
      </c>
      <c r="O332" s="35">
        <v>5040.6882675343795</v>
      </c>
      <c r="P332" s="35">
        <v>84.935628513398754</v>
      </c>
      <c r="Q332" s="35">
        <v>678.17135510102946</v>
      </c>
      <c r="R332" s="35"/>
      <c r="S332" s="35"/>
      <c r="T332" s="35"/>
      <c r="U332" s="35"/>
      <c r="V332" s="35"/>
    </row>
    <row r="333" spans="14:22" x14ac:dyDescent="0.25">
      <c r="N333" s="34">
        <v>329</v>
      </c>
      <c r="O333" s="35">
        <v>6875.9786299153629</v>
      </c>
      <c r="P333" s="35">
        <v>109.64482215582018</v>
      </c>
      <c r="Q333" s="35">
        <v>738.76150802254574</v>
      </c>
      <c r="R333" s="35"/>
      <c r="S333" s="35"/>
      <c r="T333" s="35"/>
      <c r="U333" s="35"/>
      <c r="V333" s="35"/>
    </row>
    <row r="334" spans="14:22" x14ac:dyDescent="0.25">
      <c r="N334" s="34">
        <v>330</v>
      </c>
      <c r="O334" s="35">
        <v>5556.3309100598772</v>
      </c>
      <c r="P334" s="35">
        <v>82.548788620151726</v>
      </c>
      <c r="Q334" s="35">
        <v>730.24446295792518</v>
      </c>
      <c r="R334" s="35"/>
      <c r="S334" s="35"/>
      <c r="T334" s="35"/>
      <c r="U334" s="35"/>
      <c r="V334" s="35"/>
    </row>
    <row r="335" spans="14:22" x14ac:dyDescent="0.25">
      <c r="N335" s="34">
        <v>331</v>
      </c>
      <c r="O335" s="35">
        <v>5824.8713227554144</v>
      </c>
      <c r="P335" s="35">
        <v>107.40859839502988</v>
      </c>
      <c r="Q335" s="35">
        <v>462.26992503301733</v>
      </c>
      <c r="R335" s="35"/>
      <c r="S335" s="35"/>
      <c r="T335" s="35"/>
      <c r="U335" s="35"/>
      <c r="V335" s="35"/>
    </row>
    <row r="336" spans="14:22" x14ac:dyDescent="0.25">
      <c r="N336" s="34">
        <v>332</v>
      </c>
      <c r="O336" s="35">
        <v>5705.8387088864101</v>
      </c>
      <c r="P336" s="35">
        <v>107.9645241450126</v>
      </c>
      <c r="Q336" s="35">
        <v>642.58472647321571</v>
      </c>
      <c r="R336" s="35"/>
      <c r="S336" s="35"/>
      <c r="T336" s="35"/>
      <c r="U336" s="35"/>
      <c r="V336" s="35"/>
    </row>
    <row r="337" spans="14:22" x14ac:dyDescent="0.25">
      <c r="N337" s="34">
        <v>333</v>
      </c>
      <c r="O337" s="35">
        <v>6096.7541863903552</v>
      </c>
      <c r="P337" s="35">
        <v>99.357762066596834</v>
      </c>
      <c r="Q337" s="35">
        <v>504.53278665267641</v>
      </c>
      <c r="R337" s="35"/>
      <c r="S337" s="35"/>
      <c r="T337" s="35"/>
      <c r="U337" s="35"/>
      <c r="V337" s="35"/>
    </row>
    <row r="338" spans="14:22" x14ac:dyDescent="0.25">
      <c r="N338" s="34">
        <v>334</v>
      </c>
      <c r="O338" s="35">
        <v>6438.8067829869078</v>
      </c>
      <c r="P338" s="35">
        <v>108.17580715741853</v>
      </c>
      <c r="Q338" s="35">
        <v>524.2310937977436</v>
      </c>
      <c r="R338" s="35"/>
      <c r="S338" s="35"/>
      <c r="T338" s="35"/>
      <c r="U338" s="35"/>
      <c r="V338" s="35"/>
    </row>
    <row r="339" spans="14:22" x14ac:dyDescent="0.25">
      <c r="N339" s="34">
        <v>335</v>
      </c>
      <c r="O339" s="35">
        <v>6518.2194439440027</v>
      </c>
      <c r="P339" s="35">
        <v>83.403464241496962</v>
      </c>
      <c r="Q339" s="35">
        <v>693.87043066011745</v>
      </c>
      <c r="R339" s="35"/>
      <c r="S339" s="35"/>
      <c r="T339" s="35"/>
      <c r="U339" s="35"/>
      <c r="V339" s="35"/>
    </row>
    <row r="340" spans="14:22" x14ac:dyDescent="0.25">
      <c r="N340" s="34">
        <v>336</v>
      </c>
      <c r="O340" s="35">
        <v>5286.9684326848592</v>
      </c>
      <c r="P340" s="35">
        <v>91.553347014797808</v>
      </c>
      <c r="Q340" s="35">
        <v>706.38381981389364</v>
      </c>
      <c r="R340" s="35"/>
      <c r="S340" s="35"/>
      <c r="T340" s="35"/>
      <c r="U340" s="35"/>
      <c r="V340" s="35"/>
    </row>
    <row r="341" spans="14:22" x14ac:dyDescent="0.25">
      <c r="N341" s="34">
        <v>337</v>
      </c>
      <c r="O341" s="35">
        <v>5507.7346299477294</v>
      </c>
      <c r="P341" s="35">
        <v>114.69175872200975</v>
      </c>
      <c r="Q341" s="35">
        <v>640.86168930814938</v>
      </c>
      <c r="R341" s="35"/>
      <c r="S341" s="35"/>
      <c r="T341" s="35"/>
      <c r="U341" s="35"/>
      <c r="V341" s="35"/>
    </row>
    <row r="342" spans="14:22" x14ac:dyDescent="0.25">
      <c r="N342" s="34">
        <v>338</v>
      </c>
      <c r="O342" s="35">
        <v>6540.6258591867572</v>
      </c>
      <c r="P342" s="35">
        <v>80.591857027812154</v>
      </c>
      <c r="Q342" s="35">
        <v>654.1385317226418</v>
      </c>
      <c r="R342" s="35"/>
      <c r="S342" s="35"/>
      <c r="T342" s="35"/>
      <c r="U342" s="35"/>
      <c r="V342" s="35"/>
    </row>
    <row r="343" spans="14:22" x14ac:dyDescent="0.25">
      <c r="N343" s="34">
        <v>339</v>
      </c>
      <c r="O343" s="35">
        <v>7204.0308529529921</v>
      </c>
      <c r="P343" s="35">
        <v>93.650647810287353</v>
      </c>
      <c r="Q343" s="35">
        <v>503.1831805743916</v>
      </c>
      <c r="R343" s="35"/>
      <c r="S343" s="35"/>
      <c r="T343" s="35"/>
      <c r="U343" s="35"/>
      <c r="V343" s="35"/>
    </row>
    <row r="344" spans="14:22" x14ac:dyDescent="0.25">
      <c r="N344" s="34">
        <v>340</v>
      </c>
      <c r="O344" s="35">
        <v>6370.5105122331388</v>
      </c>
      <c r="P344" s="35">
        <v>101.5061992659021</v>
      </c>
      <c r="Q344" s="35">
        <v>652.65414607405512</v>
      </c>
      <c r="R344" s="35"/>
      <c r="S344" s="35"/>
      <c r="T344" s="35"/>
      <c r="U344" s="35"/>
      <c r="V344" s="35"/>
    </row>
    <row r="345" spans="14:22" x14ac:dyDescent="0.25">
      <c r="N345" s="34">
        <v>341</v>
      </c>
      <c r="O345" s="35">
        <v>7129.9385121878959</v>
      </c>
      <c r="P345" s="35">
        <v>92.470943300379247</v>
      </c>
      <c r="Q345" s="35">
        <v>684.65609466012643</v>
      </c>
      <c r="R345" s="35"/>
      <c r="S345" s="35"/>
      <c r="T345" s="35"/>
      <c r="U345" s="35"/>
      <c r="V345" s="35"/>
    </row>
    <row r="346" spans="14:22" x14ac:dyDescent="0.25">
      <c r="N346" s="34">
        <v>342</v>
      </c>
      <c r="O346" s="35">
        <v>6669.2345114873788</v>
      </c>
      <c r="P346" s="35">
        <v>117.46575993940294</v>
      </c>
      <c r="Q346" s="35">
        <v>581.57202106699606</v>
      </c>
      <c r="R346" s="35"/>
      <c r="S346" s="35"/>
      <c r="T346" s="35"/>
      <c r="U346" s="35"/>
      <c r="V346" s="35"/>
    </row>
    <row r="347" spans="14:22" x14ac:dyDescent="0.25">
      <c r="N347" s="34">
        <v>343</v>
      </c>
      <c r="O347" s="35">
        <v>6648.3003852132715</v>
      </c>
      <c r="P347" s="35">
        <v>95.063140430849273</v>
      </c>
      <c r="Q347" s="35">
        <v>665.54852548275653</v>
      </c>
      <c r="R347" s="35"/>
      <c r="S347" s="35"/>
      <c r="T347" s="35"/>
      <c r="U347" s="35"/>
      <c r="V347" s="35"/>
    </row>
    <row r="348" spans="14:22" x14ac:dyDescent="0.25">
      <c r="N348" s="34">
        <v>344</v>
      </c>
      <c r="O348" s="35">
        <v>5812.6923689419982</v>
      </c>
      <c r="P348" s="35">
        <v>100.29464571214747</v>
      </c>
      <c r="Q348" s="35">
        <v>640.75227720276973</v>
      </c>
      <c r="R348" s="35"/>
      <c r="S348" s="35"/>
      <c r="T348" s="35"/>
      <c r="U348" s="35"/>
      <c r="V348" s="35"/>
    </row>
    <row r="349" spans="14:22" x14ac:dyDescent="0.25">
      <c r="N349" s="34">
        <v>345</v>
      </c>
      <c r="O349" s="35">
        <v>6783.7622110952043</v>
      </c>
      <c r="P349" s="35">
        <v>92.478914163999306</v>
      </c>
      <c r="Q349" s="35">
        <v>820.56710959342377</v>
      </c>
      <c r="R349" s="35"/>
      <c r="S349" s="35"/>
      <c r="T349" s="35"/>
      <c r="U349" s="35"/>
      <c r="V349" s="35"/>
    </row>
    <row r="350" spans="14:22" x14ac:dyDescent="0.25">
      <c r="N350" s="34">
        <v>346</v>
      </c>
      <c r="O350" s="35">
        <v>7087.7534526795171</v>
      </c>
      <c r="P350" s="35">
        <v>91.639661358294902</v>
      </c>
      <c r="Q350" s="35">
        <v>976.73073744950841</v>
      </c>
      <c r="R350" s="35"/>
      <c r="S350" s="35"/>
      <c r="T350" s="35"/>
      <c r="U350" s="35"/>
      <c r="V350" s="35"/>
    </row>
    <row r="351" spans="14:22" x14ac:dyDescent="0.25">
      <c r="N351" s="34">
        <v>347</v>
      </c>
      <c r="O351" s="35">
        <v>5736.8200186899603</v>
      </c>
      <c r="P351" s="35">
        <v>110.69966279197459</v>
      </c>
      <c r="Q351" s="35">
        <v>724.12756884999033</v>
      </c>
      <c r="R351" s="35"/>
      <c r="S351" s="35"/>
      <c r="T351" s="35"/>
      <c r="U351" s="35"/>
      <c r="V351" s="35"/>
    </row>
    <row r="352" spans="14:22" x14ac:dyDescent="0.25">
      <c r="N352" s="34">
        <v>348</v>
      </c>
      <c r="O352" s="35">
        <v>6690.1547467616547</v>
      </c>
      <c r="P352" s="35">
        <v>92.902761956832194</v>
      </c>
      <c r="Q352" s="35">
        <v>765.11989605782412</v>
      </c>
      <c r="R352" s="35"/>
      <c r="S352" s="35"/>
      <c r="T352" s="35"/>
      <c r="U352" s="35"/>
      <c r="V352" s="35"/>
    </row>
    <row r="353" spans="14:22" x14ac:dyDescent="0.25">
      <c r="N353" s="34">
        <v>349</v>
      </c>
      <c r="O353" s="35">
        <v>5234.7412720111251</v>
      </c>
      <c r="P353" s="35">
        <v>91.145143505453916</v>
      </c>
      <c r="Q353" s="35">
        <v>624.75020856054596</v>
      </c>
      <c r="R353" s="35"/>
      <c r="S353" s="35"/>
      <c r="T353" s="35"/>
      <c r="U353" s="35"/>
      <c r="V353" s="35"/>
    </row>
    <row r="354" spans="14:22" x14ac:dyDescent="0.25">
      <c r="N354" s="34">
        <v>350</v>
      </c>
      <c r="O354" s="35">
        <v>6352.2134071645805</v>
      </c>
      <c r="P354" s="35">
        <v>118.51288434353353</v>
      </c>
      <c r="Q354" s="35">
        <v>503.17363346895473</v>
      </c>
      <c r="R354" s="35"/>
      <c r="S354" s="35"/>
      <c r="T354" s="35"/>
      <c r="U354" s="35"/>
      <c r="V354" s="35"/>
    </row>
    <row r="355" spans="14:22" x14ac:dyDescent="0.25">
      <c r="N355" s="34">
        <v>351</v>
      </c>
      <c r="O355" s="35">
        <v>5587.1994934832019</v>
      </c>
      <c r="P355" s="35">
        <v>96.869665145016512</v>
      </c>
      <c r="Q355" s="35">
        <v>816.04000488086672</v>
      </c>
      <c r="R355" s="35"/>
      <c r="S355" s="35"/>
      <c r="T355" s="35"/>
      <c r="U355" s="35"/>
      <c r="V355" s="35"/>
    </row>
    <row r="356" spans="14:22" x14ac:dyDescent="0.25">
      <c r="N356" s="34">
        <v>352</v>
      </c>
      <c r="O356" s="35">
        <v>6550.551175291851</v>
      </c>
      <c r="P356" s="35">
        <v>106.6909382913629</v>
      </c>
      <c r="Q356" s="35">
        <v>814.94255069664939</v>
      </c>
      <c r="R356" s="35"/>
      <c r="S356" s="35"/>
      <c r="T356" s="35"/>
      <c r="U356" s="35"/>
      <c r="V356" s="35"/>
    </row>
    <row r="357" spans="14:22" x14ac:dyDescent="0.25">
      <c r="N357" s="34">
        <v>353</v>
      </c>
      <c r="O357" s="35">
        <v>7156.9817879635611</v>
      </c>
      <c r="P357" s="35">
        <v>91.030479399240022</v>
      </c>
      <c r="Q357" s="35">
        <v>729.65361930673987</v>
      </c>
      <c r="R357" s="35"/>
      <c r="S357" s="35"/>
      <c r="T357" s="35"/>
      <c r="U357" s="35"/>
      <c r="V357" s="35"/>
    </row>
    <row r="358" spans="14:22" x14ac:dyDescent="0.25">
      <c r="N358" s="34">
        <v>354</v>
      </c>
      <c r="O358" s="35">
        <v>6963.3847015391029</v>
      </c>
      <c r="P358" s="35">
        <v>83.019316469502584</v>
      </c>
      <c r="Q358" s="35">
        <v>609.73800873032485</v>
      </c>
      <c r="R358" s="35"/>
      <c r="S358" s="35"/>
      <c r="T358" s="35"/>
      <c r="U358" s="35"/>
      <c r="V358" s="35"/>
    </row>
    <row r="359" spans="14:22" x14ac:dyDescent="0.25">
      <c r="N359" s="34">
        <v>355</v>
      </c>
      <c r="O359" s="35">
        <v>4596.4456995933433</v>
      </c>
      <c r="P359" s="35">
        <v>89.164963703671177</v>
      </c>
      <c r="Q359" s="35">
        <v>563.33299580140203</v>
      </c>
      <c r="R359" s="35"/>
      <c r="S359" s="35"/>
      <c r="T359" s="35"/>
      <c r="U359" s="35"/>
      <c r="V359" s="35"/>
    </row>
    <row r="360" spans="14:22" x14ac:dyDescent="0.25">
      <c r="N360" s="34">
        <v>356</v>
      </c>
      <c r="O360" s="35">
        <v>5904.766457449623</v>
      </c>
      <c r="P360" s="35">
        <v>116.26649070161255</v>
      </c>
      <c r="Q360" s="35">
        <v>885.26036674496243</v>
      </c>
      <c r="R360" s="35"/>
      <c r="S360" s="35"/>
      <c r="T360" s="35"/>
      <c r="U360" s="35"/>
      <c r="V360" s="35"/>
    </row>
    <row r="361" spans="14:22" x14ac:dyDescent="0.25">
      <c r="N361" s="34">
        <v>357</v>
      </c>
      <c r="O361" s="35">
        <v>6766.1679000291488</v>
      </c>
      <c r="P361" s="35">
        <v>103.89216692262545</v>
      </c>
      <c r="Q361" s="35">
        <v>570.51859085369802</v>
      </c>
      <c r="R361" s="35"/>
      <c r="S361" s="35"/>
      <c r="T361" s="35"/>
      <c r="U361" s="35"/>
      <c r="V361" s="35"/>
    </row>
    <row r="362" spans="14:22" x14ac:dyDescent="0.25">
      <c r="N362" s="34">
        <v>358</v>
      </c>
      <c r="O362" s="35">
        <v>6190.7618510539169</v>
      </c>
      <c r="P362" s="35">
        <v>91.228587246821519</v>
      </c>
      <c r="Q362" s="35">
        <v>604.74381828183789</v>
      </c>
      <c r="R362" s="35"/>
      <c r="S362" s="35"/>
      <c r="T362" s="35"/>
      <c r="U362" s="35"/>
      <c r="V362" s="35"/>
    </row>
    <row r="363" spans="14:22" x14ac:dyDescent="0.25">
      <c r="N363" s="34">
        <v>359</v>
      </c>
      <c r="O363" s="35">
        <v>6186.9461802169108</v>
      </c>
      <c r="P363" s="35">
        <v>78.468080615155287</v>
      </c>
      <c r="Q363" s="35">
        <v>736.55780205182987</v>
      </c>
      <c r="R363" s="35"/>
      <c r="S363" s="35"/>
      <c r="T363" s="35"/>
      <c r="U363" s="35"/>
      <c r="V363" s="35"/>
    </row>
    <row r="364" spans="14:22" x14ac:dyDescent="0.25">
      <c r="N364" s="34">
        <v>360</v>
      </c>
      <c r="O364" s="35">
        <v>6478.9093254711242</v>
      </c>
      <c r="P364" s="35">
        <v>107.80050671166234</v>
      </c>
      <c r="Q364" s="35">
        <v>708.56709671738054</v>
      </c>
      <c r="R364" s="35"/>
      <c r="S364" s="35"/>
      <c r="T364" s="35"/>
      <c r="U364" s="35"/>
      <c r="V364" s="35"/>
    </row>
    <row r="365" spans="14:22" x14ac:dyDescent="0.25">
      <c r="N365" s="34">
        <v>361</v>
      </c>
      <c r="O365" s="35">
        <v>5997.4892875860151</v>
      </c>
      <c r="P365" s="35">
        <v>113.91529934188833</v>
      </c>
      <c r="Q365" s="35">
        <v>851.32842231657787</v>
      </c>
      <c r="R365" s="35"/>
      <c r="S365" s="35"/>
      <c r="T365" s="35"/>
      <c r="U365" s="35"/>
      <c r="V365" s="35"/>
    </row>
    <row r="366" spans="14:22" x14ac:dyDescent="0.25">
      <c r="N366" s="34">
        <v>362</v>
      </c>
      <c r="O366" s="35">
        <v>5921.5220900002314</v>
      </c>
      <c r="P366" s="35">
        <v>87.349698734961223</v>
      </c>
      <c r="Q366" s="35">
        <v>698.7969090597536</v>
      </c>
      <c r="R366" s="35"/>
      <c r="S366" s="35"/>
      <c r="T366" s="35"/>
      <c r="U366" s="35"/>
      <c r="V366" s="35"/>
    </row>
    <row r="367" spans="14:22" x14ac:dyDescent="0.25">
      <c r="N367" s="34">
        <v>363</v>
      </c>
      <c r="O367" s="35">
        <v>6383.0023009308961</v>
      </c>
      <c r="P367" s="35">
        <v>108.2255640784698</v>
      </c>
      <c r="Q367" s="35">
        <v>641.81076682334322</v>
      </c>
      <c r="R367" s="35"/>
      <c r="S367" s="35"/>
      <c r="T367" s="35"/>
      <c r="U367" s="35"/>
      <c r="V367" s="35"/>
    </row>
    <row r="368" spans="14:22" x14ac:dyDescent="0.25">
      <c r="N368" s="34">
        <v>364</v>
      </c>
      <c r="O368" s="35">
        <v>6522.814051905435</v>
      </c>
      <c r="P368" s="35">
        <v>75.170773945727632</v>
      </c>
      <c r="Q368" s="35">
        <v>628.27566669041494</v>
      </c>
      <c r="R368" s="35"/>
      <c r="S368" s="35"/>
      <c r="T368" s="35"/>
      <c r="U368" s="35"/>
      <c r="V368" s="35"/>
    </row>
    <row r="369" spans="14:22" x14ac:dyDescent="0.25">
      <c r="N369" s="34">
        <v>365</v>
      </c>
      <c r="O369" s="35">
        <v>5448.4549264984798</v>
      </c>
      <c r="P369" s="35">
        <v>82.389983539177081</v>
      </c>
      <c r="Q369" s="35">
        <v>796.86392665715562</v>
      </c>
      <c r="R369" s="35"/>
      <c r="S369" s="35"/>
      <c r="T369" s="35"/>
      <c r="U369" s="35"/>
      <c r="V369" s="35"/>
    </row>
    <row r="370" spans="14:22" x14ac:dyDescent="0.25">
      <c r="N370" s="34">
        <v>366</v>
      </c>
      <c r="O370" s="35">
        <v>7089.9250142988512</v>
      </c>
      <c r="P370" s="35">
        <v>81.539974241281428</v>
      </c>
      <c r="Q370" s="35">
        <v>456.87669859224388</v>
      </c>
      <c r="R370" s="35"/>
      <c r="S370" s="35"/>
      <c r="T370" s="35"/>
      <c r="U370" s="35"/>
      <c r="V370" s="35"/>
    </row>
    <row r="371" spans="14:22" x14ac:dyDescent="0.25">
      <c r="N371" s="34">
        <v>367</v>
      </c>
      <c r="O371" s="35">
        <v>5476.1093989871988</v>
      </c>
      <c r="P371" s="35">
        <v>97.350154586916531</v>
      </c>
      <c r="Q371" s="35">
        <v>645.18845881201457</v>
      </c>
      <c r="R371" s="35"/>
      <c r="S371" s="35"/>
      <c r="T371" s="35"/>
      <c r="U371" s="35"/>
      <c r="V371" s="35"/>
    </row>
    <row r="372" spans="14:22" x14ac:dyDescent="0.25">
      <c r="N372" s="34">
        <v>368</v>
      </c>
      <c r="O372" s="35">
        <v>5957.5036002947709</v>
      </c>
      <c r="P372" s="35">
        <v>84.810928618047683</v>
      </c>
      <c r="Q372" s="35">
        <v>815.49299591766271</v>
      </c>
      <c r="R372" s="35"/>
      <c r="S372" s="35"/>
      <c r="T372" s="35"/>
      <c r="U372" s="35"/>
      <c r="V372" s="35"/>
    </row>
    <row r="373" spans="14:22" x14ac:dyDescent="0.25">
      <c r="N373" s="34">
        <v>369</v>
      </c>
      <c r="O373" s="35">
        <v>5627.6554364213325</v>
      </c>
      <c r="P373" s="35">
        <v>78.956307587499552</v>
      </c>
      <c r="Q373" s="35">
        <v>638.79936625899052</v>
      </c>
      <c r="R373" s="35"/>
      <c r="S373" s="35"/>
      <c r="T373" s="35"/>
      <c r="U373" s="35"/>
      <c r="V373" s="35"/>
    </row>
    <row r="374" spans="14:22" x14ac:dyDescent="0.25">
      <c r="N374" s="34">
        <v>370</v>
      </c>
      <c r="O374" s="35">
        <v>6578.5186258132744</v>
      </c>
      <c r="P374" s="35">
        <v>100.81926764782062</v>
      </c>
      <c r="Q374" s="35">
        <v>749.16116122591995</v>
      </c>
      <c r="R374" s="35"/>
      <c r="S374" s="35"/>
      <c r="T374" s="35"/>
      <c r="U374" s="35"/>
      <c r="V374" s="35"/>
    </row>
    <row r="375" spans="14:22" x14ac:dyDescent="0.25">
      <c r="N375" s="34">
        <v>371</v>
      </c>
      <c r="O375" s="35">
        <v>5944.7600258134344</v>
      </c>
      <c r="P375" s="35">
        <v>104.43682285620784</v>
      </c>
      <c r="Q375" s="35">
        <v>603.72899702654968</v>
      </c>
      <c r="R375" s="35"/>
      <c r="S375" s="35"/>
      <c r="T375" s="35"/>
      <c r="U375" s="35"/>
      <c r="V375" s="35"/>
    </row>
    <row r="376" spans="14:22" x14ac:dyDescent="0.25">
      <c r="N376" s="34">
        <v>372</v>
      </c>
      <c r="O376" s="35">
        <v>6718.4684937005804</v>
      </c>
      <c r="P376" s="35">
        <v>105.78882406739169</v>
      </c>
      <c r="Q376" s="35">
        <v>669.41204657767969</v>
      </c>
      <c r="R376" s="35"/>
      <c r="S376" s="35"/>
      <c r="T376" s="35"/>
      <c r="U376" s="35"/>
      <c r="V376" s="35"/>
    </row>
    <row r="377" spans="14:22" x14ac:dyDescent="0.25">
      <c r="N377" s="34">
        <v>373</v>
      </c>
      <c r="O377" s="35">
        <v>6915.6859724623764</v>
      </c>
      <c r="P377" s="35">
        <v>86.082779872815536</v>
      </c>
      <c r="Q377" s="35">
        <v>796.23697470545733</v>
      </c>
      <c r="R377" s="35"/>
      <c r="S377" s="35"/>
      <c r="T377" s="35"/>
      <c r="U377" s="35"/>
      <c r="V377" s="35"/>
    </row>
    <row r="378" spans="14:22" x14ac:dyDescent="0.25">
      <c r="N378" s="34">
        <v>374</v>
      </c>
      <c r="O378" s="35">
        <v>7419.0211011079773</v>
      </c>
      <c r="P378" s="35">
        <v>97.492065931461795</v>
      </c>
      <c r="Q378" s="35">
        <v>679.45741800118401</v>
      </c>
      <c r="R378" s="35"/>
      <c r="S378" s="35"/>
      <c r="T378" s="35"/>
      <c r="U378" s="35"/>
      <c r="V378" s="35"/>
    </row>
    <row r="379" spans="14:22" x14ac:dyDescent="0.25">
      <c r="N379" s="34">
        <v>375</v>
      </c>
      <c r="O379" s="35">
        <v>6169.1207117344857</v>
      </c>
      <c r="P379" s="35">
        <v>91.273354183928333</v>
      </c>
      <c r="Q379" s="35">
        <v>653.59936557761387</v>
      </c>
      <c r="R379" s="35"/>
      <c r="S379" s="35"/>
      <c r="T379" s="35"/>
      <c r="U379" s="35"/>
      <c r="V379" s="35"/>
    </row>
    <row r="380" spans="14:22" x14ac:dyDescent="0.25">
      <c r="N380" s="34">
        <v>376</v>
      </c>
      <c r="O380" s="35">
        <v>6344.6081084447414</v>
      </c>
      <c r="P380" s="35">
        <v>111.54715011383674</v>
      </c>
      <c r="Q380" s="35">
        <v>654.99457930712549</v>
      </c>
      <c r="R380" s="35"/>
      <c r="S380" s="35"/>
      <c r="T380" s="35"/>
      <c r="U380" s="35"/>
      <c r="V380" s="35"/>
    </row>
    <row r="381" spans="14:22" x14ac:dyDescent="0.25">
      <c r="N381" s="34">
        <v>377</v>
      </c>
      <c r="O381" s="35">
        <v>5871.0488434154613</v>
      </c>
      <c r="P381" s="35">
        <v>82.384389576996668</v>
      </c>
      <c r="Q381" s="35">
        <v>760.33110675194825</v>
      </c>
      <c r="R381" s="35"/>
      <c r="S381" s="35"/>
      <c r="T381" s="35"/>
      <c r="U381" s="35"/>
      <c r="V381" s="35"/>
    </row>
    <row r="382" spans="14:22" x14ac:dyDescent="0.25">
      <c r="N382" s="34">
        <v>378</v>
      </c>
      <c r="O382" s="35">
        <v>7158.1729411263123</v>
      </c>
      <c r="P382" s="35">
        <v>72.437378996318614</v>
      </c>
      <c r="Q382" s="35">
        <v>722.23863475746009</v>
      </c>
      <c r="R382" s="35"/>
      <c r="S382" s="35"/>
      <c r="T382" s="35"/>
      <c r="U382" s="35"/>
      <c r="V382" s="35"/>
    </row>
    <row r="383" spans="14:22" x14ac:dyDescent="0.25">
      <c r="N383" s="34">
        <v>379</v>
      </c>
      <c r="O383" s="35">
        <v>5632.1467962057986</v>
      </c>
      <c r="P383" s="35">
        <v>90.587450994484641</v>
      </c>
      <c r="Q383" s="35">
        <v>672.25982192925062</v>
      </c>
      <c r="R383" s="35"/>
      <c r="S383" s="35"/>
      <c r="T383" s="35"/>
      <c r="U383" s="35"/>
      <c r="V383" s="35"/>
    </row>
    <row r="384" spans="14:22" x14ac:dyDescent="0.25">
      <c r="N384" s="34">
        <v>380</v>
      </c>
      <c r="O384" s="35">
        <v>6940.199042378772</v>
      </c>
      <c r="P384" s="35">
        <v>103.32533701690424</v>
      </c>
      <c r="Q384" s="35">
        <v>743.99143217477865</v>
      </c>
      <c r="R384" s="35"/>
      <c r="S384" s="35"/>
      <c r="T384" s="35"/>
      <c r="U384" s="35"/>
      <c r="V384" s="35"/>
    </row>
    <row r="385" spans="14:22" x14ac:dyDescent="0.25">
      <c r="N385" s="34">
        <v>381</v>
      </c>
      <c r="O385" s="35">
        <v>7102.4894463411838</v>
      </c>
      <c r="P385" s="35">
        <v>90.803680298921876</v>
      </c>
      <c r="Q385" s="35">
        <v>622.15284110083041</v>
      </c>
      <c r="R385" s="35"/>
      <c r="S385" s="35"/>
      <c r="T385" s="35"/>
      <c r="U385" s="35"/>
      <c r="V385" s="35"/>
    </row>
    <row r="386" spans="14:22" x14ac:dyDescent="0.25">
      <c r="N386" s="34">
        <v>382</v>
      </c>
      <c r="O386" s="35">
        <v>6442.5368514594511</v>
      </c>
      <c r="P386" s="35">
        <v>122.13692136958525</v>
      </c>
      <c r="Q386" s="35">
        <v>490.47449091765174</v>
      </c>
      <c r="R386" s="35"/>
      <c r="S386" s="35"/>
      <c r="T386" s="35"/>
      <c r="U386" s="35"/>
      <c r="V386" s="35"/>
    </row>
    <row r="387" spans="14:22" x14ac:dyDescent="0.25">
      <c r="N387" s="34">
        <v>383</v>
      </c>
      <c r="O387" s="35">
        <v>5651.5799829437219</v>
      </c>
      <c r="P387" s="35">
        <v>88.313441477883075</v>
      </c>
      <c r="Q387" s="35">
        <v>436.91957152428478</v>
      </c>
      <c r="R387" s="35"/>
      <c r="S387" s="35"/>
      <c r="T387" s="35"/>
      <c r="U387" s="35"/>
      <c r="V387" s="35"/>
    </row>
    <row r="388" spans="14:22" x14ac:dyDescent="0.25">
      <c r="N388" s="34">
        <v>384</v>
      </c>
      <c r="O388" s="35">
        <v>5309.1412129362334</v>
      </c>
      <c r="P388" s="35">
        <v>78.94377741244449</v>
      </c>
      <c r="Q388" s="35">
        <v>873.76854878359256</v>
      </c>
      <c r="R388" s="35"/>
      <c r="S388" s="35"/>
      <c r="T388" s="35"/>
      <c r="U388" s="35"/>
      <c r="V388" s="35"/>
    </row>
    <row r="389" spans="14:22" x14ac:dyDescent="0.25">
      <c r="N389" s="34">
        <v>385</v>
      </c>
      <c r="O389" s="35">
        <v>5753.7215227566412</v>
      </c>
      <c r="P389" s="35">
        <v>109.35035190420339</v>
      </c>
      <c r="Q389" s="35">
        <v>924.22819314009814</v>
      </c>
      <c r="R389" s="35"/>
      <c r="S389" s="35"/>
      <c r="T389" s="35"/>
      <c r="U389" s="35"/>
      <c r="V389" s="35"/>
    </row>
    <row r="390" spans="14:22" x14ac:dyDescent="0.25">
      <c r="N390" s="34">
        <v>386</v>
      </c>
      <c r="O390" s="35">
        <v>6282.9012456067549</v>
      </c>
      <c r="P390" s="35">
        <v>105.12074620932381</v>
      </c>
      <c r="Q390" s="35">
        <v>736.39893763454984</v>
      </c>
      <c r="R390" s="35"/>
      <c r="S390" s="35"/>
      <c r="T390" s="35"/>
      <c r="U390" s="35"/>
      <c r="V390" s="35"/>
    </row>
    <row r="391" spans="14:22" x14ac:dyDescent="0.25">
      <c r="N391" s="34">
        <v>387</v>
      </c>
      <c r="O391" s="35">
        <v>4886.1910272376535</v>
      </c>
      <c r="P391" s="35">
        <v>107.14632660117677</v>
      </c>
      <c r="Q391" s="35">
        <v>878.24848889475538</v>
      </c>
      <c r="R391" s="35"/>
      <c r="S391" s="35"/>
      <c r="T391" s="35"/>
      <c r="U391" s="35"/>
      <c r="V391" s="35"/>
    </row>
    <row r="392" spans="14:22" x14ac:dyDescent="0.25">
      <c r="N392" s="34">
        <v>388</v>
      </c>
      <c r="O392" s="35">
        <v>6040.75415291231</v>
      </c>
      <c r="P392" s="35">
        <v>95.652878175501399</v>
      </c>
      <c r="Q392" s="35">
        <v>613.21627369049384</v>
      </c>
      <c r="R392" s="35"/>
      <c r="S392" s="35"/>
      <c r="T392" s="35"/>
      <c r="U392" s="35"/>
      <c r="V392" s="35"/>
    </row>
    <row r="393" spans="14:22" x14ac:dyDescent="0.25">
      <c r="N393" s="34">
        <v>389</v>
      </c>
      <c r="O393" s="35">
        <v>5776.3833063436696</v>
      </c>
      <c r="P393" s="35">
        <v>122.19090332274766</v>
      </c>
      <c r="Q393" s="35">
        <v>721.38362578920169</v>
      </c>
      <c r="R393" s="35"/>
      <c r="S393" s="35"/>
      <c r="T393" s="35"/>
      <c r="U393" s="35"/>
      <c r="V393" s="35"/>
    </row>
    <row r="394" spans="14:22" x14ac:dyDescent="0.25">
      <c r="N394" s="34">
        <v>390</v>
      </c>
      <c r="O394" s="35">
        <v>5483.6125537603912</v>
      </c>
      <c r="P394" s="35">
        <v>96.59615186630873</v>
      </c>
      <c r="Q394" s="35">
        <v>603.86598895814723</v>
      </c>
      <c r="R394" s="35"/>
      <c r="S394" s="35"/>
      <c r="T394" s="35"/>
      <c r="U394" s="35"/>
      <c r="V394" s="35"/>
    </row>
    <row r="395" spans="14:22" x14ac:dyDescent="0.25">
      <c r="N395" s="34">
        <v>391</v>
      </c>
      <c r="O395" s="35">
        <v>7127.5483133084399</v>
      </c>
      <c r="P395" s="35">
        <v>89.565407331442174</v>
      </c>
      <c r="Q395" s="35">
        <v>694.68104789257347</v>
      </c>
      <c r="R395" s="35"/>
      <c r="S395" s="35"/>
      <c r="T395" s="35"/>
      <c r="U395" s="35"/>
      <c r="V395" s="35"/>
    </row>
    <row r="396" spans="14:22" x14ac:dyDescent="0.25">
      <c r="N396" s="34">
        <v>392</v>
      </c>
      <c r="O396" s="35">
        <v>6520.7760719031276</v>
      </c>
      <c r="P396" s="35">
        <v>104.64999290696234</v>
      </c>
      <c r="Q396" s="35">
        <v>507.8006445278358</v>
      </c>
      <c r="R396" s="35"/>
      <c r="S396" s="35"/>
      <c r="T396" s="35"/>
      <c r="U396" s="35"/>
      <c r="V396" s="35"/>
    </row>
    <row r="397" spans="14:22" x14ac:dyDescent="0.25">
      <c r="N397" s="34">
        <v>393</v>
      </c>
      <c r="O397" s="35">
        <v>6591.6791288883542</v>
      </c>
      <c r="P397" s="35">
        <v>92.82500553231678</v>
      </c>
      <c r="Q397" s="35">
        <v>631.69119816504485</v>
      </c>
      <c r="R397" s="35"/>
      <c r="S397" s="35"/>
      <c r="T397" s="35"/>
      <c r="U397" s="35"/>
      <c r="V397" s="35"/>
    </row>
    <row r="398" spans="14:22" x14ac:dyDescent="0.25">
      <c r="N398" s="34">
        <v>394</v>
      </c>
      <c r="O398" s="35">
        <v>6988.9503341188938</v>
      </c>
      <c r="P398" s="35">
        <v>89.485209893454254</v>
      </c>
      <c r="Q398" s="35">
        <v>563.67954036011145</v>
      </c>
      <c r="R398" s="35"/>
      <c r="S398" s="35"/>
      <c r="T398" s="35"/>
      <c r="U398" s="35"/>
      <c r="V398" s="35"/>
    </row>
    <row r="399" spans="14:22" x14ac:dyDescent="0.25">
      <c r="N399" s="34">
        <v>395</v>
      </c>
      <c r="O399" s="35">
        <v>6641.0321177835831</v>
      </c>
      <c r="P399" s="35">
        <v>97.979533233789454</v>
      </c>
      <c r="Q399" s="35">
        <v>836.83532752984445</v>
      </c>
      <c r="R399" s="35"/>
      <c r="S399" s="35"/>
      <c r="T399" s="35"/>
      <c r="U399" s="35"/>
      <c r="V399" s="35"/>
    </row>
    <row r="400" spans="14:22" x14ac:dyDescent="0.25">
      <c r="N400" s="34">
        <v>396</v>
      </c>
      <c r="O400" s="35">
        <v>6845.6408713858636</v>
      </c>
      <c r="P400" s="35">
        <v>76.710912965314719</v>
      </c>
      <c r="Q400" s="35">
        <v>553.9022136462969</v>
      </c>
      <c r="R400" s="35"/>
      <c r="S400" s="35"/>
      <c r="T400" s="35"/>
      <c r="U400" s="35"/>
      <c r="V400" s="35"/>
    </row>
    <row r="401" spans="14:22" x14ac:dyDescent="0.25">
      <c r="N401" s="34">
        <v>397</v>
      </c>
      <c r="O401" s="35">
        <v>5459.2790324217403</v>
      </c>
      <c r="P401" s="35">
        <v>100.69037742769237</v>
      </c>
      <c r="Q401" s="35">
        <v>810.80470452032182</v>
      </c>
      <c r="R401" s="35"/>
      <c r="S401" s="35"/>
      <c r="T401" s="35"/>
      <c r="U401" s="35"/>
      <c r="V401" s="35"/>
    </row>
    <row r="402" spans="14:22" x14ac:dyDescent="0.25">
      <c r="N402" s="34">
        <v>398</v>
      </c>
      <c r="O402" s="35">
        <v>5054.2651881786051</v>
      </c>
      <c r="P402" s="35">
        <v>81.319077252420868</v>
      </c>
      <c r="Q402" s="35">
        <v>697.90133782993507</v>
      </c>
      <c r="R402" s="35"/>
      <c r="S402" s="35"/>
      <c r="T402" s="35"/>
      <c r="U402" s="35"/>
      <c r="V402" s="35"/>
    </row>
    <row r="403" spans="14:22" x14ac:dyDescent="0.25">
      <c r="N403" s="34">
        <v>399</v>
      </c>
      <c r="O403" s="35">
        <v>4678.4426080059484</v>
      </c>
      <c r="P403" s="35">
        <v>88.019470411346362</v>
      </c>
      <c r="Q403" s="35">
        <v>582.01071989089394</v>
      </c>
      <c r="R403" s="35"/>
      <c r="S403" s="35"/>
      <c r="T403" s="35"/>
      <c r="U403" s="35"/>
      <c r="V403" s="35"/>
    </row>
    <row r="404" spans="14:22" x14ac:dyDescent="0.25">
      <c r="N404" s="34">
        <v>400</v>
      </c>
      <c r="O404" s="35">
        <v>6518.0221659522831</v>
      </c>
      <c r="P404" s="35">
        <v>106.53744860571274</v>
      </c>
      <c r="Q404" s="35">
        <v>760.23889508863283</v>
      </c>
      <c r="R404" s="35"/>
      <c r="S404" s="35"/>
      <c r="T404" s="35"/>
      <c r="U404" s="35"/>
      <c r="V404" s="35"/>
    </row>
    <row r="405" spans="14:22" x14ac:dyDescent="0.25">
      <c r="N405" s="34">
        <v>401</v>
      </c>
      <c r="O405" s="35">
        <v>6716.1699195136434</v>
      </c>
      <c r="P405" s="35">
        <v>105.84502091406694</v>
      </c>
      <c r="Q405" s="35">
        <v>834.0004402452596</v>
      </c>
      <c r="R405" s="35"/>
      <c r="S405" s="35"/>
      <c r="T405" s="35"/>
      <c r="U405" s="35"/>
      <c r="V405" s="35"/>
    </row>
    <row r="406" spans="14:22" x14ac:dyDescent="0.25">
      <c r="N406" s="34">
        <v>402</v>
      </c>
      <c r="O406" s="35">
        <v>6134.5988562182692</v>
      </c>
      <c r="P406" s="35">
        <v>81.440216677310772</v>
      </c>
      <c r="Q406" s="35">
        <v>698.14849359650691</v>
      </c>
      <c r="R406" s="35"/>
      <c r="S406" s="35"/>
      <c r="T406" s="35"/>
      <c r="U406" s="35"/>
      <c r="V406" s="35"/>
    </row>
    <row r="407" spans="14:22" x14ac:dyDescent="0.25">
      <c r="N407" s="34">
        <v>403</v>
      </c>
      <c r="O407" s="35">
        <v>6383.1931429040524</v>
      </c>
      <c r="P407" s="35">
        <v>96.455589237694255</v>
      </c>
      <c r="Q407" s="35">
        <v>548.58908545278314</v>
      </c>
      <c r="R407" s="35"/>
      <c r="S407" s="35"/>
      <c r="T407" s="35"/>
      <c r="U407" s="35"/>
      <c r="V407" s="35"/>
    </row>
    <row r="408" spans="14:22" x14ac:dyDescent="0.25">
      <c r="N408" s="34">
        <v>404</v>
      </c>
      <c r="O408" s="35">
        <v>6310.898339158497</v>
      </c>
      <c r="P408" s="35">
        <v>99.678316674286521</v>
      </c>
      <c r="Q408" s="35">
        <v>646.63367692621182</v>
      </c>
      <c r="R408" s="35"/>
      <c r="S408" s="35"/>
      <c r="T408" s="35"/>
      <c r="U408" s="35"/>
      <c r="V408" s="35"/>
    </row>
    <row r="409" spans="14:22" x14ac:dyDescent="0.25">
      <c r="N409" s="34">
        <v>405</v>
      </c>
      <c r="O409" s="35">
        <v>6974.7502004627995</v>
      </c>
      <c r="P409" s="35">
        <v>73.112183146612168</v>
      </c>
      <c r="Q409" s="35">
        <v>715.23190885341171</v>
      </c>
      <c r="R409" s="35"/>
      <c r="S409" s="35"/>
      <c r="T409" s="35"/>
      <c r="U409" s="35"/>
      <c r="V409" s="35"/>
    </row>
    <row r="410" spans="14:22" x14ac:dyDescent="0.25">
      <c r="N410" s="34">
        <v>406</v>
      </c>
      <c r="O410" s="35">
        <v>5665.0400114421536</v>
      </c>
      <c r="P410" s="35">
        <v>80.769848965624476</v>
      </c>
      <c r="Q410" s="35">
        <v>488.23796201095161</v>
      </c>
      <c r="R410" s="35"/>
      <c r="S410" s="35"/>
      <c r="T410" s="35"/>
      <c r="U410" s="35"/>
      <c r="V410" s="35"/>
    </row>
    <row r="411" spans="14:22" x14ac:dyDescent="0.25">
      <c r="N411" s="34">
        <v>407</v>
      </c>
      <c r="O411" s="35">
        <v>6286.8910738797549</v>
      </c>
      <c r="P411" s="35">
        <v>118.56839143573575</v>
      </c>
      <c r="Q411" s="35">
        <v>532.5063179657767</v>
      </c>
      <c r="R411" s="35"/>
      <c r="S411" s="35"/>
      <c r="T411" s="35"/>
      <c r="U411" s="35"/>
      <c r="V411" s="35"/>
    </row>
    <row r="412" spans="14:22" x14ac:dyDescent="0.25">
      <c r="N412" s="34">
        <v>408</v>
      </c>
      <c r="O412" s="35">
        <v>5804.7570872502765</v>
      </c>
      <c r="P412" s="35">
        <v>81.9048523628326</v>
      </c>
      <c r="Q412" s="35">
        <v>433.82078832530681</v>
      </c>
      <c r="R412" s="35"/>
      <c r="S412" s="35"/>
      <c r="T412" s="35"/>
      <c r="U412" s="35"/>
      <c r="V412" s="35"/>
    </row>
    <row r="413" spans="14:22" x14ac:dyDescent="0.25">
      <c r="N413" s="34">
        <v>409</v>
      </c>
      <c r="O413" s="35">
        <v>7958.6911863050946</v>
      </c>
      <c r="P413" s="35">
        <v>88.024763127831335</v>
      </c>
      <c r="Q413" s="35">
        <v>781.50320508048821</v>
      </c>
      <c r="R413" s="35"/>
      <c r="S413" s="35"/>
      <c r="T413" s="35"/>
      <c r="U413" s="35"/>
      <c r="V413" s="35"/>
    </row>
    <row r="414" spans="14:22" x14ac:dyDescent="0.25">
      <c r="N414" s="34">
        <v>410</v>
      </c>
      <c r="O414" s="35">
        <v>6184.3402577297838</v>
      </c>
      <c r="P414" s="35">
        <v>101.58077010999608</v>
      </c>
      <c r="Q414" s="35">
        <v>806.50392774469253</v>
      </c>
      <c r="R414" s="35"/>
      <c r="S414" s="35"/>
      <c r="T414" s="35"/>
      <c r="U414" s="35"/>
      <c r="V414" s="35"/>
    </row>
    <row r="415" spans="14:22" x14ac:dyDescent="0.25">
      <c r="N415" s="34">
        <v>411</v>
      </c>
      <c r="O415" s="35">
        <v>6339.8534101951846</v>
      </c>
      <c r="P415" s="35">
        <v>82.240628636846481</v>
      </c>
      <c r="Q415" s="35">
        <v>686.23542938897106</v>
      </c>
      <c r="R415" s="35"/>
      <c r="S415" s="35"/>
      <c r="T415" s="35"/>
      <c r="U415" s="35"/>
      <c r="V415" s="35"/>
    </row>
    <row r="416" spans="14:22" x14ac:dyDescent="0.25">
      <c r="N416" s="34">
        <v>412</v>
      </c>
      <c r="O416" s="35">
        <v>5640.7652014242312</v>
      </c>
      <c r="P416" s="35">
        <v>80.07921185424199</v>
      </c>
      <c r="Q416" s="35">
        <v>845.64111036999259</v>
      </c>
      <c r="R416" s="35"/>
      <c r="S416" s="35"/>
      <c r="T416" s="35"/>
      <c r="U416" s="35"/>
      <c r="V416" s="35"/>
    </row>
    <row r="417" spans="14:22" x14ac:dyDescent="0.25">
      <c r="N417" s="34">
        <v>413</v>
      </c>
      <c r="O417" s="35">
        <v>5554.568685933662</v>
      </c>
      <c r="P417" s="35">
        <v>105.07510783744151</v>
      </c>
      <c r="Q417" s="35">
        <v>900.05686355425451</v>
      </c>
      <c r="R417" s="35"/>
      <c r="S417" s="35"/>
      <c r="T417" s="35"/>
      <c r="U417" s="35"/>
      <c r="V417" s="35"/>
    </row>
    <row r="418" spans="14:22" x14ac:dyDescent="0.25">
      <c r="N418" s="34">
        <v>414</v>
      </c>
      <c r="O418" s="35">
        <v>5741.4785359995331</v>
      </c>
      <c r="P418" s="35">
        <v>87.507979000591632</v>
      </c>
      <c r="Q418" s="35">
        <v>865.56198854056458</v>
      </c>
      <c r="R418" s="35"/>
      <c r="S418" s="35"/>
      <c r="T418" s="35"/>
      <c r="U418" s="35"/>
      <c r="V418" s="35"/>
    </row>
    <row r="419" spans="14:22" x14ac:dyDescent="0.25">
      <c r="N419" s="34">
        <v>415</v>
      </c>
      <c r="O419" s="35">
        <v>7693.4482877731361</v>
      </c>
      <c r="P419" s="35">
        <v>103.19740083595669</v>
      </c>
      <c r="Q419" s="35">
        <v>828.36192241965557</v>
      </c>
      <c r="R419" s="35"/>
      <c r="S419" s="35"/>
      <c r="T419" s="35"/>
      <c r="U419" s="35"/>
      <c r="V419" s="35"/>
    </row>
    <row r="420" spans="14:22" x14ac:dyDescent="0.25">
      <c r="N420" s="34">
        <v>416</v>
      </c>
      <c r="O420" s="35">
        <v>5531.7467058081093</v>
      </c>
      <c r="P420" s="35">
        <v>110.73839689459628</v>
      </c>
      <c r="Q420" s="35">
        <v>746.44182423912889</v>
      </c>
      <c r="R420" s="35"/>
      <c r="S420" s="35"/>
      <c r="T420" s="35"/>
      <c r="U420" s="35"/>
      <c r="V420" s="35"/>
    </row>
    <row r="421" spans="14:22" x14ac:dyDescent="0.25">
      <c r="N421" s="34">
        <v>417</v>
      </c>
      <c r="O421" s="35">
        <v>5788.2916732114763</v>
      </c>
      <c r="P421" s="35">
        <v>112.69266228552752</v>
      </c>
      <c r="Q421" s="35">
        <v>682.90776026847357</v>
      </c>
      <c r="R421" s="35"/>
      <c r="S421" s="35"/>
      <c r="T421" s="35"/>
      <c r="U421" s="35"/>
      <c r="V421" s="35"/>
    </row>
    <row r="422" spans="14:22" x14ac:dyDescent="0.25">
      <c r="N422" s="34">
        <v>418</v>
      </c>
      <c r="O422" s="35">
        <v>6094.7806366656177</v>
      </c>
      <c r="P422" s="35">
        <v>120.46162888697387</v>
      </c>
      <c r="Q422" s="35">
        <v>755.94049258521306</v>
      </c>
      <c r="R422" s="35"/>
      <c r="S422" s="35"/>
      <c r="T422" s="35"/>
      <c r="U422" s="35"/>
      <c r="V422" s="35"/>
    </row>
    <row r="423" spans="14:22" x14ac:dyDescent="0.25">
      <c r="N423" s="34">
        <v>419</v>
      </c>
      <c r="O423" s="35">
        <v>6187.2964301791853</v>
      </c>
      <c r="P423" s="35">
        <v>99.773905321821971</v>
      </c>
      <c r="Q423" s="35">
        <v>617.39916932580957</v>
      </c>
      <c r="R423" s="35"/>
      <c r="S423" s="35"/>
      <c r="T423" s="35"/>
      <c r="U423" s="35"/>
      <c r="V423" s="35"/>
    </row>
    <row r="424" spans="14:22" x14ac:dyDescent="0.25">
      <c r="N424" s="34">
        <v>420</v>
      </c>
      <c r="O424" s="35">
        <v>5902.4127406737043</v>
      </c>
      <c r="P424" s="35">
        <v>79.029045891460086</v>
      </c>
      <c r="Q424" s="35">
        <v>654.26472770488635</v>
      </c>
      <c r="R424" s="35"/>
      <c r="S424" s="35"/>
      <c r="T424" s="35"/>
      <c r="U424" s="35"/>
      <c r="V424" s="35"/>
    </row>
    <row r="425" spans="14:22" x14ac:dyDescent="0.25">
      <c r="N425" s="34">
        <v>421</v>
      </c>
      <c r="O425" s="35">
        <v>7094.9623938559898</v>
      </c>
      <c r="P425" s="35">
        <v>116.72807503026117</v>
      </c>
      <c r="Q425" s="35">
        <v>628.40997174675579</v>
      </c>
      <c r="R425" s="35"/>
      <c r="S425" s="35"/>
      <c r="T425" s="35"/>
      <c r="U425" s="35"/>
      <c r="V425" s="35"/>
    </row>
    <row r="426" spans="14:22" x14ac:dyDescent="0.25">
      <c r="N426" s="34">
        <v>422</v>
      </c>
      <c r="O426" s="35">
        <v>6391.3133557927531</v>
      </c>
      <c r="P426" s="35">
        <v>95.849652818300569</v>
      </c>
      <c r="Q426" s="35">
        <v>585.86184696964244</v>
      </c>
      <c r="R426" s="35"/>
      <c r="S426" s="35"/>
      <c r="T426" s="35"/>
      <c r="U426" s="35"/>
      <c r="V426" s="35"/>
    </row>
    <row r="427" spans="14:22" x14ac:dyDescent="0.25">
      <c r="N427" s="34">
        <v>423</v>
      </c>
      <c r="O427" s="35">
        <v>5904.168620180767</v>
      </c>
      <c r="P427" s="35">
        <v>93.584805646279378</v>
      </c>
      <c r="Q427" s="35">
        <v>639.955094053528</v>
      </c>
      <c r="R427" s="35"/>
      <c r="S427" s="35"/>
      <c r="T427" s="35"/>
      <c r="U427" s="35"/>
      <c r="V427" s="35"/>
    </row>
    <row r="428" spans="14:22" x14ac:dyDescent="0.25">
      <c r="N428" s="34">
        <v>424</v>
      </c>
      <c r="O428" s="35">
        <v>4875.1662134348562</v>
      </c>
      <c r="P428" s="35">
        <v>106.92958676672023</v>
      </c>
      <c r="Q428" s="35">
        <v>897.40706793077391</v>
      </c>
      <c r="R428" s="35"/>
      <c r="S428" s="35"/>
      <c r="T428" s="35"/>
      <c r="U428" s="35"/>
      <c r="V428" s="35"/>
    </row>
    <row r="429" spans="14:22" x14ac:dyDescent="0.25">
      <c r="N429" s="34">
        <v>425</v>
      </c>
      <c r="O429" s="35">
        <v>6170.8328069174713</v>
      </c>
      <c r="P429" s="35">
        <v>83.370096015702131</v>
      </c>
      <c r="Q429" s="35">
        <v>781.70832342345886</v>
      </c>
      <c r="R429" s="35"/>
      <c r="S429" s="35"/>
      <c r="T429" s="35"/>
      <c r="U429" s="35"/>
      <c r="V429" s="35"/>
    </row>
    <row r="430" spans="14:22" x14ac:dyDescent="0.25">
      <c r="N430" s="34">
        <v>426</v>
      </c>
      <c r="O430" s="35">
        <v>6136.6162322619084</v>
      </c>
      <c r="P430" s="35">
        <v>91.63239465454852</v>
      </c>
      <c r="Q430" s="35">
        <v>861.57045018965368</v>
      </c>
      <c r="R430" s="35"/>
      <c r="S430" s="35"/>
      <c r="T430" s="35"/>
      <c r="U430" s="35"/>
      <c r="V430" s="35"/>
    </row>
    <row r="431" spans="14:22" x14ac:dyDescent="0.25">
      <c r="N431" s="34">
        <v>427</v>
      </c>
      <c r="O431" s="35">
        <v>6452.2108763051428</v>
      </c>
      <c r="P431" s="35">
        <v>94.39099111085234</v>
      </c>
      <c r="Q431" s="35">
        <v>798.70379081337944</v>
      </c>
      <c r="R431" s="35"/>
      <c r="S431" s="35"/>
      <c r="T431" s="35"/>
      <c r="U431" s="35"/>
      <c r="V431" s="35"/>
    </row>
    <row r="432" spans="14:22" x14ac:dyDescent="0.25">
      <c r="N432" s="34">
        <v>428</v>
      </c>
      <c r="O432" s="35">
        <v>5998.1062431177897</v>
      </c>
      <c r="P432" s="35">
        <v>98.921827611718896</v>
      </c>
      <c r="Q432" s="35">
        <v>654.14218953351951</v>
      </c>
      <c r="R432" s="35"/>
      <c r="S432" s="35"/>
      <c r="T432" s="35"/>
      <c r="U432" s="35"/>
      <c r="V432" s="35"/>
    </row>
    <row r="433" spans="14:22" x14ac:dyDescent="0.25">
      <c r="N433" s="34">
        <v>429</v>
      </c>
      <c r="O433" s="35">
        <v>5883.6052683638009</v>
      </c>
      <c r="P433" s="35">
        <v>97.829127942258026</v>
      </c>
      <c r="Q433" s="35">
        <v>480.8456327077829</v>
      </c>
      <c r="R433" s="35"/>
      <c r="S433" s="35"/>
      <c r="T433" s="35"/>
      <c r="U433" s="35"/>
      <c r="V433" s="35"/>
    </row>
    <row r="434" spans="14:22" x14ac:dyDescent="0.25">
      <c r="N434" s="34">
        <v>430</v>
      </c>
      <c r="O434" s="35">
        <v>5722.8862431995858</v>
      </c>
      <c r="P434" s="35">
        <v>90.801996904752613</v>
      </c>
      <c r="Q434" s="35">
        <v>844.58722241225587</v>
      </c>
      <c r="R434" s="35"/>
      <c r="S434" s="35"/>
      <c r="T434" s="35"/>
      <c r="U434" s="35"/>
      <c r="V434" s="35"/>
    </row>
    <row r="435" spans="14:22" x14ac:dyDescent="0.25">
      <c r="N435" s="34">
        <v>431</v>
      </c>
      <c r="O435" s="35">
        <v>5853.3282287708234</v>
      </c>
      <c r="P435" s="35">
        <v>81.640363322889641</v>
      </c>
      <c r="Q435" s="35">
        <v>713.17926835411549</v>
      </c>
      <c r="R435" s="35"/>
      <c r="S435" s="35"/>
      <c r="T435" s="35"/>
      <c r="U435" s="35"/>
      <c r="V435" s="35"/>
    </row>
    <row r="436" spans="14:22" x14ac:dyDescent="0.25">
      <c r="N436" s="34">
        <v>432</v>
      </c>
      <c r="O436" s="35">
        <v>4941.0338811635529</v>
      </c>
      <c r="P436" s="35">
        <v>116.07535193400277</v>
      </c>
      <c r="Q436" s="35">
        <v>655.11351113229603</v>
      </c>
      <c r="R436" s="35"/>
      <c r="S436" s="35"/>
      <c r="T436" s="35"/>
      <c r="U436" s="35"/>
      <c r="V436" s="35"/>
    </row>
    <row r="437" spans="14:22" x14ac:dyDescent="0.25">
      <c r="N437" s="34">
        <v>433</v>
      </c>
      <c r="O437" s="35">
        <v>6587.6774405805454</v>
      </c>
      <c r="P437" s="35">
        <v>97.975941370917027</v>
      </c>
      <c r="Q437" s="35">
        <v>545.8995849196383</v>
      </c>
      <c r="R437" s="35"/>
      <c r="S437" s="35"/>
      <c r="T437" s="35"/>
      <c r="U437" s="35"/>
      <c r="V437" s="35"/>
    </row>
    <row r="438" spans="14:22" x14ac:dyDescent="0.25">
      <c r="N438" s="34">
        <v>434</v>
      </c>
      <c r="O438" s="35">
        <v>6566.8667877556672</v>
      </c>
      <c r="P438" s="35">
        <v>86.418351657769449</v>
      </c>
      <c r="Q438" s="35">
        <v>521.48960060923321</v>
      </c>
      <c r="R438" s="35"/>
      <c r="S438" s="35"/>
      <c r="T438" s="35"/>
      <c r="U438" s="35"/>
      <c r="V438" s="35"/>
    </row>
    <row r="439" spans="14:22" x14ac:dyDescent="0.25">
      <c r="N439" s="34">
        <v>435</v>
      </c>
      <c r="O439" s="35">
        <v>5511.6705241720765</v>
      </c>
      <c r="P439" s="35">
        <v>115.66685368523309</v>
      </c>
      <c r="Q439" s="35">
        <v>595.35902745181079</v>
      </c>
      <c r="R439" s="35"/>
      <c r="S439" s="35"/>
      <c r="T439" s="35"/>
      <c r="U439" s="35"/>
      <c r="V439" s="35"/>
    </row>
    <row r="440" spans="14:22" x14ac:dyDescent="0.25">
      <c r="N440" s="34">
        <v>436</v>
      </c>
      <c r="O440" s="35">
        <v>6722.0607501604918</v>
      </c>
      <c r="P440" s="35">
        <v>101.12012705862895</v>
      </c>
      <c r="Q440" s="35">
        <v>619.08860647689414</v>
      </c>
      <c r="R440" s="35"/>
      <c r="S440" s="35"/>
      <c r="T440" s="35"/>
      <c r="U440" s="35"/>
      <c r="V440" s="35"/>
    </row>
    <row r="441" spans="14:22" x14ac:dyDescent="0.25">
      <c r="N441" s="34">
        <v>437</v>
      </c>
      <c r="O441" s="35">
        <v>6333.261578256871</v>
      </c>
      <c r="P441" s="35">
        <v>101.7783070197017</v>
      </c>
      <c r="Q441" s="35">
        <v>681.01396678571632</v>
      </c>
      <c r="R441" s="35"/>
      <c r="S441" s="35"/>
      <c r="T441" s="35"/>
      <c r="U441" s="35"/>
      <c r="V441" s="35"/>
    </row>
    <row r="442" spans="14:22" x14ac:dyDescent="0.25">
      <c r="N442" s="34">
        <v>438</v>
      </c>
      <c r="O442" s="35">
        <v>5761.2186829942075</v>
      </c>
      <c r="P442" s="35">
        <v>80.681065132515926</v>
      </c>
      <c r="Q442" s="35">
        <v>853.21947596725488</v>
      </c>
      <c r="R442" s="35"/>
      <c r="S442" s="35"/>
      <c r="T442" s="35"/>
      <c r="U442" s="35"/>
      <c r="V442" s="35"/>
    </row>
    <row r="443" spans="14:22" x14ac:dyDescent="0.25">
      <c r="N443" s="34">
        <v>439</v>
      </c>
      <c r="O443" s="35">
        <v>5717.8900785712985</v>
      </c>
      <c r="P443" s="35">
        <v>105.80071877830727</v>
      </c>
      <c r="Q443" s="35">
        <v>828.54828109398704</v>
      </c>
      <c r="R443" s="35"/>
      <c r="S443" s="35"/>
      <c r="T443" s="35"/>
      <c r="U443" s="35"/>
      <c r="V443" s="35"/>
    </row>
    <row r="444" spans="14:22" x14ac:dyDescent="0.25">
      <c r="N444" s="34">
        <v>440</v>
      </c>
      <c r="O444" s="35">
        <v>6489.9916210259707</v>
      </c>
      <c r="P444" s="35">
        <v>79.315307098376579</v>
      </c>
      <c r="Q444" s="35">
        <v>599.83274952546878</v>
      </c>
      <c r="R444" s="35"/>
      <c r="S444" s="35"/>
      <c r="T444" s="35"/>
      <c r="U444" s="35"/>
      <c r="V444" s="35"/>
    </row>
    <row r="445" spans="14:22" x14ac:dyDescent="0.25">
      <c r="N445" s="34">
        <v>441</v>
      </c>
      <c r="O445" s="35">
        <v>5779.5555212539257</v>
      </c>
      <c r="P445" s="35">
        <v>90.129268263727297</v>
      </c>
      <c r="Q445" s="35">
        <v>815.67574529527519</v>
      </c>
      <c r="R445" s="35"/>
      <c r="S445" s="35"/>
      <c r="T445" s="35"/>
      <c r="U445" s="35"/>
      <c r="V445" s="35"/>
    </row>
    <row r="446" spans="14:22" x14ac:dyDescent="0.25">
      <c r="N446" s="34">
        <v>442</v>
      </c>
      <c r="O446" s="35">
        <v>7450.3969765016373</v>
      </c>
      <c r="P446" s="35">
        <v>102.91385083341481</v>
      </c>
      <c r="Q446" s="35">
        <v>924.05914111493371</v>
      </c>
      <c r="R446" s="35"/>
      <c r="S446" s="35"/>
      <c r="T446" s="35"/>
      <c r="U446" s="35"/>
      <c r="V446" s="35"/>
    </row>
    <row r="447" spans="14:22" x14ac:dyDescent="0.25">
      <c r="N447" s="34">
        <v>443</v>
      </c>
      <c r="O447" s="35">
        <v>4785.0351158113772</v>
      </c>
      <c r="P447" s="35">
        <v>94.811733407064466</v>
      </c>
      <c r="Q447" s="35">
        <v>775.54295665493078</v>
      </c>
      <c r="R447" s="35"/>
      <c r="S447" s="35"/>
      <c r="T447" s="35"/>
      <c r="U447" s="35"/>
      <c r="V447" s="35"/>
    </row>
    <row r="448" spans="14:22" x14ac:dyDescent="0.25">
      <c r="N448" s="34">
        <v>444</v>
      </c>
      <c r="O448" s="35">
        <v>7652.0062202091267</v>
      </c>
      <c r="P448" s="35">
        <v>83.703572019836642</v>
      </c>
      <c r="Q448" s="35">
        <v>530.8041384605159</v>
      </c>
      <c r="R448" s="35"/>
      <c r="S448" s="35"/>
      <c r="T448" s="35"/>
      <c r="U448" s="35"/>
      <c r="V448" s="35"/>
    </row>
    <row r="449" spans="14:22" x14ac:dyDescent="0.25">
      <c r="N449" s="34">
        <v>445</v>
      </c>
      <c r="O449" s="35">
        <v>5906.6303551769697</v>
      </c>
      <c r="P449" s="35">
        <v>76.28649811952242</v>
      </c>
      <c r="Q449" s="35">
        <v>544.2417059197694</v>
      </c>
      <c r="R449" s="35"/>
      <c r="S449" s="35"/>
      <c r="T449" s="35"/>
      <c r="U449" s="35"/>
      <c r="V449" s="35"/>
    </row>
    <row r="450" spans="14:22" x14ac:dyDescent="0.25">
      <c r="N450" s="34">
        <v>446</v>
      </c>
      <c r="O450" s="35">
        <v>6331.2277541486146</v>
      </c>
      <c r="P450" s="35">
        <v>80.867383486855843</v>
      </c>
      <c r="Q450" s="35">
        <v>740.5235791210099</v>
      </c>
      <c r="R450" s="35"/>
      <c r="S450" s="35"/>
      <c r="T450" s="35"/>
      <c r="U450" s="35"/>
      <c r="V450" s="35"/>
    </row>
    <row r="451" spans="14:22" x14ac:dyDescent="0.25">
      <c r="N451" s="34">
        <v>447</v>
      </c>
      <c r="O451" s="35">
        <v>6151.0090831879679</v>
      </c>
      <c r="P451" s="35">
        <v>84.685751976507916</v>
      </c>
      <c r="Q451" s="35">
        <v>421.00347572525595</v>
      </c>
      <c r="R451" s="35"/>
      <c r="S451" s="35"/>
      <c r="T451" s="35"/>
      <c r="U451" s="35"/>
      <c r="V451" s="35"/>
    </row>
    <row r="452" spans="14:22" x14ac:dyDescent="0.25">
      <c r="N452" s="34">
        <v>448</v>
      </c>
      <c r="O452" s="35">
        <v>6189.7339755497787</v>
      </c>
      <c r="P452" s="35">
        <v>96.905882841489387</v>
      </c>
      <c r="Q452" s="35">
        <v>765.44671050350405</v>
      </c>
      <c r="R452" s="35"/>
      <c r="S452" s="35"/>
      <c r="T452" s="35"/>
      <c r="U452" s="35"/>
      <c r="V452" s="35"/>
    </row>
    <row r="453" spans="14:22" x14ac:dyDescent="0.25">
      <c r="N453" s="34">
        <v>449</v>
      </c>
      <c r="O453" s="35">
        <v>7486.4234622261401</v>
      </c>
      <c r="P453" s="35">
        <v>92.376190616492323</v>
      </c>
      <c r="Q453" s="35">
        <v>684.91144818063265</v>
      </c>
      <c r="R453" s="35"/>
      <c r="S453" s="35"/>
      <c r="T453" s="35"/>
      <c r="U453" s="35"/>
      <c r="V453" s="35"/>
    </row>
    <row r="454" spans="14:22" x14ac:dyDescent="0.25">
      <c r="N454" s="34">
        <v>450</v>
      </c>
      <c r="O454" s="35">
        <v>5685.281862530328</v>
      </c>
      <c r="P454" s="35">
        <v>76.42585718606081</v>
      </c>
      <c r="Q454" s="35">
        <v>702.13659260962106</v>
      </c>
      <c r="R454" s="35"/>
      <c r="S454" s="35"/>
      <c r="T454" s="35"/>
      <c r="U454" s="35"/>
      <c r="V454" s="35"/>
    </row>
    <row r="455" spans="14:22" x14ac:dyDescent="0.25">
      <c r="N455" s="34">
        <v>451</v>
      </c>
      <c r="O455" s="35">
        <v>5191.4315812881714</v>
      </c>
      <c r="P455" s="35">
        <v>118.10513516569299</v>
      </c>
      <c r="Q455" s="35">
        <v>532.91134319507387</v>
      </c>
      <c r="R455" s="35"/>
      <c r="S455" s="35"/>
      <c r="T455" s="35"/>
      <c r="U455" s="35"/>
      <c r="V455" s="35"/>
    </row>
    <row r="456" spans="14:22" x14ac:dyDescent="0.25">
      <c r="N456" s="34">
        <v>452</v>
      </c>
      <c r="O456" s="35">
        <v>6467.1869647394979</v>
      </c>
      <c r="P456" s="35">
        <v>96.574011577161059</v>
      </c>
      <c r="Q456" s="35">
        <v>660.34403271807344</v>
      </c>
      <c r="R456" s="35"/>
      <c r="S456" s="35"/>
      <c r="T456" s="35"/>
      <c r="U456" s="35"/>
      <c r="V456" s="35"/>
    </row>
    <row r="457" spans="14:22" x14ac:dyDescent="0.25">
      <c r="N457" s="34">
        <v>453</v>
      </c>
      <c r="O457" s="35">
        <v>6891.571400603566</v>
      </c>
      <c r="P457" s="35">
        <v>115.76505230846837</v>
      </c>
      <c r="Q457" s="35">
        <v>767.93720456455105</v>
      </c>
      <c r="R457" s="35"/>
      <c r="S457" s="35"/>
      <c r="T457" s="35"/>
      <c r="U457" s="35"/>
      <c r="V457" s="35"/>
    </row>
    <row r="458" spans="14:22" x14ac:dyDescent="0.25">
      <c r="N458" s="34">
        <v>454</v>
      </c>
      <c r="O458" s="35">
        <v>5379.7957826062193</v>
      </c>
      <c r="P458" s="35">
        <v>72.744472673913577</v>
      </c>
      <c r="Q458" s="35">
        <v>899.40248274643091</v>
      </c>
      <c r="R458" s="35"/>
      <c r="S458" s="35"/>
      <c r="T458" s="35"/>
      <c r="U458" s="35"/>
      <c r="V458" s="35"/>
    </row>
    <row r="459" spans="14:22" x14ac:dyDescent="0.25">
      <c r="N459" s="34">
        <v>455</v>
      </c>
      <c r="O459" s="35">
        <v>5729.6433657354255</v>
      </c>
      <c r="P459" s="35">
        <v>101.35319778897777</v>
      </c>
      <c r="Q459" s="35">
        <v>421.81928931342497</v>
      </c>
      <c r="R459" s="35"/>
      <c r="S459" s="35"/>
      <c r="T459" s="35"/>
      <c r="U459" s="35"/>
      <c r="V459" s="35"/>
    </row>
    <row r="460" spans="14:22" x14ac:dyDescent="0.25">
      <c r="N460" s="34">
        <v>456</v>
      </c>
      <c r="O460" s="35">
        <v>6908.5187344300493</v>
      </c>
      <c r="P460" s="35">
        <v>103.90102778362933</v>
      </c>
      <c r="Q460" s="35">
        <v>565.57247649874796</v>
      </c>
      <c r="R460" s="35"/>
      <c r="S460" s="35"/>
      <c r="T460" s="35"/>
      <c r="U460" s="35"/>
      <c r="V460" s="35"/>
    </row>
    <row r="461" spans="14:22" x14ac:dyDescent="0.25">
      <c r="N461" s="34">
        <v>457</v>
      </c>
      <c r="O461" s="35">
        <v>5749.4644417537047</v>
      </c>
      <c r="P461" s="35">
        <v>97.064796734672996</v>
      </c>
      <c r="Q461" s="35">
        <v>655.96110531105774</v>
      </c>
      <c r="R461" s="35"/>
      <c r="S461" s="35"/>
      <c r="T461" s="35"/>
      <c r="U461" s="35"/>
      <c r="V461" s="35"/>
    </row>
    <row r="462" spans="14:22" x14ac:dyDescent="0.25">
      <c r="N462" s="34">
        <v>458</v>
      </c>
      <c r="O462" s="35">
        <v>6126.3530898961908</v>
      </c>
      <c r="P462" s="35">
        <v>92.318234793159235</v>
      </c>
      <c r="Q462" s="35">
        <v>729.87446822753236</v>
      </c>
      <c r="R462" s="35"/>
      <c r="S462" s="35"/>
      <c r="T462" s="35"/>
      <c r="U462" s="35"/>
      <c r="V462" s="35"/>
    </row>
    <row r="463" spans="14:22" x14ac:dyDescent="0.25">
      <c r="N463" s="34">
        <v>459</v>
      </c>
      <c r="O463" s="35">
        <v>6581.6231907642796</v>
      </c>
      <c r="P463" s="35">
        <v>95.688849783066118</v>
      </c>
      <c r="Q463" s="35">
        <v>605.94072378329815</v>
      </c>
      <c r="R463" s="35"/>
      <c r="S463" s="35"/>
      <c r="T463" s="35"/>
      <c r="U463" s="35"/>
      <c r="V463" s="35"/>
    </row>
    <row r="464" spans="14:22" x14ac:dyDescent="0.25">
      <c r="N464" s="34">
        <v>460</v>
      </c>
      <c r="O464" s="35">
        <v>5242.6033964267581</v>
      </c>
      <c r="P464" s="35">
        <v>72.128426444342821</v>
      </c>
      <c r="Q464" s="35">
        <v>486.75411195175258</v>
      </c>
      <c r="R464" s="35"/>
      <c r="S464" s="35"/>
      <c r="T464" s="35"/>
      <c r="U464" s="35"/>
      <c r="V464" s="35"/>
    </row>
    <row r="465" spans="14:22" x14ac:dyDescent="0.25">
      <c r="N465" s="34">
        <v>461</v>
      </c>
      <c r="O465" s="35">
        <v>6350.0153120863097</v>
      </c>
      <c r="P465" s="35">
        <v>97.857605190218919</v>
      </c>
      <c r="Q465" s="35">
        <v>824.71013530734547</v>
      </c>
      <c r="R465" s="35"/>
      <c r="S465" s="35"/>
      <c r="T465" s="35"/>
      <c r="U465" s="35"/>
      <c r="V465" s="35"/>
    </row>
    <row r="466" spans="14:22" x14ac:dyDescent="0.25">
      <c r="N466" s="34">
        <v>462</v>
      </c>
      <c r="O466" s="35">
        <v>6940.1238318018886</v>
      </c>
      <c r="P466" s="35">
        <v>118.34362993187679</v>
      </c>
      <c r="Q466" s="35">
        <v>589.56954032339979</v>
      </c>
      <c r="R466" s="35"/>
      <c r="S466" s="35"/>
      <c r="T466" s="35"/>
      <c r="U466" s="35"/>
      <c r="V466" s="35"/>
    </row>
    <row r="467" spans="14:22" x14ac:dyDescent="0.25">
      <c r="N467" s="34">
        <v>463</v>
      </c>
      <c r="O467" s="35">
        <v>4722.5791352049255</v>
      </c>
      <c r="P467" s="35">
        <v>115.25769439184923</v>
      </c>
      <c r="Q467" s="35">
        <v>871.41179091063043</v>
      </c>
      <c r="R467" s="35"/>
      <c r="S467" s="35"/>
      <c r="T467" s="35"/>
      <c r="U467" s="35"/>
      <c r="V467" s="35"/>
    </row>
    <row r="468" spans="14:22" x14ac:dyDescent="0.25">
      <c r="N468" s="34">
        <v>464</v>
      </c>
      <c r="O468" s="35">
        <v>5870.7927770635788</v>
      </c>
      <c r="P468" s="35">
        <v>97.098546646921449</v>
      </c>
      <c r="Q468" s="35">
        <v>745.81340066177722</v>
      </c>
      <c r="R468" s="35"/>
      <c r="S468" s="35"/>
      <c r="T468" s="35"/>
      <c r="U468" s="35"/>
      <c r="V468" s="35"/>
    </row>
    <row r="469" spans="14:22" x14ac:dyDescent="0.25">
      <c r="N469" s="34">
        <v>465</v>
      </c>
      <c r="O469" s="35">
        <v>5376.0581682190259</v>
      </c>
      <c r="P469" s="35">
        <v>99.422157333509119</v>
      </c>
      <c r="Q469" s="35">
        <v>491.64460985676681</v>
      </c>
      <c r="R469" s="35"/>
      <c r="S469" s="35"/>
      <c r="T469" s="35"/>
      <c r="U469" s="35"/>
      <c r="V469" s="35"/>
    </row>
    <row r="470" spans="14:22" x14ac:dyDescent="0.25">
      <c r="N470" s="34">
        <v>466</v>
      </c>
      <c r="O470" s="35">
        <v>7151.0721946477979</v>
      </c>
      <c r="P470" s="35">
        <v>86.832347807534831</v>
      </c>
      <c r="Q470" s="35">
        <v>799.31564831228536</v>
      </c>
      <c r="R470" s="35"/>
      <c r="S470" s="35"/>
      <c r="T470" s="35"/>
      <c r="U470" s="35"/>
      <c r="V470" s="35"/>
    </row>
    <row r="471" spans="14:22" x14ac:dyDescent="0.25">
      <c r="N471" s="34">
        <v>467</v>
      </c>
      <c r="O471" s="35">
        <v>5823.445158609079</v>
      </c>
      <c r="P471" s="35">
        <v>86.850258866628693</v>
      </c>
      <c r="Q471" s="35">
        <v>847.61366150100469</v>
      </c>
      <c r="R471" s="35"/>
      <c r="S471" s="35"/>
      <c r="T471" s="35"/>
      <c r="U471" s="35"/>
      <c r="V471" s="35"/>
    </row>
    <row r="472" spans="14:22" x14ac:dyDescent="0.25">
      <c r="N472" s="34">
        <v>468</v>
      </c>
      <c r="O472" s="35">
        <v>5055.7350312931112</v>
      </c>
      <c r="P472" s="35">
        <v>90.746175109811091</v>
      </c>
      <c r="Q472" s="35">
        <v>657.70120968040385</v>
      </c>
      <c r="R472" s="35"/>
      <c r="S472" s="35"/>
      <c r="T472" s="35"/>
      <c r="U472" s="35"/>
      <c r="V472" s="35"/>
    </row>
    <row r="473" spans="14:22" x14ac:dyDescent="0.25">
      <c r="N473" s="34">
        <v>469</v>
      </c>
      <c r="O473" s="35">
        <v>5253.2989827916635</v>
      </c>
      <c r="P473" s="35">
        <v>95.206204634586527</v>
      </c>
      <c r="Q473" s="35">
        <v>947.01694777817534</v>
      </c>
      <c r="R473" s="35"/>
      <c r="S473" s="35"/>
      <c r="T473" s="35"/>
      <c r="U473" s="35"/>
      <c r="V473" s="35"/>
    </row>
    <row r="474" spans="14:22" x14ac:dyDescent="0.25">
      <c r="N474" s="34">
        <v>470</v>
      </c>
      <c r="O474" s="35">
        <v>7245.64813405121</v>
      </c>
      <c r="P474" s="35">
        <v>95.206533071277505</v>
      </c>
      <c r="Q474" s="35">
        <v>720.19843352997623</v>
      </c>
      <c r="R474" s="35"/>
      <c r="S474" s="35"/>
      <c r="T474" s="35"/>
      <c r="U474" s="35"/>
      <c r="V474" s="35"/>
    </row>
    <row r="475" spans="14:22" x14ac:dyDescent="0.25">
      <c r="N475" s="34">
        <v>471</v>
      </c>
      <c r="O475" s="35">
        <v>6278.4048577397498</v>
      </c>
      <c r="P475" s="35">
        <v>89.401445456924691</v>
      </c>
      <c r="Q475" s="35">
        <v>503.4186873153057</v>
      </c>
      <c r="R475" s="35"/>
      <c r="S475" s="35"/>
      <c r="T475" s="35"/>
      <c r="U475" s="35"/>
      <c r="V475" s="35"/>
    </row>
    <row r="476" spans="14:22" x14ac:dyDescent="0.25">
      <c r="N476" s="34">
        <v>472</v>
      </c>
      <c r="O476" s="35">
        <v>5425.1142893977258</v>
      </c>
      <c r="P476" s="35">
        <v>103.97990511716296</v>
      </c>
      <c r="Q476" s="35">
        <v>823.32477101498102</v>
      </c>
      <c r="R476" s="35"/>
      <c r="S476" s="35"/>
      <c r="T476" s="35"/>
      <c r="U476" s="35"/>
      <c r="V476" s="35"/>
    </row>
    <row r="477" spans="14:22" x14ac:dyDescent="0.25">
      <c r="N477" s="34">
        <v>473</v>
      </c>
      <c r="O477" s="35">
        <v>5550.2942420498366</v>
      </c>
      <c r="P477" s="35">
        <v>91.298920503048024</v>
      </c>
      <c r="Q477" s="35">
        <v>886.09059943297393</v>
      </c>
      <c r="R477" s="35"/>
      <c r="S477" s="35"/>
      <c r="T477" s="35"/>
      <c r="U477" s="35"/>
      <c r="V477" s="35"/>
    </row>
    <row r="478" spans="14:22" x14ac:dyDescent="0.25">
      <c r="N478" s="34">
        <v>474</v>
      </c>
      <c r="O478" s="35">
        <v>6273.5703418083103</v>
      </c>
      <c r="P478" s="35">
        <v>77.896914428034421</v>
      </c>
      <c r="Q478" s="35">
        <v>638.76735027555389</v>
      </c>
      <c r="R478" s="35"/>
      <c r="S478" s="35"/>
      <c r="T478" s="35"/>
      <c r="U478" s="35"/>
      <c r="V478" s="35"/>
    </row>
    <row r="479" spans="14:22" x14ac:dyDescent="0.25">
      <c r="N479" s="34">
        <v>475</v>
      </c>
      <c r="O479" s="35">
        <v>7297.2178022973085</v>
      </c>
      <c r="P479" s="35">
        <v>85.994696525027877</v>
      </c>
      <c r="Q479" s="35">
        <v>505.35565448304737</v>
      </c>
      <c r="R479" s="35"/>
      <c r="S479" s="35"/>
      <c r="T479" s="35"/>
      <c r="U479" s="35"/>
      <c r="V479" s="35"/>
    </row>
    <row r="480" spans="14:22" x14ac:dyDescent="0.25">
      <c r="N480" s="34">
        <v>476</v>
      </c>
      <c r="O480" s="35">
        <v>5205.7656357330443</v>
      </c>
      <c r="P480" s="35">
        <v>101.1424478599389</v>
      </c>
      <c r="Q480" s="35">
        <v>764.94641680340681</v>
      </c>
      <c r="R480" s="35"/>
      <c r="S480" s="35"/>
      <c r="T480" s="35"/>
      <c r="U480" s="35"/>
      <c r="V480" s="35"/>
    </row>
    <row r="481" spans="14:22" x14ac:dyDescent="0.25">
      <c r="N481" s="34">
        <v>477</v>
      </c>
      <c r="O481" s="35">
        <v>6367.2879585879055</v>
      </c>
      <c r="P481" s="35">
        <v>91.071225864699528</v>
      </c>
      <c r="Q481" s="35">
        <v>629.28700954564636</v>
      </c>
      <c r="R481" s="35"/>
      <c r="S481" s="35"/>
      <c r="T481" s="35"/>
      <c r="U481" s="35"/>
      <c r="V481" s="35"/>
    </row>
    <row r="482" spans="14:22" x14ac:dyDescent="0.25">
      <c r="N482" s="34">
        <v>478</v>
      </c>
      <c r="O482" s="35">
        <v>5430.1412033104452</v>
      </c>
      <c r="P482" s="35">
        <v>121.62516778633525</v>
      </c>
      <c r="Q482" s="35">
        <v>630.12918754848033</v>
      </c>
      <c r="R482" s="35"/>
      <c r="S482" s="35"/>
      <c r="T482" s="35"/>
      <c r="U482" s="35"/>
      <c r="V482" s="35"/>
    </row>
    <row r="483" spans="14:22" x14ac:dyDescent="0.25">
      <c r="N483" s="34">
        <v>479</v>
      </c>
      <c r="O483" s="35">
        <v>5573.2028011400307</v>
      </c>
      <c r="P483" s="35">
        <v>115.00532002164681</v>
      </c>
      <c r="Q483" s="35">
        <v>631.4504817101963</v>
      </c>
      <c r="R483" s="35"/>
      <c r="S483" s="35"/>
      <c r="T483" s="35"/>
      <c r="U483" s="35"/>
      <c r="V483" s="35"/>
    </row>
    <row r="484" spans="14:22" x14ac:dyDescent="0.25">
      <c r="N484" s="34">
        <v>480</v>
      </c>
      <c r="O484" s="35">
        <v>5751.6350457372946</v>
      </c>
      <c r="P484" s="35">
        <v>70.829688566007093</v>
      </c>
      <c r="Q484" s="35">
        <v>772.33624180615129</v>
      </c>
      <c r="R484" s="35"/>
      <c r="S484" s="35"/>
      <c r="T484" s="35"/>
      <c r="U484" s="35"/>
      <c r="V484" s="35"/>
    </row>
    <row r="485" spans="14:22" x14ac:dyDescent="0.25">
      <c r="N485" s="34">
        <v>481</v>
      </c>
      <c r="O485" s="35">
        <v>6286.966311753732</v>
      </c>
      <c r="P485" s="35">
        <v>91.195480476834604</v>
      </c>
      <c r="Q485" s="35">
        <v>556.59253849033462</v>
      </c>
      <c r="R485" s="35"/>
      <c r="S485" s="35"/>
      <c r="T485" s="35"/>
      <c r="U485" s="35"/>
      <c r="V485" s="35"/>
    </row>
    <row r="486" spans="14:22" x14ac:dyDescent="0.25">
      <c r="N486" s="34">
        <v>482</v>
      </c>
      <c r="O486" s="35">
        <v>5946.2227054869509</v>
      </c>
      <c r="P486" s="35">
        <v>85.031442241867495</v>
      </c>
      <c r="Q486" s="35">
        <v>712.94587334111895</v>
      </c>
      <c r="R486" s="35"/>
      <c r="S486" s="35"/>
      <c r="T486" s="35"/>
      <c r="U486" s="35"/>
      <c r="V486" s="35"/>
    </row>
    <row r="487" spans="14:22" x14ac:dyDescent="0.25">
      <c r="N487" s="34">
        <v>483</v>
      </c>
      <c r="O487" s="35">
        <v>7373.2331759134877</v>
      </c>
      <c r="P487" s="35">
        <v>102.39037211308184</v>
      </c>
      <c r="Q487" s="35">
        <v>661.75368969512397</v>
      </c>
      <c r="R487" s="35"/>
      <c r="S487" s="35"/>
      <c r="T487" s="35"/>
      <c r="U487" s="35"/>
      <c r="V487" s="35"/>
    </row>
    <row r="488" spans="14:22" x14ac:dyDescent="0.25">
      <c r="N488" s="34">
        <v>484</v>
      </c>
      <c r="O488" s="35">
        <v>6643.1212636086066</v>
      </c>
      <c r="P488" s="35">
        <v>105.6163640720505</v>
      </c>
      <c r="Q488" s="35">
        <v>685.88638046966855</v>
      </c>
      <c r="R488" s="35"/>
      <c r="S488" s="35"/>
      <c r="T488" s="35"/>
      <c r="U488" s="35"/>
      <c r="V488" s="35"/>
    </row>
    <row r="489" spans="14:22" x14ac:dyDescent="0.25">
      <c r="N489" s="34">
        <v>485</v>
      </c>
      <c r="O489" s="35">
        <v>7170.4741006964059</v>
      </c>
      <c r="P489" s="35">
        <v>85.099557800424137</v>
      </c>
      <c r="Q489" s="35">
        <v>645.79781826018291</v>
      </c>
      <c r="R489" s="35"/>
      <c r="S489" s="35"/>
      <c r="T489" s="35"/>
      <c r="U489" s="35"/>
      <c r="V489" s="35"/>
    </row>
    <row r="490" spans="14:22" x14ac:dyDescent="0.25">
      <c r="N490" s="34">
        <v>486</v>
      </c>
      <c r="O490" s="35">
        <v>6015.3675298083381</v>
      </c>
      <c r="P490" s="35">
        <v>84.313727864753446</v>
      </c>
      <c r="Q490" s="35">
        <v>690.12789405631497</v>
      </c>
      <c r="R490" s="35"/>
      <c r="S490" s="35"/>
      <c r="T490" s="35"/>
      <c r="U490" s="35"/>
      <c r="V490" s="35"/>
    </row>
    <row r="491" spans="14:22" x14ac:dyDescent="0.25">
      <c r="N491" s="34">
        <v>487</v>
      </c>
      <c r="O491" s="35">
        <v>7053.3931762255961</v>
      </c>
      <c r="P491" s="35">
        <v>107.48095505201169</v>
      </c>
      <c r="Q491" s="35">
        <v>666.53425713142872</v>
      </c>
      <c r="R491" s="35"/>
      <c r="S491" s="35"/>
      <c r="T491" s="35"/>
      <c r="U491" s="35"/>
      <c r="V491" s="35"/>
    </row>
    <row r="492" spans="14:22" x14ac:dyDescent="0.25">
      <c r="N492" s="34">
        <v>488</v>
      </c>
      <c r="O492" s="35">
        <v>6623.454147969398</v>
      </c>
      <c r="P492" s="35">
        <v>92.961228711537075</v>
      </c>
      <c r="Q492" s="35">
        <v>662.37942236595484</v>
      </c>
      <c r="R492" s="35"/>
      <c r="S492" s="35"/>
      <c r="T492" s="35"/>
      <c r="U492" s="35"/>
      <c r="V492" s="35"/>
    </row>
    <row r="493" spans="14:22" x14ac:dyDescent="0.25">
      <c r="N493" s="34">
        <v>489</v>
      </c>
      <c r="O493" s="35">
        <v>6915.0385255118035</v>
      </c>
      <c r="P493" s="35">
        <v>115.04039030732322</v>
      </c>
      <c r="Q493" s="35">
        <v>637.05871906712514</v>
      </c>
      <c r="R493" s="35"/>
      <c r="S493" s="35"/>
      <c r="T493" s="35"/>
      <c r="U493" s="35"/>
      <c r="V493" s="35"/>
    </row>
    <row r="494" spans="14:22" x14ac:dyDescent="0.25">
      <c r="N494" s="34">
        <v>490</v>
      </c>
      <c r="O494" s="35">
        <v>5753.3277309142704</v>
      </c>
      <c r="P494" s="35">
        <v>80.365192598282903</v>
      </c>
      <c r="Q494" s="35">
        <v>615.87665741886804</v>
      </c>
      <c r="R494" s="35"/>
      <c r="S494" s="35"/>
      <c r="T494" s="35"/>
      <c r="U494" s="35"/>
      <c r="V494" s="35"/>
    </row>
    <row r="495" spans="14:22" x14ac:dyDescent="0.25">
      <c r="N495" s="34">
        <v>491</v>
      </c>
      <c r="O495" s="35">
        <v>7445.5066516847073</v>
      </c>
      <c r="P495" s="35">
        <v>102.46620947467997</v>
      </c>
      <c r="Q495" s="35">
        <v>573.33525498785866</v>
      </c>
      <c r="R495" s="35"/>
      <c r="S495" s="35"/>
      <c r="T495" s="35"/>
      <c r="U495" s="35"/>
      <c r="V495" s="35"/>
    </row>
    <row r="496" spans="14:22" x14ac:dyDescent="0.25">
      <c r="N496" s="34">
        <v>492</v>
      </c>
      <c r="O496" s="35">
        <v>6063.7197873589703</v>
      </c>
      <c r="P496" s="35">
        <v>80.346006936215488</v>
      </c>
      <c r="Q496" s="35">
        <v>496.2040301565433</v>
      </c>
      <c r="R496" s="35"/>
      <c r="S496" s="35"/>
      <c r="T496" s="35"/>
      <c r="U496" s="35"/>
      <c r="V496" s="35"/>
    </row>
    <row r="497" spans="14:22" x14ac:dyDescent="0.25">
      <c r="N497" s="34">
        <v>493</v>
      </c>
      <c r="O497" s="35">
        <v>5021.9778371794846</v>
      </c>
      <c r="P497" s="35">
        <v>83.33045513312446</v>
      </c>
      <c r="Q497" s="35">
        <v>824.76502817196331</v>
      </c>
      <c r="R497" s="35"/>
      <c r="S497" s="35"/>
      <c r="T497" s="35"/>
      <c r="U497" s="35"/>
      <c r="V497" s="35"/>
    </row>
    <row r="498" spans="14:22" x14ac:dyDescent="0.25">
      <c r="N498" s="34">
        <v>494</v>
      </c>
      <c r="O498" s="35">
        <v>6423.0730217871032</v>
      </c>
      <c r="P498" s="35">
        <v>89.134936862352518</v>
      </c>
      <c r="Q498" s="35">
        <v>887.25972496510281</v>
      </c>
      <c r="R498" s="35"/>
      <c r="S498" s="35"/>
      <c r="T498" s="35"/>
      <c r="U498" s="35"/>
      <c r="V498" s="35"/>
    </row>
    <row r="499" spans="14:22" x14ac:dyDescent="0.25">
      <c r="N499" s="34">
        <v>495</v>
      </c>
      <c r="O499" s="35">
        <v>6712.1473922912273</v>
      </c>
      <c r="P499" s="35">
        <v>102.63618441349669</v>
      </c>
      <c r="Q499" s="35">
        <v>377.05682383154101</v>
      </c>
      <c r="R499" s="35"/>
      <c r="S499" s="35"/>
      <c r="T499" s="35"/>
      <c r="U499" s="35"/>
      <c r="V499" s="35"/>
    </row>
    <row r="500" spans="14:22" x14ac:dyDescent="0.25">
      <c r="N500" s="34">
        <v>496</v>
      </c>
      <c r="O500" s="35">
        <v>5708.2053196448987</v>
      </c>
      <c r="P500" s="35">
        <v>95.688398926554186</v>
      </c>
      <c r="Q500" s="35">
        <v>554.80700097278122</v>
      </c>
      <c r="R500" s="35"/>
      <c r="S500" s="35"/>
      <c r="T500" s="35"/>
      <c r="U500" s="35"/>
      <c r="V500" s="35"/>
    </row>
    <row r="501" spans="14:22" x14ac:dyDescent="0.25">
      <c r="N501" s="34">
        <v>497</v>
      </c>
      <c r="O501" s="35">
        <v>6532.5377952205317</v>
      </c>
      <c r="P501" s="35">
        <v>81.733938614135042</v>
      </c>
      <c r="Q501" s="35">
        <v>674.57586603727748</v>
      </c>
      <c r="R501" s="35"/>
      <c r="S501" s="35"/>
      <c r="T501" s="35"/>
      <c r="U501" s="35"/>
      <c r="V501" s="35"/>
    </row>
    <row r="502" spans="14:22" x14ac:dyDescent="0.25">
      <c r="N502" s="34">
        <v>498</v>
      </c>
      <c r="O502" s="35">
        <v>6283.5115633483292</v>
      </c>
      <c r="P502" s="35">
        <v>113.65312489604321</v>
      </c>
      <c r="Q502" s="35">
        <v>575.91194715560505</v>
      </c>
      <c r="R502" s="35"/>
      <c r="S502" s="35"/>
      <c r="T502" s="35"/>
      <c r="U502" s="35"/>
      <c r="V502" s="35"/>
    </row>
    <row r="503" spans="14:22" x14ac:dyDescent="0.25">
      <c r="N503" s="34">
        <v>499</v>
      </c>
      <c r="O503" s="35">
        <v>5946.4392142135921</v>
      </c>
      <c r="P503" s="35">
        <v>74.841951666648711</v>
      </c>
      <c r="Q503" s="35">
        <v>882.6719521046698</v>
      </c>
      <c r="R503" s="35"/>
      <c r="S503" s="35"/>
      <c r="T503" s="35"/>
      <c r="U503" s="35"/>
      <c r="V503" s="35"/>
    </row>
    <row r="504" spans="14:22" x14ac:dyDescent="0.25">
      <c r="N504" s="34">
        <v>500</v>
      </c>
      <c r="O504" s="35">
        <v>5411.3840775186409</v>
      </c>
      <c r="P504" s="35">
        <v>106.17928733445103</v>
      </c>
      <c r="Q504" s="35">
        <v>784.21832460840142</v>
      </c>
      <c r="R504" s="35"/>
      <c r="S504" s="35"/>
      <c r="T504" s="35"/>
      <c r="U504" s="35"/>
      <c r="V504" s="35"/>
    </row>
    <row r="505" spans="14:22" x14ac:dyDescent="0.25">
      <c r="N505" s="34">
        <v>501</v>
      </c>
      <c r="O505" s="35">
        <v>7549.1780611561126</v>
      </c>
      <c r="P505" s="35">
        <v>118.79024980416605</v>
      </c>
      <c r="Q505" s="35">
        <v>735.74745361004045</v>
      </c>
      <c r="R505" s="35"/>
      <c r="S505" s="35"/>
      <c r="T505" s="35"/>
      <c r="U505" s="35"/>
      <c r="V505" s="35"/>
    </row>
    <row r="506" spans="14:22" x14ac:dyDescent="0.25">
      <c r="N506" s="34">
        <v>502</v>
      </c>
      <c r="O506" s="35">
        <v>5841.3307850213087</v>
      </c>
      <c r="P506" s="35">
        <v>78.582275353053419</v>
      </c>
      <c r="Q506" s="35">
        <v>665.57592240328927</v>
      </c>
      <c r="R506" s="35"/>
      <c r="S506" s="35"/>
      <c r="T506" s="35"/>
      <c r="U506" s="35"/>
      <c r="V506" s="35"/>
    </row>
    <row r="507" spans="14:22" x14ac:dyDescent="0.25">
      <c r="N507" s="34">
        <v>503</v>
      </c>
      <c r="O507" s="35">
        <v>7212.6561846233062</v>
      </c>
      <c r="P507" s="35">
        <v>81.370023122721221</v>
      </c>
      <c r="Q507" s="35">
        <v>663.84320730410116</v>
      </c>
      <c r="R507" s="35"/>
      <c r="S507" s="35"/>
      <c r="T507" s="35"/>
      <c r="U507" s="35"/>
      <c r="V507" s="35"/>
    </row>
    <row r="508" spans="14:22" x14ac:dyDescent="0.25">
      <c r="N508" s="34">
        <v>504</v>
      </c>
      <c r="O508" s="35">
        <v>6308.3585417938448</v>
      </c>
      <c r="P508" s="35">
        <v>116.255712505087</v>
      </c>
      <c r="Q508" s="35">
        <v>916.57939278051413</v>
      </c>
      <c r="R508" s="35"/>
      <c r="S508" s="35"/>
      <c r="T508" s="35"/>
      <c r="U508" s="35"/>
      <c r="V508" s="35"/>
    </row>
    <row r="509" spans="14:22" x14ac:dyDescent="0.25">
      <c r="N509" s="34">
        <v>505</v>
      </c>
      <c r="O509" s="35">
        <v>7468.0133277237028</v>
      </c>
      <c r="P509" s="35">
        <v>109.59941891970783</v>
      </c>
      <c r="Q509" s="35">
        <v>898.88100920834165</v>
      </c>
      <c r="R509" s="35"/>
      <c r="S509" s="35"/>
      <c r="T509" s="35"/>
      <c r="U509" s="35"/>
      <c r="V509" s="35"/>
    </row>
    <row r="510" spans="14:22" x14ac:dyDescent="0.25">
      <c r="N510" s="34">
        <v>506</v>
      </c>
      <c r="O510" s="35">
        <v>6302.4888046185742</v>
      </c>
      <c r="P510" s="35">
        <v>88.706830869049512</v>
      </c>
      <c r="Q510" s="35">
        <v>747.75258591809768</v>
      </c>
      <c r="R510" s="35"/>
      <c r="S510" s="35"/>
      <c r="T510" s="35"/>
      <c r="U510" s="35"/>
      <c r="V510" s="35"/>
    </row>
    <row r="511" spans="14:22" x14ac:dyDescent="0.25">
      <c r="N511" s="34">
        <v>507</v>
      </c>
      <c r="O511" s="35">
        <v>6269.2592642188156</v>
      </c>
      <c r="P511" s="35">
        <v>89.013532276208167</v>
      </c>
      <c r="Q511" s="35">
        <v>447.50426872152798</v>
      </c>
      <c r="R511" s="35"/>
      <c r="S511" s="35"/>
      <c r="T511" s="35"/>
      <c r="U511" s="35"/>
      <c r="V511" s="35"/>
    </row>
    <row r="512" spans="14:22" x14ac:dyDescent="0.25">
      <c r="N512" s="34">
        <v>508</v>
      </c>
      <c r="O512" s="35">
        <v>5478.9981484525524</v>
      </c>
      <c r="P512" s="35">
        <v>105.3500565389525</v>
      </c>
      <c r="Q512" s="35">
        <v>710.21227617458328</v>
      </c>
      <c r="R512" s="35"/>
      <c r="S512" s="35"/>
      <c r="T512" s="35"/>
      <c r="U512" s="35"/>
      <c r="V512" s="35"/>
    </row>
    <row r="513" spans="14:22" x14ac:dyDescent="0.25">
      <c r="N513" s="34">
        <v>509</v>
      </c>
      <c r="O513" s="35">
        <v>5506.1903627111542</v>
      </c>
      <c r="P513" s="35">
        <v>101.63623457301166</v>
      </c>
      <c r="Q513" s="35">
        <v>746.71672795696804</v>
      </c>
      <c r="R513" s="35"/>
      <c r="S513" s="35"/>
      <c r="T513" s="35"/>
      <c r="U513" s="35"/>
      <c r="V513" s="35"/>
    </row>
    <row r="514" spans="14:22" x14ac:dyDescent="0.25">
      <c r="N514" s="34">
        <v>510</v>
      </c>
      <c r="O514" s="35">
        <v>6182.1279902454999</v>
      </c>
      <c r="P514" s="35">
        <v>108.62495348434206</v>
      </c>
      <c r="Q514" s="35">
        <v>819.18543191959145</v>
      </c>
      <c r="R514" s="35"/>
      <c r="S514" s="35"/>
      <c r="T514" s="35"/>
      <c r="U514" s="35"/>
      <c r="V514" s="35"/>
    </row>
    <row r="515" spans="14:22" x14ac:dyDescent="0.25">
      <c r="N515" s="34">
        <v>511</v>
      </c>
      <c r="O515" s="35">
        <v>6065.7070633249559</v>
      </c>
      <c r="P515" s="35">
        <v>110.23122108771032</v>
      </c>
      <c r="Q515" s="35">
        <v>710.69373952069429</v>
      </c>
      <c r="R515" s="35"/>
      <c r="S515" s="35"/>
      <c r="T515" s="35"/>
      <c r="U515" s="35"/>
      <c r="V515" s="35"/>
    </row>
    <row r="516" spans="14:22" x14ac:dyDescent="0.25">
      <c r="N516" s="34">
        <v>512</v>
      </c>
      <c r="O516" s="35">
        <v>6028.3930465641906</v>
      </c>
      <c r="P516" s="35">
        <v>82.616410661026677</v>
      </c>
      <c r="Q516" s="35">
        <v>684.15427619283207</v>
      </c>
      <c r="R516" s="35"/>
      <c r="S516" s="35"/>
      <c r="T516" s="35"/>
      <c r="U516" s="35"/>
      <c r="V516" s="35"/>
    </row>
    <row r="517" spans="14:22" x14ac:dyDescent="0.25">
      <c r="N517" s="34">
        <v>513</v>
      </c>
      <c r="O517" s="35">
        <v>5544.8791144229444</v>
      </c>
      <c r="P517" s="35">
        <v>87.257241843905305</v>
      </c>
      <c r="Q517" s="35">
        <v>797.1942534474415</v>
      </c>
      <c r="R517" s="35"/>
      <c r="S517" s="35"/>
      <c r="T517" s="35"/>
      <c r="U517" s="35"/>
      <c r="V517" s="35"/>
    </row>
    <row r="518" spans="14:22" x14ac:dyDescent="0.25">
      <c r="N518" s="34">
        <v>514</v>
      </c>
      <c r="O518" s="35">
        <v>5612.0171100469342</v>
      </c>
      <c r="P518" s="35">
        <v>84.373625747543556</v>
      </c>
      <c r="Q518" s="35">
        <v>555.24533817429869</v>
      </c>
      <c r="R518" s="35"/>
      <c r="S518" s="35"/>
      <c r="T518" s="35"/>
      <c r="U518" s="35"/>
      <c r="V518" s="35"/>
    </row>
    <row r="519" spans="14:22" x14ac:dyDescent="0.25">
      <c r="N519" s="34">
        <v>515</v>
      </c>
      <c r="O519" s="35">
        <v>6704.5831975055225</v>
      </c>
      <c r="P519" s="35">
        <v>93.642060257852762</v>
      </c>
      <c r="Q519" s="35">
        <v>649.30848826653369</v>
      </c>
      <c r="R519" s="35"/>
      <c r="S519" s="35"/>
      <c r="T519" s="35"/>
      <c r="U519" s="35"/>
      <c r="V519" s="35"/>
    </row>
    <row r="520" spans="14:22" x14ac:dyDescent="0.25">
      <c r="N520" s="34">
        <v>516</v>
      </c>
      <c r="O520" s="35">
        <v>6441.3988721169471</v>
      </c>
      <c r="P520" s="35">
        <v>84.492279189902291</v>
      </c>
      <c r="Q520" s="35">
        <v>758.49325908166156</v>
      </c>
      <c r="R520" s="35"/>
      <c r="S520" s="35"/>
      <c r="T520" s="35"/>
      <c r="U520" s="35"/>
      <c r="V520" s="35"/>
    </row>
    <row r="521" spans="14:22" x14ac:dyDescent="0.25">
      <c r="N521" s="34">
        <v>517</v>
      </c>
      <c r="O521" s="35">
        <v>7007.204742244603</v>
      </c>
      <c r="P521" s="35">
        <v>98.462223979801394</v>
      </c>
      <c r="Q521" s="35">
        <v>609.08557840102696</v>
      </c>
      <c r="R521" s="35"/>
      <c r="S521" s="35"/>
      <c r="T521" s="35"/>
      <c r="U521" s="35"/>
      <c r="V521" s="35"/>
    </row>
    <row r="522" spans="14:22" x14ac:dyDescent="0.25">
      <c r="N522" s="34">
        <v>518</v>
      </c>
      <c r="O522" s="35">
        <v>5227.2440501634519</v>
      </c>
      <c r="P522" s="35">
        <v>80.641783070349845</v>
      </c>
      <c r="Q522" s="35">
        <v>828.63190919182045</v>
      </c>
      <c r="R522" s="35"/>
      <c r="S522" s="35"/>
      <c r="T522" s="35"/>
      <c r="U522" s="35"/>
      <c r="V522" s="35"/>
    </row>
    <row r="523" spans="14:22" x14ac:dyDescent="0.25">
      <c r="N523" s="34">
        <v>519</v>
      </c>
      <c r="O523" s="35">
        <v>6843.4673566041647</v>
      </c>
      <c r="P523" s="35">
        <v>97.703403701150307</v>
      </c>
      <c r="Q523" s="35">
        <v>614.22087261813977</v>
      </c>
      <c r="R523" s="35"/>
      <c r="S523" s="35"/>
      <c r="T523" s="35"/>
      <c r="U523" s="35"/>
      <c r="V523" s="35"/>
    </row>
    <row r="524" spans="14:22" x14ac:dyDescent="0.25">
      <c r="N524" s="34">
        <v>520</v>
      </c>
      <c r="O524" s="35">
        <v>6971.5694927815284</v>
      </c>
      <c r="P524" s="35">
        <v>112.48653969344745</v>
      </c>
      <c r="Q524" s="35">
        <v>763.06239086118467</v>
      </c>
      <c r="R524" s="35"/>
      <c r="S524" s="35"/>
      <c r="T524" s="35"/>
      <c r="U524" s="35"/>
      <c r="V524" s="35"/>
    </row>
    <row r="525" spans="14:22" x14ac:dyDescent="0.25">
      <c r="N525" s="34">
        <v>521</v>
      </c>
      <c r="O525" s="35">
        <v>6013.9629483303097</v>
      </c>
      <c r="P525" s="35">
        <v>106.47929158587804</v>
      </c>
      <c r="Q525" s="35">
        <v>671.57923229345272</v>
      </c>
      <c r="R525" s="35"/>
      <c r="S525" s="35"/>
      <c r="T525" s="35"/>
      <c r="U525" s="35"/>
      <c r="V525" s="35"/>
    </row>
    <row r="526" spans="14:22" x14ac:dyDescent="0.25">
      <c r="N526" s="34">
        <v>522</v>
      </c>
      <c r="O526" s="35">
        <v>5450.1284928440928</v>
      </c>
      <c r="P526" s="35">
        <v>104.52143234552031</v>
      </c>
      <c r="Q526" s="35">
        <v>719.11050834895298</v>
      </c>
      <c r="R526" s="35"/>
      <c r="S526" s="35"/>
      <c r="T526" s="35"/>
      <c r="U526" s="35"/>
      <c r="V526" s="35"/>
    </row>
    <row r="527" spans="14:22" x14ac:dyDescent="0.25">
      <c r="N527" s="34">
        <v>523</v>
      </c>
      <c r="O527" s="35">
        <v>6859.260363979919</v>
      </c>
      <c r="P527" s="35">
        <v>96.216261950725709</v>
      </c>
      <c r="Q527" s="35">
        <v>658.93306617192047</v>
      </c>
      <c r="R527" s="35"/>
      <c r="S527" s="35"/>
      <c r="T527" s="35"/>
      <c r="U527" s="35"/>
      <c r="V527" s="35"/>
    </row>
    <row r="528" spans="14:22" x14ac:dyDescent="0.25">
      <c r="N528" s="34">
        <v>524</v>
      </c>
      <c r="O528" s="35">
        <v>5801.1615965221408</v>
      </c>
      <c r="P528" s="35">
        <v>99.479388918341613</v>
      </c>
      <c r="Q528" s="35">
        <v>866.29426288451543</v>
      </c>
      <c r="R528" s="35"/>
      <c r="S528" s="35"/>
      <c r="T528" s="35"/>
      <c r="U528" s="35"/>
      <c r="V528" s="35"/>
    </row>
    <row r="529" spans="14:22" x14ac:dyDescent="0.25">
      <c r="N529" s="34">
        <v>525</v>
      </c>
      <c r="O529" s="35">
        <v>5754.4327458946964</v>
      </c>
      <c r="P529" s="35">
        <v>92.0708276591605</v>
      </c>
      <c r="Q529" s="35">
        <v>670.66534813721785</v>
      </c>
      <c r="R529" s="35"/>
      <c r="S529" s="35"/>
      <c r="T529" s="35"/>
      <c r="U529" s="35"/>
      <c r="V529" s="35"/>
    </row>
    <row r="530" spans="14:22" x14ac:dyDescent="0.25">
      <c r="N530" s="34">
        <v>526</v>
      </c>
      <c r="O530" s="35">
        <v>6862.3248535201565</v>
      </c>
      <c r="P530" s="35">
        <v>70.088139832717616</v>
      </c>
      <c r="Q530" s="35">
        <v>682.52753290350472</v>
      </c>
      <c r="R530" s="35"/>
      <c r="S530" s="35"/>
      <c r="T530" s="35"/>
      <c r="U530" s="35"/>
      <c r="V530" s="35"/>
    </row>
    <row r="531" spans="14:22" x14ac:dyDescent="0.25">
      <c r="N531" s="34">
        <v>527</v>
      </c>
      <c r="O531" s="35">
        <v>5993.3619385125212</v>
      </c>
      <c r="P531" s="35">
        <v>100.46966394596291</v>
      </c>
      <c r="Q531" s="35">
        <v>711.58924517090259</v>
      </c>
      <c r="R531" s="35"/>
      <c r="S531" s="35"/>
      <c r="T531" s="35"/>
      <c r="U531" s="35"/>
      <c r="V531" s="35"/>
    </row>
    <row r="532" spans="14:22" x14ac:dyDescent="0.25">
      <c r="N532" s="34">
        <v>528</v>
      </c>
      <c r="O532" s="35">
        <v>6314.277121932847</v>
      </c>
      <c r="P532" s="35">
        <v>97.820625800918094</v>
      </c>
      <c r="Q532" s="35">
        <v>743.27858906181507</v>
      </c>
      <c r="R532" s="35"/>
      <c r="S532" s="35"/>
      <c r="T532" s="35"/>
      <c r="U532" s="35"/>
      <c r="V532" s="35"/>
    </row>
    <row r="533" spans="14:22" x14ac:dyDescent="0.25">
      <c r="N533" s="34">
        <v>529</v>
      </c>
      <c r="O533" s="35">
        <v>6252.5437833024389</v>
      </c>
      <c r="P533" s="35">
        <v>109.70759069109403</v>
      </c>
      <c r="Q533" s="35">
        <v>633.1856955468935</v>
      </c>
      <c r="R533" s="35"/>
      <c r="S533" s="35"/>
      <c r="T533" s="35"/>
      <c r="U533" s="35"/>
      <c r="V533" s="35"/>
    </row>
    <row r="534" spans="14:22" x14ac:dyDescent="0.25">
      <c r="N534" s="34">
        <v>530</v>
      </c>
      <c r="O534" s="35">
        <v>4669.2987560266838</v>
      </c>
      <c r="P534" s="35">
        <v>69.394466434336294</v>
      </c>
      <c r="Q534" s="35">
        <v>881.17082310644196</v>
      </c>
      <c r="R534" s="35"/>
      <c r="S534" s="35"/>
      <c r="T534" s="35"/>
      <c r="U534" s="35"/>
      <c r="V534" s="35"/>
    </row>
    <row r="535" spans="14:22" x14ac:dyDescent="0.25">
      <c r="N535" s="34">
        <v>531</v>
      </c>
      <c r="O535" s="35">
        <v>6328.0719592955684</v>
      </c>
      <c r="P535" s="35">
        <v>101.26519967973991</v>
      </c>
      <c r="Q535" s="35">
        <v>520.19946161499422</v>
      </c>
      <c r="R535" s="35"/>
      <c r="S535" s="35"/>
      <c r="T535" s="35"/>
      <c r="U535" s="35"/>
      <c r="V535" s="35"/>
    </row>
    <row r="536" spans="14:22" x14ac:dyDescent="0.25">
      <c r="N536" s="34">
        <v>532</v>
      </c>
      <c r="O536" s="35">
        <v>5694.0680193662274</v>
      </c>
      <c r="P536" s="35">
        <v>107.40413330491346</v>
      </c>
      <c r="Q536" s="35">
        <v>685.42881219783533</v>
      </c>
      <c r="R536" s="35"/>
      <c r="S536" s="35"/>
      <c r="T536" s="35"/>
      <c r="U536" s="35"/>
      <c r="V536" s="35"/>
    </row>
    <row r="537" spans="14:22" x14ac:dyDescent="0.25">
      <c r="N537" s="34">
        <v>533</v>
      </c>
      <c r="O537" s="35">
        <v>5372.5211655529311</v>
      </c>
      <c r="P537" s="35">
        <v>115.67745015690889</v>
      </c>
      <c r="Q537" s="35">
        <v>739.92568956387186</v>
      </c>
      <c r="R537" s="35"/>
      <c r="S537" s="35"/>
      <c r="T537" s="35"/>
      <c r="U537" s="35"/>
      <c r="V537" s="35"/>
    </row>
    <row r="538" spans="14:22" x14ac:dyDescent="0.25">
      <c r="N538" s="34">
        <v>534</v>
      </c>
      <c r="O538" s="35">
        <v>7646.3421059895718</v>
      </c>
      <c r="P538" s="35">
        <v>78.168101047411938</v>
      </c>
      <c r="Q538" s="35">
        <v>518.86091200339411</v>
      </c>
      <c r="R538" s="35"/>
      <c r="S538" s="35"/>
      <c r="T538" s="35"/>
      <c r="U538" s="35"/>
      <c r="V538" s="35"/>
    </row>
    <row r="539" spans="14:22" x14ac:dyDescent="0.25">
      <c r="N539" s="34">
        <v>535</v>
      </c>
      <c r="O539" s="35">
        <v>4699.935012269556</v>
      </c>
      <c r="P539" s="35">
        <v>82.981101583257924</v>
      </c>
      <c r="Q539" s="35">
        <v>991.12859809769361</v>
      </c>
      <c r="R539" s="35"/>
      <c r="S539" s="35"/>
      <c r="T539" s="35"/>
      <c r="U539" s="35"/>
      <c r="V539" s="35"/>
    </row>
    <row r="540" spans="14:22" x14ac:dyDescent="0.25">
      <c r="N540" s="34">
        <v>536</v>
      </c>
      <c r="O540" s="35">
        <v>5694.9937066100601</v>
      </c>
      <c r="P540" s="35">
        <v>97.299926749318573</v>
      </c>
      <c r="Q540" s="35">
        <v>577.24912427312643</v>
      </c>
      <c r="R540" s="35"/>
      <c r="S540" s="35"/>
      <c r="T540" s="35"/>
      <c r="U540" s="35"/>
      <c r="V540" s="35"/>
    </row>
    <row r="541" spans="14:22" x14ac:dyDescent="0.25">
      <c r="N541" s="34">
        <v>537</v>
      </c>
      <c r="O541" s="35">
        <v>5697.9318836793282</v>
      </c>
      <c r="P541" s="35">
        <v>97.546885993260261</v>
      </c>
      <c r="Q541" s="35">
        <v>856.02291697972419</v>
      </c>
      <c r="R541" s="35"/>
      <c r="S541" s="35"/>
      <c r="T541" s="35"/>
      <c r="U541" s="35"/>
      <c r="V541" s="35"/>
    </row>
    <row r="542" spans="14:22" x14ac:dyDescent="0.25">
      <c r="N542" s="34">
        <v>538</v>
      </c>
      <c r="O542" s="35">
        <v>7057.2457275868001</v>
      </c>
      <c r="P542" s="35">
        <v>100.6778462058477</v>
      </c>
      <c r="Q542" s="35">
        <v>597.87690933551414</v>
      </c>
      <c r="R542" s="35"/>
      <c r="S542" s="35"/>
      <c r="T542" s="35"/>
      <c r="U542" s="35"/>
      <c r="V542" s="35"/>
    </row>
    <row r="543" spans="14:22" x14ac:dyDescent="0.25">
      <c r="N543" s="34">
        <v>539</v>
      </c>
      <c r="O543" s="35">
        <v>5961.3733665832206</v>
      </c>
      <c r="P543" s="35">
        <v>90.449624996492133</v>
      </c>
      <c r="Q543" s="35">
        <v>498.57751809016759</v>
      </c>
      <c r="R543" s="35"/>
      <c r="S543" s="35"/>
      <c r="T543" s="35"/>
      <c r="U543" s="35"/>
      <c r="V543" s="35"/>
    </row>
    <row r="544" spans="14:22" x14ac:dyDescent="0.25">
      <c r="N544" s="34">
        <v>540</v>
      </c>
      <c r="O544" s="35">
        <v>5291.4090317357095</v>
      </c>
      <c r="P544" s="35">
        <v>90.669897980728749</v>
      </c>
      <c r="Q544" s="35">
        <v>692.10622313127624</v>
      </c>
      <c r="R544" s="35"/>
      <c r="S544" s="35"/>
      <c r="T544" s="35"/>
      <c r="U544" s="35"/>
      <c r="V544" s="35"/>
    </row>
    <row r="545" spans="14:22" x14ac:dyDescent="0.25">
      <c r="N545" s="34">
        <v>541</v>
      </c>
      <c r="O545" s="35">
        <v>5556.072713502439</v>
      </c>
      <c r="P545" s="35">
        <v>106.53457043018233</v>
      </c>
      <c r="Q545" s="35">
        <v>605.55605110593444</v>
      </c>
      <c r="R545" s="35"/>
      <c r="S545" s="35"/>
      <c r="T545" s="35"/>
      <c r="U545" s="35"/>
      <c r="V545" s="35"/>
    </row>
    <row r="546" spans="14:22" x14ac:dyDescent="0.25">
      <c r="N546" s="34">
        <v>542</v>
      </c>
      <c r="O546" s="35">
        <v>5931.1057041503909</v>
      </c>
      <c r="P546" s="35">
        <v>95.530541600917161</v>
      </c>
      <c r="Q546" s="35">
        <v>571.83999312201058</v>
      </c>
      <c r="R546" s="35"/>
      <c r="S546" s="35"/>
      <c r="T546" s="35"/>
      <c r="U546" s="35"/>
      <c r="V546" s="35"/>
    </row>
    <row r="547" spans="14:22" x14ac:dyDescent="0.25">
      <c r="N547" s="34">
        <v>543</v>
      </c>
      <c r="O547" s="35">
        <v>6354.0942035776779</v>
      </c>
      <c r="P547" s="35">
        <v>96.960228694761923</v>
      </c>
      <c r="Q547" s="35">
        <v>900.62274330320793</v>
      </c>
      <c r="R547" s="35"/>
      <c r="S547" s="35"/>
      <c r="T547" s="35"/>
      <c r="U547" s="35"/>
      <c r="V547" s="35"/>
    </row>
    <row r="548" spans="14:22" x14ac:dyDescent="0.25">
      <c r="N548" s="34">
        <v>544</v>
      </c>
      <c r="O548" s="35">
        <v>5646.2543417680345</v>
      </c>
      <c r="P548" s="35">
        <v>94.037640966227102</v>
      </c>
      <c r="Q548" s="35">
        <v>560.93604972937999</v>
      </c>
      <c r="R548" s="35"/>
      <c r="S548" s="35"/>
      <c r="T548" s="35"/>
      <c r="U548" s="35"/>
      <c r="V548" s="35"/>
    </row>
    <row r="549" spans="14:22" x14ac:dyDescent="0.25">
      <c r="N549" s="34">
        <v>545</v>
      </c>
      <c r="O549" s="35">
        <v>6811.4581121379524</v>
      </c>
      <c r="P549" s="35">
        <v>109.16589896250366</v>
      </c>
      <c r="Q549" s="35">
        <v>545.47178358205292</v>
      </c>
      <c r="R549" s="35"/>
      <c r="S549" s="35"/>
      <c r="T549" s="35"/>
      <c r="U549" s="35"/>
      <c r="V549" s="35"/>
    </row>
    <row r="550" spans="14:22" x14ac:dyDescent="0.25">
      <c r="N550" s="34">
        <v>546</v>
      </c>
      <c r="O550" s="35">
        <v>5858.7237835010292</v>
      </c>
      <c r="P550" s="35">
        <v>104.84277675362927</v>
      </c>
      <c r="Q550" s="35">
        <v>808.66122192576108</v>
      </c>
      <c r="R550" s="35"/>
      <c r="S550" s="35"/>
      <c r="T550" s="35"/>
      <c r="U550" s="35"/>
      <c r="V550" s="35"/>
    </row>
    <row r="551" spans="14:22" x14ac:dyDescent="0.25">
      <c r="N551" s="34">
        <v>547</v>
      </c>
      <c r="O551" s="35">
        <v>7361.2119313329622</v>
      </c>
      <c r="P551" s="35">
        <v>103.00209961033163</v>
      </c>
      <c r="Q551" s="35">
        <v>655.20510227304578</v>
      </c>
      <c r="R551" s="35"/>
      <c r="S551" s="35"/>
      <c r="T551" s="35"/>
      <c r="U551" s="35"/>
      <c r="V551" s="35"/>
    </row>
    <row r="552" spans="14:22" x14ac:dyDescent="0.25">
      <c r="N552" s="34">
        <v>548</v>
      </c>
      <c r="O552" s="35">
        <v>6129.9428078052051</v>
      </c>
      <c r="P552" s="35">
        <v>71.853192320322577</v>
      </c>
      <c r="Q552" s="35">
        <v>412.86498557346044</v>
      </c>
      <c r="R552" s="35"/>
      <c r="S552" s="35"/>
      <c r="T552" s="35"/>
      <c r="U552" s="35"/>
      <c r="V552" s="35"/>
    </row>
    <row r="553" spans="14:22" x14ac:dyDescent="0.25">
      <c r="N553" s="34">
        <v>549</v>
      </c>
      <c r="O553" s="35">
        <v>6192.312928974945</v>
      </c>
      <c r="P553" s="35">
        <v>79.025722986694106</v>
      </c>
      <c r="Q553" s="35">
        <v>532.56877830332758</v>
      </c>
      <c r="R553" s="35"/>
      <c r="S553" s="35"/>
      <c r="T553" s="35"/>
      <c r="U553" s="35"/>
      <c r="V553" s="35"/>
    </row>
    <row r="554" spans="14:22" x14ac:dyDescent="0.25">
      <c r="N554" s="34">
        <v>550</v>
      </c>
      <c r="O554" s="35">
        <v>5525.5129005540111</v>
      </c>
      <c r="P554" s="35">
        <v>98.771358510037345</v>
      </c>
      <c r="Q554" s="35">
        <v>489.89243158173468</v>
      </c>
      <c r="R554" s="35"/>
      <c r="S554" s="35"/>
      <c r="T554" s="35"/>
      <c r="U554" s="35"/>
      <c r="V554" s="35"/>
    </row>
    <row r="555" spans="14:22" x14ac:dyDescent="0.25">
      <c r="N555" s="34">
        <v>551</v>
      </c>
      <c r="O555" s="35">
        <v>5594.4228390424405</v>
      </c>
      <c r="P555" s="35">
        <v>90.929467079884958</v>
      </c>
      <c r="Q555" s="35">
        <v>527.96402700069564</v>
      </c>
      <c r="R555" s="35"/>
      <c r="S555" s="35"/>
      <c r="T555" s="35"/>
      <c r="U555" s="35"/>
      <c r="V555" s="35"/>
    </row>
    <row r="556" spans="14:22" x14ac:dyDescent="0.25">
      <c r="N556" s="34">
        <v>552</v>
      </c>
      <c r="O556" s="35">
        <v>6422.7868185282714</v>
      </c>
      <c r="P556" s="35">
        <v>90.087282759484395</v>
      </c>
      <c r="Q556" s="35">
        <v>841.61957249102841</v>
      </c>
      <c r="R556" s="35"/>
      <c r="S556" s="35"/>
      <c r="T556" s="35"/>
      <c r="U556" s="35"/>
      <c r="V556" s="35"/>
    </row>
    <row r="557" spans="14:22" x14ac:dyDescent="0.25">
      <c r="N557" s="34">
        <v>553</v>
      </c>
      <c r="O557" s="35">
        <v>6198.0397875873814</v>
      </c>
      <c r="P557" s="35">
        <v>95.792363273504805</v>
      </c>
      <c r="Q557" s="35">
        <v>674.36401543632564</v>
      </c>
      <c r="R557" s="35"/>
      <c r="S557" s="35"/>
      <c r="T557" s="35"/>
      <c r="U557" s="35"/>
      <c r="V557" s="35"/>
    </row>
    <row r="558" spans="14:22" x14ac:dyDescent="0.25">
      <c r="N558" s="34">
        <v>554</v>
      </c>
      <c r="O558" s="35">
        <v>5944.4209100848993</v>
      </c>
      <c r="P558" s="35">
        <v>82.143336115254371</v>
      </c>
      <c r="Q558" s="35">
        <v>517.08250976160559</v>
      </c>
      <c r="R558" s="35"/>
      <c r="S558" s="35"/>
      <c r="T558" s="35"/>
      <c r="U558" s="35"/>
      <c r="V558" s="35"/>
    </row>
    <row r="559" spans="14:22" x14ac:dyDescent="0.25">
      <c r="N559" s="34">
        <v>555</v>
      </c>
      <c r="O559" s="35">
        <v>6737.6921567662266</v>
      </c>
      <c r="P559" s="35">
        <v>100.04096427697731</v>
      </c>
      <c r="Q559" s="35">
        <v>731.68899100953388</v>
      </c>
      <c r="R559" s="35"/>
      <c r="S559" s="35"/>
      <c r="T559" s="35"/>
      <c r="U559" s="35"/>
      <c r="V559" s="35"/>
    </row>
    <row r="560" spans="14:22" x14ac:dyDescent="0.25">
      <c r="N560" s="34">
        <v>556</v>
      </c>
      <c r="O560" s="35">
        <v>6590.7525373263061</v>
      </c>
      <c r="P560" s="35">
        <v>88.551830993860136</v>
      </c>
      <c r="Q560" s="35">
        <v>700.18552120890274</v>
      </c>
      <c r="R560" s="35"/>
      <c r="S560" s="35"/>
      <c r="T560" s="35"/>
      <c r="U560" s="35"/>
      <c r="V560" s="35"/>
    </row>
    <row r="561" spans="14:22" x14ac:dyDescent="0.25">
      <c r="N561" s="34">
        <v>557</v>
      </c>
      <c r="O561" s="35">
        <v>6858.176120684896</v>
      </c>
      <c r="P561" s="35">
        <v>71.632233062052023</v>
      </c>
      <c r="Q561" s="35">
        <v>588.75753203644615</v>
      </c>
      <c r="R561" s="35"/>
      <c r="S561" s="35"/>
      <c r="T561" s="35"/>
      <c r="U561" s="35"/>
      <c r="V561" s="35"/>
    </row>
    <row r="562" spans="14:22" x14ac:dyDescent="0.25">
      <c r="N562" s="34">
        <v>558</v>
      </c>
      <c r="O562" s="35">
        <v>5215.7558763532634</v>
      </c>
      <c r="P562" s="35">
        <v>110.38698852847028</v>
      </c>
      <c r="Q562" s="35">
        <v>582.04075136374775</v>
      </c>
      <c r="R562" s="35"/>
      <c r="S562" s="35"/>
      <c r="T562" s="35"/>
      <c r="U562" s="35"/>
      <c r="V562" s="35"/>
    </row>
    <row r="563" spans="14:22" x14ac:dyDescent="0.25">
      <c r="N563" s="34">
        <v>559</v>
      </c>
      <c r="O563" s="35">
        <v>5558.8538148264024</v>
      </c>
      <c r="P563" s="35">
        <v>107.50545649692015</v>
      </c>
      <c r="Q563" s="35">
        <v>676.6644899149079</v>
      </c>
      <c r="R563" s="35"/>
      <c r="S563" s="35"/>
      <c r="T563" s="35"/>
      <c r="U563" s="35"/>
      <c r="V563" s="35"/>
    </row>
    <row r="564" spans="14:22" x14ac:dyDescent="0.25">
      <c r="N564" s="34">
        <v>560</v>
      </c>
      <c r="O564" s="35">
        <v>6109.5935452490939</v>
      </c>
      <c r="P564" s="35">
        <v>96.740694752125393</v>
      </c>
      <c r="Q564" s="35">
        <v>536.63342819540833</v>
      </c>
      <c r="R564" s="35"/>
      <c r="S564" s="35"/>
      <c r="T564" s="35"/>
      <c r="U564" s="35"/>
      <c r="V564" s="35"/>
    </row>
    <row r="565" spans="14:22" x14ac:dyDescent="0.25">
      <c r="N565" s="34">
        <v>561</v>
      </c>
      <c r="O565" s="35">
        <v>7242.9670460714296</v>
      </c>
      <c r="P565" s="35">
        <v>96.278235236465491</v>
      </c>
      <c r="Q565" s="35">
        <v>526.82402543783462</v>
      </c>
      <c r="R565" s="35"/>
      <c r="S565" s="35"/>
      <c r="T565" s="35"/>
      <c r="U565" s="35"/>
      <c r="V565" s="35"/>
    </row>
    <row r="566" spans="14:22" x14ac:dyDescent="0.25">
      <c r="N566" s="34">
        <v>562</v>
      </c>
      <c r="O566" s="35">
        <v>6361.6310465585329</v>
      </c>
      <c r="P566" s="35">
        <v>76.125204629324315</v>
      </c>
      <c r="Q566" s="35">
        <v>675.46996071666717</v>
      </c>
      <c r="R566" s="35"/>
      <c r="S566" s="35"/>
      <c r="T566" s="35"/>
      <c r="U566" s="35"/>
      <c r="V566" s="35"/>
    </row>
    <row r="567" spans="14:22" x14ac:dyDescent="0.25">
      <c r="N567" s="34">
        <v>563</v>
      </c>
      <c r="O567" s="35">
        <v>6906.9477071403599</v>
      </c>
      <c r="P567" s="35">
        <v>97.241314033165722</v>
      </c>
      <c r="Q567" s="35">
        <v>656.86144098542559</v>
      </c>
      <c r="R567" s="35"/>
      <c r="S567" s="35"/>
      <c r="T567" s="35"/>
      <c r="U567" s="35"/>
      <c r="V567" s="35"/>
    </row>
    <row r="568" spans="14:22" x14ac:dyDescent="0.25">
      <c r="N568" s="34">
        <v>564</v>
      </c>
      <c r="O568" s="35">
        <v>6273.6226304753982</v>
      </c>
      <c r="P568" s="35">
        <v>100.45791473008467</v>
      </c>
      <c r="Q568" s="35">
        <v>824.6389263162489</v>
      </c>
      <c r="R568" s="35"/>
      <c r="S568" s="35"/>
      <c r="T568" s="35"/>
      <c r="U568" s="35"/>
      <c r="V568" s="35"/>
    </row>
    <row r="569" spans="14:22" x14ac:dyDescent="0.25">
      <c r="N569" s="34">
        <v>565</v>
      </c>
      <c r="O569" s="35">
        <v>6046.9441466540184</v>
      </c>
      <c r="P569" s="35">
        <v>107.43442647387454</v>
      </c>
      <c r="Q569" s="35">
        <v>687.11062445284642</v>
      </c>
      <c r="R569" s="35"/>
      <c r="S569" s="35"/>
      <c r="T569" s="35"/>
      <c r="U569" s="35"/>
      <c r="V569" s="35"/>
    </row>
    <row r="570" spans="14:22" x14ac:dyDescent="0.25">
      <c r="N570" s="34">
        <v>566</v>
      </c>
      <c r="O570" s="35">
        <v>4768.7050665609886</v>
      </c>
      <c r="P570" s="35">
        <v>77.354005956197113</v>
      </c>
      <c r="Q570" s="35">
        <v>866.70208762288416</v>
      </c>
      <c r="R570" s="35"/>
      <c r="S570" s="35"/>
      <c r="T570" s="35"/>
      <c r="U570" s="35"/>
      <c r="V570" s="35"/>
    </row>
    <row r="571" spans="14:22" x14ac:dyDescent="0.25">
      <c r="N571" s="34">
        <v>567</v>
      </c>
      <c r="O571" s="35">
        <v>6273.6649967428921</v>
      </c>
      <c r="P571" s="35">
        <v>112.12075683330548</v>
      </c>
      <c r="Q571" s="35">
        <v>531.83178033496358</v>
      </c>
      <c r="R571" s="35"/>
      <c r="S571" s="35"/>
      <c r="T571" s="35"/>
      <c r="U571" s="35"/>
      <c r="V571" s="35"/>
    </row>
    <row r="572" spans="14:22" x14ac:dyDescent="0.25">
      <c r="N572" s="34">
        <v>568</v>
      </c>
      <c r="O572" s="35">
        <v>5074.5211330217999</v>
      </c>
      <c r="P572" s="35">
        <v>109.26276985820141</v>
      </c>
      <c r="Q572" s="35">
        <v>751.32339184433863</v>
      </c>
      <c r="R572" s="35"/>
      <c r="S572" s="35"/>
      <c r="T572" s="35"/>
      <c r="U572" s="35"/>
      <c r="V572" s="35"/>
    </row>
    <row r="573" spans="14:22" x14ac:dyDescent="0.25">
      <c r="N573" s="34">
        <v>569</v>
      </c>
      <c r="O573" s="35">
        <v>6717.4392635081331</v>
      </c>
      <c r="P573" s="35">
        <v>95.469394747839971</v>
      </c>
      <c r="Q573" s="35">
        <v>808.72179170545155</v>
      </c>
      <c r="R573" s="35"/>
      <c r="S573" s="35"/>
      <c r="T573" s="35"/>
      <c r="U573" s="35"/>
      <c r="V573" s="35"/>
    </row>
    <row r="574" spans="14:22" x14ac:dyDescent="0.25">
      <c r="N574" s="34">
        <v>570</v>
      </c>
      <c r="O574" s="35">
        <v>7717.9351607752924</v>
      </c>
      <c r="P574" s="35">
        <v>106.68377259929872</v>
      </c>
      <c r="Q574" s="35">
        <v>751.83875100171315</v>
      </c>
      <c r="R574" s="35"/>
      <c r="S574" s="35"/>
      <c r="T574" s="35"/>
      <c r="U574" s="35"/>
      <c r="V574" s="35"/>
    </row>
    <row r="575" spans="14:22" x14ac:dyDescent="0.25">
      <c r="N575" s="34">
        <v>571</v>
      </c>
      <c r="O575" s="35">
        <v>5837.5985842054952</v>
      </c>
      <c r="P575" s="35">
        <v>103.75660608836942</v>
      </c>
      <c r="Q575" s="35">
        <v>702.47299382000347</v>
      </c>
      <c r="R575" s="35"/>
      <c r="S575" s="35"/>
      <c r="T575" s="35"/>
      <c r="U575" s="35"/>
      <c r="V575" s="35"/>
    </row>
    <row r="576" spans="14:22" x14ac:dyDescent="0.25">
      <c r="N576" s="34">
        <v>572</v>
      </c>
      <c r="O576" s="35">
        <v>7187.160619389444</v>
      </c>
      <c r="P576" s="35">
        <v>73.585835062888805</v>
      </c>
      <c r="Q576" s="35">
        <v>773.66927348527759</v>
      </c>
      <c r="R576" s="35"/>
      <c r="S576" s="35"/>
      <c r="T576" s="35"/>
      <c r="U576" s="35"/>
      <c r="V576" s="35"/>
    </row>
    <row r="577" spans="14:22" x14ac:dyDescent="0.25">
      <c r="N577" s="34">
        <v>573</v>
      </c>
      <c r="O577" s="35">
        <v>5549.0074179307267</v>
      </c>
      <c r="P577" s="35">
        <v>107.31102485504037</v>
      </c>
      <c r="Q577" s="35">
        <v>638.42788850667966</v>
      </c>
      <c r="R577" s="35"/>
      <c r="S577" s="35"/>
      <c r="T577" s="35"/>
      <c r="U577" s="35"/>
      <c r="V577" s="35"/>
    </row>
    <row r="578" spans="14:22" x14ac:dyDescent="0.25">
      <c r="N578" s="34">
        <v>574</v>
      </c>
      <c r="O578" s="35">
        <v>6633.4091758697168</v>
      </c>
      <c r="P578" s="35">
        <v>88.071903935095364</v>
      </c>
      <c r="Q578" s="35">
        <v>675.79332008462995</v>
      </c>
      <c r="R578" s="35"/>
      <c r="S578" s="35"/>
      <c r="T578" s="35"/>
      <c r="U578" s="35"/>
      <c r="V578" s="35"/>
    </row>
    <row r="579" spans="14:22" x14ac:dyDescent="0.25">
      <c r="N579" s="34">
        <v>575</v>
      </c>
      <c r="O579" s="35">
        <v>5937.0675800108738</v>
      </c>
      <c r="P579" s="35">
        <v>106.02155136043771</v>
      </c>
      <c r="Q579" s="35">
        <v>704.8585824367691</v>
      </c>
      <c r="R579" s="35"/>
      <c r="S579" s="35"/>
      <c r="T579" s="35"/>
      <c r="U579" s="35"/>
      <c r="V579" s="35"/>
    </row>
    <row r="580" spans="14:22" x14ac:dyDescent="0.25">
      <c r="N580" s="34">
        <v>576</v>
      </c>
      <c r="O580" s="35">
        <v>7377.8673996024445</v>
      </c>
      <c r="P580" s="35">
        <v>110.50801821576042</v>
      </c>
      <c r="Q580" s="35">
        <v>820.77977987651889</v>
      </c>
      <c r="R580" s="35"/>
      <c r="S580" s="35"/>
      <c r="T580" s="35"/>
      <c r="U580" s="35"/>
      <c r="V580" s="35"/>
    </row>
    <row r="581" spans="14:22" x14ac:dyDescent="0.25">
      <c r="N581" s="34">
        <v>577</v>
      </c>
      <c r="O581" s="35">
        <v>5133.0028886938735</v>
      </c>
      <c r="P581" s="35">
        <v>107.7795612002743</v>
      </c>
      <c r="Q581" s="35">
        <v>630.40036059065847</v>
      </c>
      <c r="R581" s="35"/>
      <c r="S581" s="35"/>
      <c r="T581" s="35"/>
      <c r="U581" s="35"/>
      <c r="V581" s="35"/>
    </row>
    <row r="582" spans="14:22" x14ac:dyDescent="0.25">
      <c r="N582" s="34">
        <v>578</v>
      </c>
      <c r="O582" s="35">
        <v>5704.2482730355659</v>
      </c>
      <c r="P582" s="35">
        <v>118.487220147827</v>
      </c>
      <c r="Q582" s="35">
        <v>534.41846217864111</v>
      </c>
      <c r="R582" s="35"/>
      <c r="S582" s="35"/>
      <c r="T582" s="35"/>
      <c r="U582" s="35"/>
      <c r="V582" s="35"/>
    </row>
    <row r="583" spans="14:22" x14ac:dyDescent="0.25">
      <c r="N583" s="34">
        <v>579</v>
      </c>
      <c r="O583" s="35">
        <v>4664.5741987792899</v>
      </c>
      <c r="P583" s="35">
        <v>79.044170417325077</v>
      </c>
      <c r="Q583" s="35">
        <v>527.45861961236699</v>
      </c>
      <c r="R583" s="35"/>
      <c r="S583" s="35"/>
      <c r="T583" s="35"/>
      <c r="U583" s="35"/>
      <c r="V583" s="35"/>
    </row>
    <row r="584" spans="14:22" x14ac:dyDescent="0.25">
      <c r="N584" s="34">
        <v>580</v>
      </c>
      <c r="O584" s="35">
        <v>6519.2563568749902</v>
      </c>
      <c r="P584" s="35">
        <v>112.13041241828934</v>
      </c>
      <c r="Q584" s="35">
        <v>676.2629644094427</v>
      </c>
      <c r="R584" s="35"/>
      <c r="S584" s="35"/>
      <c r="T584" s="35"/>
      <c r="U584" s="35"/>
      <c r="V584" s="35"/>
    </row>
    <row r="585" spans="14:22" x14ac:dyDescent="0.25">
      <c r="N585" s="34">
        <v>581</v>
      </c>
      <c r="O585" s="35">
        <v>6420.8262657024952</v>
      </c>
      <c r="P585" s="35">
        <v>78.25411066812029</v>
      </c>
      <c r="Q585" s="35">
        <v>701.61535381517524</v>
      </c>
      <c r="R585" s="35"/>
      <c r="S585" s="35"/>
      <c r="T585" s="35"/>
      <c r="U585" s="35"/>
      <c r="V585" s="35"/>
    </row>
    <row r="586" spans="14:22" x14ac:dyDescent="0.25">
      <c r="N586" s="34">
        <v>582</v>
      </c>
      <c r="O586" s="35">
        <v>7452.0766114774078</v>
      </c>
      <c r="P586" s="35">
        <v>108.77769283022137</v>
      </c>
      <c r="Q586" s="35">
        <v>822.89260199869318</v>
      </c>
      <c r="R586" s="35"/>
      <c r="S586" s="35"/>
      <c r="T586" s="35"/>
      <c r="U586" s="35"/>
      <c r="V586" s="35"/>
    </row>
    <row r="587" spans="14:22" x14ac:dyDescent="0.25">
      <c r="N587" s="34">
        <v>583</v>
      </c>
      <c r="O587" s="35">
        <v>6292.0555650787201</v>
      </c>
      <c r="P587" s="35">
        <v>111.61786664180225</v>
      </c>
      <c r="Q587" s="35">
        <v>727.08359939530874</v>
      </c>
      <c r="R587" s="35"/>
      <c r="S587" s="35"/>
      <c r="T587" s="35"/>
      <c r="U587" s="35"/>
      <c r="V587" s="35"/>
    </row>
    <row r="588" spans="14:22" x14ac:dyDescent="0.25">
      <c r="N588" s="34">
        <v>584</v>
      </c>
      <c r="O588" s="35">
        <v>6324.1852471397642</v>
      </c>
      <c r="P588" s="35">
        <v>84.746650767645278</v>
      </c>
      <c r="Q588" s="35">
        <v>693.14841134509504</v>
      </c>
      <c r="R588" s="35"/>
      <c r="S588" s="35"/>
      <c r="T588" s="35"/>
      <c r="U588" s="35"/>
      <c r="V588" s="35"/>
    </row>
    <row r="589" spans="14:22" x14ac:dyDescent="0.25">
      <c r="N589" s="34">
        <v>585</v>
      </c>
      <c r="O589" s="35">
        <v>7064.7254836120283</v>
      </c>
      <c r="P589" s="35">
        <v>98.867572956532598</v>
      </c>
      <c r="Q589" s="35">
        <v>809.35341926552655</v>
      </c>
      <c r="R589" s="35"/>
      <c r="S589" s="35"/>
      <c r="T589" s="35"/>
      <c r="U589" s="35"/>
      <c r="V589" s="35"/>
    </row>
    <row r="590" spans="14:22" x14ac:dyDescent="0.25">
      <c r="N590" s="34">
        <v>586</v>
      </c>
      <c r="O590" s="35">
        <v>6158.4268883869036</v>
      </c>
      <c r="P590" s="35">
        <v>111.69419626506092</v>
      </c>
      <c r="Q590" s="35">
        <v>673.58856013367108</v>
      </c>
      <c r="R590" s="35"/>
      <c r="S590" s="35"/>
      <c r="T590" s="35"/>
      <c r="U590" s="35"/>
      <c r="V590" s="35"/>
    </row>
    <row r="591" spans="14:22" x14ac:dyDescent="0.25">
      <c r="N591" s="34">
        <v>587</v>
      </c>
      <c r="O591" s="35">
        <v>5022.0023076430543</v>
      </c>
      <c r="P591" s="35">
        <v>84.655282149855665</v>
      </c>
      <c r="Q591" s="35">
        <v>532.83138831741667</v>
      </c>
      <c r="R591" s="35"/>
      <c r="S591" s="35"/>
      <c r="T591" s="35"/>
      <c r="U591" s="35"/>
      <c r="V591" s="35"/>
    </row>
    <row r="592" spans="14:22" x14ac:dyDescent="0.25">
      <c r="N592" s="34">
        <v>588</v>
      </c>
      <c r="O592" s="35">
        <v>5931.947765393842</v>
      </c>
      <c r="P592" s="35">
        <v>75.178603221795541</v>
      </c>
      <c r="Q592" s="35">
        <v>469.90934840668712</v>
      </c>
      <c r="R592" s="35"/>
      <c r="S592" s="35"/>
      <c r="T592" s="35"/>
      <c r="U592" s="35"/>
      <c r="V592" s="35"/>
    </row>
    <row r="593" spans="14:22" x14ac:dyDescent="0.25">
      <c r="N593" s="34">
        <v>589</v>
      </c>
      <c r="O593" s="35">
        <v>6516.2842777516225</v>
      </c>
      <c r="P593" s="35">
        <v>98.646497456393902</v>
      </c>
      <c r="Q593" s="35">
        <v>871.42600500551691</v>
      </c>
      <c r="R593" s="35"/>
      <c r="S593" s="35"/>
      <c r="T593" s="35"/>
      <c r="U593" s="35"/>
      <c r="V593" s="35"/>
    </row>
    <row r="594" spans="14:22" x14ac:dyDescent="0.25">
      <c r="N594" s="34">
        <v>590</v>
      </c>
      <c r="O594" s="35">
        <v>6362.8222051663624</v>
      </c>
      <c r="P594" s="35">
        <v>87.54005714038027</v>
      </c>
      <c r="Q594" s="35">
        <v>523.37638857302034</v>
      </c>
      <c r="R594" s="35"/>
      <c r="S594" s="35"/>
      <c r="T594" s="35"/>
      <c r="U594" s="35"/>
      <c r="V594" s="35"/>
    </row>
    <row r="595" spans="14:22" x14ac:dyDescent="0.25">
      <c r="N595" s="34">
        <v>591</v>
      </c>
      <c r="O595" s="35">
        <v>5586.4308181918732</v>
      </c>
      <c r="P595" s="35">
        <v>95.236074591723835</v>
      </c>
      <c r="Q595" s="35">
        <v>785.11268773537552</v>
      </c>
      <c r="R595" s="35"/>
      <c r="S595" s="35"/>
      <c r="T595" s="35"/>
      <c r="U595" s="35"/>
      <c r="V595" s="35"/>
    </row>
    <row r="596" spans="14:22" x14ac:dyDescent="0.25">
      <c r="N596" s="34">
        <v>592</v>
      </c>
      <c r="O596" s="35">
        <v>6204.894237068188</v>
      </c>
      <c r="P596" s="35">
        <v>86.91834791124127</v>
      </c>
      <c r="Q596" s="35">
        <v>702.46905315354059</v>
      </c>
      <c r="R596" s="35"/>
      <c r="S596" s="35"/>
      <c r="T596" s="35"/>
      <c r="U596" s="35"/>
      <c r="V596" s="35"/>
    </row>
    <row r="597" spans="14:22" x14ac:dyDescent="0.25">
      <c r="N597" s="34">
        <v>593</v>
      </c>
      <c r="O597" s="35">
        <v>6555.2777801734337</v>
      </c>
      <c r="P597" s="35">
        <v>72.425483050406939</v>
      </c>
      <c r="Q597" s="35">
        <v>532.79547742357238</v>
      </c>
      <c r="R597" s="35"/>
      <c r="S597" s="35"/>
      <c r="T597" s="35"/>
      <c r="U597" s="35"/>
      <c r="V597" s="35"/>
    </row>
    <row r="598" spans="14:22" x14ac:dyDescent="0.25">
      <c r="N598" s="34">
        <v>594</v>
      </c>
      <c r="O598" s="35">
        <v>6286.0422579236074</v>
      </c>
      <c r="P598" s="35">
        <v>74.774574974618133</v>
      </c>
      <c r="Q598" s="35">
        <v>835.16770444820418</v>
      </c>
      <c r="R598" s="35"/>
      <c r="S598" s="35"/>
      <c r="T598" s="35"/>
      <c r="U598" s="35"/>
      <c r="V598" s="35"/>
    </row>
    <row r="599" spans="14:22" x14ac:dyDescent="0.25">
      <c r="N599" s="34">
        <v>595</v>
      </c>
      <c r="O599" s="35">
        <v>5603.1555779114897</v>
      </c>
      <c r="P599" s="35">
        <v>104.64236073645233</v>
      </c>
      <c r="Q599" s="35">
        <v>648.79964293667172</v>
      </c>
      <c r="R599" s="35"/>
      <c r="S599" s="35"/>
      <c r="T599" s="35"/>
      <c r="U599" s="35"/>
      <c r="V599" s="35"/>
    </row>
    <row r="600" spans="14:22" x14ac:dyDescent="0.25">
      <c r="N600" s="34">
        <v>596</v>
      </c>
      <c r="O600" s="35">
        <v>6542.6589978916645</v>
      </c>
      <c r="P600" s="35">
        <v>119.34436429541356</v>
      </c>
      <c r="Q600" s="35">
        <v>698.14885189842948</v>
      </c>
      <c r="R600" s="35"/>
      <c r="S600" s="35"/>
      <c r="T600" s="35"/>
      <c r="U600" s="35"/>
      <c r="V600" s="35"/>
    </row>
    <row r="601" spans="14:22" x14ac:dyDescent="0.25">
      <c r="N601" s="34">
        <v>597</v>
      </c>
      <c r="O601" s="35">
        <v>6832.9397687887395</v>
      </c>
      <c r="P601" s="35">
        <v>116.5546160779888</v>
      </c>
      <c r="Q601" s="35">
        <v>702.68286817645605</v>
      </c>
      <c r="R601" s="35"/>
      <c r="S601" s="35"/>
      <c r="T601" s="35"/>
      <c r="U601" s="35"/>
      <c r="V601" s="35"/>
    </row>
    <row r="602" spans="14:22" x14ac:dyDescent="0.25">
      <c r="N602" s="34">
        <v>598</v>
      </c>
      <c r="O602" s="35">
        <v>6596.7905861521231</v>
      </c>
      <c r="P602" s="35">
        <v>87.976830577691175</v>
      </c>
      <c r="Q602" s="35">
        <v>690.32878357318032</v>
      </c>
      <c r="R602" s="35"/>
      <c r="S602" s="35"/>
      <c r="T602" s="35"/>
      <c r="U602" s="35"/>
      <c r="V602" s="35"/>
    </row>
    <row r="603" spans="14:22" x14ac:dyDescent="0.25">
      <c r="N603" s="34">
        <v>599</v>
      </c>
      <c r="O603" s="35">
        <v>5682.7631171892972</v>
      </c>
      <c r="P603" s="35">
        <v>90.813771673888169</v>
      </c>
      <c r="Q603" s="35">
        <v>871.46743229487231</v>
      </c>
      <c r="R603" s="35"/>
      <c r="S603" s="35"/>
      <c r="T603" s="35"/>
      <c r="U603" s="35"/>
      <c r="V603" s="35"/>
    </row>
    <row r="604" spans="14:22" x14ac:dyDescent="0.25">
      <c r="N604" s="34">
        <v>600</v>
      </c>
      <c r="O604" s="35">
        <v>6595.4440343187307</v>
      </c>
      <c r="P604" s="35">
        <v>84.710885638356558</v>
      </c>
      <c r="Q604" s="35">
        <v>850.15202423075368</v>
      </c>
      <c r="R604" s="35"/>
      <c r="S604" s="35"/>
      <c r="T604" s="35"/>
      <c r="U604" s="35"/>
      <c r="V604" s="35"/>
    </row>
    <row r="605" spans="14:22" x14ac:dyDescent="0.25">
      <c r="N605" s="34">
        <v>601</v>
      </c>
      <c r="O605" s="35">
        <v>6187.729894518704</v>
      </c>
      <c r="P605" s="35">
        <v>110.59572891086158</v>
      </c>
      <c r="Q605" s="35">
        <v>580.71067573980099</v>
      </c>
      <c r="R605" s="35"/>
      <c r="S605" s="35"/>
      <c r="T605" s="35"/>
      <c r="U605" s="35"/>
      <c r="V605" s="35"/>
    </row>
    <row r="606" spans="14:22" x14ac:dyDescent="0.25">
      <c r="N606" s="34">
        <v>602</v>
      </c>
      <c r="O606" s="35">
        <v>6342.1312152519886</v>
      </c>
      <c r="P606" s="35">
        <v>98.438209248962266</v>
      </c>
      <c r="Q606" s="35">
        <v>688.90161324725102</v>
      </c>
      <c r="R606" s="35"/>
      <c r="S606" s="35"/>
      <c r="T606" s="35"/>
      <c r="U606" s="35"/>
      <c r="V606" s="35"/>
    </row>
    <row r="607" spans="14:22" x14ac:dyDescent="0.25">
      <c r="N607" s="34">
        <v>603</v>
      </c>
      <c r="O607" s="35">
        <v>6381.306465606307</v>
      </c>
      <c r="P607" s="35">
        <v>81.305300582362946</v>
      </c>
      <c r="Q607" s="35">
        <v>534.36807929081272</v>
      </c>
      <c r="R607" s="35"/>
      <c r="S607" s="35"/>
      <c r="T607" s="35"/>
      <c r="U607" s="35"/>
      <c r="V607" s="35"/>
    </row>
    <row r="608" spans="14:22" x14ac:dyDescent="0.25">
      <c r="N608" s="34">
        <v>604</v>
      </c>
      <c r="O608" s="35">
        <v>5289.0890503447772</v>
      </c>
      <c r="P608" s="35">
        <v>91.14535820775933</v>
      </c>
      <c r="Q608" s="35">
        <v>540.45581627265653</v>
      </c>
      <c r="R608" s="35"/>
      <c r="S608" s="35"/>
      <c r="T608" s="35"/>
      <c r="U608" s="35"/>
      <c r="V608" s="35"/>
    </row>
    <row r="609" spans="14:22" x14ac:dyDescent="0.25">
      <c r="N609" s="34">
        <v>605</v>
      </c>
      <c r="O609" s="35">
        <v>5409.6847455814304</v>
      </c>
      <c r="P609" s="35">
        <v>114.74312355587794</v>
      </c>
      <c r="Q609" s="35">
        <v>484.91700099682339</v>
      </c>
      <c r="R609" s="35"/>
      <c r="S609" s="35"/>
      <c r="T609" s="35"/>
      <c r="U609" s="35"/>
      <c r="V609" s="35"/>
    </row>
    <row r="610" spans="14:22" x14ac:dyDescent="0.25">
      <c r="N610" s="34">
        <v>606</v>
      </c>
      <c r="O610" s="35">
        <v>6906.7126782496989</v>
      </c>
      <c r="P610" s="35">
        <v>109.34622641211692</v>
      </c>
      <c r="Q610" s="35">
        <v>681.89799039714694</v>
      </c>
      <c r="R610" s="35"/>
      <c r="S610" s="35"/>
      <c r="T610" s="35"/>
      <c r="U610" s="35"/>
      <c r="V610" s="35"/>
    </row>
    <row r="611" spans="14:22" x14ac:dyDescent="0.25">
      <c r="N611" s="34">
        <v>607</v>
      </c>
      <c r="O611" s="35">
        <v>5814.8640281637336</v>
      </c>
      <c r="P611" s="35">
        <v>104.95558739491108</v>
      </c>
      <c r="Q611" s="35">
        <v>776.8248331585138</v>
      </c>
      <c r="R611" s="35"/>
      <c r="S611" s="35"/>
      <c r="T611" s="35"/>
      <c r="U611" s="35"/>
      <c r="V611" s="35"/>
    </row>
    <row r="612" spans="14:22" x14ac:dyDescent="0.25">
      <c r="N612" s="34">
        <v>608</v>
      </c>
      <c r="O612" s="35">
        <v>5680.4701887203837</v>
      </c>
      <c r="P612" s="35">
        <v>95.286651415655285</v>
      </c>
      <c r="Q612" s="35">
        <v>923.67245648759604</v>
      </c>
      <c r="R612" s="35"/>
      <c r="S612" s="35"/>
      <c r="T612" s="35"/>
      <c r="U612" s="35"/>
      <c r="V612" s="35"/>
    </row>
    <row r="613" spans="14:22" x14ac:dyDescent="0.25">
      <c r="N613" s="34">
        <v>609</v>
      </c>
      <c r="O613" s="35">
        <v>5875.199948429693</v>
      </c>
      <c r="P613" s="35">
        <v>96.934949767278738</v>
      </c>
      <c r="Q613" s="35">
        <v>670.65425163093585</v>
      </c>
      <c r="R613" s="35"/>
      <c r="S613" s="35"/>
      <c r="T613" s="35"/>
      <c r="U613" s="35"/>
      <c r="V613" s="35"/>
    </row>
    <row r="614" spans="14:22" x14ac:dyDescent="0.25">
      <c r="N614" s="34">
        <v>610</v>
      </c>
      <c r="O614" s="35">
        <v>5539.3609536815238</v>
      </c>
      <c r="P614" s="35">
        <v>125.53529219102751</v>
      </c>
      <c r="Q614" s="35">
        <v>965.96326938293726</v>
      </c>
      <c r="R614" s="35"/>
      <c r="S614" s="35"/>
      <c r="T614" s="35"/>
      <c r="U614" s="35"/>
      <c r="V614" s="35"/>
    </row>
    <row r="615" spans="14:22" x14ac:dyDescent="0.25">
      <c r="N615" s="34">
        <v>611</v>
      </c>
      <c r="O615" s="35">
        <v>5999.5320989439497</v>
      </c>
      <c r="P615" s="35">
        <v>80.652201891709041</v>
      </c>
      <c r="Q615" s="35">
        <v>461.82544593327344</v>
      </c>
      <c r="R615" s="35"/>
      <c r="S615" s="35"/>
      <c r="T615" s="35"/>
      <c r="U615" s="35"/>
      <c r="V615" s="35"/>
    </row>
    <row r="616" spans="14:22" x14ac:dyDescent="0.25">
      <c r="N616" s="34">
        <v>612</v>
      </c>
      <c r="O616" s="35">
        <v>6238.9428629774475</v>
      </c>
      <c r="P616" s="35">
        <v>77.785605912540532</v>
      </c>
      <c r="Q616" s="35">
        <v>588.05434457019305</v>
      </c>
      <c r="R616" s="35"/>
      <c r="S616" s="35"/>
      <c r="T616" s="35"/>
      <c r="U616" s="35"/>
      <c r="V616" s="35"/>
    </row>
    <row r="617" spans="14:22" x14ac:dyDescent="0.25">
      <c r="N617" s="34">
        <v>613</v>
      </c>
      <c r="O617" s="35">
        <v>5511.6133313268883</v>
      </c>
      <c r="P617" s="35">
        <v>114.11729254389894</v>
      </c>
      <c r="Q617" s="35">
        <v>796.99266113556564</v>
      </c>
      <c r="R617" s="35"/>
      <c r="S617" s="35"/>
      <c r="T617" s="35"/>
      <c r="U617" s="35"/>
      <c r="V617" s="35"/>
    </row>
    <row r="618" spans="14:22" x14ac:dyDescent="0.25">
      <c r="N618" s="34">
        <v>614</v>
      </c>
      <c r="O618" s="35">
        <v>6847.453511486603</v>
      </c>
      <c r="P618" s="35">
        <v>81.703590630775608</v>
      </c>
      <c r="Q618" s="35">
        <v>685.97883925290841</v>
      </c>
      <c r="R618" s="35"/>
      <c r="S618" s="35"/>
      <c r="T618" s="35"/>
      <c r="U618" s="35"/>
      <c r="V618" s="35"/>
    </row>
    <row r="619" spans="14:22" x14ac:dyDescent="0.25">
      <c r="N619" s="34">
        <v>615</v>
      </c>
      <c r="O619" s="35">
        <v>6476.0911023419976</v>
      </c>
      <c r="P619" s="35">
        <v>87.957584362288856</v>
      </c>
      <c r="Q619" s="35">
        <v>767.75974968701451</v>
      </c>
      <c r="R619" s="35"/>
      <c r="S619" s="35"/>
      <c r="T619" s="35"/>
      <c r="U619" s="35"/>
      <c r="V619" s="35"/>
    </row>
    <row r="620" spans="14:22" x14ac:dyDescent="0.25">
      <c r="N620" s="34">
        <v>616</v>
      </c>
      <c r="O620" s="35">
        <v>5258.1301606987508</v>
      </c>
      <c r="P620" s="35">
        <v>105.91865697142816</v>
      </c>
      <c r="Q620" s="35">
        <v>883.68835099488149</v>
      </c>
      <c r="R620" s="35"/>
      <c r="S620" s="35"/>
      <c r="T620" s="35"/>
      <c r="U620" s="35"/>
      <c r="V620" s="35"/>
    </row>
    <row r="621" spans="14:22" x14ac:dyDescent="0.25">
      <c r="N621" s="34">
        <v>617</v>
      </c>
      <c r="O621" s="35">
        <v>5644.9346274009195</v>
      </c>
      <c r="P621" s="35">
        <v>105.02213339171104</v>
      </c>
      <c r="Q621" s="35">
        <v>746.77317665796318</v>
      </c>
      <c r="R621" s="35"/>
      <c r="S621" s="35"/>
      <c r="T621" s="35"/>
      <c r="U621" s="35"/>
      <c r="V621" s="35"/>
    </row>
    <row r="622" spans="14:22" x14ac:dyDescent="0.25">
      <c r="N622" s="34">
        <v>618</v>
      </c>
      <c r="O622" s="35">
        <v>6021.8286821929805</v>
      </c>
      <c r="P622" s="35">
        <v>91.810747421779311</v>
      </c>
      <c r="Q622" s="35">
        <v>707.38395093707766</v>
      </c>
      <c r="R622" s="35"/>
      <c r="S622" s="35"/>
      <c r="T622" s="35"/>
      <c r="U622" s="35"/>
      <c r="V622" s="35"/>
    </row>
    <row r="623" spans="14:22" x14ac:dyDescent="0.25">
      <c r="N623" s="34">
        <v>619</v>
      </c>
      <c r="O623" s="35">
        <v>7350.4700485728954</v>
      </c>
      <c r="P623" s="35">
        <v>100.54237118231092</v>
      </c>
      <c r="Q623" s="35">
        <v>617.86828786109515</v>
      </c>
      <c r="R623" s="35"/>
      <c r="S623" s="35"/>
      <c r="T623" s="35"/>
      <c r="U623" s="35"/>
      <c r="V623" s="35"/>
    </row>
    <row r="624" spans="14:22" x14ac:dyDescent="0.25">
      <c r="N624" s="34">
        <v>620</v>
      </c>
      <c r="O624" s="35">
        <v>4502.9282273102917</v>
      </c>
      <c r="P624" s="35">
        <v>106.45320629558231</v>
      </c>
      <c r="Q624" s="35">
        <v>799.46953640944855</v>
      </c>
      <c r="R624" s="35"/>
      <c r="S624" s="35"/>
      <c r="T624" s="35"/>
      <c r="U624" s="35"/>
      <c r="V624" s="35"/>
    </row>
    <row r="625" spans="14:22" x14ac:dyDescent="0.25">
      <c r="N625" s="34">
        <v>621</v>
      </c>
      <c r="O625" s="35">
        <v>6081.7011761704271</v>
      </c>
      <c r="P625" s="35">
        <v>79.714359844685788</v>
      </c>
      <c r="Q625" s="35">
        <v>481.52814266317552</v>
      </c>
      <c r="R625" s="35"/>
      <c r="S625" s="35"/>
      <c r="T625" s="35"/>
      <c r="U625" s="35"/>
      <c r="V625" s="35"/>
    </row>
    <row r="626" spans="14:22" x14ac:dyDescent="0.25">
      <c r="N626" s="34">
        <v>622</v>
      </c>
      <c r="O626" s="35">
        <v>5543.3999603183402</v>
      </c>
      <c r="P626" s="35">
        <v>91.192341229049958</v>
      </c>
      <c r="Q626" s="35">
        <v>973.46954863538599</v>
      </c>
      <c r="R626" s="35"/>
      <c r="S626" s="35"/>
      <c r="T626" s="35"/>
      <c r="U626" s="35"/>
      <c r="V626" s="35"/>
    </row>
    <row r="627" spans="14:22" x14ac:dyDescent="0.25">
      <c r="N627" s="34">
        <v>623</v>
      </c>
      <c r="O627" s="35">
        <v>6731.7089894918827</v>
      </c>
      <c r="P627" s="35">
        <v>82.001148119594944</v>
      </c>
      <c r="Q627" s="35">
        <v>597.60135919554216</v>
      </c>
      <c r="R627" s="35"/>
      <c r="S627" s="35"/>
      <c r="T627" s="35"/>
      <c r="U627" s="35"/>
      <c r="V627" s="35"/>
    </row>
    <row r="628" spans="14:22" x14ac:dyDescent="0.25">
      <c r="N628" s="34">
        <v>624</v>
      </c>
      <c r="O628" s="35">
        <v>5529.2823851463318</v>
      </c>
      <c r="P628" s="35">
        <v>88.80259916405241</v>
      </c>
      <c r="Q628" s="35">
        <v>479.10870079663937</v>
      </c>
      <c r="R628" s="35"/>
      <c r="S628" s="35"/>
      <c r="T628" s="35"/>
      <c r="U628" s="35"/>
      <c r="V628" s="35"/>
    </row>
    <row r="629" spans="14:22" x14ac:dyDescent="0.25">
      <c r="N629" s="34">
        <v>625</v>
      </c>
      <c r="O629" s="35">
        <v>5416.5303282994601</v>
      </c>
      <c r="P629" s="35">
        <v>98.405525361423585</v>
      </c>
      <c r="Q629" s="35">
        <v>680.37756836779772</v>
      </c>
      <c r="R629" s="35"/>
      <c r="S629" s="35"/>
      <c r="T629" s="35"/>
      <c r="U629" s="35"/>
      <c r="V629" s="35"/>
    </row>
    <row r="630" spans="14:22" x14ac:dyDescent="0.25">
      <c r="N630" s="34">
        <v>626</v>
      </c>
      <c r="O630" s="35">
        <v>6650.063864660111</v>
      </c>
      <c r="P630" s="35">
        <v>85.695771473955034</v>
      </c>
      <c r="Q630" s="35">
        <v>796.33398361988657</v>
      </c>
      <c r="R630" s="35"/>
      <c r="S630" s="35"/>
      <c r="T630" s="35"/>
      <c r="U630" s="35"/>
      <c r="V630" s="35"/>
    </row>
    <row r="631" spans="14:22" x14ac:dyDescent="0.25">
      <c r="N631" s="34">
        <v>627</v>
      </c>
      <c r="O631" s="35">
        <v>5468.9945776517525</v>
      </c>
      <c r="P631" s="35">
        <v>87.55012462647575</v>
      </c>
      <c r="Q631" s="35">
        <v>825.81529470096973</v>
      </c>
      <c r="R631" s="35"/>
      <c r="S631" s="35"/>
      <c r="T631" s="35"/>
      <c r="U631" s="35"/>
      <c r="V631" s="35"/>
    </row>
    <row r="632" spans="14:22" x14ac:dyDescent="0.25">
      <c r="N632" s="34">
        <v>628</v>
      </c>
      <c r="O632" s="35">
        <v>7220.9250197812116</v>
      </c>
      <c r="P632" s="35">
        <v>101.44192875979664</v>
      </c>
      <c r="Q632" s="35">
        <v>875.02525592564189</v>
      </c>
      <c r="R632" s="35"/>
      <c r="S632" s="35"/>
      <c r="T632" s="35"/>
      <c r="U632" s="35"/>
      <c r="V632" s="35"/>
    </row>
    <row r="633" spans="14:22" x14ac:dyDescent="0.25">
      <c r="N633" s="34">
        <v>629</v>
      </c>
      <c r="O633" s="35">
        <v>6367.6424831427103</v>
      </c>
      <c r="P633" s="35">
        <v>81.286190628253294</v>
      </c>
      <c r="Q633" s="35">
        <v>638.90901851726926</v>
      </c>
      <c r="R633" s="35"/>
      <c r="S633" s="35"/>
      <c r="T633" s="35"/>
      <c r="U633" s="35"/>
      <c r="V633" s="35"/>
    </row>
    <row r="634" spans="14:22" x14ac:dyDescent="0.25">
      <c r="N634" s="34">
        <v>630</v>
      </c>
      <c r="O634" s="35">
        <v>5644.753949459473</v>
      </c>
      <c r="P634" s="35">
        <v>70.488956577492118</v>
      </c>
      <c r="Q634" s="35">
        <v>667.24545372999148</v>
      </c>
      <c r="R634" s="35"/>
      <c r="S634" s="35"/>
      <c r="T634" s="35"/>
      <c r="U634" s="35"/>
      <c r="V634" s="35"/>
    </row>
    <row r="635" spans="14:22" x14ac:dyDescent="0.25">
      <c r="N635" s="34">
        <v>631</v>
      </c>
      <c r="O635" s="35">
        <v>6217.3500180801238</v>
      </c>
      <c r="P635" s="35">
        <v>97.91409952582103</v>
      </c>
      <c r="Q635" s="35">
        <v>764.8609512717502</v>
      </c>
      <c r="R635" s="35"/>
      <c r="S635" s="35"/>
      <c r="T635" s="35"/>
      <c r="U635" s="35"/>
      <c r="V635" s="35"/>
    </row>
    <row r="636" spans="14:22" x14ac:dyDescent="0.25">
      <c r="N636" s="34">
        <v>632</v>
      </c>
      <c r="O636" s="35">
        <v>6868.0830691158599</v>
      </c>
      <c r="P636" s="35">
        <v>92.967884220350982</v>
      </c>
      <c r="Q636" s="35">
        <v>589.29982983063098</v>
      </c>
      <c r="R636" s="35"/>
      <c r="S636" s="35"/>
      <c r="T636" s="35"/>
      <c r="U636" s="35"/>
      <c r="V636" s="35"/>
    </row>
    <row r="637" spans="14:22" x14ac:dyDescent="0.25">
      <c r="N637" s="34">
        <v>633</v>
      </c>
      <c r="O637" s="35">
        <v>5518.3059161381898</v>
      </c>
      <c r="P637" s="35">
        <v>68.253280640095056</v>
      </c>
      <c r="Q637" s="35">
        <v>810.47948002982719</v>
      </c>
      <c r="R637" s="35"/>
      <c r="S637" s="35"/>
      <c r="T637" s="35"/>
      <c r="U637" s="35"/>
      <c r="V637" s="35"/>
    </row>
    <row r="638" spans="14:22" x14ac:dyDescent="0.25">
      <c r="N638" s="34">
        <v>634</v>
      </c>
      <c r="O638" s="35">
        <v>6340.8990524177279</v>
      </c>
      <c r="P638" s="35">
        <v>84.896470675708187</v>
      </c>
      <c r="Q638" s="35">
        <v>542.68146224337954</v>
      </c>
      <c r="R638" s="35"/>
      <c r="S638" s="35"/>
      <c r="T638" s="35"/>
      <c r="U638" s="35"/>
      <c r="V638" s="35"/>
    </row>
    <row r="639" spans="14:22" x14ac:dyDescent="0.25">
      <c r="N639" s="34">
        <v>635</v>
      </c>
      <c r="O639" s="35">
        <v>7272.4222463673768</v>
      </c>
      <c r="P639" s="35">
        <v>97.528755718687989</v>
      </c>
      <c r="Q639" s="35">
        <v>407.30085923051161</v>
      </c>
      <c r="R639" s="35"/>
      <c r="S639" s="35"/>
      <c r="T639" s="35"/>
      <c r="U639" s="35"/>
      <c r="V639" s="35"/>
    </row>
    <row r="640" spans="14:22" x14ac:dyDescent="0.25">
      <c r="N640" s="34">
        <v>636</v>
      </c>
      <c r="O640" s="35">
        <v>5566.9399924265608</v>
      </c>
      <c r="P640" s="35">
        <v>79.428900542429929</v>
      </c>
      <c r="Q640" s="35">
        <v>813.48557881856073</v>
      </c>
      <c r="R640" s="35"/>
      <c r="S640" s="35"/>
      <c r="T640" s="35"/>
      <c r="U640" s="35"/>
      <c r="V640" s="35"/>
    </row>
    <row r="641" spans="14:22" x14ac:dyDescent="0.25">
      <c r="N641" s="34">
        <v>637</v>
      </c>
      <c r="O641" s="35">
        <v>5719.3088118690048</v>
      </c>
      <c r="P641" s="35">
        <v>108.4494634471647</v>
      </c>
      <c r="Q641" s="35">
        <v>632.03174751946801</v>
      </c>
      <c r="R641" s="35"/>
      <c r="S641" s="35"/>
      <c r="T641" s="35"/>
      <c r="U641" s="35"/>
      <c r="V641" s="35"/>
    </row>
    <row r="642" spans="14:22" x14ac:dyDescent="0.25">
      <c r="N642" s="34">
        <v>638</v>
      </c>
      <c r="O642" s="35">
        <v>5819.4585460483249</v>
      </c>
      <c r="P642" s="35">
        <v>99.902281207582831</v>
      </c>
      <c r="Q642" s="35">
        <v>805.52046624295429</v>
      </c>
      <c r="R642" s="35"/>
      <c r="S642" s="35"/>
      <c r="T642" s="35"/>
      <c r="U642" s="35"/>
      <c r="V642" s="35"/>
    </row>
    <row r="643" spans="14:22" x14ac:dyDescent="0.25">
      <c r="N643" s="34">
        <v>639</v>
      </c>
      <c r="O643" s="35">
        <v>5317.0388842150869</v>
      </c>
      <c r="P643" s="35">
        <v>102.32782119090766</v>
      </c>
      <c r="Q643" s="35">
        <v>692.63293367177403</v>
      </c>
      <c r="R643" s="35"/>
      <c r="S643" s="35"/>
      <c r="T643" s="35"/>
      <c r="U643" s="35"/>
      <c r="V643" s="35"/>
    </row>
    <row r="644" spans="14:22" x14ac:dyDescent="0.25">
      <c r="N644" s="34">
        <v>640</v>
      </c>
      <c r="O644" s="35">
        <v>6518.743322352062</v>
      </c>
      <c r="P644" s="35">
        <v>102.18110702572471</v>
      </c>
      <c r="Q644" s="35">
        <v>704.09047753949733</v>
      </c>
      <c r="R644" s="35"/>
      <c r="S644" s="35"/>
      <c r="T644" s="35"/>
      <c r="U644" s="35"/>
      <c r="V644" s="35"/>
    </row>
    <row r="645" spans="14:22" x14ac:dyDescent="0.25">
      <c r="N645" s="34">
        <v>641</v>
      </c>
      <c r="O645" s="35">
        <v>6574.2742665500728</v>
      </c>
      <c r="P645" s="35">
        <v>124.11587937846967</v>
      </c>
      <c r="Q645" s="35">
        <v>660.74160621691374</v>
      </c>
      <c r="R645" s="35"/>
      <c r="S645" s="35"/>
      <c r="T645" s="35"/>
      <c r="U645" s="35"/>
      <c r="V645" s="35"/>
    </row>
    <row r="646" spans="14:22" x14ac:dyDescent="0.25">
      <c r="N646" s="34">
        <v>642</v>
      </c>
      <c r="O646" s="35">
        <v>5848.7919074735319</v>
      </c>
      <c r="P646" s="35">
        <v>114.73286605864811</v>
      </c>
      <c r="Q646" s="35">
        <v>878.18937625696299</v>
      </c>
      <c r="R646" s="35"/>
      <c r="S646" s="35"/>
      <c r="T646" s="35"/>
      <c r="U646" s="35"/>
      <c r="V646" s="35"/>
    </row>
    <row r="647" spans="14:22" x14ac:dyDescent="0.25">
      <c r="N647" s="34">
        <v>643</v>
      </c>
      <c r="O647" s="35">
        <v>6697.7459798821083</v>
      </c>
      <c r="P647" s="35">
        <v>99.698508980311544</v>
      </c>
      <c r="Q647" s="35">
        <v>627.88089914558441</v>
      </c>
      <c r="R647" s="35"/>
      <c r="S647" s="35"/>
      <c r="T647" s="35"/>
      <c r="U647" s="35"/>
      <c r="V647" s="35"/>
    </row>
    <row r="648" spans="14:22" x14ac:dyDescent="0.25">
      <c r="N648" s="34">
        <v>644</v>
      </c>
      <c r="O648" s="35">
        <v>5743.6484368872316</v>
      </c>
      <c r="P648" s="35">
        <v>95.077660740801335</v>
      </c>
      <c r="Q648" s="35">
        <v>559.52614382210413</v>
      </c>
      <c r="R648" s="35"/>
      <c r="S648" s="35"/>
      <c r="T648" s="35"/>
      <c r="U648" s="35"/>
      <c r="V648" s="35"/>
    </row>
    <row r="649" spans="14:22" x14ac:dyDescent="0.25">
      <c r="N649" s="34">
        <v>645</v>
      </c>
      <c r="O649" s="35">
        <v>4497.5668869175752</v>
      </c>
      <c r="P649" s="35">
        <v>85.774518983380176</v>
      </c>
      <c r="Q649" s="35">
        <v>581.73516563048236</v>
      </c>
      <c r="R649" s="35"/>
      <c r="S649" s="35"/>
      <c r="T649" s="35"/>
      <c r="U649" s="35"/>
      <c r="V649" s="35"/>
    </row>
    <row r="650" spans="14:22" x14ac:dyDescent="0.25">
      <c r="N650" s="34">
        <v>646</v>
      </c>
      <c r="O650" s="35">
        <v>5926.4477813920666</v>
      </c>
      <c r="P650" s="35">
        <v>114.55947014713206</v>
      </c>
      <c r="Q650" s="35">
        <v>703.64371010842467</v>
      </c>
      <c r="R650" s="35"/>
      <c r="S650" s="35"/>
      <c r="T650" s="35"/>
      <c r="U650" s="35"/>
      <c r="V650" s="35"/>
    </row>
    <row r="651" spans="14:22" x14ac:dyDescent="0.25">
      <c r="N651" s="34">
        <v>647</v>
      </c>
      <c r="O651" s="35">
        <v>5504.3708576741883</v>
      </c>
      <c r="P651" s="35">
        <v>116.59166685901101</v>
      </c>
      <c r="Q651" s="35">
        <v>940.99274428316744</v>
      </c>
      <c r="R651" s="35"/>
      <c r="S651" s="35"/>
      <c r="T651" s="35"/>
      <c r="U651" s="35"/>
      <c r="V651" s="35"/>
    </row>
    <row r="652" spans="14:22" x14ac:dyDescent="0.25">
      <c r="N652" s="34">
        <v>648</v>
      </c>
      <c r="O652" s="35">
        <v>6673.4747120936436</v>
      </c>
      <c r="P652" s="35">
        <v>88.397392900121858</v>
      </c>
      <c r="Q652" s="35">
        <v>572.39925923354906</v>
      </c>
      <c r="R652" s="35"/>
      <c r="S652" s="35"/>
      <c r="T652" s="35"/>
      <c r="U652" s="35"/>
      <c r="V652" s="35"/>
    </row>
    <row r="653" spans="14:22" x14ac:dyDescent="0.25">
      <c r="N653" s="34">
        <v>649</v>
      </c>
      <c r="O653" s="35">
        <v>6254.8467855590998</v>
      </c>
      <c r="P653" s="35">
        <v>105.93707366682941</v>
      </c>
      <c r="Q653" s="35">
        <v>858.37471423374291</v>
      </c>
      <c r="R653" s="35"/>
      <c r="S653" s="35"/>
      <c r="T653" s="35"/>
      <c r="U653" s="35"/>
      <c r="V653" s="35"/>
    </row>
    <row r="654" spans="14:22" x14ac:dyDescent="0.25">
      <c r="N654" s="34">
        <v>650</v>
      </c>
      <c r="O654" s="35">
        <v>4819.7487098063748</v>
      </c>
      <c r="P654" s="35">
        <v>110.76864688177407</v>
      </c>
      <c r="Q654" s="35">
        <v>547.77678606579616</v>
      </c>
      <c r="R654" s="35"/>
      <c r="S654" s="35"/>
      <c r="T654" s="35"/>
      <c r="U654" s="35"/>
      <c r="V654" s="35"/>
    </row>
    <row r="655" spans="14:22" x14ac:dyDescent="0.25">
      <c r="N655" s="34">
        <v>651</v>
      </c>
      <c r="O655" s="35">
        <v>5024.6501738870293</v>
      </c>
      <c r="P655" s="35">
        <v>91.341793826474827</v>
      </c>
      <c r="Q655" s="35">
        <v>611.02726004166311</v>
      </c>
      <c r="R655" s="35"/>
      <c r="S655" s="35"/>
      <c r="T655" s="35"/>
      <c r="U655" s="35"/>
      <c r="V655" s="35"/>
    </row>
    <row r="656" spans="14:22" x14ac:dyDescent="0.25">
      <c r="N656" s="34">
        <v>652</v>
      </c>
      <c r="O656" s="35">
        <v>4977.227984851751</v>
      </c>
      <c r="P656" s="35">
        <v>107.39384218426405</v>
      </c>
      <c r="Q656" s="35">
        <v>841.5079695712584</v>
      </c>
      <c r="R656" s="35"/>
      <c r="S656" s="35"/>
      <c r="T656" s="35"/>
      <c r="U656" s="35"/>
      <c r="V656" s="35"/>
    </row>
    <row r="657" spans="14:22" x14ac:dyDescent="0.25">
      <c r="N657" s="34">
        <v>653</v>
      </c>
      <c r="O657" s="35">
        <v>7295.6997049068959</v>
      </c>
      <c r="P657" s="35">
        <v>97.363999045993808</v>
      </c>
      <c r="Q657" s="35">
        <v>587.08898982436972</v>
      </c>
      <c r="R657" s="35"/>
      <c r="S657" s="35"/>
      <c r="T657" s="35"/>
      <c r="U657" s="35"/>
      <c r="V657" s="35"/>
    </row>
    <row r="658" spans="14:22" x14ac:dyDescent="0.25">
      <c r="N658" s="34">
        <v>654</v>
      </c>
      <c r="O658" s="35">
        <v>7301.4847657534938</v>
      </c>
      <c r="P658" s="35">
        <v>97.133807511282356</v>
      </c>
      <c r="Q658" s="35">
        <v>777.27012773961019</v>
      </c>
      <c r="R658" s="35"/>
      <c r="S658" s="35"/>
      <c r="T658" s="35"/>
      <c r="U658" s="35"/>
      <c r="V658" s="35"/>
    </row>
    <row r="659" spans="14:22" x14ac:dyDescent="0.25">
      <c r="N659" s="34">
        <v>655</v>
      </c>
      <c r="O659" s="35">
        <v>6507.5848562720121</v>
      </c>
      <c r="P659" s="35">
        <v>77.97729478985022</v>
      </c>
      <c r="Q659" s="35">
        <v>942.46901863360824</v>
      </c>
      <c r="R659" s="35"/>
      <c r="S659" s="35"/>
      <c r="T659" s="35"/>
      <c r="U659" s="35"/>
      <c r="V659" s="35"/>
    </row>
    <row r="660" spans="14:22" x14ac:dyDescent="0.25">
      <c r="N660" s="34">
        <v>656</v>
      </c>
      <c r="O660" s="35">
        <v>7088.1837278485482</v>
      </c>
      <c r="P660" s="35">
        <v>80.25028572602227</v>
      </c>
      <c r="Q660" s="35">
        <v>619.72489598441814</v>
      </c>
      <c r="R660" s="35"/>
      <c r="S660" s="35"/>
      <c r="T660" s="35"/>
      <c r="U660" s="35"/>
      <c r="V660" s="35"/>
    </row>
    <row r="661" spans="14:22" x14ac:dyDescent="0.25">
      <c r="N661" s="34">
        <v>657</v>
      </c>
      <c r="O661" s="35">
        <v>6161.3235388793946</v>
      </c>
      <c r="P661" s="35">
        <v>119.85609609068695</v>
      </c>
      <c r="Q661" s="35">
        <v>688.77074404445989</v>
      </c>
      <c r="R661" s="35"/>
      <c r="S661" s="35"/>
      <c r="T661" s="35"/>
      <c r="U661" s="35"/>
      <c r="V661" s="35"/>
    </row>
    <row r="662" spans="14:22" x14ac:dyDescent="0.25">
      <c r="N662" s="34">
        <v>658</v>
      </c>
      <c r="O662" s="35">
        <v>7184.5724704575814</v>
      </c>
      <c r="P662" s="35">
        <v>89.906454145560062</v>
      </c>
      <c r="Q662" s="35">
        <v>627.58532583457361</v>
      </c>
      <c r="R662" s="35"/>
      <c r="S662" s="35"/>
      <c r="T662" s="35"/>
      <c r="U662" s="35"/>
      <c r="V662" s="35"/>
    </row>
    <row r="663" spans="14:22" x14ac:dyDescent="0.25">
      <c r="N663" s="34">
        <v>659</v>
      </c>
      <c r="O663" s="35">
        <v>5773.2479756963648</v>
      </c>
      <c r="P663" s="35">
        <v>107.38358922320759</v>
      </c>
      <c r="Q663" s="35">
        <v>849.76881954643818</v>
      </c>
      <c r="R663" s="35"/>
      <c r="S663" s="35"/>
      <c r="T663" s="35"/>
      <c r="U663" s="35"/>
      <c r="V663" s="35"/>
    </row>
    <row r="664" spans="14:22" x14ac:dyDescent="0.25">
      <c r="N664" s="34">
        <v>660</v>
      </c>
      <c r="O664" s="35">
        <v>6763.8722448493982</v>
      </c>
      <c r="P664" s="35">
        <v>81.418027699763314</v>
      </c>
      <c r="Q664" s="35">
        <v>705.31301556040512</v>
      </c>
      <c r="R664" s="35"/>
      <c r="S664" s="35"/>
      <c r="T664" s="35"/>
      <c r="U664" s="35"/>
      <c r="V664" s="35"/>
    </row>
    <row r="665" spans="14:22" x14ac:dyDescent="0.25">
      <c r="N665" s="34">
        <v>661</v>
      </c>
      <c r="O665" s="35">
        <v>6789.6818814744602</v>
      </c>
      <c r="P665" s="35">
        <v>89.354599722536108</v>
      </c>
      <c r="Q665" s="35">
        <v>782.64484829239302</v>
      </c>
      <c r="R665" s="35"/>
      <c r="S665" s="35"/>
      <c r="T665" s="35"/>
      <c r="U665" s="35"/>
      <c r="V665" s="35"/>
    </row>
    <row r="666" spans="14:22" x14ac:dyDescent="0.25">
      <c r="N666" s="34">
        <v>662</v>
      </c>
      <c r="O666" s="35">
        <v>6848.2094303926679</v>
      </c>
      <c r="P666" s="35">
        <v>79.347653682638153</v>
      </c>
      <c r="Q666" s="35">
        <v>880.13046389656699</v>
      </c>
      <c r="R666" s="35"/>
      <c r="S666" s="35"/>
      <c r="T666" s="35"/>
      <c r="U666" s="35"/>
      <c r="V666" s="35"/>
    </row>
    <row r="667" spans="14:22" x14ac:dyDescent="0.25">
      <c r="N667" s="34">
        <v>663</v>
      </c>
      <c r="O667" s="35">
        <v>6098.7649602894262</v>
      </c>
      <c r="P667" s="35">
        <v>88.8312570619442</v>
      </c>
      <c r="Q667" s="35">
        <v>806.72695169710528</v>
      </c>
      <c r="R667" s="35"/>
      <c r="S667" s="35"/>
      <c r="T667" s="35"/>
      <c r="U667" s="35"/>
      <c r="V667" s="35"/>
    </row>
    <row r="668" spans="14:22" x14ac:dyDescent="0.25">
      <c r="N668" s="34">
        <v>664</v>
      </c>
      <c r="O668" s="35">
        <v>6416.9735574782762</v>
      </c>
      <c r="P668" s="35">
        <v>88.634526690078943</v>
      </c>
      <c r="Q668" s="35">
        <v>781.49800721243435</v>
      </c>
      <c r="R668" s="35"/>
      <c r="S668" s="35"/>
      <c r="T668" s="35"/>
      <c r="U668" s="35"/>
      <c r="V668" s="35"/>
    </row>
    <row r="669" spans="14:22" x14ac:dyDescent="0.25">
      <c r="N669" s="34">
        <v>665</v>
      </c>
      <c r="O669" s="35">
        <v>6533.6077476314149</v>
      </c>
      <c r="P669" s="35">
        <v>119.44619009840997</v>
      </c>
      <c r="Q669" s="35">
        <v>887.23704713399502</v>
      </c>
      <c r="R669" s="35"/>
      <c r="S669" s="35"/>
      <c r="T669" s="35"/>
      <c r="U669" s="35"/>
      <c r="V669" s="35"/>
    </row>
    <row r="670" spans="14:22" x14ac:dyDescent="0.25">
      <c r="N670" s="34">
        <v>666</v>
      </c>
      <c r="O670" s="35">
        <v>7523.6210334829329</v>
      </c>
      <c r="P670" s="35">
        <v>92.636858581321832</v>
      </c>
      <c r="Q670" s="35">
        <v>752.79128753188229</v>
      </c>
      <c r="R670" s="35"/>
      <c r="S670" s="35"/>
      <c r="T670" s="35"/>
      <c r="U670" s="35"/>
      <c r="V670" s="35"/>
    </row>
    <row r="671" spans="14:22" x14ac:dyDescent="0.25">
      <c r="N671" s="34">
        <v>667</v>
      </c>
      <c r="O671" s="35">
        <v>5871.0427612900448</v>
      </c>
      <c r="P671" s="35">
        <v>90.526790467499865</v>
      </c>
      <c r="Q671" s="35">
        <v>556.24319860125161</v>
      </c>
      <c r="R671" s="35"/>
      <c r="S671" s="35"/>
      <c r="T671" s="35"/>
      <c r="U671" s="35"/>
      <c r="V671" s="35"/>
    </row>
    <row r="672" spans="14:22" x14ac:dyDescent="0.25">
      <c r="N672" s="34">
        <v>668</v>
      </c>
      <c r="O672" s="35">
        <v>5928.9485963621555</v>
      </c>
      <c r="P672" s="35">
        <v>99.65957278120743</v>
      </c>
      <c r="Q672" s="35">
        <v>922.98380525923278</v>
      </c>
      <c r="R672" s="35"/>
      <c r="S672" s="35"/>
      <c r="T672" s="35"/>
      <c r="U672" s="35"/>
      <c r="V672" s="35"/>
    </row>
    <row r="673" spans="14:22" x14ac:dyDescent="0.25">
      <c r="N673" s="34">
        <v>669</v>
      </c>
      <c r="O673" s="35">
        <v>6264.0780457193359</v>
      </c>
      <c r="P673" s="35">
        <v>102.46836700344801</v>
      </c>
      <c r="Q673" s="35">
        <v>491.07375816837293</v>
      </c>
      <c r="R673" s="35"/>
      <c r="S673" s="35"/>
      <c r="T673" s="35"/>
      <c r="U673" s="35"/>
      <c r="V673" s="35"/>
    </row>
    <row r="674" spans="14:22" x14ac:dyDescent="0.25">
      <c r="N674" s="34">
        <v>670</v>
      </c>
      <c r="O674" s="35">
        <v>7097.3665423739531</v>
      </c>
      <c r="P674" s="35">
        <v>90.021854680058254</v>
      </c>
      <c r="Q674" s="35">
        <v>896.04281359982599</v>
      </c>
      <c r="R674" s="35"/>
      <c r="S674" s="35"/>
      <c r="T674" s="35"/>
      <c r="U674" s="35"/>
      <c r="V674" s="35"/>
    </row>
    <row r="675" spans="14:22" x14ac:dyDescent="0.25">
      <c r="N675" s="34">
        <v>671</v>
      </c>
      <c r="O675" s="35">
        <v>7433.092961503261</v>
      </c>
      <c r="P675" s="35">
        <v>98.508901327223271</v>
      </c>
      <c r="Q675" s="35">
        <v>849.74312765205002</v>
      </c>
      <c r="R675" s="35"/>
      <c r="S675" s="35"/>
      <c r="T675" s="35"/>
      <c r="U675" s="35"/>
      <c r="V675" s="35"/>
    </row>
    <row r="676" spans="14:22" x14ac:dyDescent="0.25">
      <c r="N676" s="34">
        <v>672</v>
      </c>
      <c r="O676" s="35">
        <v>7107.5008611635922</v>
      </c>
      <c r="P676" s="35">
        <v>77.093100922998588</v>
      </c>
      <c r="Q676" s="35">
        <v>825.44751881573166</v>
      </c>
      <c r="R676" s="35"/>
      <c r="S676" s="35"/>
      <c r="T676" s="35"/>
      <c r="U676" s="35"/>
      <c r="V676" s="35"/>
    </row>
    <row r="677" spans="14:22" x14ac:dyDescent="0.25">
      <c r="N677" s="34">
        <v>673</v>
      </c>
      <c r="O677" s="35">
        <v>6662.6810945059833</v>
      </c>
      <c r="P677" s="35">
        <v>115.24021675807477</v>
      </c>
      <c r="Q677" s="35">
        <v>393.38477426970951</v>
      </c>
      <c r="R677" s="35"/>
      <c r="S677" s="35"/>
      <c r="T677" s="35"/>
      <c r="U677" s="35"/>
      <c r="V677" s="35"/>
    </row>
    <row r="678" spans="14:22" x14ac:dyDescent="0.25">
      <c r="N678" s="34">
        <v>674</v>
      </c>
      <c r="O678" s="35">
        <v>7283.4656086321156</v>
      </c>
      <c r="P678" s="35">
        <v>105.63395757310342</v>
      </c>
      <c r="Q678" s="35">
        <v>809.82757894557301</v>
      </c>
      <c r="R678" s="35"/>
      <c r="S678" s="35"/>
      <c r="T678" s="35"/>
      <c r="U678" s="35"/>
      <c r="V678" s="35"/>
    </row>
    <row r="679" spans="14:22" x14ac:dyDescent="0.25">
      <c r="N679" s="34">
        <v>675</v>
      </c>
      <c r="O679" s="35">
        <v>6903.1834590939634</v>
      </c>
      <c r="P679" s="35">
        <v>100.78204768398888</v>
      </c>
      <c r="Q679" s="35">
        <v>610.33357687664659</v>
      </c>
      <c r="R679" s="35"/>
      <c r="S679" s="35"/>
      <c r="T679" s="35"/>
      <c r="U679" s="35"/>
      <c r="V679" s="35"/>
    </row>
    <row r="680" spans="14:22" x14ac:dyDescent="0.25">
      <c r="N680" s="34">
        <v>676</v>
      </c>
      <c r="O680" s="35">
        <v>6427.0651989710786</v>
      </c>
      <c r="P680" s="35">
        <v>75.519430961258507</v>
      </c>
      <c r="Q680" s="35">
        <v>869.7402783867467</v>
      </c>
      <c r="R680" s="35"/>
      <c r="S680" s="35"/>
      <c r="T680" s="35"/>
      <c r="U680" s="35"/>
      <c r="V680" s="35"/>
    </row>
    <row r="681" spans="14:22" x14ac:dyDescent="0.25">
      <c r="N681" s="34">
        <v>677</v>
      </c>
      <c r="O681" s="35">
        <v>7218.8526148931041</v>
      </c>
      <c r="P681" s="35">
        <v>90.610533484897246</v>
      </c>
      <c r="Q681" s="35">
        <v>772.83034943709595</v>
      </c>
      <c r="R681" s="35"/>
      <c r="S681" s="35"/>
      <c r="T681" s="35"/>
      <c r="U681" s="35"/>
      <c r="V681" s="35"/>
    </row>
    <row r="682" spans="14:22" x14ac:dyDescent="0.25">
      <c r="N682" s="34">
        <v>678</v>
      </c>
      <c r="O682" s="35">
        <v>6194.8623275706141</v>
      </c>
      <c r="P682" s="35">
        <v>108.78250584245185</v>
      </c>
      <c r="Q682" s="35">
        <v>802.19262568733859</v>
      </c>
      <c r="R682" s="35"/>
      <c r="S682" s="35"/>
      <c r="T682" s="35"/>
      <c r="U682" s="35"/>
      <c r="V682" s="35"/>
    </row>
    <row r="683" spans="14:22" x14ac:dyDescent="0.25">
      <c r="N683" s="34">
        <v>679</v>
      </c>
      <c r="O683" s="35">
        <v>5153.2795336411509</v>
      </c>
      <c r="P683" s="35">
        <v>81.835745816778243</v>
      </c>
      <c r="Q683" s="35">
        <v>793.44937808007387</v>
      </c>
      <c r="R683" s="35"/>
      <c r="S683" s="35"/>
      <c r="T683" s="35"/>
      <c r="U683" s="35"/>
      <c r="V683" s="35"/>
    </row>
    <row r="684" spans="14:22" x14ac:dyDescent="0.25">
      <c r="N684" s="34">
        <v>680</v>
      </c>
      <c r="O684" s="35">
        <v>5913.9142685127517</v>
      </c>
      <c r="P684" s="35">
        <v>83.617100658874762</v>
      </c>
      <c r="Q684" s="35">
        <v>620.11036138893996</v>
      </c>
      <c r="R684" s="35"/>
      <c r="S684" s="35"/>
      <c r="T684" s="35"/>
      <c r="U684" s="35"/>
      <c r="V684" s="35"/>
    </row>
    <row r="685" spans="14:22" x14ac:dyDescent="0.25">
      <c r="N685" s="34">
        <v>681</v>
      </c>
      <c r="O685" s="35">
        <v>7228.9271894820504</v>
      </c>
      <c r="P685" s="35">
        <v>94.647237149430225</v>
      </c>
      <c r="Q685" s="35">
        <v>758.66046714753668</v>
      </c>
      <c r="R685" s="35"/>
      <c r="S685" s="35"/>
      <c r="T685" s="35"/>
      <c r="U685" s="35"/>
      <c r="V685" s="35"/>
    </row>
    <row r="686" spans="14:22" x14ac:dyDescent="0.25">
      <c r="N686" s="34">
        <v>682</v>
      </c>
      <c r="O686" s="35">
        <v>4762.1369783713017</v>
      </c>
      <c r="P686" s="35">
        <v>92.591184445317779</v>
      </c>
      <c r="Q686" s="35">
        <v>804.2504841726394</v>
      </c>
      <c r="R686" s="35"/>
      <c r="S686" s="35"/>
      <c r="T686" s="35"/>
      <c r="U686" s="35"/>
      <c r="V686" s="35"/>
    </row>
    <row r="687" spans="14:22" x14ac:dyDescent="0.25">
      <c r="N687" s="34">
        <v>683</v>
      </c>
      <c r="O687" s="35">
        <v>6041.2528428093829</v>
      </c>
      <c r="P687" s="35">
        <v>124.36351728901751</v>
      </c>
      <c r="Q687" s="35">
        <v>443.97995674784261</v>
      </c>
      <c r="R687" s="35"/>
      <c r="S687" s="35"/>
      <c r="T687" s="35"/>
      <c r="U687" s="35"/>
      <c r="V687" s="35"/>
    </row>
    <row r="688" spans="14:22" x14ac:dyDescent="0.25">
      <c r="N688" s="34">
        <v>684</v>
      </c>
      <c r="O688" s="35">
        <v>5428.5927091916174</v>
      </c>
      <c r="P688" s="35">
        <v>89.608721340983806</v>
      </c>
      <c r="Q688" s="35">
        <v>535.52597105450036</v>
      </c>
      <c r="R688" s="35"/>
      <c r="S688" s="35"/>
      <c r="T688" s="35"/>
      <c r="U688" s="35"/>
      <c r="V688" s="35"/>
    </row>
    <row r="689" spans="14:22" x14ac:dyDescent="0.25">
      <c r="N689" s="34">
        <v>685</v>
      </c>
      <c r="O689" s="35">
        <v>6004.0082089554817</v>
      </c>
      <c r="P689" s="35">
        <v>99.968944146274225</v>
      </c>
      <c r="Q689" s="35">
        <v>516.51752778291325</v>
      </c>
      <c r="R689" s="35"/>
      <c r="S689" s="35"/>
      <c r="T689" s="35"/>
      <c r="U689" s="35"/>
      <c r="V689" s="35"/>
    </row>
    <row r="690" spans="14:22" x14ac:dyDescent="0.25">
      <c r="N690" s="34">
        <v>686</v>
      </c>
      <c r="O690" s="35">
        <v>6060.0534826206203</v>
      </c>
      <c r="P690" s="35">
        <v>98.844735473013628</v>
      </c>
      <c r="Q690" s="35">
        <v>729.26720643193084</v>
      </c>
      <c r="R690" s="35"/>
      <c r="S690" s="35"/>
      <c r="T690" s="35"/>
      <c r="U690" s="35"/>
      <c r="V690" s="35"/>
    </row>
    <row r="691" spans="14:22" x14ac:dyDescent="0.25">
      <c r="N691" s="34">
        <v>687</v>
      </c>
      <c r="O691" s="35">
        <v>6912.3227721121584</v>
      </c>
      <c r="P691" s="35">
        <v>111.07687919381624</v>
      </c>
      <c r="Q691" s="35">
        <v>575.61140254068903</v>
      </c>
      <c r="R691" s="35"/>
      <c r="S691" s="35"/>
      <c r="T691" s="35"/>
      <c r="U691" s="35"/>
      <c r="V691" s="35"/>
    </row>
    <row r="692" spans="14:22" x14ac:dyDescent="0.25">
      <c r="N692" s="34">
        <v>688</v>
      </c>
      <c r="O692" s="35">
        <v>6176.2887448172751</v>
      </c>
      <c r="P692" s="35">
        <v>88.185589084877023</v>
      </c>
      <c r="Q692" s="35">
        <v>528.27968422238962</v>
      </c>
      <c r="R692" s="35"/>
      <c r="S692" s="35"/>
      <c r="T692" s="35"/>
      <c r="U692" s="35"/>
      <c r="V692" s="35"/>
    </row>
    <row r="693" spans="14:22" x14ac:dyDescent="0.25">
      <c r="N693" s="34">
        <v>689</v>
      </c>
      <c r="O693" s="35">
        <v>5668.7619139793778</v>
      </c>
      <c r="P693" s="35">
        <v>114.72692601485325</v>
      </c>
      <c r="Q693" s="35">
        <v>730.70190419711946</v>
      </c>
      <c r="R693" s="35"/>
      <c r="S693" s="35"/>
      <c r="T693" s="35"/>
      <c r="U693" s="35"/>
      <c r="V693" s="35"/>
    </row>
    <row r="694" spans="14:22" x14ac:dyDescent="0.25">
      <c r="N694" s="34">
        <v>690</v>
      </c>
      <c r="O694" s="35">
        <v>5710.9459808267384</v>
      </c>
      <c r="P694" s="35">
        <v>86.789356312414</v>
      </c>
      <c r="Q694" s="35">
        <v>669.59458110835635</v>
      </c>
      <c r="R694" s="35"/>
      <c r="S694" s="35"/>
      <c r="T694" s="35"/>
      <c r="U694" s="35"/>
      <c r="V694" s="35"/>
    </row>
    <row r="695" spans="14:22" x14ac:dyDescent="0.25">
      <c r="N695" s="34">
        <v>691</v>
      </c>
      <c r="O695" s="35">
        <v>6690.7470253273777</v>
      </c>
      <c r="P695" s="35">
        <v>91.91753753143982</v>
      </c>
      <c r="Q695" s="35">
        <v>741.39009560910176</v>
      </c>
      <c r="R695" s="35"/>
      <c r="S695" s="35"/>
      <c r="T695" s="35"/>
      <c r="U695" s="35"/>
      <c r="V695" s="35"/>
    </row>
    <row r="696" spans="14:22" x14ac:dyDescent="0.25">
      <c r="N696" s="34">
        <v>692</v>
      </c>
      <c r="O696" s="35">
        <v>5915.5272932508469</v>
      </c>
      <c r="P696" s="35">
        <v>96.178343780109216</v>
      </c>
      <c r="Q696" s="35">
        <v>708.2475071483575</v>
      </c>
      <c r="R696" s="35"/>
      <c r="S696" s="35"/>
      <c r="T696" s="35"/>
      <c r="U696" s="35"/>
      <c r="V696" s="35"/>
    </row>
    <row r="697" spans="14:22" x14ac:dyDescent="0.25">
      <c r="N697" s="34">
        <v>693</v>
      </c>
      <c r="O697" s="35">
        <v>4673.366683002735</v>
      </c>
      <c r="P697" s="35">
        <v>96.324681914614132</v>
      </c>
      <c r="Q697" s="35">
        <v>847.0141864006647</v>
      </c>
      <c r="R697" s="35"/>
      <c r="S697" s="35"/>
      <c r="T697" s="35"/>
      <c r="U697" s="35"/>
      <c r="V697" s="35"/>
    </row>
    <row r="698" spans="14:22" x14ac:dyDescent="0.25">
      <c r="N698" s="34">
        <v>694</v>
      </c>
      <c r="O698" s="35">
        <v>6892.0759270670123</v>
      </c>
      <c r="P698" s="35">
        <v>114.02548342940398</v>
      </c>
      <c r="Q698" s="35">
        <v>804.07972198905168</v>
      </c>
      <c r="R698" s="35"/>
      <c r="S698" s="35"/>
      <c r="T698" s="35"/>
      <c r="U698" s="35"/>
      <c r="V698" s="35"/>
    </row>
    <row r="699" spans="14:22" x14ac:dyDescent="0.25">
      <c r="N699" s="34">
        <v>695</v>
      </c>
      <c r="O699" s="35">
        <v>6414.9484903888133</v>
      </c>
      <c r="P699" s="35">
        <v>96.112363017368551</v>
      </c>
      <c r="Q699" s="35">
        <v>483.2678251688601</v>
      </c>
      <c r="R699" s="35"/>
      <c r="S699" s="35"/>
      <c r="T699" s="35"/>
      <c r="U699" s="35"/>
      <c r="V699" s="35"/>
    </row>
    <row r="700" spans="14:22" x14ac:dyDescent="0.25">
      <c r="N700" s="34">
        <v>696</v>
      </c>
      <c r="O700" s="35">
        <v>7462.5663383168667</v>
      </c>
      <c r="P700" s="35">
        <v>82.604625638082965</v>
      </c>
      <c r="Q700" s="35">
        <v>527.537916281393</v>
      </c>
      <c r="R700" s="35"/>
      <c r="S700" s="35"/>
      <c r="T700" s="35"/>
      <c r="U700" s="35"/>
      <c r="V700" s="35"/>
    </row>
    <row r="701" spans="14:22" x14ac:dyDescent="0.25">
      <c r="N701" s="34">
        <v>697</v>
      </c>
      <c r="O701" s="35">
        <v>5439.1501091021591</v>
      </c>
      <c r="P701" s="35">
        <v>86.478020164233925</v>
      </c>
      <c r="Q701" s="35">
        <v>511.38222994321626</v>
      </c>
      <c r="R701" s="35"/>
      <c r="S701" s="35"/>
      <c r="T701" s="35"/>
      <c r="U701" s="35"/>
      <c r="V701" s="35"/>
    </row>
    <row r="702" spans="14:22" x14ac:dyDescent="0.25">
      <c r="N702" s="34">
        <v>698</v>
      </c>
      <c r="O702" s="35">
        <v>6028.8779272329102</v>
      </c>
      <c r="P702" s="35">
        <v>76.857842591174347</v>
      </c>
      <c r="Q702" s="35">
        <v>753.20086585985814</v>
      </c>
      <c r="R702" s="35"/>
      <c r="S702" s="35"/>
      <c r="T702" s="35"/>
      <c r="U702" s="35"/>
      <c r="V702" s="35"/>
    </row>
    <row r="703" spans="14:22" x14ac:dyDescent="0.25">
      <c r="N703" s="34">
        <v>699</v>
      </c>
      <c r="O703" s="35">
        <v>5813.8445649257455</v>
      </c>
      <c r="P703" s="35">
        <v>85.738148435534924</v>
      </c>
      <c r="Q703" s="35">
        <v>713.53567239584243</v>
      </c>
      <c r="R703" s="35"/>
      <c r="S703" s="35"/>
      <c r="T703" s="35"/>
      <c r="U703" s="35"/>
      <c r="V703" s="35"/>
    </row>
    <row r="704" spans="14:22" x14ac:dyDescent="0.25">
      <c r="N704" s="34">
        <v>700</v>
      </c>
      <c r="O704" s="35">
        <v>4756.2650561905457</v>
      </c>
      <c r="P704" s="35">
        <v>100.82673509478795</v>
      </c>
      <c r="Q704" s="35">
        <v>689.36564519879857</v>
      </c>
      <c r="R704" s="35"/>
      <c r="S704" s="35"/>
      <c r="T704" s="35"/>
      <c r="U704" s="35"/>
      <c r="V704" s="35"/>
    </row>
    <row r="705" spans="14:22" x14ac:dyDescent="0.25">
      <c r="N705" s="34">
        <v>701</v>
      </c>
      <c r="O705" s="35">
        <v>6670.9668294362027</v>
      </c>
      <c r="P705" s="35">
        <v>93.20602146490242</v>
      </c>
      <c r="Q705" s="35">
        <v>724.70364444365327</v>
      </c>
      <c r="R705" s="35"/>
      <c r="S705" s="35"/>
      <c r="T705" s="35"/>
      <c r="U705" s="35"/>
      <c r="V705" s="35"/>
    </row>
    <row r="706" spans="14:22" x14ac:dyDescent="0.25">
      <c r="N706" s="34">
        <v>702</v>
      </c>
      <c r="O706" s="35">
        <v>5773.3367991911036</v>
      </c>
      <c r="P706" s="35">
        <v>82.652412283382048</v>
      </c>
      <c r="Q706" s="35">
        <v>668.15639702984754</v>
      </c>
      <c r="R706" s="35"/>
      <c r="S706" s="35"/>
      <c r="T706" s="35"/>
      <c r="U706" s="35"/>
      <c r="V706" s="35"/>
    </row>
    <row r="707" spans="14:22" x14ac:dyDescent="0.25">
      <c r="N707" s="34">
        <v>703</v>
      </c>
      <c r="O707" s="35">
        <v>5635.1547308163226</v>
      </c>
      <c r="P707" s="35">
        <v>100.85666988435156</v>
      </c>
      <c r="Q707" s="35">
        <v>686.65506374901429</v>
      </c>
      <c r="R707" s="35"/>
      <c r="S707" s="35"/>
      <c r="T707" s="35"/>
      <c r="U707" s="35"/>
      <c r="V707" s="35"/>
    </row>
    <row r="708" spans="14:22" x14ac:dyDescent="0.25">
      <c r="N708" s="34">
        <v>704</v>
      </c>
      <c r="O708" s="35">
        <v>7012.4198316233887</v>
      </c>
      <c r="P708" s="35">
        <v>93.971305102419507</v>
      </c>
      <c r="Q708" s="35">
        <v>662.82860716735911</v>
      </c>
      <c r="R708" s="35"/>
      <c r="S708" s="35"/>
      <c r="T708" s="35"/>
      <c r="U708" s="35"/>
      <c r="V708" s="35"/>
    </row>
    <row r="709" spans="14:22" x14ac:dyDescent="0.25">
      <c r="N709" s="34">
        <v>705</v>
      </c>
      <c r="O709" s="35">
        <v>5965.1368207338492</v>
      </c>
      <c r="P709" s="35">
        <v>117.34767260260506</v>
      </c>
      <c r="Q709" s="35">
        <v>929.89534963120252</v>
      </c>
      <c r="R709" s="35"/>
      <c r="S709" s="35"/>
      <c r="T709" s="35"/>
      <c r="U709" s="35"/>
      <c r="V709" s="35"/>
    </row>
    <row r="710" spans="14:22" x14ac:dyDescent="0.25">
      <c r="N710" s="34">
        <v>706</v>
      </c>
      <c r="O710" s="35">
        <v>5618.5418376131302</v>
      </c>
      <c r="P710" s="35">
        <v>100.20444855837721</v>
      </c>
      <c r="Q710" s="35">
        <v>596.56734220386829</v>
      </c>
      <c r="R710" s="35"/>
      <c r="S710" s="35"/>
      <c r="T710" s="35"/>
      <c r="U710" s="35"/>
      <c r="V710" s="35"/>
    </row>
    <row r="711" spans="14:22" x14ac:dyDescent="0.25">
      <c r="N711" s="34">
        <v>707</v>
      </c>
      <c r="O711" s="35">
        <v>6501.0837477501263</v>
      </c>
      <c r="P711" s="35">
        <v>100.20435499109701</v>
      </c>
      <c r="Q711" s="35">
        <v>562.75241508140891</v>
      </c>
      <c r="R711" s="35"/>
      <c r="S711" s="35"/>
      <c r="T711" s="35"/>
      <c r="U711" s="35"/>
      <c r="V711" s="35"/>
    </row>
    <row r="712" spans="14:22" x14ac:dyDescent="0.25">
      <c r="N712" s="34">
        <v>708</v>
      </c>
      <c r="O712" s="35">
        <v>6831.9375166940417</v>
      </c>
      <c r="P712" s="35">
        <v>86.984774081719166</v>
      </c>
      <c r="Q712" s="35">
        <v>482.45074536036395</v>
      </c>
      <c r="R712" s="35"/>
      <c r="S712" s="35"/>
      <c r="T712" s="35"/>
      <c r="U712" s="35"/>
      <c r="V712" s="35"/>
    </row>
    <row r="713" spans="14:22" x14ac:dyDescent="0.25">
      <c r="N713" s="34">
        <v>709</v>
      </c>
      <c r="O713" s="35">
        <v>4714.8869947606181</v>
      </c>
      <c r="P713" s="35">
        <v>80.369363450335086</v>
      </c>
      <c r="Q713" s="35">
        <v>561.04628492765994</v>
      </c>
      <c r="R713" s="35"/>
      <c r="S713" s="35"/>
      <c r="T713" s="35"/>
      <c r="U713" s="35"/>
      <c r="V713" s="35"/>
    </row>
    <row r="714" spans="14:22" x14ac:dyDescent="0.25">
      <c r="N714" s="34">
        <v>710</v>
      </c>
      <c r="O714" s="35">
        <v>6794.9368997327228</v>
      </c>
      <c r="P714" s="35">
        <v>103.72061103978487</v>
      </c>
      <c r="Q714" s="35">
        <v>825.69301255880771</v>
      </c>
      <c r="R714" s="35"/>
      <c r="S714" s="35"/>
      <c r="T714" s="35"/>
      <c r="U714" s="35"/>
      <c r="V714" s="35"/>
    </row>
    <row r="715" spans="14:22" x14ac:dyDescent="0.25">
      <c r="N715" s="34">
        <v>711</v>
      </c>
      <c r="O715" s="35">
        <v>6651.5555241053098</v>
      </c>
      <c r="P715" s="35">
        <v>80.885034398194989</v>
      </c>
      <c r="Q715" s="35">
        <v>1006.5056669353751</v>
      </c>
      <c r="R715" s="35"/>
      <c r="S715" s="35"/>
      <c r="T715" s="35"/>
      <c r="U715" s="35"/>
      <c r="V715" s="35"/>
    </row>
    <row r="716" spans="14:22" x14ac:dyDescent="0.25">
      <c r="N716" s="34">
        <v>712</v>
      </c>
      <c r="O716" s="35">
        <v>5930.1893132440755</v>
      </c>
      <c r="P716" s="35">
        <v>109.63154124905498</v>
      </c>
      <c r="Q716" s="35">
        <v>709.11265910755378</v>
      </c>
      <c r="R716" s="35"/>
      <c r="S716" s="35"/>
      <c r="T716" s="35"/>
      <c r="U716" s="35"/>
      <c r="V716" s="35"/>
    </row>
    <row r="717" spans="14:22" x14ac:dyDescent="0.25">
      <c r="N717" s="34">
        <v>713</v>
      </c>
      <c r="O717" s="35">
        <v>5746.7584938104301</v>
      </c>
      <c r="P717" s="35">
        <v>114.34630615689497</v>
      </c>
      <c r="Q717" s="35">
        <v>888.54508428910276</v>
      </c>
      <c r="R717" s="35"/>
      <c r="S717" s="35"/>
      <c r="T717" s="35"/>
      <c r="U717" s="35"/>
      <c r="V717" s="35"/>
    </row>
    <row r="718" spans="14:22" x14ac:dyDescent="0.25">
      <c r="N718" s="34">
        <v>714</v>
      </c>
      <c r="O718" s="35">
        <v>6123.7731466747045</v>
      </c>
      <c r="P718" s="35">
        <v>102.11691925786224</v>
      </c>
      <c r="Q718" s="35">
        <v>635.53022972990561</v>
      </c>
      <c r="R718" s="35"/>
      <c r="S718" s="35"/>
      <c r="T718" s="35"/>
      <c r="U718" s="35"/>
      <c r="V718" s="35"/>
    </row>
    <row r="719" spans="14:22" x14ac:dyDescent="0.25">
      <c r="N719" s="34">
        <v>715</v>
      </c>
      <c r="O719" s="35">
        <v>6758.2259259901912</v>
      </c>
      <c r="P719" s="35">
        <v>79.505385550470464</v>
      </c>
      <c r="Q719" s="35">
        <v>543.02147934621826</v>
      </c>
      <c r="R719" s="35"/>
      <c r="S719" s="35"/>
      <c r="T719" s="35"/>
      <c r="U719" s="35"/>
      <c r="V719" s="35"/>
    </row>
    <row r="720" spans="14:22" x14ac:dyDescent="0.25">
      <c r="N720" s="34">
        <v>716</v>
      </c>
      <c r="O720" s="35">
        <v>7438.7958883823294</v>
      </c>
      <c r="P720" s="35">
        <v>106.62702946858838</v>
      </c>
      <c r="Q720" s="35">
        <v>550.02141583984962</v>
      </c>
      <c r="R720" s="35"/>
      <c r="S720" s="35"/>
      <c r="T720" s="35"/>
      <c r="U720" s="35"/>
      <c r="V720" s="35"/>
    </row>
    <row r="721" spans="14:22" x14ac:dyDescent="0.25">
      <c r="N721" s="34">
        <v>717</v>
      </c>
      <c r="O721" s="35">
        <v>6413.5672333707444</v>
      </c>
      <c r="P721" s="35">
        <v>77.250613168582589</v>
      </c>
      <c r="Q721" s="35">
        <v>516.93487133909161</v>
      </c>
      <c r="R721" s="35"/>
      <c r="S721" s="35"/>
      <c r="T721" s="35"/>
      <c r="U721" s="35"/>
      <c r="V721" s="35"/>
    </row>
    <row r="722" spans="14:22" x14ac:dyDescent="0.25">
      <c r="N722" s="34">
        <v>718</v>
      </c>
      <c r="O722" s="35">
        <v>5948.2788831320213</v>
      </c>
      <c r="P722" s="35">
        <v>93.55909334028469</v>
      </c>
      <c r="Q722" s="35">
        <v>781.24848670075789</v>
      </c>
      <c r="R722" s="35"/>
      <c r="S722" s="35"/>
      <c r="T722" s="35"/>
      <c r="U722" s="35"/>
      <c r="V722" s="35"/>
    </row>
    <row r="723" spans="14:22" x14ac:dyDescent="0.25">
      <c r="N723" s="34">
        <v>719</v>
      </c>
      <c r="O723" s="35">
        <v>6543.4394820720117</v>
      </c>
      <c r="P723" s="35">
        <v>103.52717895934191</v>
      </c>
      <c r="Q723" s="35">
        <v>691.88649074633076</v>
      </c>
      <c r="R723" s="35"/>
      <c r="S723" s="35"/>
      <c r="T723" s="35"/>
      <c r="U723" s="35"/>
      <c r="V723" s="35"/>
    </row>
    <row r="724" spans="14:22" x14ac:dyDescent="0.25">
      <c r="N724" s="34">
        <v>720</v>
      </c>
      <c r="O724" s="35">
        <v>6063.3757220894022</v>
      </c>
      <c r="P724" s="35">
        <v>98.492991811774502</v>
      </c>
      <c r="Q724" s="35">
        <v>647.97935273227461</v>
      </c>
      <c r="R724" s="35"/>
      <c r="S724" s="35"/>
      <c r="T724" s="35"/>
      <c r="U724" s="35"/>
      <c r="V724" s="35"/>
    </row>
    <row r="725" spans="14:22" x14ac:dyDescent="0.25">
      <c r="N725" s="34">
        <v>721</v>
      </c>
      <c r="O725" s="35">
        <v>6121.7852808679199</v>
      </c>
      <c r="P725" s="35">
        <v>108.65806129953199</v>
      </c>
      <c r="Q725" s="35">
        <v>635.10784742492399</v>
      </c>
      <c r="R725" s="35"/>
      <c r="S725" s="35"/>
      <c r="T725" s="35"/>
      <c r="U725" s="35"/>
      <c r="V725" s="35"/>
    </row>
    <row r="726" spans="14:22" x14ac:dyDescent="0.25">
      <c r="N726" s="34">
        <v>722</v>
      </c>
      <c r="O726" s="35">
        <v>6382.7357237456827</v>
      </c>
      <c r="P726" s="35">
        <v>104.45200390682643</v>
      </c>
      <c r="Q726" s="35">
        <v>657.06389493104507</v>
      </c>
      <c r="R726" s="35"/>
      <c r="S726" s="35"/>
      <c r="T726" s="35"/>
      <c r="U726" s="35"/>
      <c r="V726" s="35"/>
    </row>
    <row r="727" spans="14:22" x14ac:dyDescent="0.25">
      <c r="N727" s="34">
        <v>723</v>
      </c>
      <c r="O727" s="35">
        <v>6825.386621387026</v>
      </c>
      <c r="P727" s="35">
        <v>89.166601967327665</v>
      </c>
      <c r="Q727" s="35">
        <v>656.31465224766521</v>
      </c>
      <c r="R727" s="35"/>
      <c r="S727" s="35"/>
      <c r="T727" s="35"/>
      <c r="U727" s="35"/>
      <c r="V727" s="35"/>
    </row>
    <row r="728" spans="14:22" x14ac:dyDescent="0.25">
      <c r="N728" s="34">
        <v>724</v>
      </c>
      <c r="O728" s="35">
        <v>5649.375952945953</v>
      </c>
      <c r="P728" s="35">
        <v>113.09803806053932</v>
      </c>
      <c r="Q728" s="35">
        <v>880.34282565607168</v>
      </c>
      <c r="R728" s="35"/>
      <c r="S728" s="35"/>
      <c r="T728" s="35"/>
      <c r="U728" s="35"/>
      <c r="V728" s="35"/>
    </row>
    <row r="729" spans="14:22" x14ac:dyDescent="0.25">
      <c r="N729" s="34">
        <v>725</v>
      </c>
      <c r="O729" s="35">
        <v>5782.3693382376678</v>
      </c>
      <c r="P729" s="35">
        <v>85.124054459594646</v>
      </c>
      <c r="Q729" s="35">
        <v>751.76643899860812</v>
      </c>
      <c r="R729" s="35"/>
      <c r="S729" s="35"/>
      <c r="T729" s="35"/>
      <c r="U729" s="35"/>
      <c r="V729" s="35"/>
    </row>
    <row r="730" spans="14:22" x14ac:dyDescent="0.25">
      <c r="N730" s="34">
        <v>726</v>
      </c>
      <c r="O730" s="35">
        <v>6387.3856231230648</v>
      </c>
      <c r="P730" s="35">
        <v>97.350943694366237</v>
      </c>
      <c r="Q730" s="35">
        <v>680.77559258750057</v>
      </c>
      <c r="R730" s="35"/>
      <c r="S730" s="35"/>
      <c r="T730" s="35"/>
      <c r="U730" s="35"/>
      <c r="V730" s="35"/>
    </row>
    <row r="731" spans="14:22" x14ac:dyDescent="0.25">
      <c r="N731" s="34">
        <v>727</v>
      </c>
      <c r="O731" s="35">
        <v>6308.0435906848707</v>
      </c>
      <c r="P731" s="35">
        <v>99.766257437646601</v>
      </c>
      <c r="Q731" s="35">
        <v>814.07861424200041</v>
      </c>
      <c r="R731" s="35"/>
      <c r="S731" s="35"/>
      <c r="T731" s="35"/>
      <c r="U731" s="35"/>
      <c r="V731" s="35"/>
    </row>
    <row r="732" spans="14:22" x14ac:dyDescent="0.25">
      <c r="N732" s="34">
        <v>728</v>
      </c>
      <c r="O732" s="35">
        <v>7714.8696787698336</v>
      </c>
      <c r="P732" s="35">
        <v>113.24551980018266</v>
      </c>
      <c r="Q732" s="35">
        <v>670.4932121181489</v>
      </c>
      <c r="R732" s="35"/>
      <c r="S732" s="35"/>
      <c r="T732" s="35"/>
      <c r="U732" s="35"/>
      <c r="V732" s="35"/>
    </row>
    <row r="733" spans="14:22" x14ac:dyDescent="0.25">
      <c r="N733" s="34">
        <v>729</v>
      </c>
      <c r="O733" s="35">
        <v>6159.5920532018381</v>
      </c>
      <c r="P733" s="35">
        <v>90.465124000566277</v>
      </c>
      <c r="Q733" s="35">
        <v>674.96461295559493</v>
      </c>
      <c r="R733" s="35"/>
      <c r="S733" s="35"/>
      <c r="T733" s="35"/>
      <c r="U733" s="35"/>
      <c r="V733" s="35"/>
    </row>
    <row r="734" spans="14:22" x14ac:dyDescent="0.25">
      <c r="N734" s="34">
        <v>730</v>
      </c>
      <c r="O734" s="35">
        <v>5866.0955023699062</v>
      </c>
      <c r="P734" s="35">
        <v>113.19521931377642</v>
      </c>
      <c r="Q734" s="35">
        <v>640.77850547361561</v>
      </c>
      <c r="R734" s="35"/>
      <c r="S734" s="35"/>
      <c r="T734" s="35"/>
      <c r="U734" s="35"/>
      <c r="V734" s="35"/>
    </row>
    <row r="735" spans="14:22" x14ac:dyDescent="0.25">
      <c r="N735" s="34">
        <v>731</v>
      </c>
      <c r="O735" s="35">
        <v>6007.3898891538911</v>
      </c>
      <c r="P735" s="35">
        <v>85.12890256809979</v>
      </c>
      <c r="Q735" s="35">
        <v>713.74524853064338</v>
      </c>
      <c r="R735" s="35"/>
      <c r="S735" s="35"/>
      <c r="T735" s="35"/>
      <c r="U735" s="35"/>
      <c r="V735" s="35"/>
    </row>
    <row r="736" spans="14:22" x14ac:dyDescent="0.25">
      <c r="N736" s="34">
        <v>732</v>
      </c>
      <c r="O736" s="35">
        <v>5882.455417329832</v>
      </c>
      <c r="P736" s="35">
        <v>102.94492424695702</v>
      </c>
      <c r="Q736" s="35">
        <v>831.36067914191642</v>
      </c>
      <c r="R736" s="35"/>
      <c r="S736" s="35"/>
      <c r="T736" s="35"/>
      <c r="U736" s="35"/>
      <c r="V736" s="35"/>
    </row>
    <row r="737" spans="14:22" x14ac:dyDescent="0.25">
      <c r="N737" s="34">
        <v>733</v>
      </c>
      <c r="O737" s="35">
        <v>5122.9936539419023</v>
      </c>
      <c r="P737" s="35">
        <v>91.662302225168531</v>
      </c>
      <c r="Q737" s="35">
        <v>647.67525955078543</v>
      </c>
      <c r="R737" s="35"/>
      <c r="S737" s="35"/>
      <c r="T737" s="35"/>
      <c r="U737" s="35"/>
      <c r="V737" s="35"/>
    </row>
    <row r="738" spans="14:22" x14ac:dyDescent="0.25">
      <c r="N738" s="34">
        <v>734</v>
      </c>
      <c r="O738" s="35">
        <v>6214.555651443402</v>
      </c>
      <c r="P738" s="35">
        <v>91.960775583569784</v>
      </c>
      <c r="Q738" s="35">
        <v>452.83588933126026</v>
      </c>
      <c r="R738" s="35"/>
      <c r="S738" s="35"/>
      <c r="T738" s="35"/>
      <c r="U738" s="35"/>
      <c r="V738" s="35"/>
    </row>
    <row r="739" spans="14:22" x14ac:dyDescent="0.25">
      <c r="N739" s="34">
        <v>735</v>
      </c>
      <c r="O739" s="35">
        <v>6145.0871753422061</v>
      </c>
      <c r="P739" s="35">
        <v>112.35820370584814</v>
      </c>
      <c r="Q739" s="35">
        <v>794.22542876976115</v>
      </c>
      <c r="R739" s="35"/>
      <c r="S739" s="35"/>
      <c r="T739" s="35"/>
      <c r="U739" s="35"/>
      <c r="V739" s="35"/>
    </row>
    <row r="740" spans="14:22" x14ac:dyDescent="0.25">
      <c r="N740" s="34">
        <v>736</v>
      </c>
      <c r="O740" s="35">
        <v>6530.8964117098294</v>
      </c>
      <c r="P740" s="35">
        <v>107.86803175781671</v>
      </c>
      <c r="Q740" s="35">
        <v>702.22161674873894</v>
      </c>
      <c r="R740" s="35"/>
      <c r="S740" s="35"/>
      <c r="T740" s="35"/>
      <c r="U740" s="35"/>
      <c r="V740" s="35"/>
    </row>
    <row r="741" spans="14:22" x14ac:dyDescent="0.25">
      <c r="N741" s="34">
        <v>737</v>
      </c>
      <c r="O741" s="35">
        <v>6599.7593087646374</v>
      </c>
      <c r="P741" s="35">
        <v>96.659057110816548</v>
      </c>
      <c r="Q741" s="35">
        <v>761.50680608745483</v>
      </c>
      <c r="R741" s="35"/>
      <c r="S741" s="35"/>
      <c r="T741" s="35"/>
      <c r="U741" s="35"/>
      <c r="V741" s="35"/>
    </row>
    <row r="742" spans="14:22" x14ac:dyDescent="0.25">
      <c r="N742" s="34">
        <v>738</v>
      </c>
      <c r="O742" s="35">
        <v>5953.4837994971685</v>
      </c>
      <c r="P742" s="35">
        <v>110.01040168365557</v>
      </c>
      <c r="Q742" s="35">
        <v>756.12457622367117</v>
      </c>
      <c r="R742" s="35"/>
      <c r="S742" s="35"/>
      <c r="T742" s="35"/>
      <c r="U742" s="35"/>
      <c r="V742" s="35"/>
    </row>
    <row r="743" spans="14:22" x14ac:dyDescent="0.25">
      <c r="N743" s="34">
        <v>739</v>
      </c>
      <c r="O743" s="35">
        <v>7014.9370998426803</v>
      </c>
      <c r="P743" s="35">
        <v>88.744287248719431</v>
      </c>
      <c r="Q743" s="35">
        <v>794.63591688322924</v>
      </c>
      <c r="R743" s="35"/>
      <c r="S743" s="35"/>
      <c r="T743" s="35"/>
      <c r="U743" s="35"/>
      <c r="V743" s="35"/>
    </row>
    <row r="744" spans="14:22" x14ac:dyDescent="0.25">
      <c r="N744" s="34">
        <v>740</v>
      </c>
      <c r="O744" s="35">
        <v>5779.1844669242073</v>
      </c>
      <c r="P744" s="35">
        <v>86.054773072222901</v>
      </c>
      <c r="Q744" s="35">
        <v>733.2850227063177</v>
      </c>
      <c r="R744" s="35"/>
      <c r="S744" s="35"/>
      <c r="T744" s="35"/>
      <c r="U744" s="35"/>
      <c r="V744" s="35"/>
    </row>
    <row r="745" spans="14:22" x14ac:dyDescent="0.25">
      <c r="N745" s="34">
        <v>741</v>
      </c>
      <c r="O745" s="35">
        <v>6959.4900995508178</v>
      </c>
      <c r="P745" s="35">
        <v>83.420621466775273</v>
      </c>
      <c r="Q745" s="35">
        <v>601.70607997999264</v>
      </c>
      <c r="R745" s="35"/>
      <c r="S745" s="35"/>
      <c r="T745" s="35"/>
      <c r="U745" s="35"/>
      <c r="V745" s="35"/>
    </row>
    <row r="746" spans="14:22" x14ac:dyDescent="0.25">
      <c r="N746" s="34">
        <v>742</v>
      </c>
      <c r="O746" s="35">
        <v>7511.1445236510535</v>
      </c>
      <c r="P746" s="35">
        <v>117.16550005255189</v>
      </c>
      <c r="Q746" s="35">
        <v>477.90168353537143</v>
      </c>
      <c r="R746" s="35"/>
      <c r="S746" s="35"/>
      <c r="T746" s="35"/>
      <c r="U746" s="35"/>
      <c r="V746" s="35"/>
    </row>
    <row r="747" spans="14:22" x14ac:dyDescent="0.25">
      <c r="N747" s="34">
        <v>743</v>
      </c>
      <c r="O747" s="35">
        <v>5220.0661719232812</v>
      </c>
      <c r="P747" s="35">
        <v>113.01277979898305</v>
      </c>
      <c r="Q747" s="35">
        <v>716.47923482060105</v>
      </c>
      <c r="R747" s="35"/>
      <c r="S747" s="35"/>
      <c r="T747" s="35"/>
      <c r="U747" s="35"/>
      <c r="V747" s="35"/>
    </row>
    <row r="748" spans="14:22" x14ac:dyDescent="0.25">
      <c r="N748" s="34">
        <v>744</v>
      </c>
      <c r="O748" s="35">
        <v>6847.8053699688435</v>
      </c>
      <c r="P748" s="35">
        <v>87.0742252455059</v>
      </c>
      <c r="Q748" s="35">
        <v>548.24465646997339</v>
      </c>
      <c r="R748" s="35"/>
      <c r="S748" s="35"/>
      <c r="T748" s="35"/>
      <c r="U748" s="35"/>
      <c r="V748" s="35"/>
    </row>
    <row r="749" spans="14:22" x14ac:dyDescent="0.25">
      <c r="N749" s="34">
        <v>745</v>
      </c>
      <c r="O749" s="35">
        <v>5060.8508519714032</v>
      </c>
      <c r="P749" s="35">
        <v>83.087959315047286</v>
      </c>
      <c r="Q749" s="35">
        <v>833.07499944224719</v>
      </c>
      <c r="R749" s="35"/>
      <c r="S749" s="35"/>
      <c r="T749" s="35"/>
      <c r="U749" s="35"/>
      <c r="V749" s="35"/>
    </row>
    <row r="750" spans="14:22" x14ac:dyDescent="0.25">
      <c r="N750" s="34">
        <v>746</v>
      </c>
      <c r="O750" s="35">
        <v>5860.6251122608246</v>
      </c>
      <c r="P750" s="35">
        <v>90.714864018420869</v>
      </c>
      <c r="Q750" s="35">
        <v>704.39087216631708</v>
      </c>
      <c r="R750" s="35"/>
      <c r="S750" s="35"/>
      <c r="T750" s="35"/>
      <c r="U750" s="35"/>
      <c r="V750" s="35"/>
    </row>
    <row r="751" spans="14:22" x14ac:dyDescent="0.25">
      <c r="N751" s="34">
        <v>747</v>
      </c>
      <c r="O751" s="35">
        <v>5326.7578563424149</v>
      </c>
      <c r="P751" s="35">
        <v>104.2083994637855</v>
      </c>
      <c r="Q751" s="35">
        <v>813.24396389494234</v>
      </c>
      <c r="R751" s="35"/>
      <c r="S751" s="35"/>
      <c r="T751" s="35"/>
      <c r="U751" s="35"/>
      <c r="V751" s="35"/>
    </row>
    <row r="752" spans="14:22" x14ac:dyDescent="0.25">
      <c r="N752" s="34">
        <v>748</v>
      </c>
      <c r="O752" s="35">
        <v>7168.1831027942007</v>
      </c>
      <c r="P752" s="35">
        <v>108.34525226602275</v>
      </c>
      <c r="Q752" s="35">
        <v>620.74216509784412</v>
      </c>
      <c r="R752" s="35"/>
      <c r="S752" s="35"/>
      <c r="T752" s="35"/>
      <c r="U752" s="35"/>
      <c r="V752" s="35"/>
    </row>
    <row r="753" spans="14:22" x14ac:dyDescent="0.25">
      <c r="N753" s="34">
        <v>749</v>
      </c>
      <c r="O753" s="35">
        <v>6433.7166724027156</v>
      </c>
      <c r="P753" s="35">
        <v>110.30844206322854</v>
      </c>
      <c r="Q753" s="35">
        <v>649.85173497809876</v>
      </c>
      <c r="R753" s="35"/>
      <c r="S753" s="35"/>
      <c r="T753" s="35"/>
      <c r="U753" s="35"/>
      <c r="V753" s="35"/>
    </row>
    <row r="754" spans="14:22" x14ac:dyDescent="0.25">
      <c r="N754" s="34">
        <v>750</v>
      </c>
      <c r="O754" s="35">
        <v>5255.6527358586463</v>
      </c>
      <c r="P754" s="35">
        <v>106.01598551163131</v>
      </c>
      <c r="Q754" s="35">
        <v>657.88606956550916</v>
      </c>
      <c r="R754" s="35"/>
      <c r="S754" s="35"/>
      <c r="T754" s="35"/>
      <c r="U754" s="35"/>
      <c r="V754" s="35"/>
    </row>
    <row r="755" spans="14:22" x14ac:dyDescent="0.25">
      <c r="N755" s="34">
        <v>751</v>
      </c>
      <c r="O755" s="35">
        <v>5254.007601774093</v>
      </c>
      <c r="P755" s="35">
        <v>103.43620434244701</v>
      </c>
      <c r="Q755" s="35">
        <v>624.13608525035443</v>
      </c>
      <c r="R755" s="35"/>
      <c r="S755" s="35"/>
      <c r="T755" s="35"/>
      <c r="U755" s="35"/>
      <c r="V755" s="35"/>
    </row>
    <row r="756" spans="14:22" x14ac:dyDescent="0.25">
      <c r="N756" s="34">
        <v>752</v>
      </c>
      <c r="O756" s="35">
        <v>5363.5347727742446</v>
      </c>
      <c r="P756" s="35">
        <v>97.124237632816005</v>
      </c>
      <c r="Q756" s="35">
        <v>564.67221670239826</v>
      </c>
      <c r="R756" s="35"/>
      <c r="S756" s="35"/>
      <c r="T756" s="35"/>
      <c r="U756" s="35"/>
      <c r="V756" s="35"/>
    </row>
    <row r="757" spans="14:22" x14ac:dyDescent="0.25">
      <c r="N757" s="34">
        <v>753</v>
      </c>
      <c r="O757" s="35">
        <v>5819.2318529817685</v>
      </c>
      <c r="P757" s="35">
        <v>107.8302862494432</v>
      </c>
      <c r="Q757" s="35">
        <v>382.58463004911835</v>
      </c>
      <c r="R757" s="35"/>
      <c r="S757" s="35"/>
      <c r="T757" s="35"/>
      <c r="U757" s="35"/>
      <c r="V757" s="35"/>
    </row>
    <row r="758" spans="14:22" x14ac:dyDescent="0.25">
      <c r="N758" s="34">
        <v>754</v>
      </c>
      <c r="O758" s="35">
        <v>6459.6723324136728</v>
      </c>
      <c r="P758" s="35">
        <v>111.62208069031254</v>
      </c>
      <c r="Q758" s="35">
        <v>756.88616520387075</v>
      </c>
      <c r="R758" s="35"/>
      <c r="S758" s="35"/>
      <c r="T758" s="35"/>
      <c r="U758" s="35"/>
      <c r="V758" s="35"/>
    </row>
    <row r="759" spans="14:22" x14ac:dyDescent="0.25">
      <c r="N759" s="34">
        <v>755</v>
      </c>
      <c r="O759" s="35">
        <v>6024.7859282691707</v>
      </c>
      <c r="P759" s="35">
        <v>99.389761873515582</v>
      </c>
      <c r="Q759" s="35">
        <v>810.33264861148973</v>
      </c>
      <c r="R759" s="35"/>
      <c r="S759" s="35"/>
      <c r="T759" s="35"/>
      <c r="U759" s="35"/>
      <c r="V759" s="35"/>
    </row>
    <row r="760" spans="14:22" x14ac:dyDescent="0.25">
      <c r="N760" s="34">
        <v>756</v>
      </c>
      <c r="O760" s="35">
        <v>5217.9999427473231</v>
      </c>
      <c r="P760" s="35">
        <v>101.16001716464478</v>
      </c>
      <c r="Q760" s="35">
        <v>865.14356919895363</v>
      </c>
      <c r="R760" s="35"/>
      <c r="S760" s="35"/>
      <c r="T760" s="35"/>
      <c r="U760" s="35"/>
      <c r="V760" s="35"/>
    </row>
    <row r="761" spans="14:22" x14ac:dyDescent="0.25">
      <c r="N761" s="34">
        <v>757</v>
      </c>
      <c r="O761" s="35">
        <v>6055.2866905189039</v>
      </c>
      <c r="P761" s="35">
        <v>79.994241334613889</v>
      </c>
      <c r="Q761" s="35">
        <v>612.28546046264887</v>
      </c>
      <c r="R761" s="35"/>
      <c r="S761" s="35"/>
      <c r="T761" s="35"/>
      <c r="U761" s="35"/>
      <c r="V761" s="35"/>
    </row>
    <row r="762" spans="14:22" x14ac:dyDescent="0.25">
      <c r="N762" s="34">
        <v>758</v>
      </c>
      <c r="O762" s="35">
        <v>5482.10976953314</v>
      </c>
      <c r="P762" s="35">
        <v>111.24071214155805</v>
      </c>
      <c r="Q762" s="35">
        <v>677.902322253178</v>
      </c>
      <c r="R762" s="35"/>
      <c r="S762" s="35"/>
      <c r="T762" s="35"/>
      <c r="U762" s="35"/>
      <c r="V762" s="35"/>
    </row>
    <row r="763" spans="14:22" x14ac:dyDescent="0.25">
      <c r="N763" s="34">
        <v>759</v>
      </c>
      <c r="O763" s="35">
        <v>6030.4615084540656</v>
      </c>
      <c r="P763" s="35">
        <v>78.471387441161909</v>
      </c>
      <c r="Q763" s="35">
        <v>497.12938744857468</v>
      </c>
      <c r="R763" s="35"/>
      <c r="S763" s="35"/>
      <c r="T763" s="35"/>
      <c r="U763" s="35"/>
      <c r="V763" s="35"/>
    </row>
    <row r="764" spans="14:22" x14ac:dyDescent="0.25">
      <c r="N764" s="34">
        <v>760</v>
      </c>
      <c r="O764" s="35">
        <v>6072.2570171130519</v>
      </c>
      <c r="P764" s="35">
        <v>116.38117977958966</v>
      </c>
      <c r="Q764" s="35">
        <v>642.39334183849735</v>
      </c>
      <c r="R764" s="35"/>
      <c r="S764" s="35"/>
      <c r="T764" s="35"/>
      <c r="U764" s="35"/>
      <c r="V764" s="35"/>
    </row>
    <row r="765" spans="14:22" x14ac:dyDescent="0.25">
      <c r="N765" s="34">
        <v>761</v>
      </c>
      <c r="O765" s="35">
        <v>5572.5093917518334</v>
      </c>
      <c r="P765" s="35">
        <v>110.0159008103972</v>
      </c>
      <c r="Q765" s="35">
        <v>671.88532872615269</v>
      </c>
      <c r="R765" s="35"/>
      <c r="S765" s="35"/>
      <c r="T765" s="35"/>
      <c r="U765" s="35"/>
      <c r="V765" s="35"/>
    </row>
    <row r="766" spans="14:22" x14ac:dyDescent="0.25">
      <c r="N766" s="34">
        <v>762</v>
      </c>
      <c r="O766" s="35">
        <v>4469.9891407401265</v>
      </c>
      <c r="P766" s="35">
        <v>108.22820272805336</v>
      </c>
      <c r="Q766" s="35">
        <v>540.70312785682415</v>
      </c>
      <c r="R766" s="35"/>
      <c r="S766" s="35"/>
      <c r="T766" s="35"/>
      <c r="U766" s="35"/>
      <c r="V766" s="35"/>
    </row>
    <row r="767" spans="14:22" x14ac:dyDescent="0.25">
      <c r="N767" s="34">
        <v>763</v>
      </c>
      <c r="O767" s="35">
        <v>6396.8266201174702</v>
      </c>
      <c r="P767" s="35">
        <v>81.899583168355178</v>
      </c>
      <c r="Q767" s="35">
        <v>455.27893841772357</v>
      </c>
      <c r="R767" s="35"/>
      <c r="S767" s="35"/>
      <c r="T767" s="35"/>
      <c r="U767" s="35"/>
      <c r="V767" s="35"/>
    </row>
    <row r="768" spans="14:22" x14ac:dyDescent="0.25">
      <c r="N768" s="34">
        <v>764</v>
      </c>
      <c r="O768" s="35">
        <v>5373.4435383673035</v>
      </c>
      <c r="P768" s="35">
        <v>104.35605211164118</v>
      </c>
      <c r="Q768" s="35">
        <v>688.9592839148462</v>
      </c>
      <c r="R768" s="35"/>
      <c r="S768" s="35"/>
      <c r="T768" s="35"/>
      <c r="U768" s="35"/>
      <c r="V768" s="35"/>
    </row>
    <row r="769" spans="14:22" x14ac:dyDescent="0.25">
      <c r="N769" s="34">
        <v>765</v>
      </c>
      <c r="O769" s="35">
        <v>4950.6525928323854</v>
      </c>
      <c r="P769" s="35">
        <v>87.475050976504789</v>
      </c>
      <c r="Q769" s="35">
        <v>942.50744123220886</v>
      </c>
      <c r="R769" s="35"/>
      <c r="S769" s="35"/>
      <c r="T769" s="35"/>
      <c r="U769" s="35"/>
      <c r="V769" s="35"/>
    </row>
    <row r="770" spans="14:22" x14ac:dyDescent="0.25">
      <c r="N770" s="34">
        <v>766</v>
      </c>
      <c r="O770" s="35">
        <v>5128.8552217189517</v>
      </c>
      <c r="P770" s="35">
        <v>76.1664574318131</v>
      </c>
      <c r="Q770" s="35">
        <v>753.6318560271867</v>
      </c>
      <c r="R770" s="35"/>
      <c r="S770" s="35"/>
      <c r="T770" s="35"/>
      <c r="U770" s="35"/>
      <c r="V770" s="35"/>
    </row>
    <row r="771" spans="14:22" x14ac:dyDescent="0.25">
      <c r="N771" s="34">
        <v>767</v>
      </c>
      <c r="O771" s="35">
        <v>6163.2654756399716</v>
      </c>
      <c r="P771" s="35">
        <v>100.0615973159446</v>
      </c>
      <c r="Q771" s="35">
        <v>605.00549059815012</v>
      </c>
      <c r="R771" s="35"/>
      <c r="S771" s="35"/>
      <c r="T771" s="35"/>
      <c r="U771" s="35"/>
      <c r="V771" s="35"/>
    </row>
    <row r="772" spans="14:22" x14ac:dyDescent="0.25">
      <c r="N772" s="34">
        <v>768</v>
      </c>
      <c r="O772" s="35">
        <v>6485.8205171987856</v>
      </c>
      <c r="P772" s="35">
        <v>73.228227267185105</v>
      </c>
      <c r="Q772" s="35">
        <v>641.67029961682647</v>
      </c>
      <c r="R772" s="35"/>
      <c r="S772" s="35"/>
      <c r="T772" s="35"/>
      <c r="U772" s="35"/>
      <c r="V772" s="35"/>
    </row>
    <row r="773" spans="14:22" x14ac:dyDescent="0.25">
      <c r="N773" s="34">
        <v>769</v>
      </c>
      <c r="O773" s="35">
        <v>6792.9064410367764</v>
      </c>
      <c r="P773" s="35">
        <v>93.590112992141101</v>
      </c>
      <c r="Q773" s="35">
        <v>716.88399249354825</v>
      </c>
      <c r="R773" s="35"/>
      <c r="S773" s="35"/>
      <c r="T773" s="35"/>
      <c r="U773" s="35"/>
      <c r="V773" s="35"/>
    </row>
    <row r="774" spans="14:22" x14ac:dyDescent="0.25">
      <c r="N774" s="34">
        <v>770</v>
      </c>
      <c r="O774" s="35">
        <v>5500.7195053768992</v>
      </c>
      <c r="P774" s="35">
        <v>107.59047579651285</v>
      </c>
      <c r="Q774" s="35">
        <v>704.40573382970376</v>
      </c>
      <c r="R774" s="35"/>
      <c r="S774" s="35"/>
      <c r="T774" s="35"/>
      <c r="U774" s="35"/>
      <c r="V774" s="35"/>
    </row>
    <row r="775" spans="14:22" x14ac:dyDescent="0.25">
      <c r="N775" s="34">
        <v>771</v>
      </c>
      <c r="O775" s="35">
        <v>7146.6795994221284</v>
      </c>
      <c r="P775" s="35">
        <v>100.49486408191837</v>
      </c>
      <c r="Q775" s="35">
        <v>561.82644716269829</v>
      </c>
      <c r="R775" s="35"/>
      <c r="S775" s="35"/>
      <c r="T775" s="35"/>
      <c r="U775" s="35"/>
      <c r="V775" s="35"/>
    </row>
    <row r="776" spans="14:22" x14ac:dyDescent="0.25">
      <c r="N776" s="34">
        <v>772</v>
      </c>
      <c r="O776" s="35">
        <v>7176.0356482341485</v>
      </c>
      <c r="P776" s="35">
        <v>93.133916700356551</v>
      </c>
      <c r="Q776" s="35">
        <v>910.98077759025284</v>
      </c>
      <c r="R776" s="35"/>
      <c r="S776" s="35"/>
      <c r="T776" s="35"/>
      <c r="U776" s="35"/>
      <c r="V776" s="35"/>
    </row>
    <row r="777" spans="14:22" x14ac:dyDescent="0.25">
      <c r="N777" s="34">
        <v>773</v>
      </c>
      <c r="O777" s="35">
        <v>5679.6445123129333</v>
      </c>
      <c r="P777" s="35">
        <v>82.147463374894315</v>
      </c>
      <c r="Q777" s="35">
        <v>517.22961391866852</v>
      </c>
      <c r="R777" s="35"/>
      <c r="S777" s="35"/>
      <c r="T777" s="35"/>
      <c r="U777" s="35"/>
      <c r="V777" s="35"/>
    </row>
    <row r="778" spans="14:22" x14ac:dyDescent="0.25">
      <c r="N778" s="34">
        <v>774</v>
      </c>
      <c r="O778" s="35">
        <v>6042.3963668731585</v>
      </c>
      <c r="P778" s="35">
        <v>103.56740663865591</v>
      </c>
      <c r="Q778" s="35">
        <v>820.85695324595724</v>
      </c>
      <c r="R778" s="35"/>
      <c r="S778" s="35"/>
      <c r="T778" s="35"/>
      <c r="U778" s="35"/>
      <c r="V778" s="35"/>
    </row>
    <row r="779" spans="14:22" x14ac:dyDescent="0.25">
      <c r="N779" s="34">
        <v>775</v>
      </c>
      <c r="O779" s="35">
        <v>6292.4765240004454</v>
      </c>
      <c r="P779" s="35">
        <v>122.43656341383988</v>
      </c>
      <c r="Q779" s="35">
        <v>570.05841452655488</v>
      </c>
      <c r="R779" s="35"/>
      <c r="S779" s="35"/>
      <c r="T779" s="35"/>
      <c r="U779" s="35"/>
      <c r="V779" s="35"/>
    </row>
    <row r="780" spans="14:22" x14ac:dyDescent="0.25">
      <c r="N780" s="34">
        <v>776</v>
      </c>
      <c r="O780" s="35">
        <v>6070.417179494063</v>
      </c>
      <c r="P780" s="35">
        <v>87.690094045533385</v>
      </c>
      <c r="Q780" s="35">
        <v>691.00215799486602</v>
      </c>
      <c r="R780" s="35"/>
      <c r="S780" s="35"/>
      <c r="T780" s="35"/>
      <c r="U780" s="35"/>
      <c r="V780" s="35"/>
    </row>
    <row r="781" spans="14:22" x14ac:dyDescent="0.25">
      <c r="N781" s="34">
        <v>777</v>
      </c>
      <c r="O781" s="35">
        <v>5365.7226447338753</v>
      </c>
      <c r="P781" s="35">
        <v>95.46718189864977</v>
      </c>
      <c r="Q781" s="35">
        <v>706.41316418688541</v>
      </c>
      <c r="R781" s="35"/>
      <c r="S781" s="35"/>
      <c r="T781" s="35"/>
      <c r="U781" s="35"/>
      <c r="V781" s="35"/>
    </row>
    <row r="782" spans="14:22" x14ac:dyDescent="0.25">
      <c r="N782" s="34">
        <v>778</v>
      </c>
      <c r="O782" s="35">
        <v>5866.284189973876</v>
      </c>
      <c r="P782" s="35">
        <v>74.403216305670412</v>
      </c>
      <c r="Q782" s="35">
        <v>640.70532507795576</v>
      </c>
      <c r="R782" s="35"/>
      <c r="S782" s="35"/>
      <c r="T782" s="35"/>
      <c r="U782" s="35"/>
      <c r="V782" s="35"/>
    </row>
    <row r="783" spans="14:22" x14ac:dyDescent="0.25">
      <c r="N783" s="34">
        <v>779</v>
      </c>
      <c r="O783" s="35">
        <v>6480.7355027504145</v>
      </c>
      <c r="P783" s="35">
        <v>109.57268764540525</v>
      </c>
      <c r="Q783" s="35">
        <v>846.08798186591389</v>
      </c>
      <c r="R783" s="35"/>
      <c r="S783" s="35"/>
      <c r="T783" s="35"/>
      <c r="U783" s="35"/>
      <c r="V783" s="35"/>
    </row>
    <row r="784" spans="14:22" x14ac:dyDescent="0.25">
      <c r="N784" s="34">
        <v>780</v>
      </c>
      <c r="O784" s="35">
        <v>4763.7505526356417</v>
      </c>
      <c r="P784" s="35">
        <v>78.936515106857271</v>
      </c>
      <c r="Q784" s="35">
        <v>542.94687505281593</v>
      </c>
      <c r="R784" s="35"/>
      <c r="S784" s="35"/>
      <c r="T784" s="35"/>
      <c r="U784" s="35"/>
      <c r="V784" s="35"/>
    </row>
    <row r="785" spans="14:22" x14ac:dyDescent="0.25">
      <c r="N785" s="34">
        <v>781</v>
      </c>
      <c r="O785" s="35">
        <v>5616.6898042167513</v>
      </c>
      <c r="P785" s="35">
        <v>88.064733704426047</v>
      </c>
      <c r="Q785" s="35">
        <v>785.2226613334999</v>
      </c>
      <c r="R785" s="35"/>
      <c r="S785" s="35"/>
      <c r="T785" s="35"/>
      <c r="U785" s="35"/>
      <c r="V785" s="35"/>
    </row>
    <row r="786" spans="14:22" x14ac:dyDescent="0.25">
      <c r="N786" s="34">
        <v>782</v>
      </c>
      <c r="O786" s="35">
        <v>6871.8853947197758</v>
      </c>
      <c r="P786" s="35">
        <v>98.143938738330334</v>
      </c>
      <c r="Q786" s="35">
        <v>649.45989255582901</v>
      </c>
      <c r="R786" s="35"/>
      <c r="S786" s="35"/>
      <c r="T786" s="35"/>
      <c r="U786" s="35"/>
      <c r="V786" s="35"/>
    </row>
    <row r="787" spans="14:22" x14ac:dyDescent="0.25">
      <c r="N787" s="34">
        <v>783</v>
      </c>
      <c r="O787" s="35">
        <v>5211.763437257915</v>
      </c>
      <c r="P787" s="35">
        <v>105.56679427874084</v>
      </c>
      <c r="Q787" s="35">
        <v>664.89681328512552</v>
      </c>
      <c r="R787" s="35"/>
      <c r="S787" s="35"/>
      <c r="T787" s="35"/>
      <c r="U787" s="35"/>
      <c r="V787" s="35"/>
    </row>
    <row r="788" spans="14:22" x14ac:dyDescent="0.25">
      <c r="N788" s="34">
        <v>784</v>
      </c>
      <c r="O788" s="35">
        <v>6086.026384881171</v>
      </c>
      <c r="P788" s="35">
        <v>107.05165033253115</v>
      </c>
      <c r="Q788" s="35">
        <v>588.69694396623447</v>
      </c>
      <c r="R788" s="35"/>
      <c r="S788" s="35"/>
      <c r="T788" s="35"/>
      <c r="U788" s="35"/>
      <c r="V788" s="35"/>
    </row>
    <row r="789" spans="14:22" x14ac:dyDescent="0.25">
      <c r="N789" s="34">
        <v>785</v>
      </c>
      <c r="O789" s="35">
        <v>5764.471961763953</v>
      </c>
      <c r="P789" s="35">
        <v>98.247662115033734</v>
      </c>
      <c r="Q789" s="35">
        <v>611.43549436316209</v>
      </c>
      <c r="R789" s="35"/>
      <c r="S789" s="35"/>
      <c r="T789" s="35"/>
      <c r="U789" s="35"/>
      <c r="V789" s="35"/>
    </row>
    <row r="790" spans="14:22" x14ac:dyDescent="0.25">
      <c r="N790" s="34">
        <v>786</v>
      </c>
      <c r="O790" s="35">
        <v>6348.7503601592625</v>
      </c>
      <c r="P790" s="35">
        <v>76.423137359999743</v>
      </c>
      <c r="Q790" s="35">
        <v>664.01365453173685</v>
      </c>
      <c r="R790" s="35"/>
      <c r="S790" s="35"/>
      <c r="T790" s="35"/>
      <c r="U790" s="35"/>
      <c r="V790" s="35"/>
    </row>
    <row r="791" spans="14:22" x14ac:dyDescent="0.25">
      <c r="N791" s="34">
        <v>787</v>
      </c>
      <c r="O791" s="35">
        <v>7272.8161785847415</v>
      </c>
      <c r="P791" s="35">
        <v>113.31058108381485</v>
      </c>
      <c r="Q791" s="35">
        <v>512.18452891170045</v>
      </c>
      <c r="R791" s="35"/>
      <c r="S791" s="35"/>
      <c r="T791" s="35"/>
      <c r="U791" s="35"/>
      <c r="V791" s="35"/>
    </row>
    <row r="792" spans="14:22" x14ac:dyDescent="0.25">
      <c r="N792" s="34">
        <v>788</v>
      </c>
      <c r="O792" s="35">
        <v>5630.4003327936534</v>
      </c>
      <c r="P792" s="35">
        <v>106.3465770942806</v>
      </c>
      <c r="Q792" s="35">
        <v>690.12063318307207</v>
      </c>
      <c r="R792" s="35"/>
      <c r="S792" s="35"/>
      <c r="T792" s="35"/>
      <c r="U792" s="35"/>
      <c r="V792" s="35"/>
    </row>
    <row r="793" spans="14:22" x14ac:dyDescent="0.25">
      <c r="N793" s="34">
        <v>789</v>
      </c>
      <c r="O793" s="35">
        <v>6897.8151814789153</v>
      </c>
      <c r="P793" s="35">
        <v>108.41350429536733</v>
      </c>
      <c r="Q793" s="35">
        <v>663.21562447100405</v>
      </c>
      <c r="R793" s="35"/>
      <c r="S793" s="35"/>
      <c r="T793" s="35"/>
      <c r="U793" s="35"/>
      <c r="V793" s="35"/>
    </row>
    <row r="794" spans="14:22" x14ac:dyDescent="0.25">
      <c r="N794" s="34">
        <v>790</v>
      </c>
      <c r="O794" s="35">
        <v>5802.3209911514532</v>
      </c>
      <c r="P794" s="35">
        <v>116.9972651313181</v>
      </c>
      <c r="Q794" s="35">
        <v>693.22105860246597</v>
      </c>
      <c r="R794" s="35"/>
      <c r="S794" s="35"/>
      <c r="T794" s="35"/>
      <c r="U794" s="35"/>
      <c r="V794" s="35"/>
    </row>
    <row r="795" spans="14:22" x14ac:dyDescent="0.25">
      <c r="N795" s="34">
        <v>791</v>
      </c>
      <c r="O795" s="35">
        <v>6528.7899724631188</v>
      </c>
      <c r="P795" s="35">
        <v>81.105829786997944</v>
      </c>
      <c r="Q795" s="35">
        <v>752.16328129204805</v>
      </c>
      <c r="R795" s="35"/>
      <c r="S795" s="35"/>
      <c r="T795" s="35"/>
      <c r="U795" s="35"/>
      <c r="V795" s="35"/>
    </row>
    <row r="796" spans="14:22" x14ac:dyDescent="0.25">
      <c r="N796" s="34">
        <v>792</v>
      </c>
      <c r="O796" s="35">
        <v>6209.7393957789527</v>
      </c>
      <c r="P796" s="35">
        <v>103.98976957755508</v>
      </c>
      <c r="Q796" s="35">
        <v>673.66024273280937</v>
      </c>
      <c r="R796" s="35"/>
      <c r="S796" s="35"/>
      <c r="T796" s="35"/>
      <c r="U796" s="35"/>
      <c r="V796" s="35"/>
    </row>
    <row r="797" spans="14:22" x14ac:dyDescent="0.25">
      <c r="N797" s="34">
        <v>793</v>
      </c>
      <c r="O797" s="35">
        <v>6023.8169258028283</v>
      </c>
      <c r="P797" s="35">
        <v>69.411852158027401</v>
      </c>
      <c r="Q797" s="35">
        <v>499.6239389258476</v>
      </c>
      <c r="R797" s="35"/>
      <c r="S797" s="35"/>
      <c r="T797" s="35"/>
      <c r="U797" s="35"/>
      <c r="V797" s="35"/>
    </row>
    <row r="798" spans="14:22" x14ac:dyDescent="0.25">
      <c r="N798" s="34">
        <v>794</v>
      </c>
      <c r="O798" s="35">
        <v>6223.0822304746571</v>
      </c>
      <c r="P798" s="35">
        <v>80.289491516407352</v>
      </c>
      <c r="Q798" s="35">
        <v>696.09439155582959</v>
      </c>
      <c r="R798" s="35"/>
      <c r="S798" s="35"/>
      <c r="T798" s="35"/>
      <c r="U798" s="35"/>
      <c r="V798" s="35"/>
    </row>
    <row r="799" spans="14:22" x14ac:dyDescent="0.25">
      <c r="N799" s="34">
        <v>795</v>
      </c>
      <c r="O799" s="35">
        <v>7243.8007689127753</v>
      </c>
      <c r="P799" s="35">
        <v>91.028273546037553</v>
      </c>
      <c r="Q799" s="35">
        <v>729.93371821837115</v>
      </c>
      <c r="R799" s="35"/>
      <c r="S799" s="35"/>
      <c r="T799" s="35"/>
      <c r="U799" s="35"/>
      <c r="V799" s="35"/>
    </row>
    <row r="800" spans="14:22" x14ac:dyDescent="0.25">
      <c r="N800" s="34">
        <v>796</v>
      </c>
      <c r="O800" s="35">
        <v>6788.1919139883512</v>
      </c>
      <c r="P800" s="35">
        <v>94.885560190065689</v>
      </c>
      <c r="Q800" s="35">
        <v>558.42375607086467</v>
      </c>
      <c r="R800" s="35"/>
      <c r="S800" s="35"/>
      <c r="T800" s="35"/>
      <c r="U800" s="35"/>
      <c r="V800" s="35"/>
    </row>
    <row r="801" spans="14:22" x14ac:dyDescent="0.25">
      <c r="N801" s="34">
        <v>797</v>
      </c>
      <c r="O801" s="35">
        <v>6253.2466498763679</v>
      </c>
      <c r="P801" s="35">
        <v>96.53729976404415</v>
      </c>
      <c r="Q801" s="35">
        <v>870.90130517454293</v>
      </c>
      <c r="R801" s="35"/>
      <c r="S801" s="35"/>
      <c r="T801" s="35"/>
      <c r="U801" s="35"/>
      <c r="V801" s="35"/>
    </row>
    <row r="802" spans="14:22" x14ac:dyDescent="0.25">
      <c r="N802" s="34">
        <v>798</v>
      </c>
      <c r="O802" s="35">
        <v>6413.1941845566444</v>
      </c>
      <c r="P802" s="35">
        <v>92.715706744818746</v>
      </c>
      <c r="Q802" s="35">
        <v>545.06277130880972</v>
      </c>
      <c r="R802" s="35"/>
      <c r="S802" s="35"/>
      <c r="T802" s="35"/>
      <c r="U802" s="35"/>
      <c r="V802" s="35"/>
    </row>
    <row r="803" spans="14:22" x14ac:dyDescent="0.25">
      <c r="N803" s="34">
        <v>799</v>
      </c>
      <c r="O803" s="35">
        <v>6581.5375008742849</v>
      </c>
      <c r="P803" s="35">
        <v>108.22841089036126</v>
      </c>
      <c r="Q803" s="35">
        <v>474.44624623756039</v>
      </c>
      <c r="R803" s="35"/>
      <c r="S803" s="35"/>
      <c r="T803" s="35"/>
      <c r="U803" s="35"/>
      <c r="V803" s="35"/>
    </row>
    <row r="804" spans="14:22" x14ac:dyDescent="0.25">
      <c r="N804" s="34">
        <v>800</v>
      </c>
      <c r="O804" s="35">
        <v>5899.2785525766976</v>
      </c>
      <c r="P804" s="35">
        <v>98.279468895704326</v>
      </c>
      <c r="Q804" s="35">
        <v>765.07718621933384</v>
      </c>
      <c r="R804" s="35"/>
      <c r="S804" s="35"/>
      <c r="T804" s="35"/>
      <c r="U804" s="35"/>
      <c r="V804" s="35"/>
    </row>
    <row r="805" spans="14:22" x14ac:dyDescent="0.25">
      <c r="N805" s="34">
        <v>801</v>
      </c>
      <c r="O805" s="35">
        <v>6917.0846449389619</v>
      </c>
      <c r="P805" s="35">
        <v>96.438562968609077</v>
      </c>
      <c r="Q805" s="35">
        <v>447.64388453864365</v>
      </c>
      <c r="R805" s="35"/>
      <c r="S805" s="35"/>
      <c r="T805" s="35"/>
      <c r="U805" s="35"/>
      <c r="V805" s="35"/>
    </row>
    <row r="806" spans="14:22" x14ac:dyDescent="0.25">
      <c r="N806" s="34">
        <v>802</v>
      </c>
      <c r="O806" s="35">
        <v>7112.1480551719269</v>
      </c>
      <c r="P806" s="35">
        <v>87.428696313171429</v>
      </c>
      <c r="Q806" s="35">
        <v>627.75203299741679</v>
      </c>
      <c r="R806" s="35"/>
      <c r="S806" s="35"/>
      <c r="T806" s="35"/>
      <c r="U806" s="35"/>
      <c r="V806" s="35"/>
    </row>
    <row r="807" spans="14:22" x14ac:dyDescent="0.25">
      <c r="N807" s="34">
        <v>803</v>
      </c>
      <c r="O807" s="35">
        <v>6456.6305569970145</v>
      </c>
      <c r="P807" s="35">
        <v>108.36512443403419</v>
      </c>
      <c r="Q807" s="35">
        <v>679.51389539496233</v>
      </c>
      <c r="R807" s="35"/>
      <c r="S807" s="35"/>
      <c r="T807" s="35"/>
      <c r="U807" s="35"/>
      <c r="V807" s="35"/>
    </row>
    <row r="808" spans="14:22" x14ac:dyDescent="0.25">
      <c r="N808" s="34">
        <v>804</v>
      </c>
      <c r="O808" s="35">
        <v>6610.4816197728087</v>
      </c>
      <c r="P808" s="35">
        <v>124.63170508802479</v>
      </c>
      <c r="Q808" s="35">
        <v>793.77271333658018</v>
      </c>
      <c r="R808" s="35"/>
      <c r="S808" s="35"/>
      <c r="T808" s="35"/>
      <c r="U808" s="35"/>
      <c r="V808" s="35"/>
    </row>
    <row r="809" spans="14:22" x14ac:dyDescent="0.25">
      <c r="N809" s="34">
        <v>805</v>
      </c>
      <c r="O809" s="35">
        <v>7279.4292002021703</v>
      </c>
      <c r="P809" s="35">
        <v>111.63707913094123</v>
      </c>
      <c r="Q809" s="35">
        <v>750.07313503770285</v>
      </c>
      <c r="R809" s="35"/>
      <c r="S809" s="35"/>
      <c r="T809" s="35"/>
      <c r="U809" s="35"/>
      <c r="V809" s="35"/>
    </row>
    <row r="810" spans="14:22" x14ac:dyDescent="0.25">
      <c r="N810" s="34">
        <v>806</v>
      </c>
      <c r="O810" s="35">
        <v>6080.3471766481243</v>
      </c>
      <c r="P810" s="35">
        <v>77.150190499894023</v>
      </c>
      <c r="Q810" s="35">
        <v>680.43854448255559</v>
      </c>
      <c r="R810" s="35"/>
      <c r="S810" s="35"/>
      <c r="T810" s="35"/>
      <c r="U810" s="35"/>
      <c r="V810" s="35"/>
    </row>
    <row r="811" spans="14:22" x14ac:dyDescent="0.25">
      <c r="N811" s="34">
        <v>807</v>
      </c>
      <c r="O811" s="35">
        <v>7338.7948755102598</v>
      </c>
      <c r="P811" s="35">
        <v>89.130579022199782</v>
      </c>
      <c r="Q811" s="35">
        <v>720.7095178417436</v>
      </c>
      <c r="R811" s="35"/>
      <c r="S811" s="35"/>
      <c r="T811" s="35"/>
      <c r="U811" s="35"/>
      <c r="V811" s="35"/>
    </row>
    <row r="812" spans="14:22" x14ac:dyDescent="0.25">
      <c r="N812" s="34">
        <v>808</v>
      </c>
      <c r="O812" s="35">
        <v>7818.7442741966543</v>
      </c>
      <c r="P812" s="35">
        <v>98.760337007701864</v>
      </c>
      <c r="Q812" s="35">
        <v>823.09484503140595</v>
      </c>
      <c r="R812" s="35"/>
      <c r="S812" s="35"/>
      <c r="T812" s="35"/>
      <c r="U812" s="35"/>
      <c r="V812" s="35"/>
    </row>
    <row r="813" spans="14:22" x14ac:dyDescent="0.25">
      <c r="N813" s="34">
        <v>809</v>
      </c>
      <c r="O813" s="35">
        <v>6603.9658866618729</v>
      </c>
      <c r="P813" s="35">
        <v>82.819320596053444</v>
      </c>
      <c r="Q813" s="35">
        <v>914.14846535290951</v>
      </c>
      <c r="R813" s="35"/>
      <c r="S813" s="35"/>
      <c r="T813" s="35"/>
      <c r="U813" s="35"/>
      <c r="V813" s="35"/>
    </row>
    <row r="814" spans="14:22" x14ac:dyDescent="0.25">
      <c r="N814" s="34">
        <v>810</v>
      </c>
      <c r="O814" s="35">
        <v>7070.9783471478577</v>
      </c>
      <c r="P814" s="35">
        <v>88.364255994281152</v>
      </c>
      <c r="Q814" s="35">
        <v>725.38331073313611</v>
      </c>
      <c r="R814" s="35"/>
      <c r="S814" s="35"/>
      <c r="T814" s="35"/>
      <c r="U814" s="35"/>
      <c r="V814" s="35"/>
    </row>
    <row r="815" spans="14:22" x14ac:dyDescent="0.25">
      <c r="N815" s="34">
        <v>811</v>
      </c>
      <c r="O815" s="35">
        <v>6576.7802911846911</v>
      </c>
      <c r="P815" s="35">
        <v>94.879765709057551</v>
      </c>
      <c r="Q815" s="35">
        <v>774.95472084735923</v>
      </c>
      <c r="R815" s="35"/>
      <c r="S815" s="35"/>
      <c r="T815" s="35"/>
      <c r="U815" s="35"/>
      <c r="V815" s="35"/>
    </row>
    <row r="816" spans="14:22" x14ac:dyDescent="0.25">
      <c r="N816" s="34">
        <v>812</v>
      </c>
      <c r="O816" s="35">
        <v>6922.038376907466</v>
      </c>
      <c r="P816" s="35">
        <v>105.52179253416799</v>
      </c>
      <c r="Q816" s="35">
        <v>627.67179506342427</v>
      </c>
      <c r="R816" s="35"/>
      <c r="S816" s="35"/>
      <c r="T816" s="35"/>
      <c r="U816" s="35"/>
      <c r="V816" s="35"/>
    </row>
    <row r="817" spans="14:22" x14ac:dyDescent="0.25">
      <c r="N817" s="34">
        <v>813</v>
      </c>
      <c r="O817" s="35">
        <v>7404.0296754971896</v>
      </c>
      <c r="P817" s="35">
        <v>84.930953306487766</v>
      </c>
      <c r="Q817" s="35">
        <v>717.71432466709598</v>
      </c>
      <c r="R817" s="35"/>
      <c r="S817" s="35"/>
      <c r="T817" s="35"/>
      <c r="U817" s="35"/>
      <c r="V817" s="35"/>
    </row>
    <row r="818" spans="14:22" x14ac:dyDescent="0.25">
      <c r="N818" s="34">
        <v>814</v>
      </c>
      <c r="O818" s="35">
        <v>7771.6286959202971</v>
      </c>
      <c r="P818" s="35">
        <v>95.294175076022796</v>
      </c>
      <c r="Q818" s="35">
        <v>699.92873511997152</v>
      </c>
      <c r="R818" s="35"/>
      <c r="S818" s="35"/>
      <c r="T818" s="35"/>
      <c r="U818" s="35"/>
      <c r="V818" s="35"/>
    </row>
    <row r="819" spans="14:22" x14ac:dyDescent="0.25">
      <c r="N819" s="34">
        <v>815</v>
      </c>
      <c r="O819" s="35">
        <v>5643.2528319126577</v>
      </c>
      <c r="P819" s="35">
        <v>82.65830909901652</v>
      </c>
      <c r="Q819" s="35">
        <v>749.54858476182005</v>
      </c>
      <c r="R819" s="35"/>
      <c r="S819" s="35"/>
      <c r="T819" s="35"/>
      <c r="U819" s="35"/>
      <c r="V819" s="35"/>
    </row>
    <row r="820" spans="14:22" x14ac:dyDescent="0.25">
      <c r="N820" s="34">
        <v>816</v>
      </c>
      <c r="O820" s="35">
        <v>7122.7739492190512</v>
      </c>
      <c r="P820" s="35">
        <v>110.71985450256469</v>
      </c>
      <c r="Q820" s="35">
        <v>790.31444381954702</v>
      </c>
      <c r="R820" s="35"/>
      <c r="S820" s="35"/>
      <c r="T820" s="35"/>
      <c r="U820" s="35"/>
      <c r="V820" s="35"/>
    </row>
    <row r="821" spans="14:22" x14ac:dyDescent="0.25">
      <c r="N821" s="34">
        <v>817</v>
      </c>
      <c r="O821" s="35">
        <v>4944.3216497716003</v>
      </c>
      <c r="P821" s="35">
        <v>94.384510955919509</v>
      </c>
      <c r="Q821" s="35">
        <v>744.60605878860963</v>
      </c>
      <c r="R821" s="35"/>
      <c r="S821" s="35"/>
      <c r="T821" s="35"/>
      <c r="U821" s="35"/>
      <c r="V821" s="35"/>
    </row>
    <row r="822" spans="14:22" x14ac:dyDescent="0.25">
      <c r="N822" s="34">
        <v>818</v>
      </c>
      <c r="O822" s="35">
        <v>4745.0201733110125</v>
      </c>
      <c r="P822" s="35">
        <v>87.891008594956745</v>
      </c>
      <c r="Q822" s="35">
        <v>702.20531939921398</v>
      </c>
      <c r="R822" s="35"/>
      <c r="S822" s="35"/>
      <c r="T822" s="35"/>
      <c r="U822" s="35"/>
      <c r="V822" s="35"/>
    </row>
    <row r="823" spans="14:22" x14ac:dyDescent="0.25">
      <c r="N823" s="34">
        <v>819</v>
      </c>
      <c r="O823" s="35">
        <v>6282.8973998634565</v>
      </c>
      <c r="P823" s="35">
        <v>99.890155041889813</v>
      </c>
      <c r="Q823" s="35">
        <v>659.8945844132935</v>
      </c>
      <c r="R823" s="35"/>
      <c r="S823" s="35"/>
      <c r="T823" s="35"/>
      <c r="U823" s="35"/>
      <c r="V823" s="35"/>
    </row>
    <row r="824" spans="14:22" x14ac:dyDescent="0.25">
      <c r="N824" s="34">
        <v>820</v>
      </c>
      <c r="O824" s="35">
        <v>7068.634175189306</v>
      </c>
      <c r="P824" s="35">
        <v>107.94118057731971</v>
      </c>
      <c r="Q824" s="35">
        <v>710.97298484532848</v>
      </c>
      <c r="R824" s="35"/>
      <c r="S824" s="35"/>
      <c r="T824" s="35"/>
      <c r="U824" s="35"/>
      <c r="V824" s="35"/>
    </row>
    <row r="825" spans="14:22" x14ac:dyDescent="0.25">
      <c r="N825" s="34">
        <v>821</v>
      </c>
      <c r="O825" s="35">
        <v>7156.6363241481768</v>
      </c>
      <c r="P825" s="35">
        <v>77.316471240918133</v>
      </c>
      <c r="Q825" s="35">
        <v>698.66422712019892</v>
      </c>
      <c r="R825" s="35"/>
      <c r="S825" s="35"/>
      <c r="T825" s="35"/>
      <c r="U825" s="35"/>
      <c r="V825" s="35"/>
    </row>
    <row r="826" spans="14:22" x14ac:dyDescent="0.25">
      <c r="N826" s="34">
        <v>822</v>
      </c>
      <c r="O826" s="35">
        <v>5852.2392375084382</v>
      </c>
      <c r="P826" s="35">
        <v>106.33629034908446</v>
      </c>
      <c r="Q826" s="35">
        <v>675.2192987732667</v>
      </c>
      <c r="R826" s="35"/>
      <c r="S826" s="35"/>
      <c r="T826" s="35"/>
      <c r="U826" s="35"/>
      <c r="V826" s="35"/>
    </row>
    <row r="827" spans="14:22" x14ac:dyDescent="0.25">
      <c r="N827" s="34">
        <v>823</v>
      </c>
      <c r="O827" s="35">
        <v>5600.6924674132561</v>
      </c>
      <c r="P827" s="35">
        <v>71.91412683917099</v>
      </c>
      <c r="Q827" s="35">
        <v>686.14326202395125</v>
      </c>
      <c r="R827" s="35"/>
      <c r="S827" s="35"/>
      <c r="T827" s="35"/>
      <c r="U827" s="35"/>
      <c r="V827" s="35"/>
    </row>
    <row r="828" spans="14:22" x14ac:dyDescent="0.25">
      <c r="N828" s="34">
        <v>824</v>
      </c>
      <c r="O828" s="35">
        <v>5491.1641213058092</v>
      </c>
      <c r="P828" s="35">
        <v>76.886954094353371</v>
      </c>
      <c r="Q828" s="35">
        <v>495.39430878790131</v>
      </c>
      <c r="R828" s="35"/>
      <c r="S828" s="35"/>
      <c r="T828" s="35"/>
      <c r="U828" s="35"/>
      <c r="V828" s="35"/>
    </row>
    <row r="829" spans="14:22" x14ac:dyDescent="0.25">
      <c r="N829" s="34">
        <v>825</v>
      </c>
      <c r="O829" s="35">
        <v>4589.6239253377444</v>
      </c>
      <c r="P829" s="35">
        <v>106.96226618488984</v>
      </c>
      <c r="Q829" s="35">
        <v>624.29246034307641</v>
      </c>
      <c r="R829" s="35"/>
      <c r="S829" s="35"/>
      <c r="T829" s="35"/>
      <c r="U829" s="35"/>
      <c r="V829" s="35"/>
    </row>
    <row r="830" spans="14:22" x14ac:dyDescent="0.25">
      <c r="N830" s="34">
        <v>826</v>
      </c>
      <c r="O830" s="35">
        <v>5627.0432241183944</v>
      </c>
      <c r="P830" s="35">
        <v>108.9414066240856</v>
      </c>
      <c r="Q830" s="35">
        <v>566.25352463163733</v>
      </c>
      <c r="R830" s="35"/>
      <c r="S830" s="35"/>
      <c r="T830" s="35"/>
      <c r="U830" s="35"/>
      <c r="V830" s="35"/>
    </row>
    <row r="831" spans="14:22" x14ac:dyDescent="0.25">
      <c r="N831" s="34">
        <v>827</v>
      </c>
      <c r="O831" s="35">
        <v>5307.0665296648503</v>
      </c>
      <c r="P831" s="35">
        <v>88.495100289262808</v>
      </c>
      <c r="Q831" s="35">
        <v>693.3939838449204</v>
      </c>
      <c r="R831" s="35"/>
      <c r="S831" s="35"/>
      <c r="T831" s="35"/>
      <c r="U831" s="35"/>
      <c r="V831" s="35"/>
    </row>
    <row r="832" spans="14:22" x14ac:dyDescent="0.25">
      <c r="N832" s="34">
        <v>828</v>
      </c>
      <c r="O832" s="35">
        <v>6142.3271686461403</v>
      </c>
      <c r="P832" s="35">
        <v>119.52760145304856</v>
      </c>
      <c r="Q832" s="35">
        <v>789.63327293291854</v>
      </c>
      <c r="R832" s="35"/>
      <c r="S832" s="35"/>
      <c r="T832" s="35"/>
      <c r="U832" s="35"/>
      <c r="V832" s="35"/>
    </row>
    <row r="833" spans="14:22" x14ac:dyDescent="0.25">
      <c r="N833" s="34">
        <v>829</v>
      </c>
      <c r="O833" s="35">
        <v>5715.6272856177711</v>
      </c>
      <c r="P833" s="35">
        <v>93.723465259611402</v>
      </c>
      <c r="Q833" s="35">
        <v>830.70636225562066</v>
      </c>
      <c r="R833" s="35"/>
      <c r="S833" s="35"/>
      <c r="T833" s="35"/>
      <c r="U833" s="35"/>
      <c r="V833" s="35"/>
    </row>
    <row r="834" spans="14:22" x14ac:dyDescent="0.25">
      <c r="N834" s="34">
        <v>830</v>
      </c>
      <c r="O834" s="35">
        <v>5520.7810520793155</v>
      </c>
      <c r="P834" s="35">
        <v>115.70759540208135</v>
      </c>
      <c r="Q834" s="35">
        <v>474.52730000196891</v>
      </c>
      <c r="R834" s="35"/>
      <c r="S834" s="35"/>
      <c r="T834" s="35"/>
      <c r="U834" s="35"/>
      <c r="V834" s="35"/>
    </row>
    <row r="835" spans="14:22" x14ac:dyDescent="0.25">
      <c r="N835" s="34">
        <v>831</v>
      </c>
      <c r="O835" s="35">
        <v>6672.4104983185316</v>
      </c>
      <c r="P835" s="35">
        <v>118.58215250051427</v>
      </c>
      <c r="Q835" s="35">
        <v>694.52878647864418</v>
      </c>
      <c r="R835" s="35"/>
      <c r="S835" s="35"/>
      <c r="T835" s="35"/>
      <c r="U835" s="35"/>
      <c r="V835" s="35"/>
    </row>
    <row r="836" spans="14:22" x14ac:dyDescent="0.25">
      <c r="N836" s="34">
        <v>832</v>
      </c>
      <c r="O836" s="35">
        <v>7261.7991315692361</v>
      </c>
      <c r="P836" s="35">
        <v>78.204052695475681</v>
      </c>
      <c r="Q836" s="35">
        <v>663.48516963097234</v>
      </c>
      <c r="R836" s="35"/>
      <c r="S836" s="35"/>
      <c r="T836" s="35"/>
      <c r="U836" s="35"/>
      <c r="V836" s="35"/>
    </row>
    <row r="837" spans="14:22" x14ac:dyDescent="0.25">
      <c r="N837" s="34">
        <v>833</v>
      </c>
      <c r="O837" s="35">
        <v>5854.8347720175134</v>
      </c>
      <c r="P837" s="35">
        <v>98.23809051040999</v>
      </c>
      <c r="Q837" s="35">
        <v>756.39479019526482</v>
      </c>
      <c r="R837" s="35"/>
      <c r="S837" s="35"/>
      <c r="T837" s="35"/>
      <c r="U837" s="35"/>
      <c r="V837" s="35"/>
    </row>
    <row r="838" spans="14:22" x14ac:dyDescent="0.25">
      <c r="N838" s="34">
        <v>834</v>
      </c>
      <c r="O838" s="35">
        <v>5591.5242868160158</v>
      </c>
      <c r="P838" s="35">
        <v>105.65135369953816</v>
      </c>
      <c r="Q838" s="35">
        <v>826.41312963346525</v>
      </c>
      <c r="R838" s="35"/>
      <c r="S838" s="35"/>
      <c r="T838" s="35"/>
      <c r="U838" s="35"/>
      <c r="V838" s="35"/>
    </row>
    <row r="839" spans="14:22" x14ac:dyDescent="0.25">
      <c r="N839" s="34">
        <v>835</v>
      </c>
      <c r="O839" s="35">
        <v>4947.8706117884158</v>
      </c>
      <c r="P839" s="35">
        <v>102.56460071696318</v>
      </c>
      <c r="Q839" s="35">
        <v>754.87212531054797</v>
      </c>
      <c r="R839" s="35"/>
      <c r="S839" s="35"/>
      <c r="T839" s="35"/>
      <c r="U839" s="35"/>
      <c r="V839" s="35"/>
    </row>
    <row r="840" spans="14:22" x14ac:dyDescent="0.25">
      <c r="N840" s="34">
        <v>836</v>
      </c>
      <c r="O840" s="35">
        <v>5445.237445124515</v>
      </c>
      <c r="P840" s="35">
        <v>85.344387564273006</v>
      </c>
      <c r="Q840" s="35">
        <v>877.34887870752596</v>
      </c>
      <c r="R840" s="35"/>
      <c r="S840" s="35"/>
      <c r="T840" s="35"/>
      <c r="U840" s="35"/>
      <c r="V840" s="35"/>
    </row>
    <row r="841" spans="14:22" x14ac:dyDescent="0.25">
      <c r="N841" s="34">
        <v>837</v>
      </c>
      <c r="O841" s="35">
        <v>6885.4931668984227</v>
      </c>
      <c r="P841" s="35">
        <v>85.841765973136489</v>
      </c>
      <c r="Q841" s="35">
        <v>752.87802550037043</v>
      </c>
      <c r="R841" s="35"/>
      <c r="S841" s="35"/>
      <c r="T841" s="35"/>
      <c r="U841" s="35"/>
      <c r="V841" s="35"/>
    </row>
    <row r="842" spans="14:22" x14ac:dyDescent="0.25">
      <c r="N842" s="34">
        <v>838</v>
      </c>
      <c r="O842" s="35">
        <v>6888.9990134240488</v>
      </c>
      <c r="P842" s="35">
        <v>113.16361976766139</v>
      </c>
      <c r="Q842" s="35">
        <v>707.42057591202047</v>
      </c>
      <c r="R842" s="35"/>
      <c r="S842" s="35"/>
      <c r="T842" s="35"/>
      <c r="U842" s="35"/>
      <c r="V842" s="35"/>
    </row>
    <row r="843" spans="14:22" x14ac:dyDescent="0.25">
      <c r="N843" s="34">
        <v>839</v>
      </c>
      <c r="O843" s="35">
        <v>5031.6350817005341</v>
      </c>
      <c r="P843" s="35">
        <v>103.08467051380109</v>
      </c>
      <c r="Q843" s="35">
        <v>544.45035034586397</v>
      </c>
      <c r="R843" s="35"/>
      <c r="S843" s="35"/>
      <c r="T843" s="35"/>
      <c r="U843" s="35"/>
      <c r="V843" s="35"/>
    </row>
    <row r="844" spans="14:22" x14ac:dyDescent="0.25">
      <c r="N844" s="34">
        <v>840</v>
      </c>
      <c r="O844" s="35">
        <v>5547.677896731514</v>
      </c>
      <c r="P844" s="35">
        <v>98.322236598397325</v>
      </c>
      <c r="Q844" s="35">
        <v>953.61158877217213</v>
      </c>
      <c r="R844" s="35"/>
      <c r="S844" s="35"/>
      <c r="T844" s="35"/>
      <c r="U844" s="35"/>
      <c r="V844" s="35"/>
    </row>
    <row r="845" spans="14:22" x14ac:dyDescent="0.25">
      <c r="N845" s="34">
        <v>841</v>
      </c>
      <c r="O845" s="35">
        <v>5403.0958302674389</v>
      </c>
      <c r="P845" s="35">
        <v>99.004756796910243</v>
      </c>
      <c r="Q845" s="35">
        <v>840.30541971885498</v>
      </c>
      <c r="R845" s="35"/>
      <c r="S845" s="35"/>
      <c r="T845" s="35"/>
      <c r="U845" s="35"/>
      <c r="V845" s="35"/>
    </row>
    <row r="846" spans="14:22" x14ac:dyDescent="0.25">
      <c r="N846" s="34">
        <v>842</v>
      </c>
      <c r="O846" s="35">
        <v>7208.5923591972905</v>
      </c>
      <c r="P846" s="35">
        <v>110.27485159128386</v>
      </c>
      <c r="Q846" s="35">
        <v>606.90019446576264</v>
      </c>
      <c r="R846" s="35"/>
      <c r="S846" s="35"/>
      <c r="T846" s="35"/>
      <c r="U846" s="35"/>
      <c r="V846" s="35"/>
    </row>
    <row r="847" spans="14:22" x14ac:dyDescent="0.25">
      <c r="N847" s="34">
        <v>843</v>
      </c>
      <c r="O847" s="35">
        <v>5001.9175417206543</v>
      </c>
      <c r="P847" s="35">
        <v>114.57928225889088</v>
      </c>
      <c r="Q847" s="35">
        <v>873.44053891163458</v>
      </c>
      <c r="R847" s="35"/>
      <c r="S847" s="35"/>
      <c r="T847" s="35"/>
      <c r="U847" s="35"/>
      <c r="V847" s="35"/>
    </row>
    <row r="848" spans="14:22" x14ac:dyDescent="0.25">
      <c r="N848" s="34">
        <v>844</v>
      </c>
      <c r="O848" s="35">
        <v>6217.9398224455063</v>
      </c>
      <c r="P848" s="35">
        <v>102.66105838392717</v>
      </c>
      <c r="Q848" s="35">
        <v>841.8316228305564</v>
      </c>
      <c r="R848" s="35"/>
      <c r="S848" s="35"/>
      <c r="T848" s="35"/>
      <c r="U848" s="35"/>
      <c r="V848" s="35"/>
    </row>
    <row r="849" spans="14:22" x14ac:dyDescent="0.25">
      <c r="N849" s="34">
        <v>845</v>
      </c>
      <c r="O849" s="35">
        <v>5235.6243493962929</v>
      </c>
      <c r="P849" s="35">
        <v>84.929583996747979</v>
      </c>
      <c r="Q849" s="35">
        <v>644.82654902403942</v>
      </c>
      <c r="R849" s="35"/>
      <c r="S849" s="35"/>
      <c r="T849" s="35"/>
      <c r="U849" s="35"/>
      <c r="V849" s="35"/>
    </row>
    <row r="850" spans="14:22" x14ac:dyDescent="0.25">
      <c r="N850" s="34">
        <v>846</v>
      </c>
      <c r="O850" s="35">
        <v>7123.9736808594389</v>
      </c>
      <c r="P850" s="35">
        <v>89.303701033246796</v>
      </c>
      <c r="Q850" s="35">
        <v>885.02381744873605</v>
      </c>
      <c r="R850" s="35"/>
      <c r="S850" s="35"/>
      <c r="T850" s="35"/>
      <c r="U850" s="35"/>
      <c r="V850" s="35"/>
    </row>
    <row r="851" spans="14:22" x14ac:dyDescent="0.25">
      <c r="N851" s="34">
        <v>847</v>
      </c>
      <c r="O851" s="35">
        <v>5661.3266769399934</v>
      </c>
      <c r="P851" s="35">
        <v>109.6964393716719</v>
      </c>
      <c r="Q851" s="35">
        <v>916.9668439262631</v>
      </c>
      <c r="R851" s="35"/>
      <c r="S851" s="35"/>
      <c r="T851" s="35"/>
      <c r="U851" s="35"/>
      <c r="V851" s="35"/>
    </row>
    <row r="852" spans="14:22" x14ac:dyDescent="0.25">
      <c r="N852" s="34">
        <v>848</v>
      </c>
      <c r="O852" s="35">
        <v>7690.1698723205791</v>
      </c>
      <c r="P852" s="35">
        <v>74.952959324780039</v>
      </c>
      <c r="Q852" s="35">
        <v>770.81492336351062</v>
      </c>
      <c r="R852" s="35"/>
      <c r="S852" s="35"/>
      <c r="T852" s="35"/>
      <c r="U852" s="35"/>
      <c r="V852" s="35"/>
    </row>
    <row r="853" spans="14:22" x14ac:dyDescent="0.25">
      <c r="N853" s="34">
        <v>849</v>
      </c>
      <c r="O853" s="35">
        <v>5141.8560312748286</v>
      </c>
      <c r="P853" s="35">
        <v>110.31636209307493</v>
      </c>
      <c r="Q853" s="35">
        <v>715.71684531025483</v>
      </c>
      <c r="R853" s="35"/>
      <c r="S853" s="35"/>
      <c r="T853" s="35"/>
      <c r="U853" s="35"/>
      <c r="V853" s="35"/>
    </row>
    <row r="854" spans="14:22" x14ac:dyDescent="0.25">
      <c r="N854" s="34">
        <v>850</v>
      </c>
      <c r="O854" s="35">
        <v>5451.3300548102252</v>
      </c>
      <c r="P854" s="35">
        <v>96.023868929914101</v>
      </c>
      <c r="Q854" s="35">
        <v>740.1968707168578</v>
      </c>
      <c r="R854" s="35"/>
      <c r="S854" s="35"/>
      <c r="T854" s="35"/>
      <c r="U854" s="35"/>
      <c r="V854" s="35"/>
    </row>
    <row r="855" spans="14:22" x14ac:dyDescent="0.25">
      <c r="N855" s="34">
        <v>851</v>
      </c>
      <c r="O855" s="35">
        <v>5601.7079912574409</v>
      </c>
      <c r="P855" s="35">
        <v>88.117543728298614</v>
      </c>
      <c r="Q855" s="35">
        <v>920.09482959753302</v>
      </c>
      <c r="R855" s="35"/>
      <c r="S855" s="35"/>
      <c r="T855" s="35"/>
      <c r="U855" s="35"/>
      <c r="V855" s="35"/>
    </row>
    <row r="856" spans="14:22" x14ac:dyDescent="0.25">
      <c r="N856" s="34">
        <v>852</v>
      </c>
      <c r="O856" s="35">
        <v>5467.5579314774332</v>
      </c>
      <c r="P856" s="35">
        <v>93.302213109239545</v>
      </c>
      <c r="Q856" s="35">
        <v>668.53497175320115</v>
      </c>
      <c r="R856" s="35"/>
      <c r="S856" s="35"/>
      <c r="T856" s="35"/>
      <c r="U856" s="35"/>
      <c r="V856" s="35"/>
    </row>
    <row r="857" spans="14:22" x14ac:dyDescent="0.25">
      <c r="N857" s="34">
        <v>853</v>
      </c>
      <c r="O857" s="35">
        <v>6139.0764359645518</v>
      </c>
      <c r="P857" s="35">
        <v>108.09281112786906</v>
      </c>
      <c r="Q857" s="35">
        <v>608.90579991313234</v>
      </c>
      <c r="R857" s="35"/>
      <c r="S857" s="35"/>
      <c r="T857" s="35"/>
      <c r="U857" s="35"/>
      <c r="V857" s="35"/>
    </row>
    <row r="858" spans="14:22" x14ac:dyDescent="0.25">
      <c r="N858" s="34">
        <v>854</v>
      </c>
      <c r="O858" s="35">
        <v>6359.5364549399847</v>
      </c>
      <c r="P858" s="35">
        <v>96.847763393158999</v>
      </c>
      <c r="Q858" s="35">
        <v>834.85853995441346</v>
      </c>
      <c r="R858" s="35"/>
      <c r="S858" s="35"/>
      <c r="T858" s="35"/>
      <c r="U858" s="35"/>
      <c r="V858" s="35"/>
    </row>
    <row r="859" spans="14:22" x14ac:dyDescent="0.25">
      <c r="N859" s="34">
        <v>855</v>
      </c>
      <c r="O859" s="35">
        <v>5401.7849738493405</v>
      </c>
      <c r="P859" s="35">
        <v>100.62268959691457</v>
      </c>
      <c r="Q859" s="35">
        <v>535.72191684108554</v>
      </c>
      <c r="R859" s="35"/>
      <c r="S859" s="35"/>
      <c r="T859" s="35"/>
      <c r="U859" s="35"/>
      <c r="V859" s="35"/>
    </row>
    <row r="860" spans="14:22" x14ac:dyDescent="0.25">
      <c r="N860" s="34">
        <v>856</v>
      </c>
      <c r="O860" s="35">
        <v>5701.5720510339534</v>
      </c>
      <c r="P860" s="35">
        <v>114.85453788047283</v>
      </c>
      <c r="Q860" s="35">
        <v>614.74095275682214</v>
      </c>
      <c r="R860" s="35"/>
      <c r="S860" s="35"/>
      <c r="T860" s="35"/>
      <c r="U860" s="35"/>
      <c r="V860" s="35"/>
    </row>
    <row r="861" spans="14:22" x14ac:dyDescent="0.25">
      <c r="N861" s="34">
        <v>857</v>
      </c>
      <c r="O861" s="35">
        <v>7049.9767442725806</v>
      </c>
      <c r="P861" s="35">
        <v>86.325094010079042</v>
      </c>
      <c r="Q861" s="35">
        <v>882.73060091301181</v>
      </c>
      <c r="R861" s="35"/>
      <c r="S861" s="35"/>
      <c r="T861" s="35"/>
      <c r="U861" s="35"/>
      <c r="V861" s="35"/>
    </row>
    <row r="862" spans="14:22" x14ac:dyDescent="0.25">
      <c r="N862" s="34">
        <v>858</v>
      </c>
      <c r="O862" s="35">
        <v>5952.8522033909521</v>
      </c>
      <c r="P862" s="35">
        <v>108.21958386327239</v>
      </c>
      <c r="Q862" s="35">
        <v>536.08579088095553</v>
      </c>
      <c r="R862" s="35"/>
      <c r="S862" s="35"/>
      <c r="T862" s="35"/>
      <c r="U862" s="35"/>
      <c r="V862" s="35"/>
    </row>
    <row r="863" spans="14:22" x14ac:dyDescent="0.25">
      <c r="N863" s="34">
        <v>859</v>
      </c>
      <c r="O863" s="35">
        <v>6221.9951025694254</v>
      </c>
      <c r="P863" s="35">
        <v>85.640995062220782</v>
      </c>
      <c r="Q863" s="35">
        <v>764.2027552205966</v>
      </c>
      <c r="R863" s="35"/>
      <c r="S863" s="35"/>
      <c r="T863" s="35"/>
      <c r="U863" s="35"/>
      <c r="V863" s="35"/>
    </row>
    <row r="864" spans="14:22" x14ac:dyDescent="0.25">
      <c r="N864" s="34">
        <v>860</v>
      </c>
      <c r="O864" s="35">
        <v>5735.2446335814702</v>
      </c>
      <c r="P864" s="35">
        <v>65.324938244424601</v>
      </c>
      <c r="Q864" s="35">
        <v>856.95543920383579</v>
      </c>
      <c r="R864" s="35"/>
      <c r="S864" s="35"/>
      <c r="T864" s="35"/>
      <c r="U864" s="35"/>
      <c r="V864" s="35"/>
    </row>
    <row r="865" spans="14:22" x14ac:dyDescent="0.25">
      <c r="N865" s="34">
        <v>861</v>
      </c>
      <c r="O865" s="35">
        <v>4921.3401347215604</v>
      </c>
      <c r="P865" s="35">
        <v>92.573069413295812</v>
      </c>
      <c r="Q865" s="35">
        <v>864.68926333396053</v>
      </c>
      <c r="R865" s="35"/>
      <c r="S865" s="35"/>
      <c r="T865" s="35"/>
      <c r="U865" s="35"/>
      <c r="V865" s="35"/>
    </row>
    <row r="866" spans="14:22" x14ac:dyDescent="0.25">
      <c r="N866" s="34">
        <v>862</v>
      </c>
      <c r="O866" s="35">
        <v>7227.9375508908579</v>
      </c>
      <c r="P866" s="35">
        <v>77.623007431146021</v>
      </c>
      <c r="Q866" s="35">
        <v>751.7429189517718</v>
      </c>
      <c r="R866" s="35"/>
      <c r="S866" s="35"/>
      <c r="T866" s="35"/>
      <c r="U866" s="35"/>
      <c r="V866" s="35"/>
    </row>
    <row r="867" spans="14:22" x14ac:dyDescent="0.25">
      <c r="N867" s="34">
        <v>863</v>
      </c>
      <c r="O867" s="35">
        <v>7275.8301379119985</v>
      </c>
      <c r="P867" s="35">
        <v>88.323928670974169</v>
      </c>
      <c r="Q867" s="35">
        <v>756.12718582538946</v>
      </c>
      <c r="R867" s="35"/>
      <c r="S867" s="35"/>
      <c r="T867" s="35"/>
      <c r="U867" s="35"/>
      <c r="V867" s="35"/>
    </row>
    <row r="868" spans="14:22" x14ac:dyDescent="0.25">
      <c r="N868" s="34">
        <v>864</v>
      </c>
      <c r="O868" s="35">
        <v>6773.5365943470424</v>
      </c>
      <c r="P868" s="35">
        <v>102.28147409423094</v>
      </c>
      <c r="Q868" s="35">
        <v>656.91766202410417</v>
      </c>
      <c r="R868" s="35"/>
      <c r="S868" s="35"/>
      <c r="T868" s="35"/>
      <c r="U868" s="35"/>
      <c r="V868" s="35"/>
    </row>
    <row r="869" spans="14:22" x14ac:dyDescent="0.25">
      <c r="N869" s="34">
        <v>865</v>
      </c>
      <c r="O869" s="35">
        <v>5920.4148642708797</v>
      </c>
      <c r="P869" s="35">
        <v>95.464623516167336</v>
      </c>
      <c r="Q869" s="35">
        <v>808.88766163682828</v>
      </c>
      <c r="R869" s="35"/>
      <c r="S869" s="35"/>
      <c r="T869" s="35"/>
      <c r="U869" s="35"/>
      <c r="V869" s="35"/>
    </row>
    <row r="870" spans="14:22" x14ac:dyDescent="0.25">
      <c r="N870" s="34">
        <v>866</v>
      </c>
      <c r="O870" s="35">
        <v>6065.3369017902714</v>
      </c>
      <c r="P870" s="35">
        <v>72.819942386146622</v>
      </c>
      <c r="Q870" s="35">
        <v>516.15234122192055</v>
      </c>
      <c r="R870" s="35"/>
      <c r="S870" s="35"/>
      <c r="T870" s="35"/>
      <c r="U870" s="35"/>
      <c r="V870" s="35"/>
    </row>
    <row r="871" spans="14:22" x14ac:dyDescent="0.25">
      <c r="N871" s="34">
        <v>867</v>
      </c>
      <c r="O871" s="35">
        <v>6621.2841745628157</v>
      </c>
      <c r="P871" s="35">
        <v>92.62197064183465</v>
      </c>
      <c r="Q871" s="35">
        <v>507.02238555081613</v>
      </c>
      <c r="R871" s="35"/>
      <c r="S871" s="35"/>
      <c r="T871" s="35"/>
      <c r="U871" s="35"/>
      <c r="V871" s="35"/>
    </row>
    <row r="872" spans="14:22" x14ac:dyDescent="0.25">
      <c r="N872" s="34">
        <v>868</v>
      </c>
      <c r="O872" s="35">
        <v>5499.4712063744091</v>
      </c>
      <c r="P872" s="35">
        <v>82.398530545964547</v>
      </c>
      <c r="Q872" s="35">
        <v>746.57705199281645</v>
      </c>
      <c r="R872" s="35"/>
      <c r="S872" s="35"/>
      <c r="T872" s="35"/>
      <c r="U872" s="35"/>
      <c r="V872" s="35"/>
    </row>
    <row r="873" spans="14:22" x14ac:dyDescent="0.25">
      <c r="N873" s="34">
        <v>869</v>
      </c>
      <c r="O873" s="35">
        <v>6395.869083717178</v>
      </c>
      <c r="P873" s="35">
        <v>119.94946807119331</v>
      </c>
      <c r="Q873" s="35">
        <v>904.59833689798063</v>
      </c>
      <c r="R873" s="35"/>
      <c r="S873" s="35"/>
      <c r="T873" s="35"/>
      <c r="U873" s="35"/>
      <c r="V873" s="35"/>
    </row>
    <row r="874" spans="14:22" x14ac:dyDescent="0.25">
      <c r="N874" s="34">
        <v>870</v>
      </c>
      <c r="O874" s="35">
        <v>5442.1384670943171</v>
      </c>
      <c r="P874" s="35">
        <v>76.664103813457999</v>
      </c>
      <c r="Q874" s="35">
        <v>659.28691861232301</v>
      </c>
      <c r="R874" s="35"/>
      <c r="S874" s="35"/>
      <c r="T874" s="35"/>
      <c r="U874" s="35"/>
      <c r="V874" s="35"/>
    </row>
    <row r="875" spans="14:22" x14ac:dyDescent="0.25">
      <c r="N875" s="34">
        <v>871</v>
      </c>
      <c r="O875" s="35">
        <v>7213.6000344121439</v>
      </c>
      <c r="P875" s="35">
        <v>114.33573453939889</v>
      </c>
      <c r="Q875" s="35">
        <v>821.02350594446239</v>
      </c>
      <c r="R875" s="35"/>
      <c r="S875" s="35"/>
      <c r="T875" s="35"/>
      <c r="U875" s="35"/>
      <c r="V875" s="35"/>
    </row>
    <row r="876" spans="14:22" x14ac:dyDescent="0.25">
      <c r="N876" s="34">
        <v>872</v>
      </c>
      <c r="O876" s="35">
        <v>5898.3739595370953</v>
      </c>
      <c r="P876" s="35">
        <v>92.801914821987523</v>
      </c>
      <c r="Q876" s="35">
        <v>552.83927479188867</v>
      </c>
      <c r="R876" s="35"/>
      <c r="S876" s="35"/>
      <c r="T876" s="35"/>
      <c r="U876" s="35"/>
      <c r="V876" s="35"/>
    </row>
    <row r="877" spans="14:22" x14ac:dyDescent="0.25">
      <c r="N877" s="34">
        <v>873</v>
      </c>
      <c r="O877" s="35">
        <v>5144.9519594665471</v>
      </c>
      <c r="P877" s="35">
        <v>105.97036632181445</v>
      </c>
      <c r="Q877" s="35">
        <v>847.65872187880393</v>
      </c>
      <c r="R877" s="35"/>
      <c r="S877" s="35"/>
      <c r="T877" s="35"/>
      <c r="U877" s="35"/>
      <c r="V877" s="35"/>
    </row>
    <row r="878" spans="14:22" x14ac:dyDescent="0.25">
      <c r="N878" s="34">
        <v>874</v>
      </c>
      <c r="O878" s="35">
        <v>6334.8077500542904</v>
      </c>
      <c r="P878" s="35">
        <v>78.395686352449928</v>
      </c>
      <c r="Q878" s="35">
        <v>687.13136506315402</v>
      </c>
      <c r="R878" s="35"/>
      <c r="S878" s="35"/>
      <c r="T878" s="35"/>
      <c r="U878" s="35"/>
      <c r="V878" s="35"/>
    </row>
    <row r="879" spans="14:22" x14ac:dyDescent="0.25">
      <c r="N879" s="34">
        <v>875</v>
      </c>
      <c r="O879" s="35">
        <v>5250.671175462945</v>
      </c>
      <c r="P879" s="35">
        <v>98.042517142984224</v>
      </c>
      <c r="Q879" s="35">
        <v>575.63147985868818</v>
      </c>
      <c r="R879" s="35"/>
      <c r="S879" s="35"/>
      <c r="T879" s="35"/>
      <c r="U879" s="35"/>
      <c r="V879" s="35"/>
    </row>
    <row r="880" spans="14:22" x14ac:dyDescent="0.25">
      <c r="N880" s="34">
        <v>876</v>
      </c>
      <c r="O880" s="35">
        <v>5571.0659254093262</v>
      </c>
      <c r="P880" s="35">
        <v>96.632876719990705</v>
      </c>
      <c r="Q880" s="35">
        <v>873.27129008014469</v>
      </c>
      <c r="R880" s="35"/>
      <c r="S880" s="35"/>
      <c r="T880" s="35"/>
      <c r="U880" s="35"/>
      <c r="V880" s="35"/>
    </row>
    <row r="881" spans="14:22" x14ac:dyDescent="0.25">
      <c r="N881" s="34">
        <v>877</v>
      </c>
      <c r="O881" s="35">
        <v>6368.9761683168945</v>
      </c>
      <c r="P881" s="35">
        <v>96.785438492877461</v>
      </c>
      <c r="Q881" s="35">
        <v>730.16459283395454</v>
      </c>
      <c r="R881" s="35"/>
      <c r="S881" s="35"/>
      <c r="T881" s="35"/>
      <c r="U881" s="35"/>
      <c r="V881" s="35"/>
    </row>
    <row r="882" spans="14:22" x14ac:dyDescent="0.25">
      <c r="N882" s="34">
        <v>878</v>
      </c>
      <c r="O882" s="35">
        <v>7063.8436759339857</v>
      </c>
      <c r="P882" s="35">
        <v>110.70081675989179</v>
      </c>
      <c r="Q882" s="35">
        <v>843.74652619344772</v>
      </c>
      <c r="R882" s="35"/>
      <c r="S882" s="35"/>
      <c r="T882" s="35"/>
      <c r="U882" s="35"/>
      <c r="V882" s="35"/>
    </row>
    <row r="883" spans="14:22" x14ac:dyDescent="0.25">
      <c r="N883" s="34">
        <v>879</v>
      </c>
      <c r="O883" s="35">
        <v>6198.3453504132285</v>
      </c>
      <c r="P883" s="35">
        <v>79.333992910158202</v>
      </c>
      <c r="Q883" s="35">
        <v>586.07343827412853</v>
      </c>
      <c r="R883" s="35"/>
      <c r="S883" s="35"/>
      <c r="T883" s="35"/>
      <c r="U883" s="35"/>
      <c r="V883" s="35"/>
    </row>
    <row r="884" spans="14:22" x14ac:dyDescent="0.25">
      <c r="N884" s="34">
        <v>880</v>
      </c>
      <c r="O884" s="35">
        <v>6461.9091711622114</v>
      </c>
      <c r="P884" s="35">
        <v>104.31709636839864</v>
      </c>
      <c r="Q884" s="35">
        <v>944.83081397418221</v>
      </c>
      <c r="R884" s="35"/>
      <c r="S884" s="35"/>
      <c r="T884" s="35"/>
      <c r="U884" s="35"/>
      <c r="V884" s="35"/>
    </row>
    <row r="885" spans="14:22" x14ac:dyDescent="0.25">
      <c r="N885" s="34">
        <v>881</v>
      </c>
      <c r="O885" s="35">
        <v>6519.3863574049838</v>
      </c>
      <c r="P885" s="35">
        <v>104.53857553437592</v>
      </c>
      <c r="Q885" s="35">
        <v>716.80632611296494</v>
      </c>
      <c r="R885" s="35"/>
      <c r="S885" s="35"/>
      <c r="T885" s="35"/>
      <c r="U885" s="35"/>
      <c r="V885" s="35"/>
    </row>
    <row r="886" spans="14:22" x14ac:dyDescent="0.25">
      <c r="N886" s="34">
        <v>882</v>
      </c>
      <c r="O886" s="35">
        <v>5653.3226118857219</v>
      </c>
      <c r="P886" s="35">
        <v>103.65565125768941</v>
      </c>
      <c r="Q886" s="35">
        <v>752.05688756668997</v>
      </c>
      <c r="R886" s="35"/>
      <c r="S886" s="35"/>
      <c r="T886" s="35"/>
      <c r="U886" s="35"/>
      <c r="V886" s="35"/>
    </row>
    <row r="887" spans="14:22" x14ac:dyDescent="0.25">
      <c r="N887" s="34">
        <v>883</v>
      </c>
      <c r="O887" s="35">
        <v>7283.4342930923549</v>
      </c>
      <c r="P887" s="35">
        <v>92.891417641133813</v>
      </c>
      <c r="Q887" s="35">
        <v>624.84325943027522</v>
      </c>
      <c r="R887" s="35"/>
      <c r="S887" s="35"/>
      <c r="T887" s="35"/>
      <c r="U887" s="35"/>
      <c r="V887" s="35"/>
    </row>
    <row r="888" spans="14:22" x14ac:dyDescent="0.25">
      <c r="N888" s="34">
        <v>884</v>
      </c>
      <c r="O888" s="35">
        <v>6361.3130146546082</v>
      </c>
      <c r="P888" s="35">
        <v>98.817184087359465</v>
      </c>
      <c r="Q888" s="35">
        <v>692.60542164878075</v>
      </c>
      <c r="R888" s="35"/>
      <c r="S888" s="35"/>
      <c r="T888" s="35"/>
      <c r="U888" s="35"/>
      <c r="V888" s="35"/>
    </row>
    <row r="889" spans="14:22" x14ac:dyDescent="0.25">
      <c r="N889" s="34">
        <v>885</v>
      </c>
      <c r="O889" s="35">
        <v>5235.2007930504242</v>
      </c>
      <c r="P889" s="35">
        <v>111.30099548073407</v>
      </c>
      <c r="Q889" s="35">
        <v>938.22788923165876</v>
      </c>
      <c r="R889" s="35"/>
      <c r="S889" s="35"/>
      <c r="T889" s="35"/>
      <c r="U889" s="35"/>
      <c r="V889" s="35"/>
    </row>
    <row r="890" spans="14:22" x14ac:dyDescent="0.25">
      <c r="N890" s="34">
        <v>886</v>
      </c>
      <c r="O890" s="35">
        <v>6404.1089790777196</v>
      </c>
      <c r="P890" s="35">
        <v>96.680018544229938</v>
      </c>
      <c r="Q890" s="35">
        <v>854.26527373264526</v>
      </c>
      <c r="R890" s="35"/>
      <c r="S890" s="35"/>
      <c r="T890" s="35"/>
      <c r="U890" s="35"/>
      <c r="V890" s="35"/>
    </row>
    <row r="891" spans="14:22" x14ac:dyDescent="0.25">
      <c r="N891" s="34">
        <v>887</v>
      </c>
      <c r="O891" s="35">
        <v>6683.7019099811287</v>
      </c>
      <c r="P891" s="35">
        <v>79.264545805431865</v>
      </c>
      <c r="Q891" s="35">
        <v>880.31257247541646</v>
      </c>
      <c r="R891" s="35"/>
      <c r="S891" s="35"/>
      <c r="T891" s="35"/>
      <c r="U891" s="35"/>
      <c r="V891" s="35"/>
    </row>
    <row r="892" spans="14:22" x14ac:dyDescent="0.25">
      <c r="N892" s="34">
        <v>888</v>
      </c>
      <c r="O892" s="35">
        <v>5351.1124097242828</v>
      </c>
      <c r="P892" s="35">
        <v>108.01883709225504</v>
      </c>
      <c r="Q892" s="35">
        <v>750.57442366976113</v>
      </c>
      <c r="R892" s="35"/>
      <c r="S892" s="35"/>
      <c r="T892" s="35"/>
      <c r="U892" s="35"/>
      <c r="V892" s="35"/>
    </row>
    <row r="893" spans="14:22" x14ac:dyDescent="0.25">
      <c r="N893" s="34">
        <v>889</v>
      </c>
      <c r="O893" s="35">
        <v>6491.2234401863916</v>
      </c>
      <c r="P893" s="35">
        <v>85.448363633623444</v>
      </c>
      <c r="Q893" s="35">
        <v>876.65128473231232</v>
      </c>
      <c r="R893" s="35"/>
      <c r="S893" s="35"/>
      <c r="T893" s="35"/>
      <c r="U893" s="35"/>
      <c r="V893" s="35"/>
    </row>
    <row r="894" spans="14:22" x14ac:dyDescent="0.25">
      <c r="N894" s="34">
        <v>890</v>
      </c>
      <c r="O894" s="35">
        <v>4876.5594998455908</v>
      </c>
      <c r="P894" s="35">
        <v>104.02615707924021</v>
      </c>
      <c r="Q894" s="35">
        <v>643.07087980646884</v>
      </c>
      <c r="R894" s="35"/>
      <c r="S894" s="35"/>
      <c r="T894" s="35"/>
      <c r="U894" s="35"/>
      <c r="V894" s="35"/>
    </row>
    <row r="895" spans="14:22" x14ac:dyDescent="0.25">
      <c r="N895" s="34">
        <v>891</v>
      </c>
      <c r="O895" s="35">
        <v>5470.5800631059901</v>
      </c>
      <c r="P895" s="35">
        <v>114.25436028945288</v>
      </c>
      <c r="Q895" s="35">
        <v>728.30576126684809</v>
      </c>
      <c r="R895" s="35"/>
      <c r="S895" s="35"/>
      <c r="T895" s="35"/>
      <c r="U895" s="35"/>
      <c r="V895" s="35"/>
    </row>
    <row r="896" spans="14:22" x14ac:dyDescent="0.25">
      <c r="N896" s="34">
        <v>892</v>
      </c>
      <c r="O896" s="35">
        <v>6543.074570183152</v>
      </c>
      <c r="P896" s="35">
        <v>104.77306586046893</v>
      </c>
      <c r="Q896" s="35">
        <v>796.07719345700377</v>
      </c>
      <c r="R896" s="35"/>
      <c r="S896" s="35"/>
      <c r="T896" s="35"/>
      <c r="U896" s="35"/>
      <c r="V896" s="35"/>
    </row>
    <row r="897" spans="14:22" x14ac:dyDescent="0.25">
      <c r="N897" s="34">
        <v>893</v>
      </c>
      <c r="O897" s="35">
        <v>6507.8076310084034</v>
      </c>
      <c r="P897" s="35">
        <v>122.49932491152727</v>
      </c>
      <c r="Q897" s="35">
        <v>733.88094948837909</v>
      </c>
      <c r="R897" s="35"/>
      <c r="S897" s="35"/>
      <c r="T897" s="35"/>
      <c r="U897" s="35"/>
      <c r="V897" s="35"/>
    </row>
    <row r="898" spans="14:22" x14ac:dyDescent="0.25">
      <c r="N898" s="34">
        <v>894</v>
      </c>
      <c r="O898" s="35">
        <v>5898.6827540009581</v>
      </c>
      <c r="P898" s="35">
        <v>92.562008021934616</v>
      </c>
      <c r="Q898" s="35">
        <v>613.70556210288044</v>
      </c>
      <c r="R898" s="35"/>
      <c r="S898" s="35"/>
      <c r="T898" s="35"/>
      <c r="U898" s="35"/>
      <c r="V898" s="35"/>
    </row>
    <row r="899" spans="14:22" x14ac:dyDescent="0.25">
      <c r="N899" s="34">
        <v>895</v>
      </c>
      <c r="O899" s="35">
        <v>6201.0911430618162</v>
      </c>
      <c r="P899" s="35">
        <v>93.151186367386771</v>
      </c>
      <c r="Q899" s="35">
        <v>667.8245508880691</v>
      </c>
      <c r="R899" s="35"/>
      <c r="S899" s="35"/>
      <c r="T899" s="35"/>
      <c r="U899" s="35"/>
      <c r="V899" s="35"/>
    </row>
    <row r="900" spans="14:22" x14ac:dyDescent="0.25">
      <c r="N900" s="34">
        <v>896</v>
      </c>
      <c r="O900" s="35">
        <v>6916.5603357936916</v>
      </c>
      <c r="P900" s="35">
        <v>104.8069795706854</v>
      </c>
      <c r="Q900" s="35">
        <v>882.67317927568945</v>
      </c>
      <c r="R900" s="35"/>
      <c r="S900" s="35"/>
      <c r="T900" s="35"/>
      <c r="U900" s="35"/>
      <c r="V900" s="35"/>
    </row>
    <row r="901" spans="14:22" x14ac:dyDescent="0.25">
      <c r="N901" s="34">
        <v>897</v>
      </c>
      <c r="O901" s="35">
        <v>7306.2868851264402</v>
      </c>
      <c r="P901" s="35">
        <v>80.414066514974252</v>
      </c>
      <c r="Q901" s="35">
        <v>855.70542549116976</v>
      </c>
      <c r="R901" s="35"/>
      <c r="S901" s="35"/>
      <c r="T901" s="35"/>
      <c r="U901" s="35"/>
      <c r="V901" s="35"/>
    </row>
    <row r="902" spans="14:22" x14ac:dyDescent="0.25">
      <c r="N902" s="34">
        <v>898</v>
      </c>
      <c r="O902" s="35">
        <v>6954.8158132009185</v>
      </c>
      <c r="P902" s="35">
        <v>105.34473879029542</v>
      </c>
      <c r="Q902" s="35">
        <v>752.77290675077813</v>
      </c>
      <c r="R902" s="35"/>
      <c r="S902" s="35"/>
      <c r="T902" s="35"/>
      <c r="U902" s="35"/>
      <c r="V902" s="35"/>
    </row>
    <row r="903" spans="14:22" x14ac:dyDescent="0.25">
      <c r="N903" s="34">
        <v>899</v>
      </c>
      <c r="O903" s="35">
        <v>5375.6137536087881</v>
      </c>
      <c r="P903" s="35">
        <v>106.57666187032217</v>
      </c>
      <c r="Q903" s="35">
        <v>611.96035209560068</v>
      </c>
      <c r="R903" s="35"/>
      <c r="S903" s="35"/>
      <c r="T903" s="35"/>
      <c r="U903" s="35"/>
      <c r="V903" s="35"/>
    </row>
    <row r="904" spans="14:22" x14ac:dyDescent="0.25">
      <c r="N904" s="34">
        <v>900</v>
      </c>
      <c r="O904" s="35">
        <v>7490.8152216909648</v>
      </c>
      <c r="P904" s="35">
        <v>115.05631111658886</v>
      </c>
      <c r="Q904" s="35">
        <v>787.76799349096825</v>
      </c>
      <c r="R904" s="35"/>
      <c r="S904" s="35"/>
      <c r="T904" s="35"/>
      <c r="U904" s="35"/>
      <c r="V904" s="35"/>
    </row>
    <row r="905" spans="14:22" x14ac:dyDescent="0.25">
      <c r="N905" s="34">
        <v>901</v>
      </c>
      <c r="O905" s="35">
        <v>5446.0618496347488</v>
      </c>
      <c r="P905" s="35">
        <v>74.456180723966781</v>
      </c>
      <c r="Q905" s="35">
        <v>628.47662305697474</v>
      </c>
      <c r="R905" s="35"/>
      <c r="S905" s="35"/>
      <c r="T905" s="35"/>
      <c r="U905" s="35"/>
      <c r="V905" s="35"/>
    </row>
    <row r="906" spans="14:22" x14ac:dyDescent="0.25">
      <c r="N906" s="34">
        <v>902</v>
      </c>
      <c r="O906" s="35">
        <v>6861.5444402099747</v>
      </c>
      <c r="P906" s="35">
        <v>116.97010776785638</v>
      </c>
      <c r="Q906" s="35">
        <v>979.40342314883321</v>
      </c>
      <c r="R906" s="35"/>
      <c r="S906" s="35"/>
      <c r="T906" s="35"/>
      <c r="U906" s="35"/>
      <c r="V906" s="35"/>
    </row>
    <row r="907" spans="14:22" x14ac:dyDescent="0.25">
      <c r="N907" s="34">
        <v>903</v>
      </c>
      <c r="O907" s="35">
        <v>5552.9687855169259</v>
      </c>
      <c r="P907" s="35">
        <v>91.480594834249587</v>
      </c>
      <c r="Q907" s="35">
        <v>730.32814108875561</v>
      </c>
      <c r="R907" s="35"/>
      <c r="S907" s="35"/>
      <c r="T907" s="35"/>
      <c r="U907" s="35"/>
      <c r="V907" s="35"/>
    </row>
    <row r="908" spans="14:22" x14ac:dyDescent="0.25">
      <c r="N908" s="34">
        <v>904</v>
      </c>
      <c r="O908" s="35">
        <v>7200.5066360882056</v>
      </c>
      <c r="P908" s="35">
        <v>108.4910949670152</v>
      </c>
      <c r="Q908" s="35">
        <v>654.96267718357274</v>
      </c>
      <c r="R908" s="35"/>
      <c r="S908" s="35"/>
      <c r="T908" s="35"/>
      <c r="U908" s="35"/>
      <c r="V908" s="35"/>
    </row>
    <row r="909" spans="14:22" x14ac:dyDescent="0.25">
      <c r="N909" s="34">
        <v>905</v>
      </c>
      <c r="O909" s="35">
        <v>6985.3705960044663</v>
      </c>
      <c r="P909" s="35">
        <v>84.334948550350219</v>
      </c>
      <c r="Q909" s="35">
        <v>621.84905741013972</v>
      </c>
      <c r="R909" s="35"/>
      <c r="S909" s="35"/>
      <c r="T909" s="35"/>
      <c r="U909" s="35"/>
      <c r="V909" s="35"/>
    </row>
    <row r="910" spans="14:22" x14ac:dyDescent="0.25">
      <c r="N910" s="34">
        <v>906</v>
      </c>
      <c r="O910" s="35">
        <v>6261.7924603070796</v>
      </c>
      <c r="P910" s="35">
        <v>113.61895052992156</v>
      </c>
      <c r="Q910" s="35">
        <v>919.72520249586501</v>
      </c>
      <c r="R910" s="35"/>
      <c r="S910" s="35"/>
      <c r="T910" s="35"/>
      <c r="U910" s="35"/>
      <c r="V910" s="35"/>
    </row>
    <row r="911" spans="14:22" x14ac:dyDescent="0.25">
      <c r="N911" s="34">
        <v>907</v>
      </c>
      <c r="O911" s="35">
        <v>6357.5914433229382</v>
      </c>
      <c r="P911" s="35">
        <v>104.69364013998479</v>
      </c>
      <c r="Q911" s="35">
        <v>728.84657089227142</v>
      </c>
      <c r="R911" s="35"/>
      <c r="S911" s="35"/>
      <c r="T911" s="35"/>
      <c r="U911" s="35"/>
      <c r="V911" s="35"/>
    </row>
    <row r="912" spans="14:22" x14ac:dyDescent="0.25">
      <c r="N912" s="34">
        <v>908</v>
      </c>
      <c r="O912" s="35">
        <v>4774.5397026336932</v>
      </c>
      <c r="P912" s="35">
        <v>84.238605430150642</v>
      </c>
      <c r="Q912" s="35">
        <v>686.42970205442032</v>
      </c>
      <c r="R912" s="35"/>
      <c r="S912" s="35"/>
      <c r="T912" s="35"/>
      <c r="U912" s="35"/>
      <c r="V912" s="35"/>
    </row>
    <row r="913" spans="14:22" x14ac:dyDescent="0.25">
      <c r="N913" s="34">
        <v>909</v>
      </c>
      <c r="O913" s="35">
        <v>7163.5555753828494</v>
      </c>
      <c r="P913" s="35">
        <v>91.499712009901771</v>
      </c>
      <c r="Q913" s="35">
        <v>761.8785644812923</v>
      </c>
      <c r="R913" s="35"/>
      <c r="S913" s="35"/>
      <c r="T913" s="35"/>
      <c r="U913" s="35"/>
      <c r="V913" s="35"/>
    </row>
    <row r="914" spans="14:22" x14ac:dyDescent="0.25">
      <c r="N914" s="34">
        <v>910</v>
      </c>
      <c r="O914" s="35">
        <v>5801.8811822547195</v>
      </c>
      <c r="P914" s="35">
        <v>92.74763577221745</v>
      </c>
      <c r="Q914" s="35">
        <v>587.09194990081585</v>
      </c>
      <c r="R914" s="35"/>
      <c r="S914" s="35"/>
      <c r="T914" s="35"/>
      <c r="U914" s="35"/>
      <c r="V914" s="35"/>
    </row>
    <row r="915" spans="14:22" x14ac:dyDescent="0.25">
      <c r="N915" s="34">
        <v>911</v>
      </c>
      <c r="O915" s="35">
        <v>5904.9042120358808</v>
      </c>
      <c r="P915" s="35">
        <v>108.96543193518418</v>
      </c>
      <c r="Q915" s="35">
        <v>527.81462192322044</v>
      </c>
      <c r="R915" s="35"/>
      <c r="S915" s="35"/>
      <c r="T915" s="35"/>
      <c r="U915" s="35"/>
      <c r="V915" s="35"/>
    </row>
    <row r="916" spans="14:22" x14ac:dyDescent="0.25">
      <c r="N916" s="34">
        <v>912</v>
      </c>
      <c r="O916" s="35">
        <v>5461.8759315609459</v>
      </c>
      <c r="P916" s="35">
        <v>93.762838275684288</v>
      </c>
      <c r="Q916" s="35">
        <v>755.65292337972812</v>
      </c>
      <c r="R916" s="35"/>
      <c r="S916" s="35"/>
      <c r="T916" s="35"/>
      <c r="U916" s="35"/>
      <c r="V916" s="35"/>
    </row>
    <row r="917" spans="14:22" x14ac:dyDescent="0.25">
      <c r="N917" s="34">
        <v>913</v>
      </c>
      <c r="O917" s="35">
        <v>4982.4848902906979</v>
      </c>
      <c r="P917" s="35">
        <v>105.24713308569748</v>
      </c>
      <c r="Q917" s="35">
        <v>705.7348619382401</v>
      </c>
      <c r="R917" s="35"/>
      <c r="S917" s="35"/>
      <c r="T917" s="35"/>
      <c r="U917" s="35"/>
      <c r="V917" s="35"/>
    </row>
    <row r="918" spans="14:22" x14ac:dyDescent="0.25">
      <c r="N918" s="34">
        <v>914</v>
      </c>
      <c r="O918" s="35">
        <v>5487.4039548090286</v>
      </c>
      <c r="P918" s="35">
        <v>105.01416674470627</v>
      </c>
      <c r="Q918" s="35">
        <v>603.76908136603538</v>
      </c>
      <c r="R918" s="35"/>
      <c r="S918" s="35"/>
      <c r="T918" s="35"/>
      <c r="U918" s="35"/>
      <c r="V918" s="35"/>
    </row>
    <row r="919" spans="14:22" x14ac:dyDescent="0.25">
      <c r="N919" s="34">
        <v>915</v>
      </c>
      <c r="O919" s="35">
        <v>6137.1130045643613</v>
      </c>
      <c r="P919" s="35">
        <v>118.67827551411594</v>
      </c>
      <c r="Q919" s="35">
        <v>680.54075133330264</v>
      </c>
      <c r="R919" s="35"/>
      <c r="S919" s="35"/>
      <c r="T919" s="35"/>
      <c r="U919" s="35"/>
      <c r="V919" s="35"/>
    </row>
    <row r="920" spans="14:22" x14ac:dyDescent="0.25">
      <c r="N920" s="34">
        <v>916</v>
      </c>
      <c r="O920" s="35">
        <v>6282.7082411806077</v>
      </c>
      <c r="P920" s="35">
        <v>85.381113416320431</v>
      </c>
      <c r="Q920" s="35">
        <v>628.17294296235957</v>
      </c>
      <c r="R920" s="35"/>
      <c r="S920" s="35"/>
      <c r="T920" s="35"/>
      <c r="U920" s="35"/>
      <c r="V920" s="35"/>
    </row>
    <row r="921" spans="14:22" x14ac:dyDescent="0.25">
      <c r="N921" s="34">
        <v>917</v>
      </c>
      <c r="O921" s="35">
        <v>6902.3938924130143</v>
      </c>
      <c r="P921" s="35">
        <v>77.630046466300684</v>
      </c>
      <c r="Q921" s="35">
        <v>662.86526623506973</v>
      </c>
      <c r="R921" s="35"/>
      <c r="S921" s="35"/>
      <c r="T921" s="35"/>
      <c r="U921" s="35"/>
      <c r="V921" s="35"/>
    </row>
    <row r="922" spans="14:22" x14ac:dyDescent="0.25">
      <c r="N922" s="34">
        <v>918</v>
      </c>
      <c r="O922" s="35">
        <v>5687.7115756925114</v>
      </c>
      <c r="P922" s="35">
        <v>113.50800281076233</v>
      </c>
      <c r="Q922" s="35">
        <v>998.1028688926358</v>
      </c>
      <c r="R922" s="35"/>
      <c r="S922" s="35"/>
      <c r="T922" s="35"/>
      <c r="U922" s="35"/>
      <c r="V922" s="35"/>
    </row>
    <row r="923" spans="14:22" x14ac:dyDescent="0.25">
      <c r="N923" s="34">
        <v>919</v>
      </c>
      <c r="O923" s="35">
        <v>6822.2935129295538</v>
      </c>
      <c r="P923" s="35">
        <v>77.091702031348589</v>
      </c>
      <c r="Q923" s="35">
        <v>846.23882073130096</v>
      </c>
      <c r="R923" s="35"/>
      <c r="S923" s="35"/>
      <c r="T923" s="35"/>
      <c r="U923" s="35"/>
      <c r="V923" s="35"/>
    </row>
    <row r="924" spans="14:22" x14ac:dyDescent="0.25">
      <c r="N924" s="34">
        <v>920</v>
      </c>
      <c r="O924" s="35">
        <v>7379.4992820788875</v>
      </c>
      <c r="P924" s="35">
        <v>100.87231117255885</v>
      </c>
      <c r="Q924" s="35">
        <v>764.73737659028166</v>
      </c>
      <c r="R924" s="35"/>
      <c r="S924" s="35"/>
      <c r="T924" s="35"/>
      <c r="U924" s="35"/>
      <c r="V924" s="35"/>
    </row>
    <row r="925" spans="14:22" x14ac:dyDescent="0.25">
      <c r="N925" s="34">
        <v>921</v>
      </c>
      <c r="O925" s="35">
        <v>6194.4443621016762</v>
      </c>
      <c r="P925" s="35">
        <v>73.085480318812856</v>
      </c>
      <c r="Q925" s="35">
        <v>722.23707318646962</v>
      </c>
      <c r="R925" s="35"/>
      <c r="S925" s="35"/>
      <c r="T925" s="35"/>
      <c r="U925" s="35"/>
      <c r="V925" s="35"/>
    </row>
    <row r="926" spans="14:22" x14ac:dyDescent="0.25">
      <c r="N926" s="34">
        <v>922</v>
      </c>
      <c r="O926" s="35">
        <v>7223.6466012887877</v>
      </c>
      <c r="P926" s="35">
        <v>113.86869097346147</v>
      </c>
      <c r="Q926" s="35">
        <v>666.86723200030804</v>
      </c>
      <c r="R926" s="35"/>
      <c r="S926" s="35"/>
      <c r="T926" s="35"/>
      <c r="U926" s="35"/>
      <c r="V926" s="35"/>
    </row>
    <row r="927" spans="14:22" x14ac:dyDescent="0.25">
      <c r="N927" s="34">
        <v>923</v>
      </c>
      <c r="O927" s="35">
        <v>6237.8216670938646</v>
      </c>
      <c r="P927" s="35">
        <v>92.414469649247508</v>
      </c>
      <c r="Q927" s="35">
        <v>515.63703545200713</v>
      </c>
      <c r="R927" s="35"/>
      <c r="S927" s="35"/>
      <c r="T927" s="35"/>
      <c r="U927" s="35"/>
      <c r="V927" s="35"/>
    </row>
    <row r="928" spans="14:22" x14ac:dyDescent="0.25">
      <c r="N928" s="34">
        <v>924</v>
      </c>
      <c r="O928" s="35">
        <v>5988.359181170732</v>
      </c>
      <c r="P928" s="35">
        <v>85.275701934570407</v>
      </c>
      <c r="Q928" s="35">
        <v>609.55188373670717</v>
      </c>
      <c r="R928" s="35"/>
      <c r="S928" s="35"/>
      <c r="T928" s="35"/>
      <c r="U928" s="35"/>
      <c r="V928" s="35"/>
    </row>
    <row r="929" spans="14:22" x14ac:dyDescent="0.25">
      <c r="N929" s="34">
        <v>925</v>
      </c>
      <c r="O929" s="35">
        <v>6341.6642891074789</v>
      </c>
      <c r="P929" s="35">
        <v>75.371208207631128</v>
      </c>
      <c r="Q929" s="35">
        <v>739.05536085347762</v>
      </c>
      <c r="R929" s="35"/>
      <c r="S929" s="35"/>
      <c r="T929" s="35"/>
      <c r="U929" s="35"/>
      <c r="V929" s="35"/>
    </row>
    <row r="930" spans="14:22" x14ac:dyDescent="0.25">
      <c r="N930" s="34">
        <v>926</v>
      </c>
      <c r="O930" s="35">
        <v>6371.7646388449512</v>
      </c>
      <c r="P930" s="35">
        <v>104.45298254943479</v>
      </c>
      <c r="Q930" s="35">
        <v>627.60764782933552</v>
      </c>
      <c r="R930" s="35"/>
      <c r="S930" s="35"/>
      <c r="T930" s="35"/>
      <c r="U930" s="35"/>
      <c r="V930" s="35"/>
    </row>
    <row r="931" spans="14:22" x14ac:dyDescent="0.25">
      <c r="N931" s="34">
        <v>927</v>
      </c>
      <c r="O931" s="35">
        <v>7322.7777431308332</v>
      </c>
      <c r="P931" s="35">
        <v>107.26776685125277</v>
      </c>
      <c r="Q931" s="35">
        <v>846.2597353433415</v>
      </c>
      <c r="R931" s="35"/>
      <c r="S931" s="35"/>
      <c r="T931" s="35"/>
      <c r="U931" s="35"/>
      <c r="V931" s="35"/>
    </row>
    <row r="932" spans="14:22" x14ac:dyDescent="0.25">
      <c r="N932" s="34">
        <v>928</v>
      </c>
      <c r="O932" s="35">
        <v>6708.5101636169647</v>
      </c>
      <c r="P932" s="35">
        <v>104.10100954969587</v>
      </c>
      <c r="Q932" s="35">
        <v>625.59157925962063</v>
      </c>
      <c r="R932" s="35"/>
      <c r="S932" s="35"/>
      <c r="T932" s="35"/>
      <c r="U932" s="35"/>
      <c r="V932" s="35"/>
    </row>
    <row r="933" spans="14:22" x14ac:dyDescent="0.25">
      <c r="N933" s="34">
        <v>929</v>
      </c>
      <c r="O933" s="35">
        <v>6535.8592683299312</v>
      </c>
      <c r="P933" s="35">
        <v>114.78340117896576</v>
      </c>
      <c r="Q933" s="35">
        <v>671.13131680713434</v>
      </c>
      <c r="R933" s="35"/>
      <c r="S933" s="35"/>
      <c r="T933" s="35"/>
      <c r="U933" s="35"/>
      <c r="V933" s="35"/>
    </row>
    <row r="934" spans="14:22" x14ac:dyDescent="0.25">
      <c r="N934" s="34">
        <v>930</v>
      </c>
      <c r="O934" s="35">
        <v>5913.2344623559648</v>
      </c>
      <c r="P934" s="35">
        <v>95.588718070391707</v>
      </c>
      <c r="Q934" s="35">
        <v>708.93858002534523</v>
      </c>
      <c r="R934" s="35"/>
      <c r="S934" s="35"/>
      <c r="T934" s="35"/>
      <c r="U934" s="35"/>
      <c r="V934" s="35"/>
    </row>
    <row r="935" spans="14:22" x14ac:dyDescent="0.25">
      <c r="N935" s="34">
        <v>931</v>
      </c>
      <c r="O935" s="35">
        <v>5049.309312254697</v>
      </c>
      <c r="P935" s="35">
        <v>80.635121007701471</v>
      </c>
      <c r="Q935" s="35">
        <v>799.82759887364114</v>
      </c>
      <c r="R935" s="35"/>
      <c r="S935" s="35"/>
      <c r="T935" s="35"/>
      <c r="U935" s="35"/>
      <c r="V935" s="35"/>
    </row>
    <row r="936" spans="14:22" x14ac:dyDescent="0.25">
      <c r="N936" s="34">
        <v>932</v>
      </c>
      <c r="O936" s="35">
        <v>5465.5726816971228</v>
      </c>
      <c r="P936" s="35">
        <v>114.58648445963891</v>
      </c>
      <c r="Q936" s="35">
        <v>724.07125412418975</v>
      </c>
      <c r="R936" s="35"/>
      <c r="S936" s="35"/>
      <c r="T936" s="35"/>
      <c r="U936" s="35"/>
      <c r="V936" s="35"/>
    </row>
    <row r="937" spans="14:22" x14ac:dyDescent="0.25">
      <c r="N937" s="34">
        <v>933</v>
      </c>
      <c r="O937" s="35">
        <v>6010.3825401071135</v>
      </c>
      <c r="P937" s="35">
        <v>119.02802906119246</v>
      </c>
      <c r="Q937" s="35">
        <v>655.68667414833351</v>
      </c>
      <c r="R937" s="35"/>
      <c r="S937" s="35"/>
      <c r="T937" s="35"/>
      <c r="U937" s="35"/>
      <c r="V937" s="35"/>
    </row>
    <row r="938" spans="14:22" x14ac:dyDescent="0.25">
      <c r="N938" s="34">
        <v>934</v>
      </c>
      <c r="O938" s="35">
        <v>5916.0068009815541</v>
      </c>
      <c r="P938" s="35">
        <v>112.11252962766564</v>
      </c>
      <c r="Q938" s="35">
        <v>781.03099890459657</v>
      </c>
      <c r="R938" s="35"/>
      <c r="S938" s="35"/>
      <c r="T938" s="35"/>
      <c r="U938" s="35"/>
      <c r="V938" s="35"/>
    </row>
    <row r="939" spans="14:22" x14ac:dyDescent="0.25">
      <c r="N939" s="34">
        <v>935</v>
      </c>
      <c r="O939" s="35">
        <v>5792.1594408153323</v>
      </c>
      <c r="P939" s="35">
        <v>102.47717991137296</v>
      </c>
      <c r="Q939" s="35">
        <v>842.7967593729353</v>
      </c>
      <c r="R939" s="35"/>
      <c r="S939" s="35"/>
      <c r="T939" s="35"/>
      <c r="U939" s="35"/>
      <c r="V939" s="35"/>
    </row>
    <row r="940" spans="14:22" x14ac:dyDescent="0.25">
      <c r="N940" s="34">
        <v>936</v>
      </c>
      <c r="O940" s="35">
        <v>7670.8458497187385</v>
      </c>
      <c r="P940" s="35">
        <v>87.012728817342463</v>
      </c>
      <c r="Q940" s="35">
        <v>572.08429744879425</v>
      </c>
      <c r="R940" s="35"/>
      <c r="S940" s="35"/>
      <c r="T940" s="35"/>
      <c r="U940" s="35"/>
      <c r="V940" s="35"/>
    </row>
    <row r="941" spans="14:22" x14ac:dyDescent="0.25">
      <c r="N941" s="34">
        <v>937</v>
      </c>
      <c r="O941" s="35">
        <v>6589.9404408166429</v>
      </c>
      <c r="P941" s="35">
        <v>83.061031921856568</v>
      </c>
      <c r="Q941" s="35">
        <v>550.73484574965801</v>
      </c>
      <c r="R941" s="35"/>
      <c r="S941" s="35"/>
      <c r="T941" s="35"/>
      <c r="U941" s="35"/>
      <c r="V941" s="35"/>
    </row>
    <row r="942" spans="14:22" x14ac:dyDescent="0.25">
      <c r="N942" s="34">
        <v>938</v>
      </c>
      <c r="O942" s="35">
        <v>6680.8484903618801</v>
      </c>
      <c r="P942" s="35">
        <v>98.380684862140953</v>
      </c>
      <c r="Q942" s="35">
        <v>727.34419636023006</v>
      </c>
      <c r="R942" s="35"/>
      <c r="S942" s="35"/>
      <c r="T942" s="35"/>
      <c r="U942" s="35"/>
      <c r="V942" s="35"/>
    </row>
    <row r="943" spans="14:22" x14ac:dyDescent="0.25">
      <c r="N943" s="34">
        <v>939</v>
      </c>
      <c r="O943" s="35">
        <v>5890.3832926558107</v>
      </c>
      <c r="P943" s="35">
        <v>92.410260918905806</v>
      </c>
      <c r="Q943" s="35">
        <v>735.38018771429006</v>
      </c>
      <c r="R943" s="35"/>
      <c r="S943" s="35"/>
      <c r="T943" s="35"/>
      <c r="U943" s="35"/>
      <c r="V943" s="35"/>
    </row>
    <row r="944" spans="14:22" x14ac:dyDescent="0.25">
      <c r="N944" s="34">
        <v>940</v>
      </c>
      <c r="O944" s="35">
        <v>5753.3517949456927</v>
      </c>
      <c r="P944" s="35">
        <v>105.66489298794363</v>
      </c>
      <c r="Q944" s="35">
        <v>1031.9659846274021</v>
      </c>
      <c r="R944" s="35"/>
      <c r="S944" s="35"/>
      <c r="T944" s="35"/>
      <c r="U944" s="35"/>
      <c r="V944" s="35"/>
    </row>
    <row r="945" spans="14:22" x14ac:dyDescent="0.25">
      <c r="N945" s="34">
        <v>941</v>
      </c>
      <c r="O945" s="35">
        <v>4968.6341907434162</v>
      </c>
      <c r="P945" s="35">
        <v>113.04837913551208</v>
      </c>
      <c r="Q945" s="35">
        <v>569.0463892827546</v>
      </c>
      <c r="R945" s="35"/>
      <c r="S945" s="35"/>
      <c r="T945" s="35"/>
      <c r="U945" s="35"/>
      <c r="V945" s="35"/>
    </row>
    <row r="946" spans="14:22" x14ac:dyDescent="0.25">
      <c r="N946" s="34">
        <v>942</v>
      </c>
      <c r="O946" s="35">
        <v>5199.5623025128307</v>
      </c>
      <c r="P946" s="35">
        <v>86.819282741457684</v>
      </c>
      <c r="Q946" s="35">
        <v>884.14111953428585</v>
      </c>
      <c r="R946" s="35"/>
      <c r="S946" s="35"/>
      <c r="T946" s="35"/>
      <c r="U946" s="35"/>
      <c r="V946" s="35"/>
    </row>
    <row r="947" spans="14:22" x14ac:dyDescent="0.25">
      <c r="N947" s="34">
        <v>943</v>
      </c>
      <c r="O947" s="35">
        <v>5298.2990811999171</v>
      </c>
      <c r="P947" s="35">
        <v>88.87662466792392</v>
      </c>
      <c r="Q947" s="35">
        <v>832.54137656352441</v>
      </c>
      <c r="R947" s="35"/>
      <c r="S947" s="35"/>
      <c r="T947" s="35"/>
      <c r="U947" s="35"/>
      <c r="V947" s="35"/>
    </row>
    <row r="948" spans="14:22" x14ac:dyDescent="0.25">
      <c r="N948" s="34">
        <v>944</v>
      </c>
      <c r="O948" s="35">
        <v>5185.5316764472927</v>
      </c>
      <c r="P948" s="35">
        <v>91.792011317601236</v>
      </c>
      <c r="Q948" s="35">
        <v>742.09451539886834</v>
      </c>
      <c r="R948" s="35"/>
      <c r="S948" s="35"/>
      <c r="T948" s="35"/>
      <c r="U948" s="35"/>
      <c r="V948" s="35"/>
    </row>
    <row r="949" spans="14:22" x14ac:dyDescent="0.25">
      <c r="N949" s="34">
        <v>945</v>
      </c>
      <c r="O949" s="35">
        <v>4489.5639132413171</v>
      </c>
      <c r="P949" s="35">
        <v>93.165159127286202</v>
      </c>
      <c r="Q949" s="35">
        <v>748.1825483056964</v>
      </c>
      <c r="R949" s="35"/>
      <c r="S949" s="35"/>
      <c r="T949" s="35"/>
      <c r="U949" s="35"/>
      <c r="V949" s="35"/>
    </row>
    <row r="950" spans="14:22" x14ac:dyDescent="0.25">
      <c r="N950" s="34">
        <v>946</v>
      </c>
      <c r="O950" s="35">
        <v>6174.9787436950801</v>
      </c>
      <c r="P950" s="35">
        <v>105.34598070612037</v>
      </c>
      <c r="Q950" s="35">
        <v>597.88132799685468</v>
      </c>
      <c r="R950" s="35"/>
      <c r="S950" s="35"/>
      <c r="T950" s="35"/>
      <c r="U950" s="35"/>
      <c r="V950" s="35"/>
    </row>
    <row r="951" spans="14:22" x14ac:dyDescent="0.25">
      <c r="N951" s="34">
        <v>947</v>
      </c>
      <c r="O951" s="35">
        <v>4863.9405900039446</v>
      </c>
      <c r="P951" s="35">
        <v>114.64073712999976</v>
      </c>
      <c r="Q951" s="35">
        <v>886.12864510393933</v>
      </c>
      <c r="R951" s="35"/>
      <c r="S951" s="35"/>
      <c r="T951" s="35"/>
      <c r="U951" s="35"/>
      <c r="V951" s="35"/>
    </row>
    <row r="952" spans="14:22" x14ac:dyDescent="0.25">
      <c r="N952" s="34">
        <v>948</v>
      </c>
      <c r="O952" s="35">
        <v>7951.7900915835189</v>
      </c>
      <c r="P952" s="35">
        <v>87.118404495439336</v>
      </c>
      <c r="Q952" s="35">
        <v>681.08987661222613</v>
      </c>
      <c r="R952" s="35"/>
      <c r="S952" s="35"/>
      <c r="T952" s="35"/>
      <c r="U952" s="35"/>
      <c r="V952" s="35"/>
    </row>
    <row r="953" spans="14:22" x14ac:dyDescent="0.25">
      <c r="N953" s="34">
        <v>949</v>
      </c>
      <c r="O953" s="35">
        <v>6342.5596521263442</v>
      </c>
      <c r="P953" s="35">
        <v>74.603014355484945</v>
      </c>
      <c r="Q953" s="35">
        <v>562.44123765797497</v>
      </c>
      <c r="R953" s="35"/>
      <c r="S953" s="35"/>
      <c r="T953" s="35"/>
      <c r="U953" s="35"/>
      <c r="V953" s="35"/>
    </row>
    <row r="954" spans="14:22" x14ac:dyDescent="0.25">
      <c r="N954" s="34">
        <v>950</v>
      </c>
      <c r="O954" s="35">
        <v>6344.6738760589969</v>
      </c>
      <c r="P954" s="35">
        <v>116.34704001792139</v>
      </c>
      <c r="Q954" s="35">
        <v>478.49845381161356</v>
      </c>
      <c r="R954" s="35"/>
      <c r="S954" s="35"/>
      <c r="T954" s="35"/>
      <c r="U954" s="35"/>
      <c r="V954" s="35"/>
    </row>
    <row r="955" spans="14:22" x14ac:dyDescent="0.25">
      <c r="N955" s="34">
        <v>951</v>
      </c>
      <c r="O955" s="35">
        <v>7711.9009863874699</v>
      </c>
      <c r="P955" s="35">
        <v>89.486545012838334</v>
      </c>
      <c r="Q955" s="35">
        <v>806.78475147748952</v>
      </c>
      <c r="R955" s="35"/>
      <c r="S955" s="35"/>
      <c r="T955" s="35"/>
      <c r="U955" s="35"/>
      <c r="V955" s="35"/>
    </row>
    <row r="956" spans="14:22" x14ac:dyDescent="0.25">
      <c r="N956" s="34">
        <v>952</v>
      </c>
      <c r="O956" s="35">
        <v>5378.2230567484976</v>
      </c>
      <c r="P956" s="35">
        <v>94.085330846547436</v>
      </c>
      <c r="Q956" s="35">
        <v>785.09461493380866</v>
      </c>
      <c r="R956" s="35"/>
      <c r="S956" s="35"/>
      <c r="T956" s="35"/>
      <c r="U956" s="35"/>
      <c r="V956" s="35"/>
    </row>
    <row r="957" spans="14:22" x14ac:dyDescent="0.25">
      <c r="N957" s="34">
        <v>953</v>
      </c>
      <c r="O957" s="35">
        <v>5081.3834269299696</v>
      </c>
      <c r="P957" s="35">
        <v>82.581526670008998</v>
      </c>
      <c r="Q957" s="35">
        <v>670.0747181336925</v>
      </c>
      <c r="R957" s="35"/>
      <c r="S957" s="35"/>
      <c r="T957" s="35"/>
      <c r="U957" s="35"/>
      <c r="V957" s="35"/>
    </row>
    <row r="958" spans="14:22" x14ac:dyDescent="0.25">
      <c r="N958" s="34">
        <v>954</v>
      </c>
      <c r="O958" s="35">
        <v>5988.5142547839869</v>
      </c>
      <c r="P958" s="35">
        <v>101.88472129728434</v>
      </c>
      <c r="Q958" s="35">
        <v>831.63941799540692</v>
      </c>
      <c r="R958" s="35"/>
      <c r="S958" s="35"/>
      <c r="T958" s="35"/>
      <c r="U958" s="35"/>
      <c r="V958" s="35"/>
    </row>
    <row r="959" spans="14:22" x14ac:dyDescent="0.25">
      <c r="N959" s="34">
        <v>955</v>
      </c>
      <c r="O959" s="35">
        <v>6084.6932716980291</v>
      </c>
      <c r="P959" s="35">
        <v>106.91431555872273</v>
      </c>
      <c r="Q959" s="35">
        <v>787.58163572727869</v>
      </c>
      <c r="R959" s="35"/>
      <c r="S959" s="35"/>
      <c r="T959" s="35"/>
      <c r="U959" s="35"/>
      <c r="V959" s="35"/>
    </row>
    <row r="960" spans="14:22" x14ac:dyDescent="0.25">
      <c r="N960" s="34">
        <v>956</v>
      </c>
      <c r="O960" s="35">
        <v>6505.4039527905652</v>
      </c>
      <c r="P960" s="35">
        <v>90.701253349415964</v>
      </c>
      <c r="Q960" s="35">
        <v>796.18503321884793</v>
      </c>
      <c r="R960" s="35"/>
      <c r="S960" s="35"/>
      <c r="T960" s="35"/>
      <c r="U960" s="35"/>
      <c r="V960" s="35"/>
    </row>
    <row r="961" spans="14:22" x14ac:dyDescent="0.25">
      <c r="N961" s="34">
        <v>957</v>
      </c>
      <c r="O961" s="35">
        <v>5797.9601628847659</v>
      </c>
      <c r="P961" s="35">
        <v>96.797478341565352</v>
      </c>
      <c r="Q961" s="35">
        <v>862.35438973039845</v>
      </c>
      <c r="R961" s="35"/>
      <c r="S961" s="35"/>
      <c r="T961" s="35"/>
      <c r="U961" s="35"/>
      <c r="V961" s="35"/>
    </row>
    <row r="962" spans="14:22" x14ac:dyDescent="0.25">
      <c r="N962" s="34">
        <v>958</v>
      </c>
      <c r="O962" s="35">
        <v>7242.163409017011</v>
      </c>
      <c r="P962" s="35">
        <v>99.704675783393583</v>
      </c>
      <c r="Q962" s="35">
        <v>794.54366060929499</v>
      </c>
      <c r="R962" s="35"/>
      <c r="S962" s="35"/>
      <c r="T962" s="35"/>
      <c r="U962" s="35"/>
      <c r="V962" s="35"/>
    </row>
    <row r="963" spans="14:22" x14ac:dyDescent="0.25">
      <c r="N963" s="34">
        <v>959</v>
      </c>
      <c r="O963" s="35">
        <v>5864.7067400305878</v>
      </c>
      <c r="P963" s="35">
        <v>119.18958752895043</v>
      </c>
      <c r="Q963" s="35">
        <v>751.95440087234749</v>
      </c>
      <c r="R963" s="35"/>
      <c r="S963" s="35"/>
      <c r="T963" s="35"/>
      <c r="U963" s="35"/>
      <c r="V963" s="35"/>
    </row>
    <row r="964" spans="14:22" x14ac:dyDescent="0.25">
      <c r="N964" s="34">
        <v>960</v>
      </c>
      <c r="O964" s="35">
        <v>5853.5096432978389</v>
      </c>
      <c r="P964" s="35">
        <v>99.525727879202492</v>
      </c>
      <c r="Q964" s="35">
        <v>706.80246305496462</v>
      </c>
      <c r="R964" s="35"/>
      <c r="S964" s="35"/>
      <c r="T964" s="35"/>
      <c r="U964" s="35"/>
      <c r="V964" s="35"/>
    </row>
    <row r="965" spans="14:22" x14ac:dyDescent="0.25">
      <c r="N965" s="34">
        <v>961</v>
      </c>
      <c r="O965" s="35">
        <v>6324.2201977049644</v>
      </c>
      <c r="P965" s="35">
        <v>77.329113028975428</v>
      </c>
      <c r="Q965" s="35">
        <v>796.56465915511296</v>
      </c>
      <c r="R965" s="35"/>
      <c r="S965" s="35"/>
      <c r="T965" s="35"/>
      <c r="U965" s="35"/>
      <c r="V965" s="35"/>
    </row>
    <row r="966" spans="14:22" x14ac:dyDescent="0.25">
      <c r="N966" s="34">
        <v>962</v>
      </c>
      <c r="O966" s="35">
        <v>6237.9110457394181</v>
      </c>
      <c r="P966" s="35">
        <v>100.18872428139318</v>
      </c>
      <c r="Q966" s="35">
        <v>721.60884110441179</v>
      </c>
      <c r="R966" s="35"/>
      <c r="S966" s="35"/>
      <c r="T966" s="35"/>
      <c r="U966" s="35"/>
      <c r="V966" s="35"/>
    </row>
    <row r="967" spans="14:22" x14ac:dyDescent="0.25">
      <c r="N967" s="34">
        <v>963</v>
      </c>
      <c r="O967" s="35">
        <v>5274.8248499573438</v>
      </c>
      <c r="P967" s="35">
        <v>120.80568777227316</v>
      </c>
      <c r="Q967" s="35">
        <v>822.31950116471364</v>
      </c>
      <c r="R967" s="35"/>
      <c r="S967" s="35"/>
      <c r="T967" s="35"/>
      <c r="U967" s="35"/>
      <c r="V967" s="35"/>
    </row>
    <row r="968" spans="14:22" x14ac:dyDescent="0.25">
      <c r="N968" s="34">
        <v>964</v>
      </c>
      <c r="O968" s="35">
        <v>6279.6191490728243</v>
      </c>
      <c r="P968" s="35">
        <v>106.24326308273407</v>
      </c>
      <c r="Q968" s="35">
        <v>903.47265480078909</v>
      </c>
      <c r="R968" s="35"/>
      <c r="S968" s="35"/>
      <c r="T968" s="35"/>
      <c r="U968" s="35"/>
      <c r="V968" s="35"/>
    </row>
    <row r="969" spans="14:22" x14ac:dyDescent="0.25">
      <c r="N969" s="34">
        <v>965</v>
      </c>
      <c r="O969" s="35">
        <v>6114.1605189916709</v>
      </c>
      <c r="P969" s="35">
        <v>103.45691297939447</v>
      </c>
      <c r="Q969" s="35">
        <v>699.06067905524594</v>
      </c>
      <c r="R969" s="35"/>
      <c r="S969" s="35"/>
      <c r="T969" s="35"/>
      <c r="U969" s="35"/>
      <c r="V969" s="35"/>
    </row>
    <row r="970" spans="14:22" x14ac:dyDescent="0.25">
      <c r="N970" s="34">
        <v>966</v>
      </c>
      <c r="O970" s="35">
        <v>6037.2581805859436</v>
      </c>
      <c r="P970" s="35">
        <v>107.23134633638398</v>
      </c>
      <c r="Q970" s="35">
        <v>514.60636358766271</v>
      </c>
      <c r="R970" s="35"/>
      <c r="S970" s="35"/>
      <c r="T970" s="35"/>
      <c r="U970" s="35"/>
      <c r="V970" s="35"/>
    </row>
    <row r="971" spans="14:22" x14ac:dyDescent="0.25">
      <c r="N971" s="34">
        <v>967</v>
      </c>
      <c r="O971" s="35">
        <v>5862.1860959448977</v>
      </c>
      <c r="P971" s="35">
        <v>105.5087316868069</v>
      </c>
      <c r="Q971" s="35">
        <v>648.77110666525562</v>
      </c>
      <c r="R971" s="35"/>
      <c r="S971" s="35"/>
      <c r="T971" s="35"/>
      <c r="U971" s="35"/>
      <c r="V971" s="35"/>
    </row>
    <row r="972" spans="14:22" x14ac:dyDescent="0.25">
      <c r="N972" s="34">
        <v>968</v>
      </c>
      <c r="O972" s="35">
        <v>5014.7578277603443</v>
      </c>
      <c r="P972" s="35">
        <v>99.303861602677088</v>
      </c>
      <c r="Q972" s="35">
        <v>835.52120134611539</v>
      </c>
      <c r="R972" s="35"/>
      <c r="S972" s="35"/>
      <c r="T972" s="35"/>
      <c r="U972" s="35"/>
      <c r="V972" s="35"/>
    </row>
    <row r="973" spans="14:22" x14ac:dyDescent="0.25">
      <c r="N973" s="34">
        <v>969</v>
      </c>
      <c r="O973" s="35">
        <v>5460.9332197233562</v>
      </c>
      <c r="P973" s="35">
        <v>76.530269468410012</v>
      </c>
      <c r="Q973" s="35">
        <v>747.31000023836395</v>
      </c>
      <c r="R973" s="35"/>
      <c r="S973" s="35"/>
      <c r="T973" s="35"/>
      <c r="U973" s="35"/>
      <c r="V973" s="35"/>
    </row>
    <row r="974" spans="14:22" x14ac:dyDescent="0.25">
      <c r="N974" s="34">
        <v>970</v>
      </c>
      <c r="O974" s="35">
        <v>6922.8918642408862</v>
      </c>
      <c r="P974" s="35">
        <v>102.37772694531903</v>
      </c>
      <c r="Q974" s="35">
        <v>541.44707068573018</v>
      </c>
      <c r="R974" s="35"/>
      <c r="S974" s="35"/>
      <c r="T974" s="35"/>
      <c r="U974" s="35"/>
      <c r="V974" s="35"/>
    </row>
    <row r="975" spans="14:22" x14ac:dyDescent="0.25">
      <c r="N975" s="34">
        <v>971</v>
      </c>
      <c r="O975" s="35">
        <v>5449.6888544567573</v>
      </c>
      <c r="P975" s="35">
        <v>74.782015100687019</v>
      </c>
      <c r="Q975" s="35">
        <v>765.07099774115045</v>
      </c>
      <c r="R975" s="35"/>
      <c r="S975" s="35"/>
      <c r="T975" s="35"/>
      <c r="U975" s="35"/>
      <c r="V975" s="35"/>
    </row>
    <row r="976" spans="14:22" x14ac:dyDescent="0.25">
      <c r="N976" s="34">
        <v>972</v>
      </c>
      <c r="O976" s="35">
        <v>6420.6245426019768</v>
      </c>
      <c r="P976" s="35">
        <v>97.195671698983986</v>
      </c>
      <c r="Q976" s="35">
        <v>788.1933952730484</v>
      </c>
      <c r="R976" s="35"/>
      <c r="S976" s="35"/>
      <c r="T976" s="35"/>
      <c r="U976" s="35"/>
      <c r="V976" s="35"/>
    </row>
    <row r="977" spans="14:22" x14ac:dyDescent="0.25">
      <c r="N977" s="34">
        <v>973</v>
      </c>
      <c r="O977" s="35">
        <v>6232.0966736537484</v>
      </c>
      <c r="P977" s="35">
        <v>85.088303054092563</v>
      </c>
      <c r="Q977" s="35">
        <v>733.54578781063731</v>
      </c>
      <c r="R977" s="35"/>
      <c r="S977" s="35"/>
      <c r="T977" s="35"/>
      <c r="U977" s="35"/>
      <c r="V977" s="35"/>
    </row>
    <row r="978" spans="14:22" x14ac:dyDescent="0.25">
      <c r="N978" s="34">
        <v>974</v>
      </c>
      <c r="O978" s="35">
        <v>6103.2368082660632</v>
      </c>
      <c r="P978" s="35">
        <v>95.624987396215673</v>
      </c>
      <c r="Q978" s="35">
        <v>670.04322763269738</v>
      </c>
      <c r="R978" s="35"/>
      <c r="S978" s="35"/>
      <c r="T978" s="35"/>
      <c r="U978" s="35"/>
      <c r="V978" s="35"/>
    </row>
    <row r="979" spans="14:22" x14ac:dyDescent="0.25">
      <c r="N979" s="34">
        <v>975</v>
      </c>
      <c r="O979" s="35">
        <v>6544.1769456797419</v>
      </c>
      <c r="P979" s="35">
        <v>110.27782122698575</v>
      </c>
      <c r="Q979" s="35">
        <v>769.03930154655234</v>
      </c>
      <c r="R979" s="35"/>
      <c r="S979" s="35"/>
      <c r="T979" s="35"/>
      <c r="U979" s="35"/>
      <c r="V979" s="35"/>
    </row>
    <row r="980" spans="14:22" x14ac:dyDescent="0.25">
      <c r="N980" s="34">
        <v>976</v>
      </c>
      <c r="O980" s="35">
        <v>7189.7088713798303</v>
      </c>
      <c r="P980" s="35">
        <v>99.309484413730871</v>
      </c>
      <c r="Q980" s="35">
        <v>797.93388558406718</v>
      </c>
      <c r="R980" s="35"/>
      <c r="S980" s="35"/>
      <c r="T980" s="35"/>
      <c r="U980" s="35"/>
      <c r="V980" s="35"/>
    </row>
    <row r="981" spans="14:22" x14ac:dyDescent="0.25">
      <c r="N981" s="34">
        <v>977</v>
      </c>
      <c r="O981" s="35">
        <v>6864.4140147943644</v>
      </c>
      <c r="P981" s="35">
        <v>103.37500274664001</v>
      </c>
      <c r="Q981" s="35">
        <v>663.7755133337115</v>
      </c>
      <c r="R981" s="35"/>
      <c r="S981" s="35"/>
      <c r="T981" s="35"/>
      <c r="U981" s="35"/>
      <c r="V981" s="35"/>
    </row>
    <row r="982" spans="14:22" x14ac:dyDescent="0.25">
      <c r="N982" s="34">
        <v>978</v>
      </c>
      <c r="O982" s="35">
        <v>5783.5850879291938</v>
      </c>
      <c r="P982" s="35">
        <v>110.00130892238414</v>
      </c>
      <c r="Q982" s="35">
        <v>646.50400179403073</v>
      </c>
      <c r="R982" s="35"/>
      <c r="S982" s="35"/>
      <c r="T982" s="35"/>
      <c r="U982" s="35"/>
      <c r="V982" s="35"/>
    </row>
    <row r="983" spans="14:22" x14ac:dyDescent="0.25">
      <c r="N983" s="34">
        <v>979</v>
      </c>
      <c r="O983" s="35">
        <v>6329.4871535452439</v>
      </c>
      <c r="P983" s="35">
        <v>67.946724958636892</v>
      </c>
      <c r="Q983" s="35">
        <v>772.69375316065475</v>
      </c>
      <c r="R983" s="35"/>
      <c r="S983" s="35"/>
      <c r="T983" s="35"/>
      <c r="U983" s="35"/>
      <c r="V983" s="35"/>
    </row>
    <row r="984" spans="14:22" x14ac:dyDescent="0.25">
      <c r="N984" s="34">
        <v>980</v>
      </c>
      <c r="O984" s="35">
        <v>6988.2099725596318</v>
      </c>
      <c r="P984" s="35">
        <v>109.03786753372768</v>
      </c>
      <c r="Q984" s="35">
        <v>882.9734725263927</v>
      </c>
      <c r="R984" s="35"/>
      <c r="S984" s="35"/>
      <c r="T984" s="35"/>
      <c r="U984" s="35"/>
      <c r="V984" s="35"/>
    </row>
    <row r="985" spans="14:22" x14ac:dyDescent="0.25">
      <c r="N985" s="34">
        <v>981</v>
      </c>
      <c r="O985" s="35">
        <v>5783.5479001689182</v>
      </c>
      <c r="P985" s="35">
        <v>98.929623535078278</v>
      </c>
      <c r="Q985" s="35">
        <v>747.66106742783893</v>
      </c>
      <c r="R985" s="35"/>
      <c r="S985" s="35"/>
      <c r="T985" s="35"/>
      <c r="U985" s="35"/>
      <c r="V985" s="35"/>
    </row>
    <row r="986" spans="14:22" x14ac:dyDescent="0.25">
      <c r="N986" s="34">
        <v>982</v>
      </c>
      <c r="O986" s="35">
        <v>6183.5641408027413</v>
      </c>
      <c r="P986" s="35">
        <v>116.13146981814877</v>
      </c>
      <c r="Q986" s="35">
        <v>700.59371838734774</v>
      </c>
      <c r="R986" s="35"/>
      <c r="S986" s="35"/>
      <c r="T986" s="35"/>
      <c r="U986" s="35"/>
      <c r="V986" s="35"/>
    </row>
    <row r="987" spans="14:22" x14ac:dyDescent="0.25">
      <c r="N987" s="34">
        <v>983</v>
      </c>
      <c r="O987" s="35">
        <v>6725.5001287591631</v>
      </c>
      <c r="P987" s="35">
        <v>89.204158479690761</v>
      </c>
      <c r="Q987" s="35">
        <v>723.79625198814369</v>
      </c>
      <c r="R987" s="35"/>
      <c r="S987" s="35"/>
      <c r="T987" s="35"/>
      <c r="U987" s="35"/>
      <c r="V987" s="35"/>
    </row>
    <row r="988" spans="14:22" x14ac:dyDescent="0.25">
      <c r="N988" s="34">
        <v>984</v>
      </c>
      <c r="O988" s="35">
        <v>6558.2549299080501</v>
      </c>
      <c r="P988" s="35">
        <v>110.2951034603839</v>
      </c>
      <c r="Q988" s="35">
        <v>742.98396418324012</v>
      </c>
      <c r="R988" s="35"/>
      <c r="S988" s="35"/>
      <c r="T988" s="35"/>
      <c r="U988" s="35"/>
      <c r="V988" s="35"/>
    </row>
    <row r="989" spans="14:22" x14ac:dyDescent="0.25">
      <c r="N989" s="34">
        <v>985</v>
      </c>
      <c r="O989" s="35">
        <v>5168.724911121446</v>
      </c>
      <c r="P989" s="35">
        <v>111.46345578142655</v>
      </c>
      <c r="Q989" s="35">
        <v>669.12085656498459</v>
      </c>
      <c r="R989" s="35"/>
      <c r="S989" s="35"/>
      <c r="T989" s="35"/>
      <c r="U989" s="35"/>
      <c r="V989" s="35"/>
    </row>
    <row r="990" spans="14:22" x14ac:dyDescent="0.25">
      <c r="N990" s="34">
        <v>986</v>
      </c>
      <c r="O990" s="35">
        <v>7523.751359024217</v>
      </c>
      <c r="P990" s="35">
        <v>103.37328565343316</v>
      </c>
      <c r="Q990" s="35">
        <v>511.57245278635668</v>
      </c>
      <c r="R990" s="35"/>
      <c r="S990" s="35"/>
      <c r="T990" s="35"/>
      <c r="U990" s="35"/>
      <c r="V990" s="35"/>
    </row>
    <row r="991" spans="14:22" x14ac:dyDescent="0.25">
      <c r="N991" s="34">
        <v>987</v>
      </c>
      <c r="O991" s="35">
        <v>6150.6449523893953</v>
      </c>
      <c r="P991" s="35">
        <v>104.2833252262602</v>
      </c>
      <c r="Q991" s="35">
        <v>686.83427402773532</v>
      </c>
      <c r="R991" s="35"/>
      <c r="S991" s="35"/>
      <c r="T991" s="35"/>
      <c r="U991" s="35"/>
      <c r="V991" s="35"/>
    </row>
    <row r="992" spans="14:22" x14ac:dyDescent="0.25">
      <c r="N992" s="34">
        <v>988</v>
      </c>
      <c r="O992" s="35">
        <v>5594.2677906036342</v>
      </c>
      <c r="P992" s="35">
        <v>99.241941210816194</v>
      </c>
      <c r="Q992" s="35">
        <v>762.02735009599951</v>
      </c>
      <c r="R992" s="35"/>
      <c r="S992" s="35"/>
      <c r="T992" s="35"/>
      <c r="U992" s="35"/>
      <c r="V992" s="35"/>
    </row>
    <row r="993" spans="14:22" x14ac:dyDescent="0.25">
      <c r="N993" s="34">
        <v>989</v>
      </c>
      <c r="O993" s="35">
        <v>6795.4804915901996</v>
      </c>
      <c r="P993" s="35">
        <v>118.14283238626771</v>
      </c>
      <c r="Q993" s="35">
        <v>601.55409545608723</v>
      </c>
      <c r="R993" s="35"/>
      <c r="S993" s="35"/>
      <c r="T993" s="35"/>
      <c r="U993" s="35"/>
      <c r="V993" s="35"/>
    </row>
    <row r="994" spans="14:22" x14ac:dyDescent="0.25">
      <c r="N994" s="34">
        <v>990</v>
      </c>
      <c r="O994" s="35">
        <v>5074.3152767477586</v>
      </c>
      <c r="P994" s="35">
        <v>94.623143345963229</v>
      </c>
      <c r="Q994" s="35">
        <v>717.04069961336734</v>
      </c>
      <c r="R994" s="35"/>
      <c r="S994" s="35"/>
      <c r="T994" s="35"/>
      <c r="U994" s="35"/>
      <c r="V994" s="35"/>
    </row>
    <row r="995" spans="14:22" x14ac:dyDescent="0.25">
      <c r="N995" s="34">
        <v>991</v>
      </c>
      <c r="O995" s="35">
        <v>6232.5727773347708</v>
      </c>
      <c r="P995" s="35">
        <v>77.878102428874413</v>
      </c>
      <c r="Q995" s="35">
        <v>687.44286136281551</v>
      </c>
      <c r="R995" s="35"/>
      <c r="S995" s="35"/>
      <c r="T995" s="35"/>
      <c r="U995" s="35"/>
      <c r="V995" s="35"/>
    </row>
    <row r="996" spans="14:22" x14ac:dyDescent="0.25">
      <c r="N996" s="34">
        <v>992</v>
      </c>
      <c r="O996" s="35">
        <v>5705.6492461786847</v>
      </c>
      <c r="P996" s="35">
        <v>118.20227207753597</v>
      </c>
      <c r="Q996" s="35">
        <v>604.0670505560912</v>
      </c>
      <c r="R996" s="35"/>
      <c r="S996" s="35"/>
      <c r="T996" s="35"/>
      <c r="U996" s="35"/>
      <c r="V996" s="35"/>
    </row>
    <row r="997" spans="14:22" x14ac:dyDescent="0.25">
      <c r="N997" s="34">
        <v>993</v>
      </c>
      <c r="O997" s="35">
        <v>6211.5524271811182</v>
      </c>
      <c r="P997" s="35">
        <v>92.821376511074334</v>
      </c>
      <c r="Q997" s="35">
        <v>492.2577450890131</v>
      </c>
      <c r="R997" s="35"/>
      <c r="S997" s="35"/>
      <c r="T997" s="35"/>
      <c r="U997" s="35"/>
      <c r="V997" s="35"/>
    </row>
    <row r="998" spans="14:22" x14ac:dyDescent="0.25">
      <c r="N998" s="34">
        <v>994</v>
      </c>
      <c r="O998" s="35">
        <v>6663.1530593508287</v>
      </c>
      <c r="P998" s="35">
        <v>112.27111019165577</v>
      </c>
      <c r="Q998" s="35">
        <v>642.51913782080203</v>
      </c>
      <c r="R998" s="35"/>
      <c r="S998" s="35"/>
      <c r="T998" s="35"/>
      <c r="U998" s="35"/>
      <c r="V998" s="35"/>
    </row>
    <row r="999" spans="14:22" x14ac:dyDescent="0.25">
      <c r="N999" s="34">
        <v>995</v>
      </c>
      <c r="O999" s="35">
        <v>5210.7152776924613</v>
      </c>
      <c r="P999" s="35">
        <v>112.96187980923</v>
      </c>
      <c r="Q999" s="35">
        <v>914.50046699996631</v>
      </c>
      <c r="R999" s="35"/>
      <c r="S999" s="35"/>
      <c r="T999" s="35"/>
      <c r="U999" s="35"/>
      <c r="V999" s="35"/>
    </row>
    <row r="1000" spans="14:22" x14ac:dyDescent="0.25">
      <c r="N1000" s="34">
        <v>996</v>
      </c>
      <c r="O1000" s="35">
        <v>6005.2900006992722</v>
      </c>
      <c r="P1000" s="35">
        <v>83.916534939599075</v>
      </c>
      <c r="Q1000" s="35">
        <v>696.03471791426296</v>
      </c>
      <c r="R1000" s="35"/>
      <c r="S1000" s="35"/>
      <c r="T1000" s="35"/>
      <c r="U1000" s="35"/>
      <c r="V1000" s="35"/>
    </row>
    <row r="1001" spans="14:22" x14ac:dyDescent="0.25">
      <c r="N1001" s="34">
        <v>997</v>
      </c>
      <c r="O1001" s="35">
        <v>5034.499689742408</v>
      </c>
      <c r="P1001" s="35">
        <v>91.304589243269675</v>
      </c>
      <c r="Q1001" s="35">
        <v>875.77511313825403</v>
      </c>
      <c r="R1001" s="35"/>
      <c r="S1001" s="35"/>
      <c r="T1001" s="35"/>
      <c r="U1001" s="35"/>
      <c r="V1001" s="35"/>
    </row>
    <row r="1002" spans="14:22" x14ac:dyDescent="0.25">
      <c r="N1002" s="34">
        <v>998</v>
      </c>
      <c r="O1002" s="35">
        <v>5811.9981087065007</v>
      </c>
      <c r="P1002" s="35">
        <v>86.37180039790799</v>
      </c>
      <c r="Q1002" s="35">
        <v>757.74994880405825</v>
      </c>
      <c r="R1002" s="35"/>
      <c r="S1002" s="35"/>
      <c r="T1002" s="35"/>
      <c r="U1002" s="35"/>
      <c r="V1002" s="35"/>
    </row>
    <row r="1003" spans="14:22" x14ac:dyDescent="0.25">
      <c r="N1003" s="34">
        <v>999</v>
      </c>
      <c r="O1003" s="35">
        <v>7343.3032841005161</v>
      </c>
      <c r="P1003" s="35">
        <v>112.40389544601129</v>
      </c>
      <c r="Q1003" s="35">
        <v>634.77366575874498</v>
      </c>
      <c r="R1003" s="35"/>
      <c r="S1003" s="35"/>
      <c r="T1003" s="35"/>
      <c r="U1003" s="35"/>
      <c r="V1003" s="35"/>
    </row>
    <row r="1004" spans="14:22" x14ac:dyDescent="0.25">
      <c r="N1004" s="34">
        <v>1000</v>
      </c>
      <c r="O1004" s="35">
        <v>6180.0780021484143</v>
      </c>
      <c r="P1004" s="35">
        <v>100.34087387482634</v>
      </c>
      <c r="Q1004" s="35">
        <v>919.60570812470473</v>
      </c>
      <c r="R1004" s="35"/>
      <c r="S1004" s="35"/>
      <c r="T1004" s="35"/>
      <c r="U1004" s="35"/>
      <c r="V1004" s="35"/>
    </row>
  </sheetData>
  <mergeCells count="13">
    <mergeCell ref="B31:C31"/>
    <mergeCell ref="B32:C32"/>
    <mergeCell ref="B33:C33"/>
    <mergeCell ref="J1:L1"/>
    <mergeCell ref="A14:C14"/>
    <mergeCell ref="B16:C16"/>
    <mergeCell ref="D16:E16"/>
    <mergeCell ref="F16:G16"/>
    <mergeCell ref="A1:A2"/>
    <mergeCell ref="B1:B2"/>
    <mergeCell ref="C1:C2"/>
    <mergeCell ref="D1:F1"/>
    <mergeCell ref="G1:I1"/>
  </mergeCells>
  <conditionalFormatting sqref="C18:C2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{4E0CA5C0-001C-4A8C-8AF8-9F6B9AA31024}</x14:id>
        </ext>
      </extLst>
    </cfRule>
  </conditionalFormatting>
  <conditionalFormatting sqref="E18:E2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{1F961ABF-7D39-40BC-9673-1808482001CB}</x14:id>
        </ext>
      </extLst>
    </cfRule>
  </conditionalFormatting>
  <conditionalFormatting sqref="G18:G2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{96B534F8-D809-41B6-ABE2-028CBE6925B2}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0CA5C0-001C-4A8C-8AF8-9F6B9AA310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C18:C28</xm:sqref>
        </x14:conditionalFormatting>
        <x14:conditionalFormatting xmlns:xm="http://schemas.microsoft.com/office/excel/2006/main">
          <x14:cfRule type="dataBar" id="{1F961ABF-7D39-40BC-9673-1808482001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E18:E28</xm:sqref>
        </x14:conditionalFormatting>
        <x14:conditionalFormatting xmlns:xm="http://schemas.microsoft.com/office/excel/2006/main">
          <x14:cfRule type="dataBar" id="{96B534F8-D809-41B6-ABE2-028CBE6925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G18:G28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Time Optimization 01</vt:lpstr>
      <vt:lpstr>Cost Time Optimization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 Delavar Ghashghaei</dc:creator>
  <cp:lastModifiedBy>Dell</cp:lastModifiedBy>
  <dcterms:created xsi:type="dcterms:W3CDTF">2022-12-13T20:00:36Z</dcterms:created>
  <dcterms:modified xsi:type="dcterms:W3CDTF">2024-05-28T06:01:24Z</dcterms:modified>
</cp:coreProperties>
</file>