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+BOURSE\+SALAR\"/>
    </mc:Choice>
  </mc:AlternateContent>
  <bookViews>
    <workbookView xWindow="0" yWindow="0" windowWidth="10305" windowHeight="7800"/>
  </bookViews>
  <sheets>
    <sheet name="NAV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l="1"/>
  <c r="D8" i="1"/>
  <c r="D5" i="1"/>
  <c r="D6" i="1"/>
  <c r="D4" i="1"/>
  <c r="D3" i="1"/>
  <c r="D14" i="1"/>
  <c r="D13" i="1"/>
  <c r="A15" i="1" l="1"/>
  <c r="A9" i="1" l="1"/>
</calcChain>
</file>

<file path=xl/sharedStrings.xml><?xml version="1.0" encoding="utf-8"?>
<sst xmlns="http://schemas.openxmlformats.org/spreadsheetml/2006/main" count="26" uniqueCount="23">
  <si>
    <t>P/NAV</t>
  </si>
  <si>
    <t>ارزش خالص دارائی ها (ریال)</t>
  </si>
  <si>
    <t>ارزش بازار (ریال)</t>
  </si>
  <si>
    <t>از اخرین صورت مالی</t>
  </si>
  <si>
    <t>از سایت TSETMC</t>
  </si>
  <si>
    <t>پرتفو بورسی (میلیون ریال)</t>
  </si>
  <si>
    <t>پرتفو غیر بورسی (میلیون ریال)</t>
  </si>
  <si>
    <t>حقوق صاحبان سهام (میلیون ریال)</t>
  </si>
  <si>
    <t>ذخیره کاهش ارزش سرمایه گذاری (میلیون ریال)</t>
  </si>
  <si>
    <t>نسبت ارزش ذاتی</t>
  </si>
  <si>
    <t>جمع افزایش (کاهش) انتهای دوره</t>
  </si>
  <si>
    <t>جمع ارزش روز منهای جمع بهای تمام شده انتهای دوره</t>
  </si>
  <si>
    <t>عنوان</t>
  </si>
  <si>
    <t>توضیحات</t>
  </si>
  <si>
    <t>مبلغ</t>
  </si>
  <si>
    <t>صورت ريزمعاملات سهام - واگذار شده</t>
  </si>
  <si>
    <t>محاسبه سود (زیان) ماهانه</t>
  </si>
  <si>
    <t>محاسبه ارزش خالص داریی شرکت های سرمایه گذاری ماهانه</t>
  </si>
  <si>
    <t>سود(زیان) واگذاری (میلیون ریال)</t>
  </si>
  <si>
    <t>درآمد حاصل از سود سهام محقق شده</t>
  </si>
  <si>
    <t>درآمد حاصل از سود سهام مجمع برگزار شده و سال مالی شناسایی درآمد</t>
  </si>
  <si>
    <t>سود(زیان) ( ریال)</t>
  </si>
  <si>
    <t>سهام صبا تامین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</si>
</sst>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3000401]#,##0"/>
    <numFmt numFmtId="165" formatCode="&quot;$&quot;#,##0.00"/>
    <numFmt numFmtId="166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9"/>
      <color rgb="FF055274"/>
      <name val="Tahoma"/>
      <family val="2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8"/>
      <name val="Calibri"/>
      <family val="2"/>
      <scheme val="minor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6" fillId="0" borderId="0" xfId="0" applyNumberFormat="1" applyFont="1"/>
    <xf numFmtId="3" fontId="10" fillId="0" borderId="0" xfId="0" applyNumberFormat="1" applyFont="1"/>
    <xf numFmtId="165" fontId="0" fillId="0" borderId="0" xfId="1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0" xfId="2" applyAlignment="1">
      <alignment horizontal="center"/>
    </xf>
    <xf numFmtId="0" fontId="9" fillId="0" borderId="0" xfId="2" applyFont="1" applyAlignment="1">
      <alignment horizontal="center"/>
    </xf>
    <xf numFmtId="0" fontId="8" fillId="0" borderId="0" xfId="2" applyAlignment="1">
      <alignment horizontal="center" vertical="center"/>
    </xf>
    <xf numFmtId="0" fontId="0" fillId="3" borderId="0" xfId="0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G1" sqref="G1:G1048576"/>
    </sheetView>
  </sheetViews>
  <sheetFormatPr defaultRowHeight="15" x14ac:dyDescent="0.25"/>
  <cols>
    <col min="1" max="1" width="22.5703125" style="1" bestFit="1" customWidth="1"/>
    <col min="2" max="2" width="37.140625" style="1" customWidth="1"/>
    <col min="3" max="3" width="40.28515625" style="1" customWidth="1"/>
  </cols>
  <sheetData>
    <row r="1" spans="1:5" x14ac:dyDescent="0.25">
      <c r="A1" s="14" t="s">
        <v>17</v>
      </c>
      <c r="B1" s="14"/>
      <c r="C1" s="14"/>
      <c r="D1" s="18" t="s">
        <v>22</v>
      </c>
      <c r="E1" s="18"/>
    </row>
    <row r="2" spans="1:5" x14ac:dyDescent="0.25">
      <c r="A2" s="5" t="s">
        <v>14</v>
      </c>
      <c r="B2" s="5" t="s">
        <v>12</v>
      </c>
      <c r="C2" s="5" t="s">
        <v>13</v>
      </c>
    </row>
    <row r="3" spans="1:5" x14ac:dyDescent="0.25">
      <c r="A3" s="11">
        <v>284147095</v>
      </c>
      <c r="B3" s="1" t="s">
        <v>5</v>
      </c>
      <c r="C3" s="4" t="s">
        <v>10</v>
      </c>
      <c r="D3" s="15" t="str">
        <f>HYPERLINK("https://www.codal.ir/Reports/Decision.aspx?LetterSerial=Pm6tApdtobzNWAQQQaQQQduG0SmA%3D%3D&amp;rt=2&amp;let=8&amp;ct=0&amp;ft=-1&amp;sheetId=4","LINK - MEHR 1400")</f>
        <v>LINK - MEHR 1400</v>
      </c>
      <c r="E3" s="16"/>
    </row>
    <row r="4" spans="1:5" x14ac:dyDescent="0.25">
      <c r="A4" s="11">
        <v>25859232</v>
      </c>
      <c r="B4" s="1" t="s">
        <v>6</v>
      </c>
      <c r="C4" s="4" t="s">
        <v>11</v>
      </c>
      <c r="D4" s="15" t="str">
        <f>HYPERLINK("https://www.codal.ir/Reports/Decision.aspx?LetterSerial=Pm6tApdtobzNWAQQQaQQQduG0SmA%3D%3D&amp;rt=2&amp;let=8&amp;ct=0&amp;ft=-1&amp;sheetId=5","LINK - MEHR 1400")</f>
        <v>LINK - MEHR 1400</v>
      </c>
      <c r="E4" s="16"/>
    </row>
    <row r="5" spans="1:5" x14ac:dyDescent="0.25">
      <c r="A5" s="11">
        <v>148326450</v>
      </c>
      <c r="B5" s="1" t="s">
        <v>7</v>
      </c>
      <c r="C5" s="4" t="s">
        <v>3</v>
      </c>
      <c r="D5" s="15" t="str">
        <f>HYPERLINK("https://www.codal.ir/Reports/Decision.aspx?LetterSerial=834%2BgvfINW6ZsE0POb2KOw%3D%3D&amp;rt=2&amp;let=6&amp;ct=0&amp;ft=-1","LINK - MEHR 1400")</f>
        <v>LINK - MEHR 1400</v>
      </c>
      <c r="E5" s="16"/>
    </row>
    <row r="6" spans="1:5" x14ac:dyDescent="0.25">
      <c r="A6" s="6">
        <v>0</v>
      </c>
      <c r="B6" s="1" t="s">
        <v>8</v>
      </c>
      <c r="C6" s="4"/>
      <c r="D6" s="15" t="str">
        <f>HYPERLINK("https://www.codal.ir/Reports/Decision.aspx?LetterSerial=Pm6tApdtobzNWAQQQaQQQduG0SmA%3D%3D&amp;rt=2&amp;let=8&amp;ct=0&amp;ft=-1&amp;sheetId=4","LINK - MEHR 1400")</f>
        <v>LINK - MEHR 1400</v>
      </c>
      <c r="E6" s="16"/>
    </row>
    <row r="7" spans="1:5" x14ac:dyDescent="0.25">
      <c r="A7" s="2">
        <f>SUM(A3:A6)*1000000</f>
        <v>458332777000000</v>
      </c>
      <c r="B7" s="1" t="s">
        <v>1</v>
      </c>
      <c r="C7" s="4"/>
    </row>
    <row r="8" spans="1:5" x14ac:dyDescent="0.25">
      <c r="A8" s="12">
        <f>273960*10^9</f>
        <v>273960000000000</v>
      </c>
      <c r="B8" s="1" t="s">
        <v>2</v>
      </c>
      <c r="C8" s="4" t="s">
        <v>4</v>
      </c>
      <c r="D8" s="15" t="str">
        <f>HYPERLINK("https://www.codal.ir/Reports/Decision.aspx?LetterSerial=Pm6tApdtobzNWAQQQaQQQduG0SmA%3D%3D&amp;rt=2&amp;let=8&amp;ct=0&amp;ft=-1&amp;sheetId=4","LINK - MEHR 1400")</f>
        <v>LINK - MEHR 1400</v>
      </c>
      <c r="E8" s="16"/>
    </row>
    <row r="9" spans="1:5" ht="18.75" x14ac:dyDescent="0.25">
      <c r="A9" s="3">
        <f>A8/A7</f>
        <v>0.59773163462843504</v>
      </c>
      <c r="B9" s="1" t="s">
        <v>9</v>
      </c>
      <c r="C9" s="4" t="s">
        <v>0</v>
      </c>
    </row>
    <row r="11" spans="1:5" x14ac:dyDescent="0.25">
      <c r="A11" s="14" t="s">
        <v>16</v>
      </c>
      <c r="B11" s="14"/>
      <c r="C11" s="14"/>
    </row>
    <row r="12" spans="1:5" x14ac:dyDescent="0.25">
      <c r="A12" s="7" t="s">
        <v>14</v>
      </c>
      <c r="B12" s="7" t="s">
        <v>12</v>
      </c>
      <c r="C12" s="7" t="s">
        <v>13</v>
      </c>
    </row>
    <row r="13" spans="1:5" x14ac:dyDescent="0.25">
      <c r="A13" s="9">
        <v>64962</v>
      </c>
      <c r="B13" s="1" t="s">
        <v>18</v>
      </c>
      <c r="C13" s="4" t="s">
        <v>15</v>
      </c>
      <c r="D13" s="15" t="str">
        <f>HYPERLINK("https://www.codal.ir/Reports/Decision.aspx?LetterSerial=Pm6tApdtobzNWAQQQaQQQduG0SmA%3D%3D&amp;rt=2&amp;let=8&amp;ct=0&amp;ft=-1&amp;sheetId=7","LINK - MEHR 1400")</f>
        <v>LINK - MEHR 1400</v>
      </c>
      <c r="E13" s="16"/>
    </row>
    <row r="14" spans="1:5" ht="30" x14ac:dyDescent="0.25">
      <c r="A14" s="9">
        <v>102476</v>
      </c>
      <c r="B14" s="8" t="s">
        <v>20</v>
      </c>
      <c r="C14" s="4" t="s">
        <v>19</v>
      </c>
      <c r="D14" s="17" t="str">
        <f>HYPERLINK("https://www.codal.ir/Reports/Decision.aspx?LetterSerial=Pm6tApdtobzNWAQQQaQQQduG0SmA%3D%3D&amp;rt=2&amp;let=8&amp;ct=0&amp;ft=-1&amp;sheetId=17","LINK - MEHR 1400")</f>
        <v>LINK - MEHR 1400</v>
      </c>
      <c r="E14" s="17"/>
    </row>
    <row r="15" spans="1:5" x14ac:dyDescent="0.25">
      <c r="A15" s="10">
        <f>SUM(A13:A14)*10^6</f>
        <v>167438000000</v>
      </c>
      <c r="B15" s="1" t="s">
        <v>21</v>
      </c>
    </row>
    <row r="17" spans="1:1" x14ac:dyDescent="0.25">
      <c r="A17" s="13"/>
    </row>
  </sheetData>
  <mergeCells count="10">
    <mergeCell ref="A1:C1"/>
    <mergeCell ref="A11:C11"/>
    <mergeCell ref="D13:E13"/>
    <mergeCell ref="D14:E14"/>
    <mergeCell ref="D3:E3"/>
    <mergeCell ref="D4:E4"/>
    <mergeCell ref="D5:E5"/>
    <mergeCell ref="D6:E6"/>
    <mergeCell ref="D8:E8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989170508584</cp:lastModifiedBy>
  <dcterms:created xsi:type="dcterms:W3CDTF">2020-10-15T08:43:24Z</dcterms:created>
  <dcterms:modified xsi:type="dcterms:W3CDTF">2021-12-26T12:27:31Z</dcterms:modified>
</cp:coreProperties>
</file>