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j\Documents\GitHub\ua-imec2001-hc-202220\content\week6\"/>
    </mc:Choice>
  </mc:AlternateContent>
  <xr:revisionPtr revIDLastSave="0" documentId="13_ncr:1_{EBAA5969-8608-49F0-8BEC-8B9282855974}" xr6:coauthVersionLast="47" xr6:coauthVersionMax="47" xr10:uidLastSave="{00000000-0000-0000-0000-000000000000}"/>
  <bookViews>
    <workbookView xWindow="4596" yWindow="4596" windowWidth="11520" windowHeight="7872" xr2:uid="{997DAADB-B88C-499C-BE56-90DC2D9DA466}"/>
  </bookViews>
  <sheets>
    <sheet name="Ejercicio 1" sheetId="1" r:id="rId1"/>
    <sheet name="Ejercicio 2" sheetId="2" r:id="rId2"/>
  </sheets>
  <definedNames>
    <definedName name="solver_adj" localSheetId="0" hidden="1">'Ejercicio 1'!$B$9,'Ejercicio 1'!$B$27,'Ejercicio 1'!$B$20</definedName>
    <definedName name="solver_adj" localSheetId="1" hidden="1">'Ejercicio 2'!$B$9</definedName>
    <definedName name="solver_cvg" localSheetId="0" hidden="1">"0.0001"</definedName>
    <definedName name="solver_cvg" localSheetId="1" hidden="1">"""""""""""""""0.0001"""""""""""""""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'Ejercicio 1'!$B$20</definedName>
    <definedName name="solver_lhs1" localSheetId="1" hidden="1">'Ejercicio 2'!$B$15</definedName>
    <definedName name="solver_lhs2" localSheetId="0" hidden="1">'Ejercicio 1'!$B$20</definedName>
    <definedName name="solver_lhs2" localSheetId="1" hidden="1">'Ejercicio 2'!$B$9</definedName>
    <definedName name="solver_lhs3" localSheetId="0" hidden="1">'Ejercicio 1'!$B$27</definedName>
    <definedName name="solver_lhs3" localSheetId="1" hidden="1">'Ejercicio 2'!$B$9</definedName>
    <definedName name="solver_lhs4" localSheetId="0" hidden="1">'Ejercicio 1'!$B$27</definedName>
    <definedName name="solver_lhs5" localSheetId="0" hidden="1">'Ejercicio 1'!$B$9</definedName>
    <definedName name="solver_lhs6" localSheetId="0" hidden="1">'Ejercicio 1'!$B$9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"0.075"</definedName>
    <definedName name="solver_mrt" localSheetId="1" hidden="1">"""""""""""""""0.075"""""""""""""""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'Ejercicio 1'!$B$31</definedName>
    <definedName name="solver_opt" localSheetId="1" hidden="1">'Ejercicio 2'!$B$13</definedName>
    <definedName name="solver_pre" localSheetId="0" hidden="1">"0.000001"</definedName>
    <definedName name="solver_pre" localSheetId="1" hidden="1">"""""""""""""""0.000001"""""""""""""""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'Ejercicio 1'!$B$19</definedName>
    <definedName name="solver_rhs1" localSheetId="1" hidden="1">'Ejercicio 2'!$B$16</definedName>
    <definedName name="solver_rhs2" localSheetId="0" hidden="1">'Ejercicio 1'!$A$19</definedName>
    <definedName name="solver_rhs2" localSheetId="1" hidden="1">'Ejercicio 2'!$B$8</definedName>
    <definedName name="solver_rhs3" localSheetId="0" hidden="1">'Ejercicio 1'!$B$26</definedName>
    <definedName name="solver_rhs3" localSheetId="1" hidden="1">'Ejercicio 2'!$A$8</definedName>
    <definedName name="solver_rhs4" localSheetId="0" hidden="1">'Ejercicio 1'!$A$26</definedName>
    <definedName name="solver_rhs5" localSheetId="0" hidden="1">'Ejercicio 1'!$B$8</definedName>
    <definedName name="solver_rhs6" localSheetId="0" hidden="1">'Ejercicio 1'!$A$8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13" i="2" s="1"/>
  <c r="B15" i="2" s="1"/>
  <c r="B11" i="2"/>
  <c r="B29" i="1"/>
  <c r="B30" i="1"/>
  <c r="B2" i="2"/>
  <c r="B1" i="2"/>
  <c r="B8" i="2"/>
  <c r="A8" i="2"/>
  <c r="B14" i="1"/>
  <c r="B15" i="1" s="1"/>
  <c r="B8" i="1"/>
  <c r="A8" i="1"/>
  <c r="B12" i="1"/>
  <c r="B22" i="1" l="1"/>
  <c r="B31" i="1" l="1"/>
</calcChain>
</file>

<file path=xl/sharedStrings.xml><?xml version="1.0" encoding="utf-8"?>
<sst xmlns="http://schemas.openxmlformats.org/spreadsheetml/2006/main" count="68" uniqueCount="38">
  <si>
    <t xml:space="preserve">Eficiencia </t>
  </si>
  <si>
    <t>min</t>
  </si>
  <si>
    <t>max</t>
  </si>
  <si>
    <t>rpm</t>
  </si>
  <si>
    <t>rad/s</t>
  </si>
  <si>
    <t xml:space="preserve">Diámetro </t>
  </si>
  <si>
    <t>cm</t>
  </si>
  <si>
    <t>m</t>
  </si>
  <si>
    <t>unidades</t>
  </si>
  <si>
    <t xml:space="preserve">Área </t>
  </si>
  <si>
    <t>m2</t>
  </si>
  <si>
    <t>cm2</t>
  </si>
  <si>
    <t>m3/s</t>
  </si>
  <si>
    <t>m/s</t>
  </si>
  <si>
    <t>Densidad</t>
  </si>
  <si>
    <t>kg/m3</t>
  </si>
  <si>
    <t>g</t>
  </si>
  <si>
    <t>m/s2</t>
  </si>
  <si>
    <t>Nm</t>
  </si>
  <si>
    <t>Valor en el solver</t>
  </si>
  <si>
    <t>Numerador</t>
  </si>
  <si>
    <t>Denominador</t>
  </si>
  <si>
    <t>Completar con el enunciado</t>
  </si>
  <si>
    <t>Completar según las fórmulas</t>
  </si>
  <si>
    <t>Completar buscando información</t>
  </si>
  <si>
    <t>Velocidad</t>
  </si>
  <si>
    <t>Caudal</t>
  </si>
  <si>
    <t>Torque</t>
  </si>
  <si>
    <t>Cabeza</t>
  </si>
  <si>
    <t>Velocidad Angular</t>
  </si>
  <si>
    <t>Colocar cualquier valor numérico</t>
  </si>
  <si>
    <t>Potencia</t>
  </si>
  <si>
    <t>nudos</t>
  </si>
  <si>
    <t>Diámetro</t>
  </si>
  <si>
    <t>W</t>
  </si>
  <si>
    <t>RPM</t>
  </si>
  <si>
    <t xml:space="preserve">Restricción 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</si>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</sst>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venir Next LT Pro Light"/>
      <family val="2"/>
    </font>
    <font>
      <b/>
      <sz val="11"/>
      <color theme="1"/>
      <name val="Avenir Next LT Pro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9" fontId="1" fillId="5" borderId="1" xfId="0" applyNumberFormat="1" applyFont="1" applyFill="1" applyBorder="1" applyAlignment="1">
      <alignment horizontal="left" vertical="center"/>
    </xf>
    <xf numFmtId="2" fontId="1" fillId="6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0075-146E-4A6E-A2C0-FFF4CC4B762D}">
  <dimension ref="A1:G32"/>
  <sheetViews>
    <sheetView tabSelected="1" zoomScaleNormal="100" workbookViewId="0">
      <selection activeCell="D13" sqref="D13"/>
    </sheetView>
  </sheetViews>
  <sheetFormatPr baseColWidth="10" defaultRowHeight="15.6" thickTop="1" thickBottom="1" x14ac:dyDescent="0.35"/>
  <cols>
    <col min="1" max="1" width="20" style="2" bestFit="1" customWidth="1"/>
    <col min="2" max="2" width="13.77734375" style="2" bestFit="1" customWidth="1"/>
    <col min="3" max="3" width="11.88671875" style="2" bestFit="1" customWidth="1"/>
    <col min="4" max="4" width="12.33203125" style="2" bestFit="1" customWidth="1"/>
    <col min="5" max="16384" width="11.5546875" style="2"/>
  </cols>
  <sheetData>
    <row r="1" spans="1:7" thickTop="1" thickBot="1" x14ac:dyDescent="0.35">
      <c r="A1" s="1" t="s">
        <v>0</v>
      </c>
      <c r="B1" s="15">
        <v>0.75</v>
      </c>
    </row>
    <row r="2" spans="1:7" thickTop="1" thickBot="1" x14ac:dyDescent="0.35">
      <c r="A2" s="1" t="s">
        <v>14</v>
      </c>
      <c r="B2" s="8">
        <v>999</v>
      </c>
      <c r="C2" s="2" t="s">
        <v>15</v>
      </c>
      <c r="E2" s="5"/>
      <c r="F2" s="2" t="s">
        <v>22</v>
      </c>
      <c r="G2"/>
    </row>
    <row r="3" spans="1:7" thickTop="1" thickBot="1" x14ac:dyDescent="0.35">
      <c r="A3" s="1" t="s">
        <v>16</v>
      </c>
      <c r="B3" s="8">
        <v>9.81</v>
      </c>
      <c r="C3" s="2" t="s">
        <v>17</v>
      </c>
      <c r="E3" s="4"/>
      <c r="F3" s="2" t="s">
        <v>23</v>
      </c>
      <c r="G3"/>
    </row>
    <row r="4" spans="1:7" thickTop="1" thickBot="1" x14ac:dyDescent="0.35">
      <c r="E4" s="3"/>
      <c r="F4" s="2" t="s">
        <v>24</v>
      </c>
      <c r="G4"/>
    </row>
    <row r="5" spans="1:7" thickTop="1" thickBot="1" x14ac:dyDescent="0.35">
      <c r="A5" s="20" t="s">
        <v>29</v>
      </c>
      <c r="B5" s="21"/>
      <c r="C5" s="22"/>
      <c r="E5" s="14"/>
      <c r="F5" s="2" t="s">
        <v>30</v>
      </c>
      <c r="G5"/>
    </row>
    <row r="6" spans="1:7" thickTop="1" thickBot="1" x14ac:dyDescent="0.35">
      <c r="A6" s="13" t="s">
        <v>1</v>
      </c>
      <c r="B6" s="13" t="s">
        <v>2</v>
      </c>
      <c r="C6" s="13" t="s">
        <v>8</v>
      </c>
    </row>
    <row r="7" spans="1:7" thickTop="1" thickBot="1" x14ac:dyDescent="0.35">
      <c r="A7" s="9">
        <v>100</v>
      </c>
      <c r="B7" s="9">
        <v>2143</v>
      </c>
      <c r="C7" s="2" t="s">
        <v>3</v>
      </c>
    </row>
    <row r="8" spans="1:7" thickTop="1" thickBot="1" x14ac:dyDescent="0.35">
      <c r="A8" s="10">
        <f>A7*PI()/30</f>
        <v>10.471975511965978</v>
      </c>
      <c r="B8" s="10">
        <f>B7*PI()/30</f>
        <v>224.41443522143086</v>
      </c>
      <c r="C8" s="2" t="s">
        <v>4</v>
      </c>
    </row>
    <row r="9" spans="1:7" thickTop="1" thickBot="1" x14ac:dyDescent="0.35">
      <c r="A9" s="1" t="s">
        <v>19</v>
      </c>
      <c r="B9" s="16">
        <v>224.41443522143084</v>
      </c>
      <c r="C9" s="2" t="s">
        <v>4</v>
      </c>
    </row>
    <row r="11" spans="1:7" thickTop="1" thickBot="1" x14ac:dyDescent="0.35">
      <c r="A11" s="1" t="s">
        <v>5</v>
      </c>
      <c r="B11" s="9">
        <v>38</v>
      </c>
      <c r="C11" s="2" t="s">
        <v>6</v>
      </c>
    </row>
    <row r="12" spans="1:7" thickTop="1" thickBot="1" x14ac:dyDescent="0.35">
      <c r="B12" s="7">
        <f>B11/100</f>
        <v>0.38</v>
      </c>
      <c r="C12" s="2" t="s">
        <v>7</v>
      </c>
    </row>
    <row r="13" spans="1:7" thickTop="1" thickBot="1" x14ac:dyDescent="0.35">
      <c r="B13" s="7"/>
    </row>
    <row r="14" spans="1:7" thickTop="1" thickBot="1" x14ac:dyDescent="0.35">
      <c r="A14" s="1" t="s">
        <v>9</v>
      </c>
      <c r="B14" s="10">
        <f>PI()*(B11/2)^2</f>
        <v>1134.1149479459152</v>
      </c>
      <c r="C14" s="2" t="s">
        <v>11</v>
      </c>
    </row>
    <row r="15" spans="1:7" thickTop="1" thickBot="1" x14ac:dyDescent="0.35">
      <c r="B15" s="7">
        <f>B14/100^2</f>
        <v>0.11341149479459152</v>
      </c>
      <c r="C15" s="2" t="s">
        <v>10</v>
      </c>
    </row>
    <row r="16" spans="1:7" thickTop="1" thickBot="1" x14ac:dyDescent="0.35">
      <c r="A16" s="11"/>
      <c r="B16" s="12"/>
    </row>
    <row r="17" spans="1:3" thickTop="1" thickBot="1" x14ac:dyDescent="0.35">
      <c r="A17" s="20" t="s">
        <v>25</v>
      </c>
      <c r="B17" s="21"/>
      <c r="C17" s="22"/>
    </row>
    <row r="18" spans="1:3" thickTop="1" thickBot="1" x14ac:dyDescent="0.35">
      <c r="A18" s="13" t="s">
        <v>1</v>
      </c>
      <c r="B18" s="13" t="s">
        <v>2</v>
      </c>
      <c r="C18" s="13" t="s">
        <v>8</v>
      </c>
    </row>
    <row r="19" spans="1:3" thickTop="1" thickBot="1" x14ac:dyDescent="0.35">
      <c r="A19" s="10">
        <v>1</v>
      </c>
      <c r="B19" s="10">
        <v>2.5</v>
      </c>
      <c r="C19" s="2" t="s">
        <v>13</v>
      </c>
    </row>
    <row r="20" spans="1:3" thickTop="1" thickBot="1" x14ac:dyDescent="0.35">
      <c r="A20" s="1" t="s">
        <v>19</v>
      </c>
      <c r="B20" s="14">
        <v>1</v>
      </c>
      <c r="C20" s="2" t="s">
        <v>13</v>
      </c>
    </row>
    <row r="22" spans="1:3" thickTop="1" thickBot="1" x14ac:dyDescent="0.35">
      <c r="A22" s="1" t="s">
        <v>26</v>
      </c>
      <c r="B22" s="10">
        <f>B15*B20</f>
        <v>0.11341149479459152</v>
      </c>
      <c r="C22" s="2" t="s">
        <v>12</v>
      </c>
    </row>
    <row r="23" spans="1:3" thickTop="1" thickBot="1" x14ac:dyDescent="0.35">
      <c r="B23" s="7"/>
    </row>
    <row r="24" spans="1:3" thickTop="1" thickBot="1" x14ac:dyDescent="0.35">
      <c r="A24" s="20" t="s">
        <v>27</v>
      </c>
      <c r="B24" s="21"/>
      <c r="C24" s="22"/>
    </row>
    <row r="25" spans="1:3" thickTop="1" thickBot="1" x14ac:dyDescent="0.35">
      <c r="A25" s="13" t="s">
        <v>1</v>
      </c>
      <c r="B25" s="13" t="s">
        <v>2</v>
      </c>
      <c r="C25" s="13" t="s">
        <v>8</v>
      </c>
    </row>
    <row r="26" spans="1:3" thickTop="1" thickBot="1" x14ac:dyDescent="0.35">
      <c r="A26" s="10">
        <v>1</v>
      </c>
      <c r="B26" s="10">
        <v>1021</v>
      </c>
      <c r="C26" s="2" t="s">
        <v>13</v>
      </c>
    </row>
    <row r="27" spans="1:3" thickTop="1" thickBot="1" x14ac:dyDescent="0.35">
      <c r="A27" s="1" t="s">
        <v>19</v>
      </c>
      <c r="B27" s="14">
        <v>1021.0000000000001</v>
      </c>
      <c r="C27" s="2" t="s">
        <v>18</v>
      </c>
    </row>
    <row r="28" spans="1:3" thickTop="1" thickBot="1" x14ac:dyDescent="0.35">
      <c r="B28" s="7"/>
    </row>
    <row r="29" spans="1:3" thickTop="1" thickBot="1" x14ac:dyDescent="0.35">
      <c r="A29" s="17" t="s">
        <v>28</v>
      </c>
      <c r="B29" s="10">
        <f>4*B1*B9*B27</f>
        <v>687381.4150832427</v>
      </c>
      <c r="C29" s="2" t="s">
        <v>20</v>
      </c>
    </row>
    <row r="30" spans="1:3" thickTop="1" thickBot="1" x14ac:dyDescent="0.35">
      <c r="A30" s="18"/>
      <c r="B30" s="10">
        <f>B2*B3*B20*PI()*B12^2</f>
        <v>4445.816788684032</v>
      </c>
      <c r="C30" s="2" t="s">
        <v>21</v>
      </c>
    </row>
    <row r="31" spans="1:3" thickTop="1" thickBot="1" x14ac:dyDescent="0.35">
      <c r="A31" s="19"/>
      <c r="B31" s="7">
        <f>B29/B30</f>
        <v>154.61307736136121</v>
      </c>
      <c r="C31" s="2" t="s">
        <v>7</v>
      </c>
    </row>
    <row r="32" spans="1:3" ht="14.4" x14ac:dyDescent="0.3"/>
  </sheetData>
  <mergeCells count="4">
    <mergeCell ref="A29:A31"/>
    <mergeCell ref="A17:C17"/>
    <mergeCell ref="A5:C5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1902-6300-4F88-B1D9-044AEB0C5E7D}">
  <dimension ref="A1:F16"/>
  <sheetViews>
    <sheetView workbookViewId="0">
      <selection activeCell="C7" sqref="C7"/>
    </sheetView>
  </sheetViews>
  <sheetFormatPr baseColWidth="10" defaultRowHeight="15.6" thickTop="1" thickBottom="1" x14ac:dyDescent="0.35"/>
  <cols>
    <col min="1" max="1" width="19.33203125" style="2" bestFit="1" customWidth="1"/>
    <col min="2" max="2" width="16.109375" style="2" customWidth="1"/>
    <col min="3" max="16384" width="11.5546875" style="2"/>
  </cols>
  <sheetData>
    <row r="1" spans="1:6" thickTop="1" thickBot="1" x14ac:dyDescent="0.35">
      <c r="A1" s="1" t="s">
        <v>31</v>
      </c>
      <c r="B1" s="6">
        <f>100</f>
        <v>100</v>
      </c>
      <c r="C1" s="2" t="s">
        <v>37</v>
      </c>
    </row>
    <row r="2" spans="1:6" thickTop="1" thickBot="1" x14ac:dyDescent="0.35">
      <c r="B2" s="4">
        <f>B1*10^3</f>
        <v>100000</v>
      </c>
      <c r="C2" s="2" t="s">
        <v>34</v>
      </c>
    </row>
    <row r="3" spans="1:6" thickTop="1" thickBot="1" x14ac:dyDescent="0.35">
      <c r="A3" s="1" t="s">
        <v>14</v>
      </c>
      <c r="B3" s="6">
        <v>1.2250000000000001</v>
      </c>
      <c r="C3" s="2" t="s">
        <v>15</v>
      </c>
      <c r="E3" s="5"/>
      <c r="F3" s="2" t="s">
        <v>22</v>
      </c>
    </row>
    <row r="4" spans="1:6" thickTop="1" thickBot="1" x14ac:dyDescent="0.35">
      <c r="E4" s="4"/>
      <c r="F4" s="2" t="s">
        <v>23</v>
      </c>
    </row>
    <row r="5" spans="1:6" thickTop="1" thickBot="1" x14ac:dyDescent="0.35">
      <c r="A5" s="20" t="s">
        <v>25</v>
      </c>
      <c r="B5" s="21"/>
      <c r="C5" s="22"/>
      <c r="E5" s="3"/>
      <c r="F5" s="2" t="s">
        <v>24</v>
      </c>
    </row>
    <row r="6" spans="1:6" thickTop="1" thickBot="1" x14ac:dyDescent="0.35">
      <c r="A6" s="13" t="s">
        <v>1</v>
      </c>
      <c r="B6" s="13" t="s">
        <v>2</v>
      </c>
      <c r="C6" s="13" t="s">
        <v>8</v>
      </c>
      <c r="E6" s="14"/>
      <c r="F6" s="2" t="s">
        <v>30</v>
      </c>
    </row>
    <row r="7" spans="1:6" thickTop="1" thickBot="1" x14ac:dyDescent="0.35">
      <c r="A7" s="9">
        <v>15</v>
      </c>
      <c r="B7" s="9">
        <v>22</v>
      </c>
      <c r="C7" s="2" t="s">
        <v>32</v>
      </c>
    </row>
    <row r="8" spans="1:6" thickTop="1" thickBot="1" x14ac:dyDescent="0.35">
      <c r="A8" s="10">
        <f>A7*0.51</f>
        <v>7.65</v>
      </c>
      <c r="B8" s="10">
        <f>B7*0.51</f>
        <v>11.22</v>
      </c>
      <c r="C8" s="2" t="s">
        <v>13</v>
      </c>
    </row>
    <row r="9" spans="1:6" thickTop="1" thickBot="1" x14ac:dyDescent="0.35">
      <c r="A9" s="1" t="s">
        <v>19</v>
      </c>
      <c r="B9" s="14">
        <v>11.22</v>
      </c>
      <c r="C9" s="2" t="s">
        <v>13</v>
      </c>
    </row>
    <row r="11" spans="1:6" thickTop="1" thickBot="1" x14ac:dyDescent="0.35">
      <c r="A11" s="17" t="s">
        <v>33</v>
      </c>
      <c r="B11" s="4">
        <f>8*B2</f>
        <v>800000</v>
      </c>
      <c r="C11" s="2" t="s">
        <v>20</v>
      </c>
    </row>
    <row r="12" spans="1:6" thickTop="1" thickBot="1" x14ac:dyDescent="0.35">
      <c r="A12" s="18"/>
      <c r="B12" s="4">
        <f>B3*PI()*B9^3</f>
        <v>5435.8133030180179</v>
      </c>
      <c r="C12" s="2" t="s">
        <v>21</v>
      </c>
    </row>
    <row r="13" spans="1:6" thickTop="1" thickBot="1" x14ac:dyDescent="0.35">
      <c r="A13" s="19"/>
      <c r="B13" s="2">
        <f>(B11/B12)^(1/2)</f>
        <v>12.131450413847837</v>
      </c>
      <c r="C13" s="2" t="s">
        <v>7</v>
      </c>
    </row>
    <row r="15" spans="1:6" thickTop="1" thickBot="1" x14ac:dyDescent="0.35">
      <c r="A15" s="1" t="s">
        <v>29</v>
      </c>
      <c r="B15" s="2">
        <f>B9/(B13/2)</f>
        <v>1.8497376022231551</v>
      </c>
      <c r="C15" s="2" t="s">
        <v>35</v>
      </c>
    </row>
    <row r="16" spans="1:6" thickTop="1" thickBot="1" x14ac:dyDescent="0.35">
      <c r="A16" s="2" t="s">
        <v>36</v>
      </c>
      <c r="B16" s="5">
        <v>3000</v>
      </c>
      <c r="C16" s="2" t="s">
        <v>35</v>
      </c>
    </row>
  </sheetData>
  <mergeCells count="2">
    <mergeCell ref="A5:C5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 Alejandra Vargas Torres</dc:creator>
  <cp:lastModifiedBy>Maria  Alejandra Vargas Torres</cp:lastModifiedBy>
  <dcterms:created xsi:type="dcterms:W3CDTF">2022-09-15T16:12:20Z</dcterms:created>
  <dcterms:modified xsi:type="dcterms:W3CDTF">2022-09-24T00:24:55Z</dcterms:modified>
</cp:coreProperties>
</file>