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2/content/week6/"/>
    </mc:Choice>
  </mc:AlternateContent>
  <xr:revisionPtr revIDLastSave="0" documentId="13_ncr:1_{59EBCC34-A23F-EB43-937B-AA3F48D68221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Ejemplo Lineal" sheetId="7" r:id="rId1"/>
    <sheet name="Ejemplo No Lineal" sheetId="9" r:id="rId2"/>
    <sheet name="Ejemplo Sistema Bombeo" sheetId="10" r:id="rId3"/>
  </sheets>
  <definedNames>
    <definedName name="solver_adj" localSheetId="0" hidden="1">'Ejemplo Lineal'!$E$2:$E$3</definedName>
    <definedName name="solver_adj" localSheetId="1" hidden="1">'Ejemplo No Lineal'!$E$2:$E$3</definedName>
    <definedName name="solver_adj" localSheetId="2" hidden="1">'Ejemplo Sistema Bombeo'!$F$2:$F$5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'Ejemplo Lineal'!$C$10</definedName>
    <definedName name="solver_lhs1" localSheetId="1" hidden="1">'Ejemplo No Lineal'!$C$10</definedName>
    <definedName name="solver_lhs1" localSheetId="2" hidden="1">'Ejemplo Sistema Bombeo'!$F$11</definedName>
    <definedName name="solver_lhs2" localSheetId="0" hidden="1">'Ejemplo Lineal'!$C$11</definedName>
    <definedName name="solver_lhs2" localSheetId="1" hidden="1">'Ejemplo No Lineal'!$C$11</definedName>
    <definedName name="solver_lhs2" localSheetId="2" hidden="1">'Ejemplo Sistema Bombeo'!$F$12</definedName>
    <definedName name="solver_lhs3" localSheetId="0" hidden="1">'Ejemplo Lineal'!$C$12</definedName>
    <definedName name="solver_lhs3" localSheetId="1" hidden="1">'Ejemplo No Lineal'!$C$9</definedName>
    <definedName name="solver_lhs3" localSheetId="2" hidden="1">'Ejemplo Sistema Bombeo'!$F$13</definedName>
    <definedName name="solver_lhs4" localSheetId="0" hidden="1">'Ejemplo Lineal'!$C$13</definedName>
    <definedName name="solver_lhs4" localSheetId="1" hidden="1">'Ejemplo No Lineal'!$C$10</definedName>
    <definedName name="solver_lhs4" localSheetId="2" hidden="1">'Ejemplo Sistema Bombeo'!$F$15:$F$22</definedName>
    <definedName name="solver_lhs5" localSheetId="0" hidden="1">'Ejemplo Lineal'!$C$14</definedName>
    <definedName name="solver_lhs5" localSheetId="1" hidden="1">'Ejemplo No Lineal'!$C$11</definedName>
    <definedName name="solver_lhs6" localSheetId="0" hidden="1">'Ejemplo Lineal'!$C$9</definedName>
    <definedName name="solver_lhs6" localSheetId="1" hidden="1">'Ejemplo No Lineal'!$C$9</definedName>
    <definedName name="solver_lin" localSheetId="0" hidden="1">1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4</definedName>
    <definedName name="solver_opt" localSheetId="0" hidden="1">'Ejemplo Lineal'!$E$6</definedName>
    <definedName name="solver_opt" localSheetId="1" hidden="1">'Ejemplo No Lineal'!$E$6</definedName>
    <definedName name="solver_opt" localSheetId="2" hidden="1">'Ejemplo Sistema Bombeo'!$G$8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'Ejemplo Lineal'!$E$10</definedName>
    <definedName name="solver_rhs1" localSheetId="1" hidden="1">'Ejemplo No Lineal'!$E$10</definedName>
    <definedName name="solver_rhs1" localSheetId="2" hidden="1">'Ejemplo Sistema Bombeo'!$H$11</definedName>
    <definedName name="solver_rhs2" localSheetId="0" hidden="1">'Ejemplo Lineal'!$E$11</definedName>
    <definedName name="solver_rhs2" localSheetId="1" hidden="1">'Ejemplo No Lineal'!$E$11</definedName>
    <definedName name="solver_rhs2" localSheetId="2" hidden="1">'Ejemplo Sistema Bombeo'!$H$12</definedName>
    <definedName name="solver_rhs3" localSheetId="0" hidden="1">'Ejemplo Lineal'!$E$12</definedName>
    <definedName name="solver_rhs3" localSheetId="1" hidden="1">'Ejemplo No Lineal'!$E$9</definedName>
    <definedName name="solver_rhs3" localSheetId="2" hidden="1">'Ejemplo Sistema Bombeo'!$H$13</definedName>
    <definedName name="solver_rhs4" localSheetId="0" hidden="1">'Ejemplo Lineal'!$E$13</definedName>
    <definedName name="solver_rhs4" localSheetId="1" hidden="1">'Ejemplo No Lineal'!$E$10</definedName>
    <definedName name="solver_rhs4" localSheetId="2" hidden="1">'Ejemplo Sistema Bombeo'!$H$15:$H$22</definedName>
    <definedName name="solver_rhs5" localSheetId="0" hidden="1">'Ejemplo Lineal'!$E$14</definedName>
    <definedName name="solver_rhs5" localSheetId="1" hidden="1">'Ejemplo No Lineal'!$E$11</definedName>
    <definedName name="solver_rhs6" localSheetId="0" hidden="1">'Ejemplo Lineal'!$E$9</definedName>
    <definedName name="solver_rhs6" localSheetId="1" hidden="1">'Ejemplo No Lineal'!$E$9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F9" i="9" s="1"/>
  <c r="C11" i="9"/>
  <c r="F11" i="9" s="1"/>
  <c r="C10" i="9"/>
  <c r="F10" i="9" s="1"/>
  <c r="E6" i="9"/>
  <c r="C14" i="7"/>
  <c r="C13" i="7"/>
  <c r="F13" i="7" s="1"/>
  <c r="C12" i="7"/>
  <c r="F12" i="7" s="1"/>
  <c r="C11" i="7"/>
  <c r="F11" i="7" s="1"/>
  <c r="C10" i="7"/>
  <c r="F10" i="7" s="1"/>
  <c r="C9" i="7"/>
  <c r="F9" i="7" s="1"/>
  <c r="E6" i="7"/>
  <c r="F22" i="10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10" i="10"/>
  <c r="C11" i="10" s="1"/>
  <c r="G8" i="10" s="1"/>
  <c r="F13" i="10" s="1"/>
  <c r="I13" i="10" s="1"/>
  <c r="C8" i="10"/>
  <c r="F14" i="7"/>
  <c r="F11" i="10" l="1"/>
  <c r="I11" i="10" s="1"/>
</calcChain>
</file>

<file path=xl/sharedStrings.xml><?xml version="1.0" encoding="utf-8"?>
<sst xmlns="http://schemas.openxmlformats.org/spreadsheetml/2006/main" count="70" uniqueCount="39">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</sst>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tabSelected="1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>
        <v>7.7272727272727284</v>
      </c>
    </row>
    <row r="3" spans="2:6" ht="16" x14ac:dyDescent="0.2">
      <c r="D3" s="8" t="s">
        <v>9</v>
      </c>
      <c r="E3" s="5">
        <v>4.545454545454545</v>
      </c>
    </row>
    <row r="5" spans="2:6" ht="16" x14ac:dyDescent="0.15">
      <c r="C5" s="47" t="s">
        <v>0</v>
      </c>
      <c r="D5" s="47"/>
      <c r="E5" s="47"/>
    </row>
    <row r="6" spans="2:6" x14ac:dyDescent="0.15">
      <c r="C6" s="6" t="s">
        <v>14</v>
      </c>
      <c r="D6" s="3" t="s">
        <v>10</v>
      </c>
      <c r="E6" s="9">
        <f>E2+2*E3</f>
        <v>16.81818181818182</v>
      </c>
    </row>
    <row r="8" spans="2:6" ht="16" x14ac:dyDescent="0.2">
      <c r="C8" s="48" t="s">
        <v>1</v>
      </c>
      <c r="D8" s="48"/>
      <c r="E8" s="48"/>
    </row>
    <row r="9" spans="2:6" x14ac:dyDescent="0.15">
      <c r="B9" s="2" t="s">
        <v>4</v>
      </c>
      <c r="C9" s="1">
        <f>2*E2+E3</f>
        <v>20</v>
      </c>
      <c r="D9" s="1" t="s">
        <v>2</v>
      </c>
      <c r="E9" s="1">
        <v>20</v>
      </c>
      <c r="F9" s="2" t="b">
        <f>C9&lt;=E9</f>
        <v>1</v>
      </c>
    </row>
    <row r="10" spans="2:6" x14ac:dyDescent="0.15">
      <c r="B10" s="2" t="s">
        <v>5</v>
      </c>
      <c r="C10" s="1">
        <f>-4*E2+5*E3</f>
        <v>-8.181818181818187</v>
      </c>
      <c r="D10" s="1" t="s">
        <v>2</v>
      </c>
      <c r="E10" s="1">
        <v>10</v>
      </c>
      <c r="F10" s="2" t="b">
        <f>C10&lt;=E10</f>
        <v>1</v>
      </c>
    </row>
    <row r="11" spans="2:6" x14ac:dyDescent="0.15">
      <c r="B11" s="2" t="s">
        <v>6</v>
      </c>
      <c r="C11" s="1">
        <f>-E2+2*E3</f>
        <v>1.3636363636363615</v>
      </c>
      <c r="D11" s="1" t="s">
        <v>3</v>
      </c>
      <c r="E11" s="1">
        <v>-2</v>
      </c>
      <c r="F11" s="2" t="b">
        <f>C11&gt;=E11</f>
        <v>1</v>
      </c>
    </row>
    <row r="12" spans="2:6" x14ac:dyDescent="0.15">
      <c r="B12" s="2" t="s">
        <v>7</v>
      </c>
      <c r="C12" s="1">
        <f>-E2+5*E3</f>
        <v>14.999999999999998</v>
      </c>
      <c r="D12" s="1" t="s">
        <v>11</v>
      </c>
      <c r="E12" s="1">
        <v>15</v>
      </c>
      <c r="F12" s="2" t="b">
        <f>C12=E12</f>
        <v>1</v>
      </c>
    </row>
    <row r="13" spans="2:6" x14ac:dyDescent="0.15">
      <c r="B13" s="2" t="s">
        <v>12</v>
      </c>
      <c r="C13" s="1">
        <f>E2</f>
        <v>7.7272727272727284</v>
      </c>
      <c r="D13" s="1" t="s">
        <v>3</v>
      </c>
      <c r="E13" s="1">
        <v>0</v>
      </c>
      <c r="F13" s="2" t="b">
        <f>C13&gt;=E13</f>
        <v>1</v>
      </c>
    </row>
    <row r="14" spans="2:6" x14ac:dyDescent="0.15">
      <c r="B14" s="2" t="s">
        <v>13</v>
      </c>
      <c r="C14" s="1">
        <f>E3</f>
        <v>4.545454545454545</v>
      </c>
      <c r="D14" s="1" t="s">
        <v>3</v>
      </c>
      <c r="E14" s="1">
        <v>0</v>
      </c>
      <c r="F14" s="2" t="b">
        <f>C14&gt;=E14</f>
        <v>1</v>
      </c>
    </row>
    <row r="15" spans="2:6" x14ac:dyDescent="0.15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>
        <v>12.000000249999999</v>
      </c>
    </row>
    <row r="3" spans="2:6" ht="16" x14ac:dyDescent="0.2">
      <c r="D3" s="8" t="s">
        <v>9</v>
      </c>
      <c r="E3" s="5">
        <v>12.000000249999999</v>
      </c>
    </row>
    <row r="5" spans="2:6" ht="16" x14ac:dyDescent="0.15">
      <c r="C5" s="47" t="s">
        <v>0</v>
      </c>
      <c r="D5" s="47"/>
      <c r="E5" s="47"/>
    </row>
    <row r="6" spans="2:6" x14ac:dyDescent="0.15">
      <c r="C6" s="6" t="s">
        <v>14</v>
      </c>
      <c r="D6" s="3" t="s">
        <v>38</v>
      </c>
      <c r="E6" s="9">
        <f>E2*E3</f>
        <v>144.00000600000004</v>
      </c>
    </row>
    <row r="8" spans="2:6" ht="16" x14ac:dyDescent="0.2">
      <c r="C8" s="48" t="s">
        <v>1</v>
      </c>
      <c r="D8" s="48"/>
      <c r="E8" s="48"/>
    </row>
    <row r="9" spans="2:6" x14ac:dyDescent="0.15">
      <c r="B9" s="2" t="s">
        <v>4</v>
      </c>
      <c r="C9" s="1">
        <f>2*E2+2*E3</f>
        <v>48.000000999999997</v>
      </c>
      <c r="D9" s="1" t="s">
        <v>11</v>
      </c>
      <c r="E9" s="1">
        <v>48</v>
      </c>
      <c r="F9" s="2" t="b">
        <f>C9&lt;=E9</f>
        <v>0</v>
      </c>
    </row>
    <row r="10" spans="2:6" x14ac:dyDescent="0.15">
      <c r="B10" s="2" t="s">
        <v>12</v>
      </c>
      <c r="C10" s="1">
        <f>E2</f>
        <v>12.000000249999999</v>
      </c>
      <c r="D10" s="1" t="s">
        <v>3</v>
      </c>
      <c r="E10" s="1">
        <v>0</v>
      </c>
      <c r="F10" s="2" t="b">
        <f>C10&gt;=E10</f>
        <v>1</v>
      </c>
    </row>
    <row r="11" spans="2:6" x14ac:dyDescent="0.15">
      <c r="B11" s="2" t="s">
        <v>13</v>
      </c>
      <c r="C11" s="1">
        <f>E3</f>
        <v>12.000000249999999</v>
      </c>
      <c r="D11" s="1" t="s">
        <v>3</v>
      </c>
      <c r="E11" s="1">
        <v>0</v>
      </c>
      <c r="F11" s="2" t="b">
        <f>C11&gt;=E11</f>
        <v>1</v>
      </c>
    </row>
    <row r="12" spans="2:6" x14ac:dyDescent="0.15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workbookViewId="0"/>
  </sheetViews>
  <sheetFormatPr baseColWidth="10" defaultRowHeight="14" x14ac:dyDescent="0.15"/>
  <cols>
    <col min="1" max="5" width="10.83203125" style="10"/>
    <col min="6" max="6" width="11.5" style="10" bestFit="1" customWidth="1"/>
    <col min="7" max="7" width="12.5" style="10" bestFit="1" customWidth="1"/>
    <col min="8" max="8" width="10.83203125" style="10"/>
    <col min="9" max="9" width="12.6640625" style="10" bestFit="1" customWidth="1"/>
    <col min="10" max="16384" width="10.83203125" style="10"/>
  </cols>
  <sheetData>
    <row r="2" spans="2:10" ht="16" x14ac:dyDescent="0.2">
      <c r="B2" s="26" t="s">
        <v>22</v>
      </c>
      <c r="C2" s="20">
        <v>2</v>
      </c>
      <c r="E2" s="16" t="s">
        <v>15</v>
      </c>
      <c r="F2" s="41">
        <v>10.45325930786</v>
      </c>
    </row>
    <row r="3" spans="2:10" ht="16" x14ac:dyDescent="0.2">
      <c r="B3" s="27" t="s">
        <v>19</v>
      </c>
      <c r="C3" s="23">
        <v>1.94</v>
      </c>
      <c r="E3" s="17" t="s">
        <v>16</v>
      </c>
      <c r="F3" s="42">
        <v>208.689831561472</v>
      </c>
    </row>
    <row r="4" spans="2:10" ht="16" x14ac:dyDescent="0.2">
      <c r="B4" s="27" t="s">
        <v>20</v>
      </c>
      <c r="C4" s="23">
        <v>32.200000000000003</v>
      </c>
      <c r="E4" s="17" t="s">
        <v>17</v>
      </c>
      <c r="F4" s="42">
        <v>91.349171418359603</v>
      </c>
    </row>
    <row r="5" spans="2:10" ht="16" x14ac:dyDescent="0.2">
      <c r="B5" s="27" t="s">
        <v>24</v>
      </c>
      <c r="C5" s="23">
        <v>30</v>
      </c>
      <c r="E5" s="18" t="s">
        <v>18</v>
      </c>
      <c r="F5" s="43">
        <v>1491.4150435650599</v>
      </c>
    </row>
    <row r="6" spans="2:10" x14ac:dyDescent="0.15">
      <c r="B6" s="27" t="s">
        <v>21</v>
      </c>
      <c r="C6" s="23">
        <v>0.02</v>
      </c>
    </row>
    <row r="7" spans="2:10" ht="16" x14ac:dyDescent="0.15">
      <c r="B7" s="27" t="s">
        <v>25</v>
      </c>
      <c r="C7" s="22">
        <v>2.09E-5</v>
      </c>
      <c r="E7" s="14" t="s">
        <v>0</v>
      </c>
      <c r="G7" s="14"/>
      <c r="H7" s="14"/>
    </row>
    <row r="8" spans="2:10" x14ac:dyDescent="0.15">
      <c r="B8" s="28" t="s">
        <v>23</v>
      </c>
      <c r="C8" s="25">
        <f>(PI()/4)*C2^2</f>
        <v>3.1415926535897931</v>
      </c>
      <c r="E8" s="11" t="s">
        <v>14</v>
      </c>
      <c r="F8" s="12" t="s">
        <v>29</v>
      </c>
      <c r="G8" s="44">
        <f>C11/C12</f>
        <v>1.0000003191687286</v>
      </c>
    </row>
    <row r="10" spans="2:10" ht="16" x14ac:dyDescent="0.2">
      <c r="B10" s="19" t="s">
        <v>26</v>
      </c>
      <c r="C10" s="38">
        <f>F3-((C6*(C5/C2)*(((F2/C8)^2)/(2*C4))))</f>
        <v>208.63825657893372</v>
      </c>
      <c r="F10" s="15" t="s">
        <v>1</v>
      </c>
      <c r="G10" s="15"/>
      <c r="H10" s="15"/>
    </row>
    <row r="11" spans="2:10" x14ac:dyDescent="0.15">
      <c r="B11" s="21" t="s">
        <v>27</v>
      </c>
      <c r="C11" s="39">
        <f>C3*C4*F2*C10</f>
        <v>136239.57195394198</v>
      </c>
      <c r="E11" s="29" t="s">
        <v>4</v>
      </c>
      <c r="F11" s="35">
        <f>C10</f>
        <v>208.63825657893372</v>
      </c>
      <c r="G11" s="30" t="s">
        <v>2</v>
      </c>
      <c r="H11" s="30">
        <v>655</v>
      </c>
      <c r="I11" s="31" t="b">
        <f>F11&lt;=H11</f>
        <v>1</v>
      </c>
    </row>
    <row r="12" spans="2:10" x14ac:dyDescent="0.15">
      <c r="B12" s="24" t="s">
        <v>28</v>
      </c>
      <c r="C12" s="40">
        <f>F4*F5</f>
        <v>136239.5284705449</v>
      </c>
      <c r="E12" s="36" t="s">
        <v>5</v>
      </c>
      <c r="F12" s="45">
        <f>F2</f>
        <v>10.45325930786</v>
      </c>
      <c r="G12" s="13" t="s">
        <v>2</v>
      </c>
      <c r="H12" s="13">
        <v>58</v>
      </c>
      <c r="I12" s="37" t="b">
        <f>F12&lt;=H12</f>
        <v>1</v>
      </c>
    </row>
    <row r="13" spans="2:10" x14ac:dyDescent="0.15">
      <c r="E13" s="32" t="s">
        <v>6</v>
      </c>
      <c r="F13" s="46">
        <f>G8</f>
        <v>1.0000003191687286</v>
      </c>
      <c r="G13" s="33" t="s">
        <v>2</v>
      </c>
      <c r="H13" s="33">
        <v>1</v>
      </c>
      <c r="I13" s="34" t="b">
        <f>F13&lt;=H13</f>
        <v>0</v>
      </c>
    </row>
    <row r="14" spans="2:10" x14ac:dyDescent="0.15">
      <c r="D14" s="13"/>
      <c r="E14" s="13"/>
      <c r="F14" s="13"/>
      <c r="G14" s="13"/>
      <c r="H14" s="13"/>
      <c r="I14" s="13"/>
      <c r="J14" s="13"/>
    </row>
    <row r="15" spans="2:10" x14ac:dyDescent="0.15">
      <c r="E15" s="29" t="s">
        <v>30</v>
      </c>
      <c r="F15" s="30">
        <v>10</v>
      </c>
      <c r="G15" s="30" t="s">
        <v>2</v>
      </c>
      <c r="H15" s="35">
        <f>F2</f>
        <v>10.45325930786</v>
      </c>
      <c r="I15" s="31" t="b">
        <f t="shared" ref="I15:I22" si="0">F15&lt;=H15</f>
        <v>1</v>
      </c>
    </row>
    <row r="16" spans="2:10" x14ac:dyDescent="0.15">
      <c r="E16" s="32" t="s">
        <v>31</v>
      </c>
      <c r="F16" s="46">
        <f>F2</f>
        <v>10.45325930786</v>
      </c>
      <c r="G16" s="33" t="s">
        <v>2</v>
      </c>
      <c r="H16" s="33">
        <v>58</v>
      </c>
      <c r="I16" s="34" t="b">
        <f t="shared" si="0"/>
        <v>1</v>
      </c>
    </row>
    <row r="17" spans="5:9" x14ac:dyDescent="0.15">
      <c r="E17" s="29" t="s">
        <v>32</v>
      </c>
      <c r="F17" s="30">
        <v>200</v>
      </c>
      <c r="G17" s="30" t="s">
        <v>2</v>
      </c>
      <c r="H17" s="35">
        <f>F3</f>
        <v>208.689831561472</v>
      </c>
      <c r="I17" s="31" t="b">
        <f t="shared" si="0"/>
        <v>1</v>
      </c>
    </row>
    <row r="18" spans="5:9" x14ac:dyDescent="0.15">
      <c r="E18" s="32" t="s">
        <v>33</v>
      </c>
      <c r="F18" s="46">
        <f>F3</f>
        <v>208.689831561472</v>
      </c>
      <c r="G18" s="33" t="s">
        <v>2</v>
      </c>
      <c r="H18" s="33">
        <v>655</v>
      </c>
      <c r="I18" s="34" t="b">
        <f t="shared" si="0"/>
        <v>1</v>
      </c>
    </row>
    <row r="19" spans="5:9" x14ac:dyDescent="0.15">
      <c r="E19" s="29" t="s">
        <v>34</v>
      </c>
      <c r="F19" s="30">
        <v>50</v>
      </c>
      <c r="G19" s="30" t="s">
        <v>2</v>
      </c>
      <c r="H19" s="35">
        <f>F4</f>
        <v>91.349171418359603</v>
      </c>
      <c r="I19" s="31" t="b">
        <f t="shared" si="0"/>
        <v>1</v>
      </c>
    </row>
    <row r="20" spans="5:9" x14ac:dyDescent="0.15">
      <c r="E20" s="32" t="s">
        <v>35</v>
      </c>
      <c r="F20" s="46">
        <f>F4</f>
        <v>91.349171418359603</v>
      </c>
      <c r="G20" s="33" t="s">
        <v>2</v>
      </c>
      <c r="H20" s="33">
        <v>122.5</v>
      </c>
      <c r="I20" s="34" t="b">
        <f t="shared" si="0"/>
        <v>1</v>
      </c>
    </row>
    <row r="21" spans="5:9" x14ac:dyDescent="0.15">
      <c r="E21" s="29" t="s">
        <v>36</v>
      </c>
      <c r="F21" s="30">
        <v>100</v>
      </c>
      <c r="G21" s="30" t="s">
        <v>2</v>
      </c>
      <c r="H21" s="35">
        <f>F5</f>
        <v>1491.4150435650599</v>
      </c>
      <c r="I21" s="31" t="b">
        <f t="shared" si="0"/>
        <v>1</v>
      </c>
    </row>
    <row r="22" spans="5:9" x14ac:dyDescent="0.15">
      <c r="E22" s="32" t="s">
        <v>37</v>
      </c>
      <c r="F22" s="46">
        <f>F5</f>
        <v>1491.4150435650599</v>
      </c>
      <c r="G22" s="33" t="s">
        <v>2</v>
      </c>
      <c r="H22" s="33">
        <v>2000</v>
      </c>
      <c r="I22" s="3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Lineal</vt:lpstr>
      <vt:lpstr>Ejemplo No Lineal</vt:lpstr>
      <vt:lpstr>Ejemplo Sistema Bombeo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2023-05-11T16:07:37Z</dcterms:modified>
</cp:coreProperties>
</file>