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6380" windowHeight="8190"/>
  </bookViews>
  <sheets>
    <sheet name="Данные" sheetId="1" r:id="rId1"/>
    <sheet name="Статусы блокировок" sheetId="2" r:id="rId2"/>
    <sheet name="Балансы по картам" sheetId="3" r:id="rId3"/>
    <sheet name="Вспомогательный лист" sheetId="4" state="hidden" r:id="rId4"/>
  </sheets>
  <definedNames>
    <definedName name="_Toc416787089" localSheetId="1">'Статусы блокировок'!$A$1</definedName>
    <definedName name="область_отчета">OFFSET(Данные!$A$1,0,0,COUNTA(Данные!A:A),17)</definedName>
  </definedNames>
  <calcPr calcId="124519" iterateDelta="1E-4"/>
  <pivotCaches>
    <pivotCache cacheId="5" r:id="rId5"/>
  </pivotCaches>
</workbook>
</file>

<file path=xl/calcChain.xml><?xml version="1.0" encoding="utf-8"?>
<calcChain xmlns="http://schemas.openxmlformats.org/spreadsheetml/2006/main">
  <c r="D5" i="3"/>
  <c r="D6"/>
  <c r="D7"/>
  <c r="D8"/>
  <c r="D9"/>
  <c r="D4"/>
  <c r="C5"/>
  <c r="C6"/>
  <c r="C7"/>
  <c r="C8"/>
  <c r="C9"/>
  <c r="C4"/>
  <c r="D10" l="1"/>
  <c r="C10"/>
</calcChain>
</file>

<file path=xl/sharedStrings.xml><?xml version="1.0" encoding="utf-8"?>
<sst xmlns="http://schemas.openxmlformats.org/spreadsheetml/2006/main" count="130" uniqueCount="113">
  <si>
    <t>Тип события</t>
  </si>
  <si>
    <t>Статус события</t>
  </si>
  <si>
    <t>Дата блокировки</t>
  </si>
  <si>
    <t>Номер карты</t>
  </si>
  <si>
    <t>ФИО держателя</t>
  </si>
  <si>
    <t>Валюта</t>
  </si>
  <si>
    <t>Доступный остаток</t>
  </si>
  <si>
    <t>Основание блокировки</t>
  </si>
  <si>
    <t>Категория клиента</t>
  </si>
  <si>
    <t>Источник информации</t>
  </si>
  <si>
    <t>${eventTypeDictionary.get(magazineItem.eventType)}</t>
  </si>
  <si>
    <t>${blockStatusDictionary.get(magazineItem.status)}</t>
  </si>
  <si>
    <t>${magazineItem.blockDate}</t>
  </si>
  <si>
    <t>${magazineItem.cardNumber}</t>
  </si>
  <si>
    <t>${magazineItem.clientName}</t>
  </si>
  <si>
    <t>${currencyDictionary.get(magazineItem.currency)}</t>
  </si>
  <si>
    <t>${if(magazineItem.accountValue == null) magazineItem.accountValue = 0; else magazineItem.accountValue}</t>
  </si>
  <si>
    <t>${magazineItem.baseForLock}</t>
  </si>
  <si>
    <t>${cardTypeDictionary.get(magazineItem.cardType)}</t>
  </si>
  <si>
    <t>${sourceInfoDictionary.get(magazineItem.sourceInfo)}</t>
  </si>
  <si>
    <t>Диапазон сумм</t>
  </si>
  <si>
    <t>&lt;/jx:forEach&gt;</t>
  </si>
  <si>
    <t>&lt;jx:forEach items="${items}" var="magazineItem"&gt;</t>
  </si>
  <si>
    <t>Заблокировано/Запрещено/Спасено</t>
  </si>
  <si>
    <t>Дата</t>
  </si>
  <si>
    <t>&lt;jx:forEach items="${dates}" var="blockDate"&gt;</t>
  </si>
  <si>
    <t>${blockDate}</t>
  </si>
  <si>
    <t>Ожидает подтверждения</t>
  </si>
  <si>
    <t>Окончательная мера</t>
  </si>
  <si>
    <t>Информация от МПС</t>
  </si>
  <si>
    <t>Всего спасено</t>
  </si>
  <si>
    <t>Заблокировано</t>
  </si>
  <si>
    <t>Запрет CP</t>
  </si>
  <si>
    <t>Запрет CNP</t>
  </si>
  <si>
    <t>Спасено, руб</t>
  </si>
  <si>
    <t>менее 30 000</t>
  </si>
  <si>
    <t>более 1 млн</t>
  </si>
  <si>
    <t>500 000 - 1 млн</t>
  </si>
  <si>
    <t>100 000 - 500 000</t>
  </si>
  <si>
    <t>50 000 - 100 000</t>
  </si>
  <si>
    <t>30 000 - 50 000</t>
  </si>
  <si>
    <t>кол-во карт</t>
  </si>
  <si>
    <t>сумма</t>
  </si>
  <si>
    <t>Всего</t>
  </si>
  <si>
    <t>Балансы по картам</t>
  </si>
  <si>
    <t>Названия строк</t>
  </si>
  <si>
    <t>(пусто)</t>
  </si>
  <si>
    <t>Общий итог</t>
  </si>
  <si>
    <t>количество</t>
  </si>
  <si>
    <t>$[GETPIVOTDATA("количество",$J$3,"Диапазон сумм",B4)]</t>
  </si>
  <si>
    <t>$[GETPIVOTDATA("количество",$J$3,"Диапазон сумм",B5)]</t>
  </si>
  <si>
    <t>$[GETPIVOTDATA("количество",$J$3,"Диапазон сумм",B6)]</t>
  </si>
  <si>
    <t>$[GETPIVOTDATA("количество",$J$3,"Диапазон сумм",B7)]</t>
  </si>
  <si>
    <t>$[GETPIVOTDATA("количество",$J$3,"Диапазон сумм",B8)]</t>
  </si>
  <si>
    <t>$[GETPIVOTDATA("количество",$J$3,"Диапазон сумм",B9)]</t>
  </si>
  <si>
    <t>$[GETPIVOTDATA("сумма",$J$3,"Диапазон сумм",B4)]</t>
  </si>
  <si>
    <t>$[GETPIVOTDATA("сумма",$J$3,"Диапазон сумм",B5)]</t>
  </si>
  <si>
    <t>$[GETPIVOTDATA("сумма",$J$3,"Диапазон сумм",B6)]</t>
  </si>
  <si>
    <t>$[GETPIVOTDATA("сумма",$J$3,"Диапазон сумм",B7)]</t>
  </si>
  <si>
    <t>$[GETPIVOTDATA("сумма",$J$3,"Диапазон сумм",B8)]</t>
  </si>
  <si>
    <t>$[GETPIVOTDATA("сумма",$J$3,"Диапазон сумм",B9)]</t>
  </si>
  <si>
    <t>${magazineItem.statusDescription}</t>
  </si>
  <si>
    <t>Статус блокировки</t>
  </si>
  <si>
    <t>$[IFERROR(GETPIVOTDATA("кол",'Вспомогательный лист'!$A$1,"Дата блокировки",A#,"Статус блокировки","Ожидает подтверждения / Заблокировано"), 0)]</t>
  </si>
  <si>
    <t>$[IFERROR(GETPIVOTDATA("кол",'Вспомогательный лист'!$A$1,"Дата блокировки",A#,"Статус блокировки","Ожидает подтверждения / Запрет CNP"), 0)]</t>
  </si>
  <si>
    <t>$[IFERROR(GETPIVOTDATA("кол",'Вспомогательный лист'!$A$1,"Дата блокировки",A#,"Статус блокировки","Ожидает подтверждения / Запрет CP"), 0)]</t>
  </si>
  <si>
    <t>$[IFERROR(GETPIVOTDATA("кол",'Вспомогательный лист'!$A$1,"Дата блокировки",A#,"Статус блокировки","Окончательная мера / Заблокировано"), 0)]</t>
  </si>
  <si>
    <t>$[IFERROR(GETPIVOTDATA("кол",'Вспомогательный лист'!$A$1,"Дата блокировки",A#,"Статус блокировки","Окончательная мера / Запрет CNP"), 0)]</t>
  </si>
  <si>
    <t>$[IFERROR(GETPIVOTDATA("кол",'Вспомогательный лист'!$A$1,"Дата блокировки",A#,"Статус блокировки","Окончательная мера / Запрет CP"), 0)]</t>
  </si>
  <si>
    <t>$[IFERROR(GETPIVOTDATA("кол",'Вспомогательный лист'!$A$1,"Дата блокировки",A#,"Статус блокировки","Информация от МПС / Заблокировано"), 0)]</t>
  </si>
  <si>
    <t>$[IFERROR(GETPIVOTDATA("кол",'Вспомогательный лист'!$A$1,"Дата блокировки",A#,"Статус блокировки","Информация от МПС / Запрет CNP"), 0)]</t>
  </si>
  <si>
    <t>$[IFERROR(GETPIVOTDATA("кол",'Вспомогательный лист'!$A$1,"Дата блокировки",A#,"Статус блокировки","Информация от МПС / Запрет CP"), 0)]</t>
  </si>
  <si>
    <t>$[IFERROR(GETPIVOTDATA("сум",'Вспомогательный лист'!$A$1,"Дата блокировки",A#,"Статус блокировки","Информация от МПС / Заблокировано"), 0) + IFERROR(GETPIVOTDATA("сум",'Вспомогательный лист'!$A$1,"Дата блокировки",A#,"Статус блокировки","Информация от МПС / Запрет CNP"), 0)+ IFERROR(GETPIVOTDATA("сум",'Вспомогательный лист'!$A$1,"Дата блокировки",A#,"Статус блокировки","Информация от МПС / Запрет CP"), 0)]</t>
  </si>
  <si>
    <t>$[IFERROR(GETPIVOTDATA("сум",'Вспомогательный лист'!$A$1,"Дата блокировки",A#,"Статус блокировки","Окончательная мера / Заблокировано"), 0) + IFERROR(GETPIVOTDATA("сум",'Вспомогательный лист'!$A$1,"Дата блокировки",A#,"Статус блокировки","Окончательная мера / Запрет CNP"), 0)+ IFERROR(GETPIVOTDATA("сум",'Вспомогательный лист'!$A$1,"Дата блокировки",A#,"Статус блокировки","Окончательная мера / Запрет CP"), 0)]</t>
  </si>
  <si>
    <t>Итого</t>
  </si>
  <si>
    <t>$[SUM(B6)]</t>
  </si>
  <si>
    <t>$[SUM(C6)]</t>
  </si>
  <si>
    <t>$[SUM(D6)]</t>
  </si>
  <si>
    <t>$[SUM(E6)]</t>
  </si>
  <si>
    <t>$[SUM(F6)]</t>
  </si>
  <si>
    <t>$[SUM(G6)]</t>
  </si>
  <si>
    <t>$[SUM(H6)]</t>
  </si>
  <si>
    <t>$[SUM(I6)]</t>
  </si>
  <si>
    <t>$[SUM(J6)]</t>
  </si>
  <si>
    <t>$[SUM(K6)]</t>
  </si>
  <si>
    <t>$[SUM(L6)]</t>
  </si>
  <si>
    <t>$[SUM(M6)]</t>
  </si>
  <si>
    <t>Подтверждено</t>
  </si>
  <si>
    <t>Клиентом</t>
  </si>
  <si>
    <t>Банком</t>
  </si>
  <si>
    <t>$[SUM(N6)]</t>
  </si>
  <si>
    <t>$[SUM(O6)]</t>
  </si>
  <si>
    <t>$[IFERROR(GETPIVOTDATA("кол",'Вспомогательный лист'!$A$1,"Дата блокировки",A#,"Статус блокировки","Клиент подтвердил"), 0)]</t>
  </si>
  <si>
    <t>$[IFERROR(GETPIVOTDATA("кол",'Вспомогательный лист'!$A$1,"Дата блокировки",A#,"Статус блокировки","Расследование завершено"), 0)]</t>
  </si>
  <si>
    <t>$[N#+J#]</t>
  </si>
  <si>
    <t>Рублевая сумма</t>
  </si>
  <si>
    <t>${magazineItem.amountR}</t>
  </si>
  <si>
    <t>Комментарий</t>
  </si>
  <si>
    <t>Исполнитель</t>
  </si>
  <si>
    <t>Добавлено</t>
  </si>
  <si>
    <t>Обновлено</t>
  </si>
  <si>
    <t>${magazineItem.comment}</t>
  </si>
  <si>
    <t>${magazineItem.performer}</t>
  </si>
  <si>
    <t>${magazineItem.userCreate}</t>
  </si>
  <si>
    <t>${magazineItem.lastUpdate}</t>
  </si>
  <si>
    <t>$[LOOKUP(Q#,{0,30000,50000,100000,500000,1000000}, {"менее 30 000","30 000 - 50 000","50 000 - 100 000","100 000 - 500 000","500 000 - 1 млн","более 1 млн"})]</t>
  </si>
  <si>
    <t>Значения</t>
  </si>
  <si>
    <t>кол</t>
  </si>
  <si>
    <t>сум</t>
  </si>
  <si>
    <t>Предыдущий тип события</t>
  </si>
  <si>
    <t>${if(magazineItem.initialEventType eq magazineItem.eventType) ""; else eventTypeDictionary.get(magazineItem.initialEventType)}</t>
  </si>
  <si>
    <t>Количество загруженных файлов</t>
  </si>
  <si>
    <t>${count(id):magazineItem.attachments}</t>
  </si>
</sst>
</file>

<file path=xl/styles.xml><?xml version="1.0" encoding="utf-8"?>
<styleSheet xmlns="http://schemas.openxmlformats.org/spreadsheetml/2006/main">
  <numFmts count="1">
    <numFmt numFmtId="164" formatCode="mm/dd/yy"/>
  </numFmts>
  <fonts count="9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6" fillId="0" borderId="2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3" fillId="0" borderId="0" xfId="1" applyBorder="1"/>
    <xf numFmtId="0" fontId="4" fillId="0" borderId="0" xfId="2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0" fontId="2" fillId="3" borderId="1" xfId="4" applyBorder="1"/>
    <xf numFmtId="0" fontId="0" fillId="0" borderId="1" xfId="0" applyBorder="1"/>
    <xf numFmtId="14" fontId="0" fillId="0" borderId="1" xfId="0" applyNumberFormat="1" applyFont="1" applyBorder="1"/>
    <xf numFmtId="14" fontId="0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/>
    <xf numFmtId="0" fontId="0" fillId="0" borderId="6" xfId="0" applyBorder="1"/>
    <xf numFmtId="0" fontId="0" fillId="0" borderId="5" xfId="0" applyBorder="1"/>
    <xf numFmtId="0" fontId="7" fillId="0" borderId="0" xfId="5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8" fillId="4" borderId="7" xfId="0" applyFont="1" applyFill="1" applyBorder="1"/>
    <xf numFmtId="0" fontId="1" fillId="3" borderId="1" xfId="4" applyFont="1" applyBorder="1"/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0" xfId="0" applyAlignment="1">
      <alignment horizontal="left" indent="1"/>
    </xf>
    <xf numFmtId="0" fontId="0" fillId="0" borderId="10" xfId="0" applyFont="1" applyFill="1" applyBorder="1"/>
    <xf numFmtId="0" fontId="0" fillId="0" borderId="1" xfId="0" applyFill="1" applyBorder="1"/>
    <xf numFmtId="0" fontId="2" fillId="3" borderId="1" xfId="4" applyBorder="1" applyAlignment="1">
      <alignment horizontal="center" vertical="center"/>
    </xf>
    <xf numFmtId="0" fontId="6" fillId="0" borderId="2" xfId="3" applyAlignment="1">
      <alignment horizontal="center"/>
    </xf>
    <xf numFmtId="0" fontId="2" fillId="3" borderId="1" xfId="4" applyBorder="1" applyAlignment="1">
      <alignment horizontal="center"/>
    </xf>
    <xf numFmtId="0" fontId="1" fillId="3" borderId="1" xfId="4" applyFont="1" applyBorder="1" applyAlignment="1">
      <alignment horizontal="center"/>
    </xf>
  </cellXfs>
  <cellStyles count="6">
    <cellStyle name="40% - Акцент1" xfId="4" builtinId="31"/>
    <cellStyle name="Заголовок 1" xfId="3" builtinId="16"/>
    <cellStyle name="Название" xfId="5" builtinId="15"/>
    <cellStyle name="Обычный" xfId="0" builtinId="0"/>
    <cellStyle name="Обычный 2" xfId="1"/>
    <cellStyle name="Плохой 2" xfId="2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Автор" refreshedDate="42748.630118981484" createdVersion="5" refreshedVersion="3" minRefreshableVersion="3" recordCount="3">
  <cacheSource type="worksheet">
    <worksheetSource name="область_отчета"/>
  </cacheSource>
  <cacheFields count="17">
    <cacheField name="Тип события" numFmtId="0">
      <sharedItems/>
    </cacheField>
    <cacheField name="Статус события" numFmtId="0">
      <sharedItems containsBlank="1"/>
    </cacheField>
    <cacheField name="Дата блокировки" numFmtId="0">
      <sharedItems containsBlank="1" count="2">
        <m/>
        <s v="${magazineItem.blockDate}"/>
      </sharedItems>
    </cacheField>
    <cacheField name="Номер карты" numFmtId="0">
      <sharedItems containsBlank="1"/>
    </cacheField>
    <cacheField name="ФИО держателя" numFmtId="0">
      <sharedItems containsBlank="1"/>
    </cacheField>
    <cacheField name="Валюта" numFmtId="0">
      <sharedItems containsBlank="1"/>
    </cacheField>
    <cacheField name="Доступный остаток" numFmtId="0">
      <sharedItems containsBlank="1"/>
    </cacheField>
    <cacheField name="Основание блокировки" numFmtId="0">
      <sharedItems containsBlank="1"/>
    </cacheField>
    <cacheField name="Категория клиента" numFmtId="0">
      <sharedItems containsBlank="1"/>
    </cacheField>
    <cacheField name="Источник информации" numFmtId="0">
      <sharedItems containsBlank="1"/>
    </cacheField>
    <cacheField name="Комментарий" numFmtId="0">
      <sharedItems containsBlank="1"/>
    </cacheField>
    <cacheField name="Исполнитель" numFmtId="0">
      <sharedItems containsBlank="1"/>
    </cacheField>
    <cacheField name="Добавлено" numFmtId="0">
      <sharedItems containsBlank="1"/>
    </cacheField>
    <cacheField name="Обновлено" numFmtId="0">
      <sharedItems containsBlank="1"/>
    </cacheField>
    <cacheField name="Диапазон сумм" numFmtId="0">
      <sharedItems containsBlank="1" count="2">
        <m/>
        <s v="$[LOOKUP(Q#,{0,30000,50000,100000,500000,1000000}, {&quot;менее 30 000&quot;,&quot;30 000 - 50 000&quot;,&quot;50 000 - 100 000&quot;,&quot;100 000 - 500 000&quot;,&quot;500 000 - 1 млн&quot;,&quot;более 1 млн&quot;})]"/>
      </sharedItems>
    </cacheField>
    <cacheField name="Статус блокировки" numFmtId="0">
      <sharedItems containsBlank="1" count="2">
        <m/>
        <s v="${magazineItem.statusDescription}"/>
      </sharedItems>
    </cacheField>
    <cacheField name="Рублевая сумм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s v="&lt;jx:forEach items=&quot;${items}&quot; var=&quot;magazineItem&quot;&gt;"/>
    <m/>
    <x v="0"/>
    <m/>
    <m/>
    <m/>
    <m/>
    <m/>
    <m/>
    <m/>
    <m/>
    <m/>
    <m/>
    <m/>
    <x v="0"/>
    <x v="0"/>
    <m/>
  </r>
  <r>
    <s v="${eventTypeDictionary.get(magazineItem.eventType)}"/>
    <s v="${blockStatusDictionary.get(magazineItem.status)}"/>
    <x v="1"/>
    <s v="${magazineItem.cardNumber}"/>
    <s v="${magazineItem.clientName}"/>
    <s v="${currencyDictionary.get(magazineItem.currency)}"/>
    <s v="${if(magazineItem.accountValue == null) magazineItem.accountValue = 0; else magazineItem.accountValue}"/>
    <s v="${magazineItem.baseForLock}"/>
    <s v="${cardTypeDictionary.get(magazineItem.cardType)}"/>
    <s v="${sourceInfoDictionary.get(magazineItem.sourceInfo)}"/>
    <s v="${magazineItem.comment}"/>
    <s v="${magazineItem.performer}"/>
    <s v="${magazineItem.userCreate}"/>
    <s v="${magazineItem.lastUpdate}"/>
    <x v="1"/>
    <x v="1"/>
    <s v="${magazineItem.amountR}"/>
  </r>
  <r>
    <s v="&lt;/jx:forEach&gt;"/>
    <m/>
    <x v="0"/>
    <m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3" minRefreshableVersion="3" enableDrill="0" useAutoFormatting="1" itemPrintTitles="1" createdVersion="5" indent="0" outline="1" outlineData="1" multipleFieldFilters="0">
  <location ref="J3:L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dataField="1"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" fld="16" baseField="0" baseItem="1"/>
    <dataField name="количество" fld="16" subtotal="count" baseField="14" baseItem="0"/>
  </dataField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3" minRefreshableVersion="3" showDrill="0" enableDrill="0" useAutoFormatting="1" itemPrintTitles="1" createdVersion="5" indent="0" outline="1" outlineData="1" multipleFieldFilters="0">
  <location ref="A1:C7" firstHeaderRow="1" firstDataRow="2" firstDataCol="1"/>
  <pivotFields count="1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dataField="1" showAll="0" defaultSubtotal="0"/>
  </pivotFields>
  <rowFields count="2">
    <field x="2"/>
    <field x="15"/>
  </rowFields>
  <rowItems count="5">
    <i>
      <x/>
    </i>
    <i r="1">
      <x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" fld="16" subtotal="count" baseField="2" baseItem="0"/>
    <dataField name="сум" fld="16" baseField="2" baseItem="0"/>
  </dataFields>
  <formats count="1">
    <format dxfId="1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A3" sqref="A3"/>
    </sheetView>
  </sheetViews>
  <sheetFormatPr defaultRowHeight="15"/>
  <cols>
    <col min="1" max="1" width="31"/>
    <col min="2" max="2" width="25.7109375"/>
    <col min="3" max="3" width="16.28515625" style="1"/>
    <col min="4" max="4" width="22"/>
    <col min="5" max="5" width="30.7109375"/>
    <col min="6" max="6" width="18"/>
    <col min="7" max="7" width="19"/>
    <col min="8" max="8" width="32.5703125"/>
    <col min="9" max="9" width="18.7109375"/>
    <col min="10" max="10" width="23.5703125"/>
    <col min="11" max="11" width="30.42578125" customWidth="1"/>
    <col min="12" max="12" width="28.42578125" customWidth="1"/>
    <col min="13" max="13" width="22" customWidth="1"/>
    <col min="14" max="14" width="27" customWidth="1"/>
    <col min="15" max="15" width="22.140625" customWidth="1"/>
    <col min="16" max="16" width="30.7109375" customWidth="1"/>
    <col min="17" max="17" width="16" customWidth="1"/>
    <col min="18" max="18" width="31" customWidth="1"/>
    <col min="19" max="19" width="32.5703125" customWidth="1"/>
    <col min="20" max="1029" width="8.5703125"/>
  </cols>
  <sheetData>
    <row r="1" spans="1:19" ht="14.4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20</v>
      </c>
      <c r="P1" s="25" t="s">
        <v>62</v>
      </c>
      <c r="Q1" s="25" t="s">
        <v>95</v>
      </c>
      <c r="R1" s="28" t="s">
        <v>109</v>
      </c>
      <c r="S1" s="28" t="s">
        <v>111</v>
      </c>
    </row>
    <row r="2" spans="1:19" ht="14.45" customHeight="1">
      <c r="A2" s="4" t="s">
        <v>22</v>
      </c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14.45" customHeight="1">
      <c r="A3" s="9" t="s">
        <v>10</v>
      </c>
      <c r="B3" s="2" t="s">
        <v>11</v>
      </c>
      <c r="C3" s="11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6" t="s">
        <v>101</v>
      </c>
      <c r="L3" s="2" t="s">
        <v>102</v>
      </c>
      <c r="M3" s="2" t="s">
        <v>103</v>
      </c>
      <c r="N3" s="2" t="s">
        <v>104</v>
      </c>
      <c r="O3" s="2" t="s">
        <v>105</v>
      </c>
      <c r="P3" s="2" t="s">
        <v>61</v>
      </c>
      <c r="Q3" s="2" t="s">
        <v>96</v>
      </c>
      <c r="R3" s="9" t="s">
        <v>110</v>
      </c>
      <c r="S3" s="29" t="s">
        <v>112</v>
      </c>
    </row>
    <row r="4" spans="1:19">
      <c r="A4" s="4" t="s">
        <v>21</v>
      </c>
    </row>
    <row r="11" spans="1:19">
      <c r="B11" s="5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J6" sqref="J6"/>
    </sheetView>
  </sheetViews>
  <sheetFormatPr defaultRowHeight="15"/>
  <cols>
    <col min="1" max="1" width="16.42578125" customWidth="1"/>
    <col min="2" max="2" width="15.42578125" customWidth="1"/>
    <col min="3" max="3" width="11.42578125" bestFit="1" customWidth="1"/>
    <col min="4" max="5" width="11.42578125" customWidth="1"/>
    <col min="6" max="6" width="11.42578125" bestFit="1" customWidth="1"/>
    <col min="7" max="7" width="15.42578125" customWidth="1"/>
    <col min="8" max="9" width="11.42578125" customWidth="1"/>
    <col min="10" max="10" width="17.5703125" customWidth="1"/>
    <col min="11" max="11" width="16.5703125" customWidth="1"/>
    <col min="12" max="13" width="11.42578125" customWidth="1"/>
    <col min="14" max="14" width="17.5703125" customWidth="1"/>
    <col min="15" max="15" width="22.28515625" customWidth="1"/>
  </cols>
  <sheetData>
    <row r="1" spans="1:15" ht="20.25" thickBot="1">
      <c r="A1" s="31" t="s">
        <v>23</v>
      </c>
      <c r="B1" s="31"/>
      <c r="C1" s="31"/>
      <c r="D1" s="31"/>
      <c r="E1" s="31"/>
      <c r="F1" s="31"/>
    </row>
    <row r="2" spans="1:15" ht="15.75" thickTop="1"/>
    <row r="3" spans="1:15">
      <c r="A3" s="32" t="s">
        <v>24</v>
      </c>
      <c r="B3" s="32" t="s">
        <v>27</v>
      </c>
      <c r="C3" s="32"/>
      <c r="D3" s="32"/>
      <c r="E3" s="33" t="s">
        <v>87</v>
      </c>
      <c r="F3" s="32"/>
      <c r="G3" s="32" t="s">
        <v>28</v>
      </c>
      <c r="H3" s="32"/>
      <c r="I3" s="32"/>
      <c r="J3" s="32"/>
      <c r="K3" s="32" t="s">
        <v>29</v>
      </c>
      <c r="L3" s="32"/>
      <c r="M3" s="32"/>
      <c r="N3" s="32"/>
      <c r="O3" s="30" t="s">
        <v>30</v>
      </c>
    </row>
    <row r="4" spans="1:15">
      <c r="A4" s="32"/>
      <c r="B4" s="8" t="s">
        <v>31</v>
      </c>
      <c r="C4" s="8" t="s">
        <v>33</v>
      </c>
      <c r="D4" s="8" t="s">
        <v>32</v>
      </c>
      <c r="E4" s="24" t="s">
        <v>88</v>
      </c>
      <c r="F4" s="24" t="s">
        <v>89</v>
      </c>
      <c r="G4" s="8" t="s">
        <v>31</v>
      </c>
      <c r="H4" s="8" t="s">
        <v>33</v>
      </c>
      <c r="I4" s="8" t="s">
        <v>32</v>
      </c>
      <c r="J4" s="8" t="s">
        <v>34</v>
      </c>
      <c r="K4" s="8" t="s">
        <v>31</v>
      </c>
      <c r="L4" s="8" t="s">
        <v>33</v>
      </c>
      <c r="M4" s="8" t="s">
        <v>32</v>
      </c>
      <c r="N4" s="8" t="s">
        <v>34</v>
      </c>
      <c r="O4" s="30"/>
    </row>
    <row r="5" spans="1:15">
      <c r="A5" s="4" t="s">
        <v>25</v>
      </c>
    </row>
    <row r="6" spans="1:15">
      <c r="A6" s="10" t="s">
        <v>26</v>
      </c>
      <c r="B6" s="9" t="s">
        <v>63</v>
      </c>
      <c r="C6" s="9" t="s">
        <v>64</v>
      </c>
      <c r="D6" s="9" t="s">
        <v>65</v>
      </c>
      <c r="E6" s="9" t="s">
        <v>92</v>
      </c>
      <c r="F6" s="9" t="s">
        <v>93</v>
      </c>
      <c r="G6" s="9" t="s">
        <v>66</v>
      </c>
      <c r="H6" s="9" t="s">
        <v>67</v>
      </c>
      <c r="I6" s="9" t="s">
        <v>68</v>
      </c>
      <c r="J6" s="9" t="s">
        <v>73</v>
      </c>
      <c r="K6" s="9" t="s">
        <v>69</v>
      </c>
      <c r="L6" s="9" t="s">
        <v>70</v>
      </c>
      <c r="M6" s="9" t="s">
        <v>71</v>
      </c>
      <c r="N6" s="9" t="s">
        <v>72</v>
      </c>
      <c r="O6" s="9" t="s">
        <v>94</v>
      </c>
    </row>
    <row r="7" spans="1:15">
      <c r="A7" s="4" t="s">
        <v>21</v>
      </c>
    </row>
    <row r="8" spans="1:15" ht="15.75" thickBot="1">
      <c r="A8" s="23" t="s">
        <v>74</v>
      </c>
      <c r="B8" s="21" t="s">
        <v>75</v>
      </c>
      <c r="C8" s="21" t="s">
        <v>76</v>
      </c>
      <c r="D8" s="21" t="s">
        <v>77</v>
      </c>
      <c r="E8" s="21" t="s">
        <v>78</v>
      </c>
      <c r="F8" s="21" t="s">
        <v>79</v>
      </c>
      <c r="G8" s="21" t="s">
        <v>80</v>
      </c>
      <c r="H8" s="21" t="s">
        <v>81</v>
      </c>
      <c r="I8" s="21" t="s">
        <v>82</v>
      </c>
      <c r="J8" s="21" t="s">
        <v>83</v>
      </c>
      <c r="K8" s="21" t="s">
        <v>84</v>
      </c>
      <c r="L8" s="21" t="s">
        <v>85</v>
      </c>
      <c r="M8" s="21" t="s">
        <v>86</v>
      </c>
      <c r="N8" s="21" t="s">
        <v>90</v>
      </c>
      <c r="O8" s="22" t="s">
        <v>91</v>
      </c>
    </row>
  </sheetData>
  <mergeCells count="7">
    <mergeCell ref="O3:O4"/>
    <mergeCell ref="A1:F1"/>
    <mergeCell ref="A3:A4"/>
    <mergeCell ref="B3:D3"/>
    <mergeCell ref="G3:J3"/>
    <mergeCell ref="K3:N3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"/>
  <sheetViews>
    <sheetView topLeftCell="B1" workbookViewId="0">
      <selection activeCell="S11" sqref="S11"/>
    </sheetView>
  </sheetViews>
  <sheetFormatPr defaultRowHeight="15"/>
  <cols>
    <col min="2" max="2" width="30.140625" customWidth="1"/>
    <col min="3" max="3" width="6.42578125" customWidth="1"/>
    <col min="4" max="4" width="22.5703125" customWidth="1"/>
    <col min="9" max="9" width="9" hidden="1" customWidth="1"/>
    <col min="10" max="10" width="15.140625" hidden="1" customWidth="1"/>
    <col min="11" max="11" width="8.42578125" hidden="1" customWidth="1"/>
    <col min="12" max="12" width="10" hidden="1" customWidth="1"/>
    <col min="13" max="13" width="27.42578125" hidden="1" customWidth="1"/>
    <col min="14" max="14" width="9.140625" hidden="1" customWidth="1"/>
    <col min="15" max="15" width="10.28515625" hidden="1" customWidth="1"/>
    <col min="16" max="16" width="44.5703125" hidden="1" customWidth="1"/>
    <col min="17" max="17" width="9.140625" hidden="1" customWidth="1"/>
    <col min="18" max="21" width="9.140625" customWidth="1"/>
  </cols>
  <sheetData>
    <row r="1" spans="2:16" ht="23.25">
      <c r="B1" s="16" t="s">
        <v>44</v>
      </c>
      <c r="C1" s="16"/>
      <c r="D1" s="16"/>
    </row>
    <row r="2" spans="2:16" ht="15.75" thickBot="1"/>
    <row r="3" spans="2:16" ht="16.5" thickTop="1" thickBot="1">
      <c r="B3" s="12"/>
      <c r="C3" s="12" t="s">
        <v>41</v>
      </c>
      <c r="D3" s="12" t="s">
        <v>42</v>
      </c>
      <c r="K3" s="17" t="s">
        <v>106</v>
      </c>
    </row>
    <row r="4" spans="2:16" ht="15.75" thickTop="1">
      <c r="B4" t="s">
        <v>36</v>
      </c>
      <c r="C4" t="str">
        <f>IFERROR(O4,0)</f>
        <v>$[GETPIVOTDATA("количество",$J$3,"Диапазон сумм",B4)]</v>
      </c>
      <c r="D4" t="str">
        <f>IFERROR(P4,0)</f>
        <v>$[GETPIVOTDATA("сумма",$J$3,"Диапазон сумм",B4)]</v>
      </c>
      <c r="J4" s="17" t="s">
        <v>45</v>
      </c>
      <c r="K4" t="s">
        <v>42</v>
      </c>
      <c r="L4" t="s">
        <v>48</v>
      </c>
      <c r="O4" t="s">
        <v>49</v>
      </c>
      <c r="P4" t="s">
        <v>55</v>
      </c>
    </row>
    <row r="5" spans="2:16">
      <c r="B5" s="14" t="s">
        <v>37</v>
      </c>
      <c r="C5" t="str">
        <f t="shared" ref="C5:C9" si="0">IFERROR(O5,0)</f>
        <v>$[GETPIVOTDATA("количество",$J$3,"Диапазон сумм",B5)]</v>
      </c>
      <c r="D5" t="str">
        <f t="shared" ref="D5:D9" si="1">IFERROR(P5,0)</f>
        <v>$[GETPIVOTDATA("сумма",$J$3,"Диапазон сумм",B5)]</v>
      </c>
      <c r="J5" s="18" t="s">
        <v>46</v>
      </c>
      <c r="K5" s="19"/>
      <c r="L5" s="19"/>
      <c r="O5" t="s">
        <v>50</v>
      </c>
      <c r="P5" t="s">
        <v>56</v>
      </c>
    </row>
    <row r="6" spans="2:16">
      <c r="B6" s="14" t="s">
        <v>38</v>
      </c>
      <c r="C6" t="str">
        <f t="shared" si="0"/>
        <v>$[GETPIVOTDATA("количество",$J$3,"Диапазон сумм",B6)]</v>
      </c>
      <c r="D6" t="str">
        <f t="shared" si="1"/>
        <v>$[GETPIVOTDATA("сумма",$J$3,"Диапазон сумм",B6)]</v>
      </c>
      <c r="J6" s="18" t="s">
        <v>105</v>
      </c>
      <c r="K6" s="19">
        <v>0</v>
      </c>
      <c r="L6" s="19">
        <v>1</v>
      </c>
      <c r="O6" t="s">
        <v>51</v>
      </c>
      <c r="P6" t="s">
        <v>57</v>
      </c>
    </row>
    <row r="7" spans="2:16">
      <c r="B7" s="14" t="s">
        <v>39</v>
      </c>
      <c r="C7" t="str">
        <f t="shared" si="0"/>
        <v>$[GETPIVOTDATA("количество",$J$3,"Диапазон сумм",B7)]</v>
      </c>
      <c r="D7" t="str">
        <f t="shared" si="1"/>
        <v>$[GETPIVOTDATA("сумма",$J$3,"Диапазон сумм",B7)]</v>
      </c>
      <c r="J7" s="18" t="s">
        <v>47</v>
      </c>
      <c r="K7" s="19">
        <v>0</v>
      </c>
      <c r="L7" s="19">
        <v>1</v>
      </c>
      <c r="O7" t="s">
        <v>52</v>
      </c>
      <c r="P7" t="s">
        <v>58</v>
      </c>
    </row>
    <row r="8" spans="2:16">
      <c r="B8" s="14" t="s">
        <v>40</v>
      </c>
      <c r="C8" t="str">
        <f t="shared" si="0"/>
        <v>$[GETPIVOTDATA("количество",$J$3,"Диапазон сумм",B8)]</v>
      </c>
      <c r="D8" t="str">
        <f t="shared" si="1"/>
        <v>$[GETPIVOTDATA("сумма",$J$3,"Диапазон сумм",B8)]</v>
      </c>
      <c r="O8" t="s">
        <v>53</v>
      </c>
      <c r="P8" t="s">
        <v>59</v>
      </c>
    </row>
    <row r="9" spans="2:16">
      <c r="B9" s="15" t="s">
        <v>35</v>
      </c>
      <c r="C9" t="str">
        <f t="shared" si="0"/>
        <v>$[GETPIVOTDATA("количество",$J$3,"Диапазон сумм",B9)]</v>
      </c>
      <c r="D9" t="str">
        <f t="shared" si="1"/>
        <v>$[GETPIVOTDATA("сумма",$J$3,"Диапазон сумм",B9)]</v>
      </c>
      <c r="O9" t="s">
        <v>54</v>
      </c>
      <c r="P9" t="s">
        <v>60</v>
      </c>
    </row>
    <row r="10" spans="2:16" ht="15.75" thickBot="1">
      <c r="B10" s="13" t="s">
        <v>43</v>
      </c>
      <c r="C10" s="13">
        <f>SUM(C4:C9)</f>
        <v>0</v>
      </c>
      <c r="D10" s="13">
        <f>SUM(D4:D9)</f>
        <v>0</v>
      </c>
    </row>
  </sheetData>
  <sortState ref="B4:B9">
    <sortCondition descending="1" ref="B4" customList="менее 30 000,30 000 - 50 000,50 000 - 100 000,100 000 - 500 000,500 000 - 100 000 000,более 100 000 000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36.5703125" bestFit="1" customWidth="1"/>
    <col min="2" max="2" width="11.85546875" bestFit="1" customWidth="1"/>
    <col min="3" max="3" width="4.42578125" bestFit="1" customWidth="1"/>
  </cols>
  <sheetData>
    <row r="1" spans="1:3">
      <c r="B1" s="17" t="s">
        <v>106</v>
      </c>
    </row>
    <row r="2" spans="1:3">
      <c r="A2" s="17" t="s">
        <v>45</v>
      </c>
      <c r="B2" t="s">
        <v>107</v>
      </c>
      <c r="C2" t="s">
        <v>108</v>
      </c>
    </row>
    <row r="3" spans="1:3">
      <c r="A3" s="20" t="s">
        <v>46</v>
      </c>
      <c r="B3" s="19"/>
      <c r="C3" s="19"/>
    </row>
    <row r="4" spans="1:3">
      <c r="A4" s="27" t="s">
        <v>46</v>
      </c>
      <c r="B4" s="19"/>
      <c r="C4" s="19"/>
    </row>
    <row r="5" spans="1:3">
      <c r="A5" s="20" t="s">
        <v>12</v>
      </c>
      <c r="B5" s="19">
        <v>1</v>
      </c>
      <c r="C5" s="19">
        <v>0</v>
      </c>
    </row>
    <row r="6" spans="1:3">
      <c r="A6" s="27" t="s">
        <v>61</v>
      </c>
      <c r="B6" s="19">
        <v>1</v>
      </c>
      <c r="C6" s="19">
        <v>0</v>
      </c>
    </row>
    <row r="7" spans="1:3">
      <c r="A7" s="18" t="s">
        <v>47</v>
      </c>
      <c r="B7" s="19">
        <v>1</v>
      </c>
      <c r="C7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</vt:lpstr>
      <vt:lpstr>Статусы блокировок</vt:lpstr>
      <vt:lpstr>Балансы по картам</vt:lpstr>
      <vt:lpstr>Вспомогательный лист</vt:lpstr>
      <vt:lpstr>'Статусы блокировок'!_Toc416787089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2015-09-25T10:53:02Z</dcterms:created>
  <dcterms:modified xsi:type="dcterms:W3CDTF">2017-01-13T12:07:48Z</dcterms:modified>
  <dc:language/>
</cp:coreProperties>
</file>