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80\Documents\GitHub\PowerSystemOptimization\power-systems-optimization\Notebooks\"/>
    </mc:Choice>
  </mc:AlternateContent>
  <xr:revisionPtr revIDLastSave="0" documentId="8_{C942958E-3D71-422F-93A6-8CBB0AC60193}" xr6:coauthVersionLast="47" xr6:coauthVersionMax="47" xr10:uidLastSave="{00000000-0000-0000-0000-000000000000}"/>
  <bookViews>
    <workbookView xWindow="-110" yWindow="-110" windowWidth="19420" windowHeight="10420" tabRatio="913" activeTab="8" xr2:uid="{A5DCCE88-B7FD-40A0-8733-1447D74F6E73}"/>
  </bookViews>
  <sheets>
    <sheet name="linedata" sheetId="1" r:id="rId1"/>
    <sheet name="Zone 1" sheetId="2" r:id="rId2"/>
    <sheet name="Zone 2" sheetId="3" r:id="rId3"/>
    <sheet name="Zone 3" sheetId="4" r:id="rId4"/>
    <sheet name="Zone 4" sheetId="5" r:id="rId5"/>
    <sheet name="Zone 5" sheetId="6" r:id="rId6"/>
    <sheet name="Zone 6" sheetId="7" r:id="rId7"/>
    <sheet name="Zone 7" sheetId="8" r:id="rId8"/>
    <sheet name="Zone 8" sheetId="9" r:id="rId9"/>
    <sheet name="Zone 9" sheetId="10" r:id="rId10"/>
    <sheet name="Zone 10" sheetId="11" r:id="rId11"/>
    <sheet name="Zone 11" sheetId="12" r:id="rId12"/>
    <sheet name="Zone 12" sheetId="13" r:id="rId13"/>
    <sheet name="Zone 13" sheetId="14" r:id="rId14"/>
    <sheet name="Zone 14" sheetId="15" r:id="rId15"/>
    <sheet name="Zone14A" sheetId="17" r:id="rId16"/>
    <sheet name="Zone 15" sheetId="18" r:id="rId17"/>
    <sheet name="Zone 16" sheetId="19" r:id="rId18"/>
    <sheet name="Zone 17" sheetId="20" r:id="rId19"/>
    <sheet name="Zone 18" sheetId="22" r:id="rId20"/>
    <sheet name="Zone 19" sheetId="23" r:id="rId21"/>
    <sheet name="Zone 20" sheetId="24" r:id="rId22"/>
    <sheet name="Zone 21" sheetId="25" r:id="rId23"/>
    <sheet name="Zone 22" sheetId="26" r:id="rId24"/>
    <sheet name="Zone 23" sheetId="27" r:id="rId25"/>
    <sheet name="Zone 24" sheetId="28" r:id="rId26"/>
    <sheet name="Zone 25" sheetId="29" r:id="rId27"/>
    <sheet name="Zone 25A" sheetId="30" r:id="rId28"/>
    <sheet name="Zone 26" sheetId="31" r:id="rId29"/>
    <sheet name="Zone 27E" sheetId="32" r:id="rId30"/>
    <sheet name="Zone 27W" sheetId="33" r:id="rId31"/>
    <sheet name="Zone 28" sheetId="34" r:id="rId32"/>
    <sheet name="Zone 29" sheetId="35" r:id="rId33"/>
    <sheet name="Zone 30" sheetId="36" r:id="rId34"/>
    <sheet name="Zone 31" sheetId="37" r:id="rId35"/>
    <sheet name="Zone 32" sheetId="38" r:id="rId36"/>
    <sheet name="Zone 33" sheetId="39" r:id="rId3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J3" i="1"/>
  <c r="L3" i="1" s="1"/>
  <c r="J4" i="1"/>
  <c r="L4" i="1" s="1"/>
  <c r="J5" i="1"/>
  <c r="K5" i="1" s="1"/>
  <c r="J6" i="1"/>
  <c r="L6" i="1" s="1"/>
  <c r="J7" i="1"/>
  <c r="L7" i="1" s="1"/>
  <c r="J8" i="1"/>
  <c r="L8" i="1" s="1"/>
  <c r="J9" i="1"/>
  <c r="L9" i="1" s="1"/>
  <c r="J10" i="1"/>
  <c r="L10" i="1" s="1"/>
  <c r="J11" i="1"/>
  <c r="K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K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K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K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J2" i="1"/>
  <c r="L2" i="1" s="1"/>
  <c r="Q20" i="23"/>
  <c r="N24" i="39"/>
  <c r="M24" i="39"/>
  <c r="N23" i="39"/>
  <c r="M23" i="39"/>
  <c r="R21" i="39"/>
  <c r="Q21" i="39"/>
  <c r="N21" i="39"/>
  <c r="M21" i="39"/>
  <c r="N24" i="38"/>
  <c r="M24" i="38"/>
  <c r="N23" i="38"/>
  <c r="M23" i="38"/>
  <c r="R21" i="38"/>
  <c r="Q21" i="38"/>
  <c r="N21" i="38"/>
  <c r="M21" i="38"/>
  <c r="N24" i="37"/>
  <c r="M24" i="37"/>
  <c r="N23" i="37"/>
  <c r="M23" i="37"/>
  <c r="R21" i="37"/>
  <c r="Q21" i="37"/>
  <c r="N21" i="37"/>
  <c r="M21" i="37"/>
  <c r="N24" i="36"/>
  <c r="M24" i="36"/>
  <c r="N23" i="36"/>
  <c r="M23" i="36"/>
  <c r="R21" i="36"/>
  <c r="Q21" i="36"/>
  <c r="N21" i="36"/>
  <c r="M21" i="36"/>
  <c r="N24" i="35"/>
  <c r="M24" i="35"/>
  <c r="N23" i="35"/>
  <c r="M23" i="35"/>
  <c r="R21" i="35"/>
  <c r="Q21" i="35"/>
  <c r="N21" i="35"/>
  <c r="M21" i="35"/>
  <c r="M26" i="35" s="1"/>
  <c r="N24" i="34"/>
  <c r="M24" i="34"/>
  <c r="N23" i="34"/>
  <c r="M23" i="34"/>
  <c r="R21" i="34"/>
  <c r="Q21" i="34"/>
  <c r="N21" i="34"/>
  <c r="M21" i="34"/>
  <c r="N24" i="33"/>
  <c r="M24" i="33"/>
  <c r="N23" i="33"/>
  <c r="M23" i="33"/>
  <c r="R21" i="33"/>
  <c r="Q21" i="33"/>
  <c r="N21" i="33"/>
  <c r="M21" i="33"/>
  <c r="N23" i="32"/>
  <c r="M23" i="32"/>
  <c r="N22" i="32"/>
  <c r="M22" i="32"/>
  <c r="R20" i="32"/>
  <c r="Q20" i="32"/>
  <c r="N20" i="32"/>
  <c r="M20" i="32"/>
  <c r="N23" i="31"/>
  <c r="M23" i="31"/>
  <c r="N22" i="31"/>
  <c r="M22" i="31"/>
  <c r="R20" i="31"/>
  <c r="Q20" i="31"/>
  <c r="N20" i="31"/>
  <c r="M20" i="31"/>
  <c r="M26" i="31" s="1"/>
  <c r="N23" i="30"/>
  <c r="M23" i="30"/>
  <c r="N22" i="30"/>
  <c r="M22" i="30"/>
  <c r="R20" i="30"/>
  <c r="Q20" i="30"/>
  <c r="N20" i="30"/>
  <c r="M20" i="30"/>
  <c r="N24" i="29"/>
  <c r="M24" i="29"/>
  <c r="N23" i="29"/>
  <c r="M23" i="29"/>
  <c r="R21" i="29"/>
  <c r="Q21" i="29"/>
  <c r="N21" i="29"/>
  <c r="M21" i="29"/>
  <c r="N23" i="28"/>
  <c r="M23" i="28"/>
  <c r="N22" i="28"/>
  <c r="M22" i="28"/>
  <c r="R20" i="28"/>
  <c r="Q20" i="28"/>
  <c r="N20" i="28"/>
  <c r="M20" i="28"/>
  <c r="N23" i="27"/>
  <c r="M23" i="27"/>
  <c r="N22" i="27"/>
  <c r="M22" i="27"/>
  <c r="R20" i="27"/>
  <c r="Q20" i="27"/>
  <c r="N20" i="27"/>
  <c r="M20" i="27"/>
  <c r="N23" i="26"/>
  <c r="M23" i="26"/>
  <c r="N22" i="26"/>
  <c r="M22" i="26"/>
  <c r="R20" i="26"/>
  <c r="Q20" i="26"/>
  <c r="N20" i="26"/>
  <c r="M20" i="26"/>
  <c r="N23" i="25"/>
  <c r="M23" i="25"/>
  <c r="N22" i="25"/>
  <c r="M22" i="25"/>
  <c r="R20" i="25"/>
  <c r="Q20" i="25"/>
  <c r="N20" i="25"/>
  <c r="M20" i="25"/>
  <c r="N23" i="24"/>
  <c r="M23" i="24"/>
  <c r="N22" i="24"/>
  <c r="M22" i="24"/>
  <c r="R20" i="24"/>
  <c r="Q20" i="24"/>
  <c r="N20" i="24"/>
  <c r="M20" i="24"/>
  <c r="N23" i="23"/>
  <c r="M23" i="23"/>
  <c r="N22" i="23"/>
  <c r="M22" i="23"/>
  <c r="N20" i="23"/>
  <c r="M20" i="23"/>
  <c r="R20" i="23"/>
  <c r="N23" i="22"/>
  <c r="M23" i="22"/>
  <c r="N22" i="22"/>
  <c r="M22" i="22"/>
  <c r="R20" i="22"/>
  <c r="Q20" i="22"/>
  <c r="N20" i="22"/>
  <c r="M20" i="22"/>
  <c r="M25" i="22" s="1"/>
  <c r="N23" i="20"/>
  <c r="M23" i="20"/>
  <c r="N22" i="20"/>
  <c r="M22" i="20"/>
  <c r="R20" i="20"/>
  <c r="Q20" i="20"/>
  <c r="N20" i="20"/>
  <c r="M20" i="20"/>
  <c r="N23" i="19"/>
  <c r="M23" i="19"/>
  <c r="N22" i="19"/>
  <c r="M22" i="19"/>
  <c r="R20" i="19"/>
  <c r="Q20" i="19"/>
  <c r="N20" i="19"/>
  <c r="M20" i="19"/>
  <c r="N23" i="18"/>
  <c r="M23" i="18"/>
  <c r="N22" i="18"/>
  <c r="M22" i="18"/>
  <c r="R20" i="18"/>
  <c r="Q20" i="18"/>
  <c r="N20" i="18"/>
  <c r="M20" i="18"/>
  <c r="N23" i="17"/>
  <c r="M23" i="17"/>
  <c r="N22" i="17"/>
  <c r="M22" i="17"/>
  <c r="R20" i="17"/>
  <c r="Q20" i="17"/>
  <c r="N20" i="17"/>
  <c r="M20" i="17"/>
  <c r="N23" i="15"/>
  <c r="M23" i="15"/>
  <c r="N22" i="15"/>
  <c r="M22" i="15"/>
  <c r="R20" i="15"/>
  <c r="Q20" i="15"/>
  <c r="N20" i="15"/>
  <c r="M20" i="15"/>
  <c r="M26" i="15" s="1"/>
  <c r="N23" i="14"/>
  <c r="M23" i="14"/>
  <c r="N22" i="14"/>
  <c r="M22" i="14"/>
  <c r="R20" i="14"/>
  <c r="Q20" i="14"/>
  <c r="N20" i="14"/>
  <c r="M20" i="14"/>
  <c r="N23" i="13"/>
  <c r="M23" i="13"/>
  <c r="N22" i="13"/>
  <c r="M22" i="13"/>
  <c r="R20" i="13"/>
  <c r="Q20" i="13"/>
  <c r="N20" i="13"/>
  <c r="M20" i="13"/>
  <c r="N23" i="12"/>
  <c r="M23" i="12"/>
  <c r="N22" i="12"/>
  <c r="M22" i="12"/>
  <c r="R20" i="12"/>
  <c r="Q20" i="12"/>
  <c r="N20" i="12"/>
  <c r="M20" i="12"/>
  <c r="N23" i="11"/>
  <c r="M23" i="11"/>
  <c r="N22" i="11"/>
  <c r="M22" i="11"/>
  <c r="R20" i="11"/>
  <c r="Q20" i="11"/>
  <c r="N20" i="11"/>
  <c r="M20" i="11"/>
  <c r="N23" i="10"/>
  <c r="M23" i="10"/>
  <c r="N22" i="10"/>
  <c r="M22" i="10"/>
  <c r="R20" i="10"/>
  <c r="Q20" i="10"/>
  <c r="N20" i="10"/>
  <c r="M20" i="10"/>
  <c r="M25" i="10" s="1"/>
  <c r="N23" i="9"/>
  <c r="M23" i="9"/>
  <c r="N22" i="9"/>
  <c r="M22" i="9"/>
  <c r="R20" i="9"/>
  <c r="Q20" i="9"/>
  <c r="N20" i="9"/>
  <c r="M20" i="9"/>
  <c r="N23" i="8"/>
  <c r="M23" i="8"/>
  <c r="N22" i="8"/>
  <c r="M22" i="8"/>
  <c r="R20" i="8"/>
  <c r="Q20" i="8"/>
  <c r="N20" i="8"/>
  <c r="M20" i="8"/>
  <c r="M25" i="8" s="1"/>
  <c r="N23" i="7"/>
  <c r="M23" i="7"/>
  <c r="N22" i="7"/>
  <c r="M22" i="7"/>
  <c r="R20" i="7"/>
  <c r="Q20" i="7"/>
  <c r="N20" i="7"/>
  <c r="M20" i="7"/>
  <c r="N23" i="6"/>
  <c r="M23" i="6"/>
  <c r="N22" i="6"/>
  <c r="M22" i="6"/>
  <c r="R20" i="6"/>
  <c r="Q20" i="6"/>
  <c r="N20" i="6"/>
  <c r="M20" i="6"/>
  <c r="N22" i="5"/>
  <c r="M22" i="5"/>
  <c r="N21" i="5"/>
  <c r="M21" i="5"/>
  <c r="R19" i="5"/>
  <c r="Q19" i="5"/>
  <c r="N19" i="5"/>
  <c r="M19" i="5"/>
  <c r="N24" i="4"/>
  <c r="M24" i="4"/>
  <c r="N23" i="4"/>
  <c r="M23" i="4"/>
  <c r="R21" i="4"/>
  <c r="Q21" i="4"/>
  <c r="N21" i="4"/>
  <c r="M21" i="4"/>
  <c r="M25" i="3"/>
  <c r="M24" i="3"/>
  <c r="M25" i="2"/>
  <c r="M24" i="2"/>
  <c r="N22" i="3"/>
  <c r="M22" i="3"/>
  <c r="N21" i="3"/>
  <c r="M21" i="3"/>
  <c r="R19" i="3"/>
  <c r="Q19" i="3"/>
  <c r="N19" i="3"/>
  <c r="M19" i="3"/>
  <c r="N22" i="2"/>
  <c r="M22" i="2"/>
  <c r="N21" i="2"/>
  <c r="M21" i="2"/>
  <c r="R19" i="2"/>
  <c r="Q19" i="2"/>
  <c r="N19" i="2"/>
  <c r="M19" i="2"/>
  <c r="P81" i="1"/>
  <c r="P80" i="1"/>
  <c r="P3" i="1"/>
  <c r="P5" i="1"/>
  <c r="P6" i="1"/>
  <c r="P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P57" i="1"/>
  <c r="P58" i="1"/>
  <c r="P59" i="1"/>
  <c r="P61" i="1"/>
  <c r="P62" i="1"/>
  <c r="P63" i="1"/>
  <c r="P66" i="1"/>
  <c r="P67" i="1"/>
  <c r="P68" i="1"/>
  <c r="P69" i="1"/>
  <c r="P70" i="1"/>
  <c r="P71" i="1"/>
  <c r="P73" i="1"/>
  <c r="P74" i="1"/>
  <c r="P76" i="1"/>
  <c r="P77" i="1"/>
  <c r="P78" i="1"/>
  <c r="P79" i="1"/>
  <c r="P2" i="1"/>
  <c r="K27" i="1" l="1"/>
  <c r="L11" i="1"/>
  <c r="K2" i="1"/>
  <c r="K74" i="1"/>
  <c r="K66" i="1"/>
  <c r="K58" i="1"/>
  <c r="K50" i="1"/>
  <c r="K42" i="1"/>
  <c r="K34" i="1"/>
  <c r="K26" i="1"/>
  <c r="K18" i="1"/>
  <c r="K10" i="1"/>
  <c r="K77" i="1"/>
  <c r="K67" i="1"/>
  <c r="K35" i="1"/>
  <c r="L75" i="1"/>
  <c r="L59" i="1"/>
  <c r="K81" i="1"/>
  <c r="K73" i="1"/>
  <c r="K65" i="1"/>
  <c r="K57" i="1"/>
  <c r="K49" i="1"/>
  <c r="K41" i="1"/>
  <c r="K33" i="1"/>
  <c r="K25" i="1"/>
  <c r="K17" i="1"/>
  <c r="K9" i="1"/>
  <c r="K19" i="1"/>
  <c r="K80" i="1"/>
  <c r="K72" i="1"/>
  <c r="K64" i="1"/>
  <c r="K56" i="1"/>
  <c r="K48" i="1"/>
  <c r="K40" i="1"/>
  <c r="K32" i="1"/>
  <c r="K24" i="1"/>
  <c r="K16" i="1"/>
  <c r="K8" i="1"/>
  <c r="K51" i="1"/>
  <c r="L43" i="1"/>
  <c r="K79" i="1"/>
  <c r="K71" i="1"/>
  <c r="K63" i="1"/>
  <c r="K55" i="1"/>
  <c r="K47" i="1"/>
  <c r="K39" i="1"/>
  <c r="K31" i="1"/>
  <c r="K23" i="1"/>
  <c r="K15" i="1"/>
  <c r="K7" i="1"/>
  <c r="K3" i="1"/>
  <c r="K78" i="1"/>
  <c r="K70" i="1"/>
  <c r="K62" i="1"/>
  <c r="K54" i="1"/>
  <c r="K46" i="1"/>
  <c r="K38" i="1"/>
  <c r="K30" i="1"/>
  <c r="K22" i="1"/>
  <c r="K14" i="1"/>
  <c r="K6" i="1"/>
  <c r="L5" i="1"/>
  <c r="K69" i="1"/>
  <c r="K61" i="1"/>
  <c r="K53" i="1"/>
  <c r="K45" i="1"/>
  <c r="K37" i="1"/>
  <c r="K29" i="1"/>
  <c r="K21" i="1"/>
  <c r="K13" i="1"/>
  <c r="K76" i="1"/>
  <c r="K68" i="1"/>
  <c r="K60" i="1"/>
  <c r="K52" i="1"/>
  <c r="K44" i="1"/>
  <c r="K36" i="1"/>
  <c r="K28" i="1"/>
  <c r="K20" i="1"/>
  <c r="K12" i="1"/>
  <c r="K4" i="1"/>
  <c r="M26" i="23"/>
  <c r="M25" i="23"/>
  <c r="M27" i="39"/>
  <c r="M26" i="39"/>
  <c r="M27" i="38"/>
  <c r="M26" i="38"/>
  <c r="M26" i="37"/>
  <c r="M27" i="37"/>
  <c r="M27" i="36"/>
  <c r="M26" i="36"/>
  <c r="M27" i="35"/>
  <c r="M27" i="34"/>
  <c r="M26" i="34"/>
  <c r="M26" i="33"/>
  <c r="M27" i="33"/>
  <c r="M25" i="32"/>
  <c r="M26" i="32"/>
  <c r="M25" i="31"/>
  <c r="M26" i="30"/>
  <c r="M25" i="30"/>
  <c r="M27" i="29"/>
  <c r="M26" i="29"/>
  <c r="M25" i="28"/>
  <c r="M26" i="28"/>
  <c r="M25" i="27"/>
  <c r="M26" i="27"/>
  <c r="M26" i="26"/>
  <c r="M25" i="26"/>
  <c r="M25" i="25"/>
  <c r="M26" i="25"/>
  <c r="M25" i="24"/>
  <c r="M26" i="24"/>
  <c r="M26" i="22"/>
  <c r="M26" i="20"/>
  <c r="M25" i="20"/>
  <c r="M26" i="19"/>
  <c r="M25" i="19"/>
  <c r="M25" i="18"/>
  <c r="M26" i="18"/>
  <c r="M25" i="17"/>
  <c r="M26" i="17"/>
  <c r="M25" i="15"/>
  <c r="M25" i="14"/>
  <c r="M26" i="14"/>
  <c r="M25" i="13"/>
  <c r="M26" i="13"/>
  <c r="M25" i="12"/>
  <c r="M26" i="12"/>
  <c r="M25" i="11"/>
  <c r="M26" i="11"/>
  <c r="M26" i="10"/>
  <c r="M25" i="9"/>
  <c r="M26" i="9"/>
  <c r="M26" i="8"/>
  <c r="M25" i="7"/>
  <c r="M26" i="7"/>
  <c r="M26" i="6"/>
  <c r="M25" i="6"/>
  <c r="M24" i="5"/>
  <c r="M25" i="5"/>
  <c r="M26" i="4"/>
  <c r="M27" i="4"/>
</calcChain>
</file>

<file path=xl/sharedStrings.xml><?xml version="1.0" encoding="utf-8"?>
<sst xmlns="http://schemas.openxmlformats.org/spreadsheetml/2006/main" count="1597" uniqueCount="984">
  <si>
    <t>From</t>
  </si>
  <si>
    <t>To</t>
  </si>
  <si>
    <t>Resistance (ohm/km)</t>
  </si>
  <si>
    <t>Reactance X (ohm/km)</t>
  </si>
  <si>
    <t>Capacitance (uF/km)</t>
  </si>
  <si>
    <t>Susceptance (uS/km)</t>
  </si>
  <si>
    <t>Rated Voltage (kV)</t>
  </si>
  <si>
    <t>Rated Current (kA)</t>
  </si>
  <si>
    <t>System MVA</t>
  </si>
  <si>
    <t>Rated Z</t>
  </si>
  <si>
    <t>R (pu)</t>
  </si>
  <si>
    <t>X(pu)</t>
  </si>
  <si>
    <t>B(pu)</t>
  </si>
  <si>
    <t>Type</t>
  </si>
  <si>
    <t>Remarks</t>
  </si>
  <si>
    <t>X/R</t>
  </si>
  <si>
    <t>OH</t>
  </si>
  <si>
    <t>Ireland</t>
  </si>
  <si>
    <t>DC Link Ireland</t>
  </si>
  <si>
    <t>IFA2 Link</t>
  </si>
  <si>
    <t>DC Link IFA2</t>
  </si>
  <si>
    <t>NEMO</t>
  </si>
  <si>
    <t>DC Link NEMO</t>
  </si>
  <si>
    <t>IFA Link</t>
  </si>
  <si>
    <t>DC Link IFA</t>
  </si>
  <si>
    <t>Channel</t>
  </si>
  <si>
    <t>DC Link Channel</t>
  </si>
  <si>
    <t>Ned</t>
  </si>
  <si>
    <t>DC Link BritNed</t>
  </si>
  <si>
    <t>Denmark</t>
  </si>
  <si>
    <t>DC Link Denmark</t>
  </si>
  <si>
    <t>14A</t>
  </si>
  <si>
    <t>West Coast HVDC</t>
  </si>
  <si>
    <t>27W</t>
  </si>
  <si>
    <t>West Coast HVDC 2</t>
  </si>
  <si>
    <t>25A</t>
  </si>
  <si>
    <t>No power flow; R X values</t>
  </si>
  <si>
    <t>East Coast HVDC 2</t>
  </si>
  <si>
    <t>27E</t>
  </si>
  <si>
    <t>NSL</t>
  </si>
  <si>
    <t>DC Link NSL</t>
  </si>
  <si>
    <t>East Coast HVDC</t>
  </si>
  <si>
    <t>Line 26-30; R X values</t>
  </si>
  <si>
    <t>Moyle</t>
  </si>
  <si>
    <t>DC Link Moyle</t>
  </si>
  <si>
    <t>W Coast HVDC 3</t>
  </si>
  <si>
    <t>Line 29-30</t>
  </si>
  <si>
    <t xml:space="preserve">R X values; X/R </t>
  </si>
  <si>
    <t>Line 30-32; X/R</t>
  </si>
  <si>
    <t>Line 30-33; X/R</t>
  </si>
  <si>
    <t>Nortconnect</t>
  </si>
  <si>
    <t>DC Link NortConnect</t>
  </si>
  <si>
    <t xml:space="preserve"> Zone 01                                                                                                                        |</t>
  </si>
  <si>
    <t>Syn Gen</t>
  </si>
  <si>
    <t>Pg (MW)</t>
  </si>
  <si>
    <t>Qg (MW)</t>
  </si>
  <si>
    <t>Loads</t>
  </si>
  <si>
    <t>Pl (MW)</t>
  </si>
  <si>
    <t>Ql (MW)</t>
  </si>
  <si>
    <t>|                        DC Link Ireland       Static Generator           Zone 01/TB                                              |</t>
  </si>
  <si>
    <t xml:space="preserve"> Z01 Biomass </t>
  </si>
  <si>
    <t>General Load</t>
  </si>
  <si>
    <t>|                        Z01 Marine            Static Generator           Zone 01/Termin..                                        |</t>
  </si>
  <si>
    <t>Z01 Coal</t>
  </si>
  <si>
    <t>1600MW Load Change</t>
  </si>
  <si>
    <t>|                        Z01 Wind              Static Generator           Zone 01/Termin..                                        |</t>
  </si>
  <si>
    <t>Z01 Gas</t>
  </si>
  <si>
    <t>|                        1600MW Load Change    General Load                                                                       |</t>
  </si>
  <si>
    <t xml:space="preserve"> Z01 Hydro</t>
  </si>
  <si>
    <t>|                        General Load          General Load               Zone 01/TB                                              |</t>
  </si>
  <si>
    <t>Z01 Nuclear</t>
  </si>
  <si>
    <t>|                        Zone 01 SVC           Static Var System          Zone 01/BB2.1                                           |</t>
  </si>
  <si>
    <t xml:space="preserve"> Z01 Oil   </t>
  </si>
  <si>
    <t>|                        Z01 Biomass           Synchronous Machine        Zone 01/Termin..                                        |</t>
  </si>
  <si>
    <t>Z01 Other</t>
  </si>
  <si>
    <t>|                        Z01 Coal              Synchronous Machine        Zone 01/Terminal                                        |</t>
  </si>
  <si>
    <t>Z01 PumpStorage</t>
  </si>
  <si>
    <t>|                        Z01 Gas               Synchronous Machine        Zone 01/Termin..                                        |</t>
  </si>
  <si>
    <t>|                        Z01 Hydro             Synchronous Machine        Zone 01/Termin..                                        |</t>
  </si>
  <si>
    <t>IBR</t>
  </si>
  <si>
    <t>|                        Z01 Nuclear           Synchronous Machine        Zone 01/Termin..                                        |</t>
  </si>
  <si>
    <t xml:space="preserve"> DC Link Ireland</t>
  </si>
  <si>
    <t>|                        Z01 Oil               Synchronous Machine        Zone 01/Termin..                                        |</t>
  </si>
  <si>
    <t xml:space="preserve"> Z01 Marine</t>
  </si>
  <si>
    <t>|                        Z01 Other             Synchronous Machine        Zone 01/Termin..                                        |</t>
  </si>
  <si>
    <t xml:space="preserve">Z01 Wind  </t>
  </si>
  <si>
    <t>|                        Z01 PumpStorage       Synchronous Machine        Zone 01/Termin..                                        |</t>
  </si>
  <si>
    <t>Compensators</t>
  </si>
  <si>
    <t>Zone 01 SVC</t>
  </si>
  <si>
    <t>Total gen</t>
  </si>
  <si>
    <t>Total Load</t>
  </si>
  <si>
    <t>Total SG</t>
  </si>
  <si>
    <t>Total IBR</t>
  </si>
  <si>
    <t>SG %</t>
  </si>
  <si>
    <t>IBR %</t>
  </si>
  <si>
    <t>Zone 02                                                                                                                        |</t>
  </si>
  <si>
    <t>|                        DC Link IFA2          Static Generator           Zone 02/BB2.1                                           |</t>
  </si>
  <si>
    <t>Z02 Biomass</t>
  </si>
  <si>
    <t xml:space="preserve">General Load </t>
  </si>
  <si>
    <t>|                        Z02 Marine            Static Generator           Zone 02/Termin..                                        |</t>
  </si>
  <si>
    <t>Z02 Coal</t>
  </si>
  <si>
    <t>|                        Z02 Wind              Static Generator           Zone 02/Termin..                                        |</t>
  </si>
  <si>
    <t xml:space="preserve"> Z02 Gas</t>
  </si>
  <si>
    <t>|                        General Load          General Load               Zone 02/BB2.1                                           |</t>
  </si>
  <si>
    <t xml:space="preserve"> Z02 Hydro</t>
  </si>
  <si>
    <t>|                        Zone 02 SVC           Static Var System          Zone 02/BB2.1                                           |</t>
  </si>
  <si>
    <t xml:space="preserve"> Z02 Nuclear</t>
  </si>
  <si>
    <t>|                        Z02 Biomass           Synchronous Machine        Zone 02/Termin..                                        |</t>
  </si>
  <si>
    <t xml:space="preserve"> Z02 Oil  </t>
  </si>
  <si>
    <t>|                        Z02 Coal              Synchronous Machine        Zone 02/Terminal                                        |</t>
  </si>
  <si>
    <t>Z02 Other</t>
  </si>
  <si>
    <t>|                        Z02 Gas               Synchronous Machine        Zone 02/Termin..                                        |</t>
  </si>
  <si>
    <t>Z02 PumpStorage</t>
  </si>
  <si>
    <t>|                        Z02 Hydro             Synchronous Machine        Zone 02/Termin..                                        |</t>
  </si>
  <si>
    <t>|                        Z02 Nuclear           Synchronous Machine        Zone 02/Termin..                                        |</t>
  </si>
  <si>
    <t>|                        Z02 Oil               Synchronous Machine        Zone 02/Termin..                                        |</t>
  </si>
  <si>
    <t xml:space="preserve"> DC Link IFA2</t>
  </si>
  <si>
    <t>|                        Z02 Other             Synchronous Machine        Zone 02/Termin..                                        |</t>
  </si>
  <si>
    <t xml:space="preserve"> Z02 Marine</t>
  </si>
  <si>
    <t>|                        Z02 PumpStorage       Synchronous Machine        Zone 02/Termin..                                        |</t>
  </si>
  <si>
    <t>Z02 Wind</t>
  </si>
  <si>
    <t xml:space="preserve"> Zone 02 SVC </t>
  </si>
  <si>
    <t>Zone 03                                                                                                                        |</t>
  </si>
  <si>
    <t>|                        DC Link Channel Cabl  Static Generator           Zone 03/BB2.1                                           |</t>
  </si>
  <si>
    <t>Z03 Biomass</t>
  </si>
  <si>
    <t>|                        DC Link IFA           Static Generator           Zone 03/BB2.1                                           |</t>
  </si>
  <si>
    <t>Z03 Coal</t>
  </si>
  <si>
    <t>|                        DC Link NEMO          Static Generator           Zone 03/BB2.1                                           |</t>
  </si>
  <si>
    <t xml:space="preserve"> Z03 Gas</t>
  </si>
  <si>
    <t>|                        Z03 Marine            Static Generator           Zone 03/Termin..                                        |</t>
  </si>
  <si>
    <t>Z03 Hydro</t>
  </si>
  <si>
    <t>|                        Z03 Wind              Static Generator           Zone 03/Termin..                                        |</t>
  </si>
  <si>
    <t>Z03 Nuclear</t>
  </si>
  <si>
    <t>|                        General Load          General Load               Zone 03/BB2.1                                           |</t>
  </si>
  <si>
    <t>Z03 Oil</t>
  </si>
  <si>
    <t>|                        Zone 03 SVC           Static Var System          Zone 03/BB2.1                                           |</t>
  </si>
  <si>
    <t>Z03 Other</t>
  </si>
  <si>
    <t>|                        Z03 Biomass           Synchronous Machine        Zone 03/Termin..                                        |</t>
  </si>
  <si>
    <t>Z03 PumpStorage</t>
  </si>
  <si>
    <t>|                        Z03 Coal              Synchronous Machine        Zone 03/Terminal                                        |</t>
  </si>
  <si>
    <t>|                        Z03 Gas               Synchronous Machine        Zone 03/Termin..                                        |</t>
  </si>
  <si>
    <t>|                        Z03 Hydro             Synchronous Machine        Zone 03/Termin..                                        |</t>
  </si>
  <si>
    <t>DC Link Channel Cabl</t>
  </si>
  <si>
    <t>|                        Z03 Nuclear           Synchronous Machine        Zone 03/Termin..                                        |</t>
  </si>
  <si>
    <t>|                        Z03 Oil               Synchronous Machine        Zone 03/Termin..                                        |</t>
  </si>
  <si>
    <t>Z03 Marine</t>
  </si>
  <si>
    <t>|                        Z03 Other             Synchronous Machine        Zone 03/Termin..                                        |</t>
  </si>
  <si>
    <t>Z03 Wind</t>
  </si>
  <si>
    <t>|                        Z03 PumpStorage       Synchronous Machine        Zone 03/Termin..                                        |</t>
  </si>
  <si>
    <t xml:space="preserve"> DC Link NEMO</t>
  </si>
  <si>
    <t>Zone 03 SVC</t>
  </si>
  <si>
    <t>Zone 04                                                                                                                        |</t>
  </si>
  <si>
    <t>|                        Z04 Marine            Static Generator           Zone 04/Termin..                                        |</t>
  </si>
  <si>
    <t>Z04 Biomass</t>
  </si>
  <si>
    <t xml:space="preserve"> General Load</t>
  </si>
  <si>
    <t>|                        Z04 Wind              Static Generator           Zone 04/Termin..                                        |</t>
  </si>
  <si>
    <t>Z04 Coal</t>
  </si>
  <si>
    <t>|                        General Load          General Load               Zone 04/TB                                              |</t>
  </si>
  <si>
    <t>Z04 Gas</t>
  </si>
  <si>
    <t>|                        Zone 04 SVC           Static Var System          Zone 04/BB2.1                                           |</t>
  </si>
  <si>
    <t xml:space="preserve"> Z04 Hydro</t>
  </si>
  <si>
    <t>|                        Z04 Biomass           Synchronous Machine        Zone 04/Termin..                                        |</t>
  </si>
  <si>
    <t>Z04 Nuclear</t>
  </si>
  <si>
    <t>|                        Z04 Coal              Synchronous Machine        Zone 04/Terminal                                        |</t>
  </si>
  <si>
    <t>Z04 Oil</t>
  </si>
  <si>
    <t>|                        Z04 Gas               Synchronous Machine        Zone 04/Termin..                                        |</t>
  </si>
  <si>
    <t xml:space="preserve"> Z04 Other</t>
  </si>
  <si>
    <t>|                        Z04 Hydro             Synchronous Machine        Zone 04/Termin..                                        |</t>
  </si>
  <si>
    <t>Z04 PumpStorage</t>
  </si>
  <si>
    <t>|                        Z04 Nuclear           Synchronous Machine        Zone 04/Termin..                                        |</t>
  </si>
  <si>
    <t>|                        Z04 Oil               Synchronous Machine        Zone 04/Termin..                                        |</t>
  </si>
  <si>
    <t>|                        Z04 Other             Synchronous Machine        Zone 04/Termin..                                        |</t>
  </si>
  <si>
    <t xml:space="preserve"> Z04 Marine</t>
  </si>
  <si>
    <t>|                        Z04 PumpStorage       Synchronous Machine        Zone 04/Termin..                                        |</t>
  </si>
  <si>
    <t>Z04 Wind</t>
  </si>
  <si>
    <t>Zone 04 SVC</t>
  </si>
  <si>
    <t>Zone 05                                                                                                                        |</t>
  </si>
  <si>
    <t>|                        Z05 Marine            Static Generator           Zone 05/Termin..                                        |</t>
  </si>
  <si>
    <t>Z05 Biomass</t>
  </si>
  <si>
    <t>|                        Z05 Wind              Static Generator           Zone 05/Termin..                                        |</t>
  </si>
  <si>
    <t>Z05 Coal</t>
  </si>
  <si>
    <t>|                        General Load          General Load               Zone 05/BB2.1                                           |</t>
  </si>
  <si>
    <t xml:space="preserve"> Z05 Gas</t>
  </si>
  <si>
    <t>|                        Zone 05 SVC           Static Var System          Zone 05/BB2.1                                           |</t>
  </si>
  <si>
    <t>Z05 Hydro</t>
  </si>
  <si>
    <t>|                        Zone 5 SVC 2-2030     Static Var System          Zone 05/BB2.1                                           |</t>
  </si>
  <si>
    <t>Z05 Nuclear</t>
  </si>
  <si>
    <t>|                        Z05 Biomass           Synchronous Machine        Zone 05/Termin..                                        |</t>
  </si>
  <si>
    <t>Z05 Oil</t>
  </si>
  <si>
    <t>|                        Z05 Coal              Synchronous Machine        Zone 05/Terminal                                        |</t>
  </si>
  <si>
    <t>Z05 Other</t>
  </si>
  <si>
    <t>|                        Z05 Gas               Synchronous Machine        Zone 05/Termin..                                        |</t>
  </si>
  <si>
    <t>Z05 PumpStorage</t>
  </si>
  <si>
    <t>|                        Z05 Hydro             Synchronous Machine        Zone 05/Termin..                                        |</t>
  </si>
  <si>
    <t>|                        Z05 Nuclear           Synchronous Machine        Zone 05/Termin..                                        |</t>
  </si>
  <si>
    <t>|                        Z05 Oil               Synchronous Machine        Zone 05/Termin..                                        |</t>
  </si>
  <si>
    <t>Z05 Marine</t>
  </si>
  <si>
    <t>|                        Z05 Other             Synchronous Machine        Zone 05/Termin..                                        |</t>
  </si>
  <si>
    <t>Z05 Wind</t>
  </si>
  <si>
    <t>|                        Z05 PumpStorage       Synchronous Machine        Zone 05/Termin..                                        |</t>
  </si>
  <si>
    <t>Zone 05 SVC</t>
  </si>
  <si>
    <t>Zone 5 SVC 2-2030</t>
  </si>
  <si>
    <t>Zone 06                                                                                                                        |</t>
  </si>
  <si>
    <t>|                        Z06 Marine            Static Generator           Zone 06/Termin..                                        |</t>
  </si>
  <si>
    <t>Z06 Biomass</t>
  </si>
  <si>
    <t>|                        Z06 Wind              Static Generator           Zone 06/Termin..                                        |</t>
  </si>
  <si>
    <t>Z06 Coal</t>
  </si>
  <si>
    <t>|                        General Load          General Load               Zone 06/TB                                              |</t>
  </si>
  <si>
    <t>Z06 Gas</t>
  </si>
  <si>
    <t>|                        Zone 06 SVC           Static Var System          Zone 06/BB2.1                                           |</t>
  </si>
  <si>
    <t>Z06 Hydro</t>
  </si>
  <si>
    <t>|                        Z06 Biomass           Synchronous Machine        Zone 06/Termin..                                        |</t>
  </si>
  <si>
    <t>Z06 Nuclear</t>
  </si>
  <si>
    <t>|                        Z06 Coal              Synchronous Machine        Zone 06/Terminal                                        |</t>
  </si>
  <si>
    <t>Z06 Oil</t>
  </si>
  <si>
    <t>|                        Z06 Gas               Synchronous Machine        Zone 06/Termin..                                        |</t>
  </si>
  <si>
    <t xml:space="preserve"> Z06 Other</t>
  </si>
  <si>
    <t>|                        Z06 Hydro             Synchronous Machine        Zone 06/Termin..                                        |</t>
  </si>
  <si>
    <t>Z06 PumpStorage</t>
  </si>
  <si>
    <t>|                        Z06 Nuclear           Synchronous Machine        Zone 06/Termin..                                        |</t>
  </si>
  <si>
    <t>|                        Z06 Oil               Synchronous Machine        Zone 06/Termin..                                        |</t>
  </si>
  <si>
    <t>|                        Z06 Other             Synchronous Machine        Zone 06/Termin..                                        |</t>
  </si>
  <si>
    <t>Z06 Marine</t>
  </si>
  <si>
    <t>|                        Z06 PumpStorage       Synchronous Machine        Zone 06/Termin..                                        |</t>
  </si>
  <si>
    <t>Z06 Wind</t>
  </si>
  <si>
    <t>Zone 06 SVC</t>
  </si>
  <si>
    <t>Zone 07</t>
  </si>
  <si>
    <t>|                        Z07 Marine            Static Generator           Zone 07/Termin..                                        |</t>
  </si>
  <si>
    <t>Z07 Biomass</t>
  </si>
  <si>
    <t>|                        Z07 Wind              Static Generator           Zone 07/Termin..                                        |</t>
  </si>
  <si>
    <t>Z07 Coal</t>
  </si>
  <si>
    <t>|                        General Load          General Load               Zone 07/TB                                              |</t>
  </si>
  <si>
    <t xml:space="preserve"> Z07 Gas</t>
  </si>
  <si>
    <t>|                        Zone 07 SVC           Static Var System          Zone 07/BB2.1                                           |</t>
  </si>
  <si>
    <t>Z07 Hydro</t>
  </si>
  <si>
    <t>|                        Zone 7 SVC 2-2030     Static Var System          Zone 07/BB2.1                                           |</t>
  </si>
  <si>
    <t>Z07 Nuclear</t>
  </si>
  <si>
    <t>|                        Z07 Biomass           Synchronous Machine        Zone 07/Termin..                                        |</t>
  </si>
  <si>
    <t>Z07 Oil</t>
  </si>
  <si>
    <t>|                        Z07 Coal              Synchronous Machine        Zone 07/Terminal                                        |</t>
  </si>
  <si>
    <t>Z07 Other</t>
  </si>
  <si>
    <t>|                        Z07 Gas               Synchronous Machine        Zone 07/Termin..                                        |</t>
  </si>
  <si>
    <t>Z07 PumpStorage</t>
  </si>
  <si>
    <t>|                        Z07 Hydro             Synchronous Machine        Zone 07/Termin..                                        |</t>
  </si>
  <si>
    <t>|                        Z07 Nuclear           Synchronous Machine        Zone 07/Termin..                                        |</t>
  </si>
  <si>
    <t>|                        Z07 Oil               Synchronous Machine        Zone 07/Termin..                                        |</t>
  </si>
  <si>
    <t>Z07 Marine</t>
  </si>
  <si>
    <t>|                        Z07 Other             Synchronous Machine        Zone 07/Termin..                                        |</t>
  </si>
  <si>
    <t>Z07 Wind</t>
  </si>
  <si>
    <t>|                        Z07 PumpStorage       Synchronous Machine        Zone 07/Termin..                                        |</t>
  </si>
  <si>
    <t xml:space="preserve"> Zone 07 SVC</t>
  </si>
  <si>
    <t>Zone 7 SVC 2-2030</t>
  </si>
  <si>
    <t>Zone 08                                                                                                                        |</t>
  </si>
  <si>
    <t>|                        Z08 Marine            Static Generator           Zone 08/Termin..                                        |</t>
  </si>
  <si>
    <t>Z08 Biomass</t>
  </si>
  <si>
    <t>|                        Z08 Wind              Static Generator           Zone 08/Termin..                                        |</t>
  </si>
  <si>
    <t>Z08 Coal</t>
  </si>
  <si>
    <t>|                        General Load          General Load               Zone 08/BB2.1                                           |</t>
  </si>
  <si>
    <t xml:space="preserve"> Z08 Gas</t>
  </si>
  <si>
    <t>|                        Zone 08 SVC           Static Var System          Zone 08/BB2.1                                           |</t>
  </si>
  <si>
    <t>Z08 Hydro</t>
  </si>
  <si>
    <t>|                        Z08 Biomass           Synchronous Machine        Zone 08/Termin..                                        |</t>
  </si>
  <si>
    <t xml:space="preserve"> Z08 Nuclear</t>
  </si>
  <si>
    <t>|                        Z08 Coal              Synchronous Machine        Zone 08/Terminal                                        |</t>
  </si>
  <si>
    <t>Z08 Oil</t>
  </si>
  <si>
    <t>|                        Z08 Gas               Synchronous Machine        Zone 08/Termin..                                        |</t>
  </si>
  <si>
    <t xml:space="preserve"> Z08 Other</t>
  </si>
  <si>
    <t>|                        Z08 Hydro             Synchronous Machine        Zone 08/Termin..                                        |</t>
  </si>
  <si>
    <t>Z08 PumpStorage</t>
  </si>
  <si>
    <t>|                        Z08 Nuclear           Synchronous Machine        Zone 08/Termin..                                        |</t>
  </si>
  <si>
    <t>|                        Z08 Oil               Synchronous Machine        Zone 08/Termin..                                        |</t>
  </si>
  <si>
    <t>|                        Z08 Other             Synchronous Machine        Zone 08/Termin..                                        |</t>
  </si>
  <si>
    <t>Z08 Marine</t>
  </si>
  <si>
    <t>|                        Z08 PumpStorage       Synchronous Machine        Zone 08/Termin..                                        |</t>
  </si>
  <si>
    <t>Z08 Wind</t>
  </si>
  <si>
    <t>Zone 08 SVC</t>
  </si>
  <si>
    <t>Zone 09                                                                                                                        |</t>
  </si>
  <si>
    <t>|                        Z09 Marine            Static Generator           Zone 09/Termin..                                        |</t>
  </si>
  <si>
    <t>Z09 Biomass</t>
  </si>
  <si>
    <t>|                        Z09 Wind              Static Generator           Zone 09/Termin..                                        |</t>
  </si>
  <si>
    <t>Z09 Coal</t>
  </si>
  <si>
    <t>|                        General Load          General Load               Zone 09/TB                                              |</t>
  </si>
  <si>
    <t>Z09 Gas</t>
  </si>
  <si>
    <t>|                        Zone 09 SVC           Static Var System          Zone 09/BB2.1                                           |</t>
  </si>
  <si>
    <t>Z09 Hydro</t>
  </si>
  <si>
    <t>|                        Z09 Biomass           Synchronous Machine        Zone 09/Termin..                                        |</t>
  </si>
  <si>
    <t>Z09 Nuclear</t>
  </si>
  <si>
    <t>|                        Z09 Coal              Synchronous Machine        Zone 09/Terminal                                        |</t>
  </si>
  <si>
    <t>Z09 Oil</t>
  </si>
  <si>
    <t>|                        Z09 Gas               Synchronous Machine        Zone 09/Termin..                                        |</t>
  </si>
  <si>
    <t>Z09 Other</t>
  </si>
  <si>
    <t>|                        Z09 Hydro             Synchronous Machine        Zone 09/Termin..                                        |</t>
  </si>
  <si>
    <t xml:space="preserve"> Z09 PumpStorage</t>
  </si>
  <si>
    <t>|                        Z09 Nuclear           Synchronous Machine        Zone 09/Termin..                                        |</t>
  </si>
  <si>
    <t>|                        Z09 Oil               Synchronous Machine        Zone 09/Termin..                                        |</t>
  </si>
  <si>
    <t>|                        Z09 Other             Synchronous Machine        Zone 09/Termin..                                        |</t>
  </si>
  <si>
    <t xml:space="preserve"> Z09 Marine</t>
  </si>
  <si>
    <t>|                        Z09 PumpStorage       Synchronous Machine        Zone 09/Termin..                                        |</t>
  </si>
  <si>
    <t xml:space="preserve"> Z09 Wind</t>
  </si>
  <si>
    <t>Zone 09 SVC</t>
  </si>
  <si>
    <t>Zone 10                                                                                                                        |</t>
  </si>
  <si>
    <t>|                        DC Link BritNed       Static Generator           Zone 10/BB2.2                                           |</t>
  </si>
  <si>
    <t>Z10 Biomass</t>
  </si>
  <si>
    <t>|                        Z10 Marine            Static Generator           Zone 10/Termin..                                        |</t>
  </si>
  <si>
    <t>Z10 Coal</t>
  </si>
  <si>
    <t>|                        Z10 Wind              Static Generator           Zone 10/Termin..                                        |</t>
  </si>
  <si>
    <t>Z10 Gas</t>
  </si>
  <si>
    <t>|                        General Load          General Load               Zone 10/BB2.2                                           |</t>
  </si>
  <si>
    <t xml:space="preserve"> Z10 Hydro</t>
  </si>
  <si>
    <t>|                        Z10 Biomass           Synchronous Machine        Zone 10/Termin..                                        |</t>
  </si>
  <si>
    <t>Z10 Nuclear</t>
  </si>
  <si>
    <t>|                        Z10 Coal              Synchronous Machine        Zone 10/Terminal                                        |</t>
  </si>
  <si>
    <t xml:space="preserve"> Z10 Oil</t>
  </si>
  <si>
    <t>|                        Z10 Gas               Synchronous Machine        Zone 10/Termin..                                        |</t>
  </si>
  <si>
    <t>Z10 Other</t>
  </si>
  <si>
    <t>|                        Z10 Hydro             Synchronous Machine        Zone 10/Termin..                                        |</t>
  </si>
  <si>
    <t xml:space="preserve"> Z10 PumpStorage</t>
  </si>
  <si>
    <t>|                        Z10 Nuclear           Synchronous Machine        Zone 10/Termin..                                        |</t>
  </si>
  <si>
    <t>|                        Z10 Oil               Synchronous Machine        Zone 10/Termin..                                        |</t>
  </si>
  <si>
    <t>|                        Z10 Other             Synchronous Machine        Zone 10/Termin..                                        |</t>
  </si>
  <si>
    <t xml:space="preserve"> DC Link BritNed</t>
  </si>
  <si>
    <t>|                        Z10 PumpStorage       Synchronous Machine        Zone 10/Termin..                                        |</t>
  </si>
  <si>
    <t>Z10 Marine</t>
  </si>
  <si>
    <t>Z10 Wind</t>
  </si>
  <si>
    <t>Zone 11                                                                                                                        |</t>
  </si>
  <si>
    <t>|                        Z11 Marine            Static Generator           Zone 11/Termin..                                        |</t>
  </si>
  <si>
    <t>Z11 Biomas</t>
  </si>
  <si>
    <t>|                        Z11 Wind              Static Generator           Zone 11/Termin..                                        |</t>
  </si>
  <si>
    <t>Z11 Coal</t>
  </si>
  <si>
    <t>|                        General Load          General Load               Zone 11/BB2.2                                           |</t>
  </si>
  <si>
    <t>Z11 Gas</t>
  </si>
  <si>
    <t>|                        Zone 11 SVC 2-2030    Static Var System          Zone 11/BB2.1                                           |</t>
  </si>
  <si>
    <t>Z11 Hydro</t>
  </si>
  <si>
    <t>|                        Z11 Biomass           Synchronous Machine        Zone 11/Termin..                                        |</t>
  </si>
  <si>
    <t xml:space="preserve"> Z11 Nuclear</t>
  </si>
  <si>
    <t>|                        Z11 Coal              Synchronous Machine        Zone 11/Terminal                                        |</t>
  </si>
  <si>
    <t>Z11 Oil</t>
  </si>
  <si>
    <t>|                        Z11 Gas               Synchronous Machine        Zone 11/Termin..                                        |</t>
  </si>
  <si>
    <t>Z11 Other</t>
  </si>
  <si>
    <t>|                        Z11 Hydro             Synchronous Machine        Zone 11/Termin..                                        |</t>
  </si>
  <si>
    <t>Z11 PumpStorage</t>
  </si>
  <si>
    <t>|                        Z11 Nuclear           Synchronous Machine        Zone 11/Termin..                                        |</t>
  </si>
  <si>
    <t>|                        Z11 Oil               Synchronous Machine        Zone 11/Termin..                                        |</t>
  </si>
  <si>
    <t>|                        Z11 Other             Synchronous Machine        Zone 11/Termin..                                        |</t>
  </si>
  <si>
    <t xml:space="preserve"> Z11 Marine</t>
  </si>
  <si>
    <t>|                        Z11 PumpStorage       Synchronous Machine        Zone 11/Termin..                                        |</t>
  </si>
  <si>
    <t>Z11 Wind</t>
  </si>
  <si>
    <t>Zone 11 SVC 2-2030</t>
  </si>
  <si>
    <t>Zone 12                                                                                                                        |</t>
  </si>
  <si>
    <t>|                        DC Link Denmark-UK    Static Generator           Zone 12/BB2.1                                           |</t>
  </si>
  <si>
    <t>Z12 Biomass</t>
  </si>
  <si>
    <t>|                        Z12 Marine            Static Generator           Zone 12/Termin..                                        |</t>
  </si>
  <si>
    <t xml:space="preserve"> Z12 Coal</t>
  </si>
  <si>
    <t>|                        Z12 Wind              Static Generator           Zone 12/Termin..                                        |</t>
  </si>
  <si>
    <t>Z12 Gas</t>
  </si>
  <si>
    <t>|                        General Load          General Load               Zone 12/BB2.1                                           |</t>
  </si>
  <si>
    <t>Z12 Hydro</t>
  </si>
  <si>
    <t>|                        Z12 Biomass           Synchronous Machine        Zone 12/Termin..                                        |</t>
  </si>
  <si>
    <t>Z12 Nuclear</t>
  </si>
  <si>
    <t>|                        Z12 Coal              Synchronous Machine        Zone 12/Terminal                                        |</t>
  </si>
  <si>
    <t xml:space="preserve">Z12 Oil </t>
  </si>
  <si>
    <t>|                        Z12 Gas               Synchronous Machine        Zone 12/Termin..                                        |</t>
  </si>
  <si>
    <t>Z12 Other</t>
  </si>
  <si>
    <t>|                        Z12 Hydro             Synchronous Machine        Zone 12/Termin..                                        |</t>
  </si>
  <si>
    <t>Z12 PumpStorage</t>
  </si>
  <si>
    <t>|                        Z12 Nuclear           Synchronous Machine        Zone 12/Termin..                                        |</t>
  </si>
  <si>
    <t>|                        Z12 Oil               Synchronous Machine        Zone 12/Termin..                                        |</t>
  </si>
  <si>
    <t>|                        Z12 Other             Synchronous Machine        Zone 12/Termin..                                        |</t>
  </si>
  <si>
    <t xml:space="preserve"> DC Link Denmark-UK</t>
  </si>
  <si>
    <t>|                        Z12 PumpStorage       Synchronous Machine        Zone 12/Termin..                                        |</t>
  </si>
  <si>
    <t>Z12 Marine</t>
  </si>
  <si>
    <t xml:space="preserve"> Z12 Wind</t>
  </si>
  <si>
    <t>Zone 13                                                                                                                        |</t>
  </si>
  <si>
    <t>|                        Z13 Marine            Static Generator           Zone 13/Termin..                                        |</t>
  </si>
  <si>
    <t>Z13 Biomass</t>
  </si>
  <si>
    <t>|                        Z13 Wind              Static Generator           Zone 13/Termin..                                        |</t>
  </si>
  <si>
    <t>Z13 Coal</t>
  </si>
  <si>
    <t>|                        General Load          General Load               Zone 13/BB2.2                                           |</t>
  </si>
  <si>
    <t xml:space="preserve"> Z13 Gas</t>
  </si>
  <si>
    <t>|                        Zone 13 SVC           Static Var System          Zone 13/BB2.1                                           |</t>
  </si>
  <si>
    <t>Z13 Hydro</t>
  </si>
  <si>
    <t>|                        Zone 13 SVC 2-2030    Static Var System          Zone 13/BB2.1                                           |</t>
  </si>
  <si>
    <t xml:space="preserve"> Z13 Nuclear </t>
  </si>
  <si>
    <t>|                        Z13 Biomass           Synchronous Machine        Zone 13/Termin..                                        |</t>
  </si>
  <si>
    <t>Z13 Oil</t>
  </si>
  <si>
    <t>|                        Z13 Coal              Synchronous Machine        Zone 13/Terminal                                        |</t>
  </si>
  <si>
    <t xml:space="preserve"> Z13 Other</t>
  </si>
  <si>
    <t>|                        Z13 Gas               Synchronous Machine        Zone 13/Termin..                                        |</t>
  </si>
  <si>
    <t>Z13 PumpStorage</t>
  </si>
  <si>
    <t>|                        Z13 Hydro             Synchronous Machine        Zone 13/Termin..                                        |</t>
  </si>
  <si>
    <t>|                        Z13 Nuclear           Synchronous Machine        Zone 13/Termin..                                        |</t>
  </si>
  <si>
    <t>|                        Z13 Oil               Synchronous Machine        Zone 13/Termin..                                        |</t>
  </si>
  <si>
    <t>Z13 Marine</t>
  </si>
  <si>
    <t>|                        Z13 Other             Synchronous Machine        Zone 13/Termin..                                        |</t>
  </si>
  <si>
    <t>Z13 Wind</t>
  </si>
  <si>
    <t>|                        Z13 PumpStorage       Synchronous Machine        Zone 13/Termin..                                        |</t>
  </si>
  <si>
    <t xml:space="preserve"> Zone 13 SVC</t>
  </si>
  <si>
    <t>Zone 13 SVC 2-2030</t>
  </si>
  <si>
    <t>Zone 14                                                                                                                        |</t>
  </si>
  <si>
    <t>|                        Z14 Marine            Static Generator           Zone 14/Termin..                                        |</t>
  </si>
  <si>
    <t>Z14 Biomass</t>
  </si>
  <si>
    <t>|                        Z14 Wind              Static Generator           Zone 14/Termin..                                        |</t>
  </si>
  <si>
    <t xml:space="preserve"> Z14 Coal</t>
  </si>
  <si>
    <t>|                        General Load          General Load               Zone 14/TB                                              |</t>
  </si>
  <si>
    <t xml:space="preserve"> Z14 Gas</t>
  </si>
  <si>
    <t>|                        Zone 14 SVC           Static Var System          Zone 14/BB2.1                                           |</t>
  </si>
  <si>
    <t xml:space="preserve"> Z14 Hydro</t>
  </si>
  <si>
    <t>|                        Z14 Biomass           Synchronous Machine        Zone 14/Termin..                                        |</t>
  </si>
  <si>
    <t>Z14 Nuclear</t>
  </si>
  <si>
    <t>|                        Z14 Coal              Synchronous Machine        Zone 14/Terminal                                        |</t>
  </si>
  <si>
    <t>Z14 Oil</t>
  </si>
  <si>
    <t>|                        Z14 Gas               Synchronous Machine        Zone 14/Termin..                                        |</t>
  </si>
  <si>
    <t>Z14 Other</t>
  </si>
  <si>
    <t>|                        Z14 Hydro             Synchronous Machine        Zone 14/Termin..                                        |</t>
  </si>
  <si>
    <t xml:space="preserve"> Z14 PumpStorage</t>
  </si>
  <si>
    <t>|                        Z14 Nuclear           Synchronous Machine        Zone 14/Termin..                                        |</t>
  </si>
  <si>
    <t>|                        Z14 Oil               Synchronous Machine        Zone 14/Termin..                                        |</t>
  </si>
  <si>
    <t>|                        Z14 Other             Synchronous Machine        Zone 14/Termin..                                        |</t>
  </si>
  <si>
    <t>Z14 Marine</t>
  </si>
  <si>
    <t>|                        Z14 PumpStorage       Synchronous Machine        Zone 14/Termin..                                        |</t>
  </si>
  <si>
    <t xml:space="preserve"> Z14 Wind</t>
  </si>
  <si>
    <t xml:space="preserve">  Zone 14 SVC</t>
  </si>
  <si>
    <t>Zone 14A                                                                                                                       |</t>
  </si>
  <si>
    <t>|                        Z14A Marine           Static Generator           Zone 14A/Termi..                                        |</t>
  </si>
  <si>
    <t>Z14A Biomass</t>
  </si>
  <si>
    <t>|                        Z14A Wind             Static Generator           Zone 14A/Termi..                                        |</t>
  </si>
  <si>
    <t xml:space="preserve">Z14A Coal </t>
  </si>
  <si>
    <t>|                        General Load          General Load               Zone 14A/TB                                             |</t>
  </si>
  <si>
    <t>Z14A Gas</t>
  </si>
  <si>
    <t>|                        Zone 14A SVC 2-2030   Static Var System          Zone 14A/BB2.1                                          |</t>
  </si>
  <si>
    <t xml:space="preserve"> Z14A Hydro</t>
  </si>
  <si>
    <t>|                        Z14A Biomass          Synchronous Machine        Zone 14A/Termi..                                        |</t>
  </si>
  <si>
    <t>Z14A Nuclear</t>
  </si>
  <si>
    <t>|                        Z14A Coal             Synchronous Machine        Zone 14A/Termi..                                        |</t>
  </si>
  <si>
    <t>Z14A Oil</t>
  </si>
  <si>
    <t>|                        Z14A Gas              Synchronous Machine        Zone 14A/Termi..                                        |</t>
  </si>
  <si>
    <t xml:space="preserve"> Z14A Other</t>
  </si>
  <si>
    <t>|                        Z14A Hydro            Synchronous Machine        Zone 14A/Termi..                                        |</t>
  </si>
  <si>
    <t>Z14A PumpStorage</t>
  </si>
  <si>
    <t>|                        Z14A Nuclear          Synchronous Machine        Zone 14A/Termi..                                        |</t>
  </si>
  <si>
    <t>|                        Z14A Oil              Synchronous Machine        Zone 14A/Termi..                                        |</t>
  </si>
  <si>
    <t>|                        Z14A Other            Synchronous Machine        Zone 14A/Termi..                                        |</t>
  </si>
  <si>
    <t>Z14A Marine</t>
  </si>
  <si>
    <t>|                        Z14A PumpStorage      Synchronous Machine        Zone 14A/Termi..                                        |</t>
  </si>
  <si>
    <t>Z14A Wind</t>
  </si>
  <si>
    <t>Zone 14A SVC 2-2030</t>
  </si>
  <si>
    <t>Zone 15                                                                                                                        |</t>
  </si>
  <si>
    <t>|                        Z15 Marine            Static Generator           Zone 15/Termin..                                        |</t>
  </si>
  <si>
    <t xml:space="preserve"> Z15 Biomass</t>
  </si>
  <si>
    <t>|                        Z15 Wind              Static Generator           Zone 15/Termin..                                        |</t>
  </si>
  <si>
    <t>Z15 Coal</t>
  </si>
  <si>
    <t>|                        General Load          General Load               Zone 15/BB2.1                                           |</t>
  </si>
  <si>
    <t>Z15 Gas</t>
  </si>
  <si>
    <t>|                        Zone 15 SVC           Static Var System          Zone 15/BB2.1                                           |</t>
  </si>
  <si>
    <t>Z15 Hydro</t>
  </si>
  <si>
    <t>|                        Z15 Biomass           Synchronous Machine        Zone 15/Termin..                                        |</t>
  </si>
  <si>
    <t xml:space="preserve">Z15 Nuclear </t>
  </si>
  <si>
    <t>|                        Z15 Coal              Synchronous Machine        Zone 15/Terminal                                        |</t>
  </si>
  <si>
    <t>Z15 Oil</t>
  </si>
  <si>
    <t>|                        Z15 Gas               Synchronous Machine        Zone 15/Termin..                                        |</t>
  </si>
  <si>
    <t>Z15 Other</t>
  </si>
  <si>
    <t>|                        Z15 Hydro             Synchronous Machine        Zone 15/Termin..                                        |</t>
  </si>
  <si>
    <t>Z15 PumpStorage</t>
  </si>
  <si>
    <t>|                        Z15 Nuclear           Synchronous Machine        Zone 15/Termin..                                        |</t>
  </si>
  <si>
    <t>|                        Z15 Oil               Synchronous Machine        Zone 15/Termin..                                        |</t>
  </si>
  <si>
    <t>|                        Z15 Other             Synchronous Machine        Zone 15/Termin..                                        |</t>
  </si>
  <si>
    <t xml:space="preserve">  Z15 Marine</t>
  </si>
  <si>
    <t>|                        Z15 PumpStorage       Synchronous Machine        Zone 15/Termin..                                        |</t>
  </si>
  <si>
    <t xml:space="preserve"> Z15 Wind</t>
  </si>
  <si>
    <t>Zone 15 SVC</t>
  </si>
  <si>
    <t>Zone 16                                                                                                                        |</t>
  </si>
  <si>
    <t>|                        Z16 Marine            Static Generator           Zone 16/Termin..                                        |</t>
  </si>
  <si>
    <t>Z16 Biomass</t>
  </si>
  <si>
    <t>|                        Z16 Wind              Static Generator           Zone 16/Termin..                                        |</t>
  </si>
  <si>
    <t xml:space="preserve">Z16 Coal </t>
  </si>
  <si>
    <t>|                        General Load          General Load               Zone 16/BB2.1                                           |</t>
  </si>
  <si>
    <t xml:space="preserve"> Z16 Gas</t>
  </si>
  <si>
    <t>|                        Z16 Biomass           Synchronous Machine        Zone 16/Termin..                                        |</t>
  </si>
  <si>
    <t>Z16 Hydro</t>
  </si>
  <si>
    <t>|                        Z16 Coal              Synchronous Machine        Zone 16/Terminal                                        |</t>
  </si>
  <si>
    <t xml:space="preserve"> Z16 Nuclear</t>
  </si>
  <si>
    <t>|                        Z16 Gas               Synchronous Machine        Zone 16/Termin..                                        |</t>
  </si>
  <si>
    <t xml:space="preserve">Z16 Oil </t>
  </si>
  <si>
    <t>|                        Z16 Hydro             Synchronous Machine        Zone 16/Termin..                                        |</t>
  </si>
  <si>
    <t xml:space="preserve"> Z16 Other</t>
  </si>
  <si>
    <t>|                        Z16 Nuclear           Synchronous Machine        Zone 16/Termin..                                        |</t>
  </si>
  <si>
    <t xml:space="preserve"> Z16 PumpStorage</t>
  </si>
  <si>
    <t>|                        Z16 Oil               Synchronous Machine        Zone 16/Termin..                                        |</t>
  </si>
  <si>
    <t>|                        Z16 Other             Synchronous Machine        Zone 16/Termin..                                        |</t>
  </si>
  <si>
    <t>|                        Z16 PumpStorage       Synchronous Machine        Zone 16/Termin..                                        |</t>
  </si>
  <si>
    <t>Z16 Marine</t>
  </si>
  <si>
    <t xml:space="preserve"> Z16 Wind</t>
  </si>
  <si>
    <t>Zone 17                                                                                                                        |</t>
  </si>
  <si>
    <t>|                        Z17 Marine            Static Generator           Zone 17/Termin..                                        |</t>
  </si>
  <si>
    <t xml:space="preserve">Z17 Biomass </t>
  </si>
  <si>
    <t>|                        Z17 Wind              Static Generator           Zone 17/Termin..                                        |</t>
  </si>
  <si>
    <t xml:space="preserve"> Z17 Coal</t>
  </si>
  <si>
    <t>|                        General Load          General Load               Zone 17/BB2.2                                           |</t>
  </si>
  <si>
    <t>Z17 Gas</t>
  </si>
  <si>
    <t>|                        Zone 17 SVC           Static Var System          Zone 17/BB2.1                                           |</t>
  </si>
  <si>
    <t>Z17 Hydro</t>
  </si>
  <si>
    <t>|                        Zone 17 SVC 2-2030    Static Var System          Zone 17/BB2.1                                           |</t>
  </si>
  <si>
    <t>Z17 Nuclear</t>
  </si>
  <si>
    <t>|                        Z17 Biomass           Synchronous Machine        Zone 17/Termin..                                        |</t>
  </si>
  <si>
    <t>Z17 Oil</t>
  </si>
  <si>
    <t>|                        Z17 Coal              Synchronous Machine        Zone 17/Terminal                                        |</t>
  </si>
  <si>
    <t>Z17 Other</t>
  </si>
  <si>
    <t>|                        Z17 Gas               Synchronous Machine        Zone 17/Termin..                                        |</t>
  </si>
  <si>
    <t>Z17 PumpStorage</t>
  </si>
  <si>
    <t>|                        Z17 Hydro             Synchronous Machine        Zone 17/Termin..                                        |</t>
  </si>
  <si>
    <t>|                        Z17 Nuclear           Synchronous Machine        Zone 17/Termin..                                        |</t>
  </si>
  <si>
    <t>|                        Z17 Oil               Synchronous Machine        Zone 17/Termin..                                        |</t>
  </si>
  <si>
    <t>Z17 Marine</t>
  </si>
  <si>
    <t>|                        Z17 Other             Synchronous Machine        Zone 17/Termin..                                        |</t>
  </si>
  <si>
    <t>Z17 Wind</t>
  </si>
  <si>
    <t>|                        Z17 PumpStorage       Synchronous Machine        Zone 17/Termin..                                        |</t>
  </si>
  <si>
    <t xml:space="preserve"> Zone 17 SVC</t>
  </si>
  <si>
    <t xml:space="preserve"> Zone 17 SVC 2-2030</t>
  </si>
  <si>
    <t>Zone 18                                                                                                                        |</t>
  </si>
  <si>
    <t>|                        Z18 Marine            Static Generator           Zone 18/Termin..                                        |</t>
  </si>
  <si>
    <t xml:space="preserve"> Z18 Biomass</t>
  </si>
  <si>
    <t>|                        Z18 Wind              Static Generator           Zone 18/Termin..                                        |</t>
  </si>
  <si>
    <t xml:space="preserve">  Z18 Coal</t>
  </si>
  <si>
    <t>|                        General Load          General Load               Zone 18/BB2.1                                           |</t>
  </si>
  <si>
    <t xml:space="preserve"> Z18 Gas   </t>
  </si>
  <si>
    <t>|                        Z18 Biomass           Synchronous Machine        Zone 18/Termin..                                        |</t>
  </si>
  <si>
    <t xml:space="preserve"> Z18 Hydro</t>
  </si>
  <si>
    <t>|                        Z18 Coal              Synchronous Machine        Zone 18/Terminal                                        |</t>
  </si>
  <si>
    <t xml:space="preserve">    Z18 Nuclear    </t>
  </si>
  <si>
    <t>|                        Z18 Gas               Synchronous Machine        Zone 18/Termin..                                        |</t>
  </si>
  <si>
    <t xml:space="preserve"> Z18 Oil </t>
  </si>
  <si>
    <t>|                        Z18 Hydro             Synchronous Machine        Zone 18/Termin..                                        |</t>
  </si>
  <si>
    <t xml:space="preserve">  Z18 Other </t>
  </si>
  <si>
    <t>|                        Z18 Nuclear           Synchronous Machine        Zone 18/Termin..                                        |</t>
  </si>
  <si>
    <t xml:space="preserve"> Z18 PumpStorage</t>
  </si>
  <si>
    <t>|                        Z18 Oil               Synchronous Machine        Zone 18/Termin..                                        |</t>
  </si>
  <si>
    <t>|                        Z18 Other             Synchronous Machine        Zone 18/Termin..                                        |</t>
  </si>
  <si>
    <t>|                        Z18 PumpStorage       Synchronous Machine        Zone 18/Termin..                                        |</t>
  </si>
  <si>
    <t xml:space="preserve"> Z18 Marine</t>
  </si>
  <si>
    <t xml:space="preserve"> Z18 Wind </t>
  </si>
  <si>
    <t>Zone 19                                                                                                                        |</t>
  </si>
  <si>
    <t>|                        West Coast HVDC       Static Generator           Zone 19/West C..                                        |</t>
  </si>
  <si>
    <t xml:space="preserve"> Z19 Biomass</t>
  </si>
  <si>
    <t>|                        Z19 Marine            Static Generator           Zone 19/Termin..                                        |</t>
  </si>
  <si>
    <t>Z19 Coal</t>
  </si>
  <si>
    <t>|                        Z19 Wind              Static Generator           Zone 19/Termin..                                        |</t>
  </si>
  <si>
    <t xml:space="preserve">  Z19 Gas</t>
  </si>
  <si>
    <t>|                        General Load          General Load               Zone 19/BB2.1                                           |</t>
  </si>
  <si>
    <t>Z19 Hydro</t>
  </si>
  <si>
    <t>|                        Zone 19 SVC           Static Var System          Zone 19/BB2.1                                           |</t>
  </si>
  <si>
    <t>Z19 Nuclear</t>
  </si>
  <si>
    <t>|                        Z19 Biomass           Synchronous Machine        Zone 19/Termin..                                        |</t>
  </si>
  <si>
    <t>Z19 Oil</t>
  </si>
  <si>
    <t>|                        Z19 Coal              Synchronous Machine        Zone 19/Terminal                                        |</t>
  </si>
  <si>
    <t>Z19 Other</t>
  </si>
  <si>
    <t>|                        Z19 Gas               Synchronous Machine        Zone 19/Termin..                                        |</t>
  </si>
  <si>
    <t>Z19 PumpStorage</t>
  </si>
  <si>
    <t>|                        Z19 Hydro             Synchronous Machine        Zone 19/Termin..                                        |</t>
  </si>
  <si>
    <t>|                        Z19 Nuclear           Synchronous Machine        Zone 19/Termin..                                        |</t>
  </si>
  <si>
    <t>|                        Z19 Oil               Synchronous Machine        Zone 19/Termin..                                        |</t>
  </si>
  <si>
    <t>|                        Z19 Other             Synchronous Machine        Zone 19/Termin..                                        |</t>
  </si>
  <si>
    <t xml:space="preserve">Z19 Marine </t>
  </si>
  <si>
    <t>|                        Z19 PumpStorage       Synchronous Machine        Zone 19/Termin..                                        |</t>
  </si>
  <si>
    <t>Z19 Wind</t>
  </si>
  <si>
    <t xml:space="preserve"> Zone 19 SVC</t>
  </si>
  <si>
    <t>Zone 20                                                                                                                        |</t>
  </si>
  <si>
    <t>|                        Z20 Marine            Static Generator           Zone 20/Termin..                                        |</t>
  </si>
  <si>
    <t>Z20 Biomass</t>
  </si>
  <si>
    <t>|                        Z20 Wind              Static Generator           Zone 20/Termin..                                        |</t>
  </si>
  <si>
    <t>Z20 Coal</t>
  </si>
  <si>
    <t>|                        General Load          General Load               Zone 20/TB                                              |</t>
  </si>
  <si>
    <t xml:space="preserve"> Z20 Gas</t>
  </si>
  <si>
    <t>|                        Zone 20 SVC           Static Var System          Zone 20/BB2.1                                           |</t>
  </si>
  <si>
    <t>Z20 Hydro</t>
  </si>
  <si>
    <t>|                        Zone 20 SVC 2-2030    Static Var System          Zone 20/BB2.1                                           |</t>
  </si>
  <si>
    <t>Z20 Nuclear</t>
  </si>
  <si>
    <t>|                        Z20 Biomass           Synchronous Machine        Zone 20/Termin..                                        |</t>
  </si>
  <si>
    <t xml:space="preserve"> Z20 Oil</t>
  </si>
  <si>
    <t>|                        Z20 Coal              Synchronous Machine        Zone 20/Terminal                                        |</t>
  </si>
  <si>
    <t>Z20 Other</t>
  </si>
  <si>
    <t>|                        Z20 Gas               Synchronous Machine        Zone 20/Termin..                                        |</t>
  </si>
  <si>
    <t>Z20 PumpStorage</t>
  </si>
  <si>
    <t>|                        Z20 Hydro             Synchronous Machine        Zone 20/Termin..                                        |</t>
  </si>
  <si>
    <t>|                        Z20 Nuclear           Synchronous Machine        Zone 20/Termin..                                        |</t>
  </si>
  <si>
    <t>|                        Z20 Oil               Synchronous Machine        Zone 20/Termin..                                        |</t>
  </si>
  <si>
    <t>Z20 Marine</t>
  </si>
  <si>
    <t>|                        Z20 Other             Synchronous Machine        Zone 20/Termin..                                        |</t>
  </si>
  <si>
    <t>Z20 Wind</t>
  </si>
  <si>
    <t>|                        Z20 PumpStorage       Synchronous Machine        Zone 20/Termin..                                        |</t>
  </si>
  <si>
    <t>Zone 20 SVC</t>
  </si>
  <si>
    <t xml:space="preserve"> Zone 20 SVC 2-2030</t>
  </si>
  <si>
    <t>Zone 21                                                                                                                        |</t>
  </si>
  <si>
    <t>|                        DC Link EWC           Static Generator           Zone 21/BB2.1                                           |</t>
  </si>
  <si>
    <t>Z21 Biomass</t>
  </si>
  <si>
    <t>|                        Z21 Marine            Static Generator           Zone 21/Termin..                                        |</t>
  </si>
  <si>
    <t xml:space="preserve"> Z21 Coal</t>
  </si>
  <si>
    <t>|                        Z21 Wind              Static Generator           Zone 21/Termin..                                        |</t>
  </si>
  <si>
    <t>Z21 Gas</t>
  </si>
  <si>
    <t>|                        General Load          General Load               Zone 21/BB2.1                                           |</t>
  </si>
  <si>
    <t>Z21 Hydro</t>
  </si>
  <si>
    <t>|                        Zone 21 SVC           Static Var System          Zone 21/BB2.1                                           |</t>
  </si>
  <si>
    <t>Z21 Nuclear</t>
  </si>
  <si>
    <t>|                        Z21 Biomass           Synchronous Machine        Zone 21/Termin..                                        |</t>
  </si>
  <si>
    <t>Z21 Oil</t>
  </si>
  <si>
    <t>|                        Z21 Coal              Synchronous Machine        Zone 21/Terminal                                        |</t>
  </si>
  <si>
    <t>Z21 Other</t>
  </si>
  <si>
    <t>|                        Z21 Gas               Synchronous Machine        Zone 21/Termin..                                        |</t>
  </si>
  <si>
    <t>Z21 PumpStorage</t>
  </si>
  <si>
    <t>|                        Z21 Hydro             Synchronous Machine        Zone 21/Termin..                                        |</t>
  </si>
  <si>
    <t>|                        Z21 Nuclear           Synchronous Machine        Zone 21/Termin..                                        |</t>
  </si>
  <si>
    <t>|                        Z21 Oil               Synchronous Machine        Zone 21/Termin..                                        |</t>
  </si>
  <si>
    <t>DC Link EWC</t>
  </si>
  <si>
    <t>|                        Z21 Other             Synchronous Machine        Zone 21/Termin..                                        |</t>
  </si>
  <si>
    <t xml:space="preserve"> Z21 Marine</t>
  </si>
  <si>
    <t>|                        Z21 PumpStorage       Synchronous Machine        Zone 21/Termin..                                        |</t>
  </si>
  <si>
    <t>Z21 Wind</t>
  </si>
  <si>
    <t>Zone 21 SVC</t>
  </si>
  <si>
    <t>Zone 22                                                                                                                        |</t>
  </si>
  <si>
    <t>|                        W.Coast HVDC 2        Static Generator           Zone 22/BB2.1                                           |</t>
  </si>
  <si>
    <t xml:space="preserve">  Z22 Biomass  </t>
  </si>
  <si>
    <t>|                        Z22 Marine            Static Generator           Zone 22/Termin..                                        |</t>
  </si>
  <si>
    <t xml:space="preserve">  Z22 Coal </t>
  </si>
  <si>
    <t>|                        Z22 Wind              Static Generator           Zone 22/Termin..                                        |</t>
  </si>
  <si>
    <t xml:space="preserve">  Z22 Gas</t>
  </si>
  <si>
    <t>|                        General Load          General Load               Zone 22/TB                                              |</t>
  </si>
  <si>
    <t xml:space="preserve">Z22 Hydro </t>
  </si>
  <si>
    <t>|                        Z22 Biomass           Synchronous Machine        Zone 22/Termin..                                        |</t>
  </si>
  <si>
    <t xml:space="preserve"> Z22 Nuclear  </t>
  </si>
  <si>
    <t>|                        Z22 Coal              Synchronous Machine        Zone 22/Terminal                                        |</t>
  </si>
  <si>
    <t>Z22 Oil</t>
  </si>
  <si>
    <t>|                        Z22 Gas               Synchronous Machine        Zone 22/Termin..                                        |</t>
  </si>
  <si>
    <t>Z22 Other</t>
  </si>
  <si>
    <t>|                        Z22 Hydro             Synchronous Machine        Zone 22/Termin..                                        |</t>
  </si>
  <si>
    <t>Z22 PumpStorage</t>
  </si>
  <si>
    <t>|                        Z22 Nuclear           Synchronous Machine        Zone 22/Termin..                                        |</t>
  </si>
  <si>
    <t>|                        Z22 Oil               Synchronous Machine        Zone 22/Termin..                                        |</t>
  </si>
  <si>
    <t>|                        Z22 Other             Synchronous Machine        Zone 22/Termin..                                        |</t>
  </si>
  <si>
    <t>W.Coast HVDC 2</t>
  </si>
  <si>
    <t>|                        Z22 PumpStorage       Synchronous Machine        Zone 22/Termin..                                        |</t>
  </si>
  <si>
    <t>Z22 Marine</t>
  </si>
  <si>
    <t xml:space="preserve"> Z22 Wind</t>
  </si>
  <si>
    <t>Zone 23                                                                                                                        |</t>
  </si>
  <si>
    <t>|                        Z23 Marine            Static Generator           Zone 23/Termin..                                        |</t>
  </si>
  <si>
    <t>Z23 Biomass</t>
  </si>
  <si>
    <t>|                        Z23 Wind              Static Generator           Zone 23/Termin..                                        |</t>
  </si>
  <si>
    <t xml:space="preserve"> Z23 Coal</t>
  </si>
  <si>
    <t>|                        General Load          General Load               Zone 23/BB2.1                                           |</t>
  </si>
  <si>
    <t>Z23 Gas</t>
  </si>
  <si>
    <t>|                        Zone 23 SVC           Static Var System          Zone 23/BB2.1                                           |</t>
  </si>
  <si>
    <t>Z23 Hydro</t>
  </si>
  <si>
    <t>|                        Zone 23 SVC 2-2030    Static Var System          Zone 23/BB2.1                                           |</t>
  </si>
  <si>
    <t xml:space="preserve">Z23 Nuclear </t>
  </si>
  <si>
    <t>|                        Z23 Biomass           Synchronous Machine        Zone 23/Termin..                                        |</t>
  </si>
  <si>
    <t xml:space="preserve">Z23 Oil </t>
  </si>
  <si>
    <t>|                        Z23 Coal              Synchronous Machine        Zone 23/Terminal                                        |</t>
  </si>
  <si>
    <t>Z23 Other</t>
  </si>
  <si>
    <t>|                        Z23 Gas               Synchronous Machine        Zone 23/Termin..                                        |</t>
  </si>
  <si>
    <t xml:space="preserve"> Z23 PumpStorage</t>
  </si>
  <si>
    <t>|                        Z23 Hydro             Synchronous Machine        Zone 23/Termin..                                        |</t>
  </si>
  <si>
    <t>|                        Z23 Nuclear           Synchronous Machine        Zone 23/Termin..                                        |</t>
  </si>
  <si>
    <t>|                        Z23 Oil               Synchronous Machine        Zone 23/Termin..                                        |</t>
  </si>
  <si>
    <t>Z23 Marine</t>
  </si>
  <si>
    <t>|                        Z23 Other             Synchronous Machine        Zone 23/Termin..                                        |</t>
  </si>
  <si>
    <t xml:space="preserve">Z23 Wind </t>
  </si>
  <si>
    <t>|                        Z23 PumpStorage       Synchronous Machine        Zone 23/Termin..                                        |</t>
  </si>
  <si>
    <t>Zone 23 SVC</t>
  </si>
  <si>
    <t xml:space="preserve"> Zone 23 SVC 2-2030</t>
  </si>
  <si>
    <t>Zone 24                                                                                                                        |</t>
  </si>
  <si>
    <t>|                        E.Coast HVDC 2        Static Generator                                                                   |</t>
  </si>
  <si>
    <t>Z24 Biomass</t>
  </si>
  <si>
    <t>|                        Z24 Marine            Static Generator           Zone 24/Termin..                                        |</t>
  </si>
  <si>
    <t>Z24 Coal</t>
  </si>
  <si>
    <t>|                        Z24 Wind              Static Generator           Zone 24/Termin..                                        |</t>
  </si>
  <si>
    <t>Z24 Gas</t>
  </si>
  <si>
    <t>|                        General Load          General Load               Zone 24/TB                                              |</t>
  </si>
  <si>
    <t xml:space="preserve"> Z24 Hydro</t>
  </si>
  <si>
    <t>|                        Z24 Biomass           Synchronous Machine        Zone 24/Termin..                                        |</t>
  </si>
  <si>
    <t>Z24 Nuclear</t>
  </si>
  <si>
    <t>|                        Z24 Coal              Synchronous Machine        Zone 24/Terminal                                        |</t>
  </si>
  <si>
    <t>Z24 Oil</t>
  </si>
  <si>
    <t>|                        Z24 Gas               Synchronous Machine        Zone 24/Termin..                                        |</t>
  </si>
  <si>
    <t xml:space="preserve">Z24 Other </t>
  </si>
  <si>
    <t>|                        Z24 Hydro             Synchronous Machine        Zone 24/Termin..                                        |</t>
  </si>
  <si>
    <t>Z24 PumpStorage</t>
  </si>
  <si>
    <t>|                        Z24 Nuclear           Synchronous Machine        Zone 24/Termin..                                        |</t>
  </si>
  <si>
    <t>|                        Z24 Oil               Synchronous Machine        Zone 24/Termin..                                        |</t>
  </si>
  <si>
    <t>|                        Z24 Other             Synchronous Machine        Zone 24/Termin..                                        |</t>
  </si>
  <si>
    <t>E.Coast HVDC 2</t>
  </si>
  <si>
    <t>|                        Z24 PumpStorage       Synchronous Machine        Zone 24/Termin..                                        |</t>
  </si>
  <si>
    <t>Z24 Marine</t>
  </si>
  <si>
    <t>Z24 Wind</t>
  </si>
  <si>
    <t>Zone 25                                                                                                                        |</t>
  </si>
  <si>
    <t>|                        DC Link NSL           Static Generator           Zone 25/TB                                              |</t>
  </si>
  <si>
    <t xml:space="preserve"> Z25 Biomass</t>
  </si>
  <si>
    <t>|                        E.Coast HVDC          Static Generator           Zone 25/BB2.1                                           |</t>
  </si>
  <si>
    <t xml:space="preserve">Z25 Coal </t>
  </si>
  <si>
    <t>|                        Z25 Marine            Static Generator           Zone 25/Termin..                                        |</t>
  </si>
  <si>
    <t>Z25 Gas</t>
  </si>
  <si>
    <t>|                        Z25 Wind              Static Generator           Zone 25/Termin..                                        |</t>
  </si>
  <si>
    <t>Z25 Hydro</t>
  </si>
  <si>
    <t>|                        General Load          General Load               Zone 25/TB                                              |</t>
  </si>
  <si>
    <t xml:space="preserve"> Z25 Nuclear</t>
  </si>
  <si>
    <t>|                        Series Capacitor      Series Capacitor           Zone 25/BB2.2       Zone 25/R6 SC                       |</t>
  </si>
  <si>
    <t>Z25 Oil</t>
  </si>
  <si>
    <t>|                        Additional Zone 25 S  Static Var System          Zone 25/BB2.1                                           |</t>
  </si>
  <si>
    <t xml:space="preserve"> Z25 Other </t>
  </si>
  <si>
    <t>|                        Zone 25 SVC           Static Var System          Zone 25/BB2.1                                           |</t>
  </si>
  <si>
    <t>Z25 PumpStorage</t>
  </si>
  <si>
    <t>|                        Z25 Biomass           Synchronous Machine        Zone 25/Termin..                                        |</t>
  </si>
  <si>
    <t>|                        Z25 Coal              Synchronous Machine        Zone 25/Terminal                                        |</t>
  </si>
  <si>
    <t>|                        Z25 Gas               Synchronous Machine        Zone 25/Termin..                                        |</t>
  </si>
  <si>
    <t>|                        Z25 Hydro             Synchronous Machine        Zone 25/Termin..                                        |</t>
  </si>
  <si>
    <t>E.Coast HVDC</t>
  </si>
  <si>
    <t>|                        Z25 Nuclear           Synchronous Machine        Zone 25/Termin..                                        |</t>
  </si>
  <si>
    <t xml:space="preserve"> Z25 Marine</t>
  </si>
  <si>
    <t>|                        Z25 Oil               Synchronous Machine        Zone 25/Termin..                                        |</t>
  </si>
  <si>
    <t xml:space="preserve"> Z25 Wind</t>
  </si>
  <si>
    <t>|                        Z25 Other             Synchronous Machine        Zone 25/Termin..                                        |</t>
  </si>
  <si>
    <t>|                        Z25 PumpStorage       Synchronous Machine        Zone 25/Termin..                                        |</t>
  </si>
  <si>
    <t>Zone 25 SVC</t>
  </si>
  <si>
    <t>Additional Zone 25 S  Static Var System</t>
  </si>
  <si>
    <t>Zone 25A                                                                                                                       |</t>
  </si>
  <si>
    <t>|                        Z25 A Marine          Static Generator           Zone 25A/Termi..                                        |</t>
  </si>
  <si>
    <t>Z25A Biomass</t>
  </si>
  <si>
    <t>|                        Z25 A Wind            Static Generator           Zone 25A/Termi..                                        |</t>
  </si>
  <si>
    <t>Z25A Coal</t>
  </si>
  <si>
    <t>|                        General Load          General Load               Zone 25A/TB                                             |</t>
  </si>
  <si>
    <t xml:space="preserve"> Z25A Gas</t>
  </si>
  <si>
    <t>|                        Static Var System     Static Var System          Zone 25A/BB2.1                                          |</t>
  </si>
  <si>
    <t>Z25A Hydro</t>
  </si>
  <si>
    <t>|                        Z25A Biomass          Synchronous Machine        Zone 25A/Termi..                                        |</t>
  </si>
  <si>
    <t xml:space="preserve"> Z25A Nuclear</t>
  </si>
  <si>
    <t>|                        Z25A Coal             Synchronous Machine        Zone 25A/Termi..                                        |</t>
  </si>
  <si>
    <t>Z25A Oil</t>
  </si>
  <si>
    <t>|                        Z25A Gas              Synchronous Machine        Zone 25A/Termi..                                        |</t>
  </si>
  <si>
    <t xml:space="preserve"> Z25A Other</t>
  </si>
  <si>
    <t>|                        Z25A Hydro            Synchronous Machine        Zone 25A/Termi..                                        |</t>
  </si>
  <si>
    <t xml:space="preserve"> Z25A PumpStorage</t>
  </si>
  <si>
    <t>|                        Z25A Nuclear          Synchronous Machine        Zone 25A/Termi..                                        |</t>
  </si>
  <si>
    <t>|                        Z25A Oil              Synchronous Machine        Zone 25A/Termi..                                        |</t>
  </si>
  <si>
    <t>|                        Z25A Other            Synchronous Machine        Zone 25A/Termi..                                        |</t>
  </si>
  <si>
    <t>Z25 A Marine</t>
  </si>
  <si>
    <t>|                        Z25A PumpStorage      Synchronous Machine        Zone 25A/Termi..                                        |</t>
  </si>
  <si>
    <t xml:space="preserve"> Z25 A Wind</t>
  </si>
  <si>
    <t>Static Var System</t>
  </si>
  <si>
    <t>Zone 26                                                                                                                        |</t>
  </si>
  <si>
    <t>|                        Z26 Marine            Static Generator           Zone 26/Termin..                                        |</t>
  </si>
  <si>
    <t>Z26 Biomass</t>
  </si>
  <si>
    <t>|                        Z26 Wind              Static Generator           Zone 26/Termin..                                        |</t>
  </si>
  <si>
    <t xml:space="preserve"> Z26 Coal</t>
  </si>
  <si>
    <t>|                        Line 23 - 26          Line                       Zone 26/R5(1)       Zone 23/R7(1)                       |</t>
  </si>
  <si>
    <t>Z26 Gas</t>
  </si>
  <si>
    <t>|                        General Load          General Load               Zone 26/BB2.1                                           |</t>
  </si>
  <si>
    <t>Z26 Hydro</t>
  </si>
  <si>
    <t>|                        Series Capacitor      Series Capacitor           Zone 26/BB2.1       Zone 26/R6 SC                       |</t>
  </si>
  <si>
    <t>Z26 Nuclear</t>
  </si>
  <si>
    <t>|                        Series Capacitor 2    Series Capacitor           Zone 26/R6(2)       Zone 26/R7 SC                       |</t>
  </si>
  <si>
    <t>Z26 Oil</t>
  </si>
  <si>
    <t>|                        Zone 26 SVC           Static Var System          Zone 26/BB2.1                                           |</t>
  </si>
  <si>
    <t>Z26 Other</t>
  </si>
  <si>
    <t>|                        Zone 26 SVC2          Static Var System          Zone 26/BB2.1                                           |</t>
  </si>
  <si>
    <t>Z26 PumpStorage</t>
  </si>
  <si>
    <t>|                        Z26 Biomass           Synchronous Machine        Zone 26/Termin..                                        |</t>
  </si>
  <si>
    <t>|                        Z26 Coal              Synchronous Machine        Zone 26/Terminal                                        |</t>
  </si>
  <si>
    <t>|                        Z26 Gas               Synchronous Machine        Zone 26/Termin..                                        |</t>
  </si>
  <si>
    <t>Z26 Marine</t>
  </si>
  <si>
    <t>|                        Z26 Hydro             Synchronous Machine        Zone 26/Termin..                                        |</t>
  </si>
  <si>
    <t>Z26 Wind</t>
  </si>
  <si>
    <t>|                        Z26 Nuclear           Synchronous Machine        Zone 26/Termin..                                        |</t>
  </si>
  <si>
    <t>|                        Z26 Oil               Synchronous Machine        Zone 26/Termin..                                        |</t>
  </si>
  <si>
    <t>|                        Z26 Other             Synchronous Machine        Zone 26/Termin..                                        |</t>
  </si>
  <si>
    <t>|                        Z26 PumpStorage       Synchronous Machine        Zone 26/Termin..                                        |</t>
  </si>
  <si>
    <t xml:space="preserve"> Zone 26 SVC</t>
  </si>
  <si>
    <t>Zone 26 SVC2</t>
  </si>
  <si>
    <t>Zone 27 E                                                                                                                      |</t>
  </si>
  <si>
    <t>|                        E.Coast HVDC          Static Generator                                                                   |</t>
  </si>
  <si>
    <t xml:space="preserve"> Z27E Biomass</t>
  </si>
  <si>
    <t>|                        Z27 E Marine          Static Generator           Zone 27 E/Term..                                        |</t>
  </si>
  <si>
    <t>Z27E Coal</t>
  </si>
  <si>
    <t>|                        Z27 E Wind            Static Generator           Zone 27 E/Term..                                        |</t>
  </si>
  <si>
    <t>Z27E Gas</t>
  </si>
  <si>
    <t>|                        General Load          General Load               Zone 27 E/BB2.1                                         |</t>
  </si>
  <si>
    <t>Z27E Hydro</t>
  </si>
  <si>
    <t>|                        Zone 27E SVC2         Static Var System          Zone 27 E/BB2.1                                         |</t>
  </si>
  <si>
    <t>Z27E Nuclear</t>
  </si>
  <si>
    <t>|                        Z27E Biomass          Synchronous Machine        Zone 27 E/Term..                                        |</t>
  </si>
  <si>
    <t xml:space="preserve">Z27E Oil </t>
  </si>
  <si>
    <t>|                        Z27E Coal             Synchronous Machine        Zone 27 E/Term..                                        |</t>
  </si>
  <si>
    <t xml:space="preserve"> Z27E Other </t>
  </si>
  <si>
    <t>|                        Z27E Gas              Synchronous Machine        Zone 27 E/Term..                                        |</t>
  </si>
  <si>
    <t>Z27E PumpStorage</t>
  </si>
  <si>
    <t>|                        Z27E Hydro            Synchronous Machine        Zone 27 E/Term..                                        |</t>
  </si>
  <si>
    <t>|                        Z27E Nuclear          Synchronous Machine        Zone 27 E/Term..                                        |</t>
  </si>
  <si>
    <t>|                        Z27E Oil              Synchronous Machine        Zone 27 E/Term..                                        |</t>
  </si>
  <si>
    <t>|                        Z27E Other            Synchronous Machine        Zone 27 E/Term..                                        |</t>
  </si>
  <si>
    <t>Z27 E Marine</t>
  </si>
  <si>
    <t>|                        Z27E PumpStorage      Synchronous Machine        Zone 27 E/Term..                                        |</t>
  </si>
  <si>
    <t>Z27 E Wind</t>
  </si>
  <si>
    <t>Zone 27E SVC2</t>
  </si>
  <si>
    <t>Zone 27 W                                                                                                                      |</t>
  </si>
  <si>
    <t>|                        DC Link Moyle         Static Generator           Zone 27 W/BB2.2                                         |</t>
  </si>
  <si>
    <t>Z27W Biomass</t>
  </si>
  <si>
    <t>|                        W.Coast HVDC 2        Static Generator           Zone 27 W/BB2.1                                         |</t>
  </si>
  <si>
    <t>Z27W Coal</t>
  </si>
  <si>
    <t>|                        Z27 W Marine          Static Generator           Zone 27 W/Term..                                        |</t>
  </si>
  <si>
    <t xml:space="preserve"> Z27W Gas </t>
  </si>
  <si>
    <t>|                        Z27 W Wind            Static Generator           Zone 27 W/Term..                                        |</t>
  </si>
  <si>
    <t>Z27W Hydro</t>
  </si>
  <si>
    <t>|                        General Load          General Load               Zone 27 W/BB2.2                                         |</t>
  </si>
  <si>
    <t>Z27W Nuclear</t>
  </si>
  <si>
    <t>|                        Zone 27W SVC          Static Var System          Zone 27 W/BB2.1                                         |</t>
  </si>
  <si>
    <t xml:space="preserve"> Z27W Oil</t>
  </si>
  <si>
    <t>|                        Zone 27W SVC2         Static Var System          Zone 27 W/BB2.1                                         |</t>
  </si>
  <si>
    <t xml:space="preserve"> Z27W Other</t>
  </si>
  <si>
    <t>|                        Z27W Biomass          Synchronous Machine        Zone 27 W/Term..                                        |</t>
  </si>
  <si>
    <t>Z27W PumpStorage</t>
  </si>
  <si>
    <t>|                        Z27W Coal             Synchronous Machine        Zone 27 W/Term..                                        |</t>
  </si>
  <si>
    <t>|                        Z27W Gas              Synchronous Machine        Zone 27 W/Term..                                        |</t>
  </si>
  <si>
    <t>|                        Z27W Hydro            Synchronous Machine        Zone 27 W/Term..                                        |</t>
  </si>
  <si>
    <t>|                        Z27W Nuclear          Synchronous Machine        Zone 27 W/Term..                                        |</t>
  </si>
  <si>
    <t>Z27 W Marine</t>
  </si>
  <si>
    <t>|                        Z27W Oil              Synchronous Machine        Zone 27 W/Term..                                        |</t>
  </si>
  <si>
    <t>|                        Z27W Other            Synchronous Machine        Zone 27 W/Term..                                        |</t>
  </si>
  <si>
    <t xml:space="preserve"> Z27 W Wind</t>
  </si>
  <si>
    <t>|                        Z27W PumpStorage      Synchronous Machine        Zone 27 W/Term..                                        |</t>
  </si>
  <si>
    <t>Zone 27W SVC</t>
  </si>
  <si>
    <t>Zone 27W SVC2</t>
  </si>
  <si>
    <t>Zone 28                                                                                                                        |</t>
  </si>
  <si>
    <t>|                        W.Coast HVDC 3        Static Generator           Zone 28/BB2.1                                           |</t>
  </si>
  <si>
    <t>Z28 Biomass</t>
  </si>
  <si>
    <t>|                        West Coast HVDC       Static Generator           Zone 28/West C..                                        |</t>
  </si>
  <si>
    <t xml:space="preserve">Z28 Coal </t>
  </si>
  <si>
    <t>|                        Z28 Marine            Static Generator           Zone 28/Termin..                                        |</t>
  </si>
  <si>
    <t>Z28 Gas</t>
  </si>
  <si>
    <t>|                        Z28 Wind              Static Generator           Zone 28/Termin..                                        |</t>
  </si>
  <si>
    <t xml:space="preserve"> Z28 Hydro</t>
  </si>
  <si>
    <t>|                        General Load          General Load               Zone 28/BB2.1                                           |</t>
  </si>
  <si>
    <t xml:space="preserve"> Z28 Nuclear</t>
  </si>
  <si>
    <t>|                        Zone 28 SVC           Static Var System          Zone 28/SVC                                             |</t>
  </si>
  <si>
    <t xml:space="preserve"> Z28 Oil</t>
  </si>
  <si>
    <t>|                        Z28 Biomass           Synchronous Machine        Zone 28/Termin..                                        |</t>
  </si>
  <si>
    <t>Z28 Other</t>
  </si>
  <si>
    <t>|                        Z28 Coal              Synchronous Machine        Zone 28/Terminal                                        |</t>
  </si>
  <si>
    <t>Z28 PumpStorage</t>
  </si>
  <si>
    <t>|                        Z28 Gas               Synchronous Machine        Zone 28/Termin..                                        |</t>
  </si>
  <si>
    <t>|                        Z28 Hydro             Synchronous Machine        Zone 28/Z28 Hy..                                        |</t>
  </si>
  <si>
    <t>|                        Z28 Nuclear           Synchronous Machine        Zone 28/Termin..                                        |</t>
  </si>
  <si>
    <t>W.Coast HVDC 3</t>
  </si>
  <si>
    <t>|                        Z28 Oil               Synchronous Machine        Zone 28/Termin..                                        |</t>
  </si>
  <si>
    <t>|                        Z28 Other             Synchronous Machine        Zone 28/Termin..                                        |</t>
  </si>
  <si>
    <t>Z28 Marine</t>
  </si>
  <si>
    <t>|                        Z28 PumpStorage       Synchronous Machine        Zone 28/Termin..                                        |</t>
  </si>
  <si>
    <t>Z28 Wind</t>
  </si>
  <si>
    <t>Zone 28 SVC</t>
  </si>
  <si>
    <t>Zone 29                                                                                                                        |</t>
  </si>
  <si>
    <t>|                        Z29 Marine            Static Generator           Zone 29/Termin..                                        |</t>
  </si>
  <si>
    <t>Z29 Biomass</t>
  </si>
  <si>
    <t>|                        Z29 Wind              Static Generator           Zone 29/Termin..                                        |</t>
  </si>
  <si>
    <t>Z29 Coal</t>
  </si>
  <si>
    <t>|                        General Load          General Load               Zone 29/BB2.2                                           |</t>
  </si>
  <si>
    <t xml:space="preserve"> Z29 Gas</t>
  </si>
  <si>
    <t>|                        Static Var System     Static Var System          Zone 29/BB2.1                                           |</t>
  </si>
  <si>
    <t xml:space="preserve"> Z29 Hydro</t>
  </si>
  <si>
    <t>|                        Zone 29 SVC 2-2030    Static Var System          Zone 29/BB2.1                                           |</t>
  </si>
  <si>
    <t xml:space="preserve">  Z29 Nuclear</t>
  </si>
  <si>
    <t>|                        Z29 Biomass           Synchronous Machine        Zone 29/Termin..                                        |</t>
  </si>
  <si>
    <t xml:space="preserve"> Z29 Oil </t>
  </si>
  <si>
    <t>|                        Z29 Coal              Synchronous Machine        Zone 29/Terminal                                        |</t>
  </si>
  <si>
    <t>Z29 Other</t>
  </si>
  <si>
    <t>|                        Z29 Gas               Synchronous Machine        Zone 29/Termin..                                        |</t>
  </si>
  <si>
    <t xml:space="preserve"> Z29 PumpStorage </t>
  </si>
  <si>
    <t>|                        Z29 Hydro             Synchronous Machine        Zone 29/Termin..                                        |</t>
  </si>
  <si>
    <t>|                        Z29 Nuclear           Synchronous Machine        Zone 29/Termin..                                        |</t>
  </si>
  <si>
    <t>|                        Z29 Oil               Synchronous Machine        Zone 29/Termin..                                        |</t>
  </si>
  <si>
    <t xml:space="preserve"> Z29 Marine</t>
  </si>
  <si>
    <t>|                        Z29 Other             Synchronous Machine        Zone 29/Termin..                                        |</t>
  </si>
  <si>
    <t>Z29 Wind</t>
  </si>
  <si>
    <t>|                        Z29 PumpStorage       Synchronous Machine        Zone 29/Termin..                                        |</t>
  </si>
  <si>
    <t xml:space="preserve"> Static Var System</t>
  </si>
  <si>
    <t>Zone 29 SVC 2-2030</t>
  </si>
  <si>
    <t>Zone 30                                                                                                                        |</t>
  </si>
  <si>
    <t>|                        Z30 Marine            Static Generator           Zone 30/Termin..                                        |</t>
  </si>
  <si>
    <t>Z30 Biomass</t>
  </si>
  <si>
    <t>|                        Z30 Wind              Static Generator           Zone 30/Termin..                                        |</t>
  </si>
  <si>
    <t>Z30 Coal</t>
  </si>
  <si>
    <t>|                        General Load          General Load               Zone 30/TB                                              |</t>
  </si>
  <si>
    <t xml:space="preserve"> Z30 Gas</t>
  </si>
  <si>
    <t>|                        Zone 30 SVC           Static Var System          Zone 30/BB2.1                                           |</t>
  </si>
  <si>
    <t xml:space="preserve"> Z30 Hydro</t>
  </si>
  <si>
    <t>|                        Zone 30 SVC 2-2030    Static Var System          Zone 30/BB2.1                                           |</t>
  </si>
  <si>
    <t>Z30 Nuclear</t>
  </si>
  <si>
    <t>|                        Z30 Biomass           Synchronous Machine        Zone 30/Termin..                                        |</t>
  </si>
  <si>
    <t>Z30 Oil</t>
  </si>
  <si>
    <t>|                        Z30 Coal              Synchronous Machine        Zone 30/Terminal                                        |</t>
  </si>
  <si>
    <t>Z30 Other</t>
  </si>
  <si>
    <t>|                        Z30 Gas               Synchronous Machine        Zone 30/Termin..                                        |</t>
  </si>
  <si>
    <t>Z30 PumpStorage</t>
  </si>
  <si>
    <t>|                        Z30 Hydro             Synchronous Machine        Zone 30/Termin..                                        |</t>
  </si>
  <si>
    <t>|                        Z30 Nuclear           Synchronous Machine        Zone 30/Termin..                                        |</t>
  </si>
  <si>
    <t>|                        Z30 Oil               Synchronous Machine        Zone 30/Termin..                                        |</t>
  </si>
  <si>
    <t xml:space="preserve"> Z30 Marine</t>
  </si>
  <si>
    <t>|                        Z30 Other             Synchronous Machine        Zone 30/Termin..                                        |</t>
  </si>
  <si>
    <t xml:space="preserve"> Z30 Wind</t>
  </si>
  <si>
    <t>|                        Z30 PumpStorage       Synchronous Machine        Zone 30/Termin..                                        |</t>
  </si>
  <si>
    <t>Zone 30 SVC</t>
  </si>
  <si>
    <t>Zone 30 SVC 2-2030</t>
  </si>
  <si>
    <t>Zone 31                                                                                                                        |</t>
  </si>
  <si>
    <t>|                        Z31 Marine            Static Generator           Zone 31/Termin..                                        |</t>
  </si>
  <si>
    <t>Z31 Biomass</t>
  </si>
  <si>
    <t>|                        Z31 Wind              Static Generator           Zone 31/Termin..                                        |</t>
  </si>
  <si>
    <t>Z31 Coal</t>
  </si>
  <si>
    <t>|                        General Load          General Load               Zone 31/BB2.1                                           |</t>
  </si>
  <si>
    <t xml:space="preserve">Z31 Gas </t>
  </si>
  <si>
    <t>|                        Zone 31 SVC 2-2030    Static Var System          Zone 31/BB2.1                                           |</t>
  </si>
  <si>
    <t xml:space="preserve"> Z31 Hydro</t>
  </si>
  <si>
    <t>|                        Z31 Biomass           Synchronous Machine        Zone 31/Termin..                                        |</t>
  </si>
  <si>
    <t xml:space="preserve">Z31 Nuclear </t>
  </si>
  <si>
    <t>|                        Z31 Coal              Synchronous Machine        Zone 31/Terminal                                        |</t>
  </si>
  <si>
    <t>Z31 Oil</t>
  </si>
  <si>
    <t>|                        Z31 Gas               Synchronous Machine        Zone 31/Termin..                                        |</t>
  </si>
  <si>
    <t xml:space="preserve"> Z31 Other</t>
  </si>
  <si>
    <t>|                        Z31 Hydro             Synchronous Machine        Zone 31/Termin..                                        |</t>
  </si>
  <si>
    <t>Z31 PumpStorage</t>
  </si>
  <si>
    <t>|                        Z31 Nuclear           Synchronous Machine        Zone 31/Termin..                                        |</t>
  </si>
  <si>
    <t>|                        Z31 Oil               Synchronous Machine        Zone 31/Termin..                                        |</t>
  </si>
  <si>
    <t>|                        Z31 Other             Synchronous Machine        Zone 31/Termin..                                        |</t>
  </si>
  <si>
    <t>Z31 Marine</t>
  </si>
  <si>
    <t>|                        Z31 PumpStorage       Synchronous Machine        Zone 31/Termin..                                        |</t>
  </si>
  <si>
    <t>Z31 Wind</t>
  </si>
  <si>
    <t>Zone 31 SVC 2-2030</t>
  </si>
  <si>
    <t>Zone 32                                                                                                                        |</t>
  </si>
  <si>
    <t>|                        W.Coast HVDC 3        Static Generator           Zone 32/BB2.1                                           |</t>
  </si>
  <si>
    <t>Z32 Biomass</t>
  </si>
  <si>
    <t>|                        Z32 Marine            Static Generator           Zone 32/Termin..                                        |</t>
  </si>
  <si>
    <t xml:space="preserve"> Z32 Coal</t>
  </si>
  <si>
    <t>|                        Z32 Wind              Static Generator           Zone 32/Termin..                                        |</t>
  </si>
  <si>
    <t>Z32 Gas</t>
  </si>
  <si>
    <t>|                        General Load          General Load               Zone 32/BB2.1                                           |</t>
  </si>
  <si>
    <t xml:space="preserve"> Z32 Hydro</t>
  </si>
  <si>
    <t>|                        Zone 32 SVC           Static Var System          Zone 32/BB2.1                                           |</t>
  </si>
  <si>
    <t xml:space="preserve"> Z32 Nuclear</t>
  </si>
  <si>
    <t>|                        Zone 32 SVC 2-2030    Static Var System          Zone 32/BB2.1                                           |</t>
  </si>
  <si>
    <t xml:space="preserve">Z32 Oil </t>
  </si>
  <si>
    <t>|                        Z32 Biomass           Synchronous Machine        Zone 32/Termin..                                        |</t>
  </si>
  <si>
    <t xml:space="preserve">Z32 Other </t>
  </si>
  <si>
    <t>|                        Z32 Coal              Synchronous Machine        Zone 32/Terminal                                        |</t>
  </si>
  <si>
    <t>Z32 PumpStorage</t>
  </si>
  <si>
    <t>|                        Z32 Gas               Synchronous Machine        Zone 32/Termin..                                        |</t>
  </si>
  <si>
    <t>|                        Z32 Hydro             Synchronous Machine        Zone 32/Termin..                                        |</t>
  </si>
  <si>
    <t>|                        Z32 Nuclear           Synchronous Machine        Zone 32/Termin..                                        |</t>
  </si>
  <si>
    <t>|                        Z32 Oil               Synchronous Machine        Zone 32/Termin..                                        |</t>
  </si>
  <si>
    <t xml:space="preserve"> Z32 Marine</t>
  </si>
  <si>
    <t>|                        Z32 Other             Synchronous Machine        Zone 32/Termin..                                        |</t>
  </si>
  <si>
    <t xml:space="preserve"> Z32 Wind</t>
  </si>
  <si>
    <t>|                        Z32 PumpStorage       Synchronous Machine        Zone 32/Termin..                                        |</t>
  </si>
  <si>
    <t>Zone 32 SVC</t>
  </si>
  <si>
    <t>Zone 32 SVC 2-2030</t>
  </si>
  <si>
    <t>Zone 33                                                                                                                        |</t>
  </si>
  <si>
    <t>|                        DC Link Nortconnect   Static Generator           Zone 33/BB2.1                                           |</t>
  </si>
  <si>
    <t xml:space="preserve">Z33 Biomass </t>
  </si>
  <si>
    <t xml:space="preserve"> Z33 Coal </t>
  </si>
  <si>
    <t>|                        Z33 Marine            Static Generator           Zone 33/Termin..                                        |</t>
  </si>
  <si>
    <t>Z33 Gas</t>
  </si>
  <si>
    <t>|                        Z33 Wind              Static Generator           Zone 33/Termin..                                        |</t>
  </si>
  <si>
    <t xml:space="preserve"> Z33 Nuclear</t>
  </si>
  <si>
    <t>|                        General Load          General Load               Zone 33/BB2.1                                           |</t>
  </si>
  <si>
    <t>Z33 Oil</t>
  </si>
  <si>
    <t>|                        Zone 33 SVC 2-2030    Static Var System          Zone 33/BB2.1                                           |</t>
  </si>
  <si>
    <t>Z33 Other</t>
  </si>
  <si>
    <t>|                        Z33 Biomass           Synchronous Machine        Zone 33/Termin..                                        |</t>
  </si>
  <si>
    <t xml:space="preserve"> Z33 Hydro</t>
  </si>
  <si>
    <t>|                        Z33 Coal              Synchronous Machine        Zone 33/Terminal                                        |</t>
  </si>
  <si>
    <t>Z33 PumpStorage</t>
  </si>
  <si>
    <t>|                        Z33 Gas               Synchronous Machine        Zone 33/Termin..                                        |</t>
  </si>
  <si>
    <t>|                        Z33 Hydro             Synchronous Machine        Zone 33/Termin..                                        |</t>
  </si>
  <si>
    <t>|                        Z33 Nuclear           Synchronous Machine        Zone 33/Termin..                                        |</t>
  </si>
  <si>
    <t xml:space="preserve"> DC Link Nortconnect</t>
  </si>
  <si>
    <t>|                        Z33 Oil               Synchronous Machine        Zone 33/Termin..                                        |</t>
  </si>
  <si>
    <t>|                        Z33 Other             Synchronous Machine        Zone 33/Termin..                                        |</t>
  </si>
  <si>
    <t xml:space="preserve"> Z33 Marine</t>
  </si>
  <si>
    <t>|                        Z33 PumpStorage       Synchronous Machine        Zone 33/Termin..                                        |</t>
  </si>
  <si>
    <t xml:space="preserve"> Z33 Wind</t>
  </si>
  <si>
    <t>Zone 33 SVC 2-2030</t>
  </si>
  <si>
    <r>
      <t>The </t>
    </r>
    <r>
      <rPr>
        <b/>
        <sz val="7"/>
        <color rgb="FF444444"/>
        <rFont val="Arial"/>
        <family val="2"/>
      </rPr>
      <t>X/R</t>
    </r>
    <r>
      <rPr>
        <sz val="7"/>
        <color rgb="FF444444"/>
        <rFont val="Arial"/>
        <family val="2"/>
      </rPr>
      <t> </t>
    </r>
    <r>
      <rPr>
        <b/>
        <sz val="7"/>
        <color rgb="FF444444"/>
        <rFont val="Arial"/>
        <family val="2"/>
      </rPr>
      <t>ratio</t>
    </r>
    <r>
      <rPr>
        <sz val="7"/>
        <color rgb="FF444444"/>
        <rFont val="Arial"/>
        <family val="2"/>
      </rPr>
      <t> is a measure of the </t>
    </r>
    <r>
      <rPr>
        <b/>
        <sz val="7"/>
        <color rgb="FF444444"/>
        <rFont val="Arial"/>
        <family val="2"/>
      </rPr>
      <t>ratio</t>
    </r>
    <r>
      <rPr>
        <sz val="7"/>
        <color rgb="FF444444"/>
        <rFont val="Arial"/>
        <family val="2"/>
      </rPr>
      <t> of the inductive reactance (</t>
    </r>
    <r>
      <rPr>
        <b/>
        <sz val="7"/>
        <color rgb="FF444444"/>
        <rFont val="Arial"/>
        <family val="2"/>
      </rPr>
      <t>X</t>
    </r>
    <r>
      <rPr>
        <sz val="7"/>
        <color rgb="FF444444"/>
        <rFont val="Arial"/>
        <family val="2"/>
      </rPr>
      <t>) to the resistance (</t>
    </r>
    <r>
      <rPr>
        <b/>
        <sz val="7"/>
        <color rgb="FF444444"/>
        <rFont val="Arial"/>
        <family val="2"/>
      </rPr>
      <t>R</t>
    </r>
    <r>
      <rPr>
        <sz val="7"/>
        <color rgb="FF444444"/>
        <rFont val="Arial"/>
        <family val="2"/>
      </rPr>
      <t>) of an electrical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</si>
</sst>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44444"/>
      <name val="Arial"/>
      <family val="2"/>
    </font>
    <font>
      <b/>
      <sz val="7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4C3-496D-44E5-AFCD-DDA82B7349A0}">
  <dimension ref="A1:Q82"/>
  <sheetViews>
    <sheetView zoomScale="104" workbookViewId="0">
      <selection activeCell="I2" sqref="I2"/>
    </sheetView>
  </sheetViews>
  <sheetFormatPr defaultColWidth="9.1796875" defaultRowHeight="14.5" x14ac:dyDescent="0.35"/>
  <cols>
    <col min="1" max="1" width="8.54296875" style="1" customWidth="1"/>
    <col min="2" max="2" width="10.7265625" style="1" customWidth="1"/>
    <col min="3" max="3" width="15.26953125" style="1" customWidth="1"/>
    <col min="4" max="4" width="15.1796875" style="1" customWidth="1"/>
    <col min="5" max="5" width="11.1796875" style="1" customWidth="1"/>
    <col min="6" max="6" width="11.7265625" style="1" customWidth="1"/>
    <col min="7" max="7" width="11.1796875" style="1" customWidth="1"/>
    <col min="8" max="8" width="9.81640625" style="1" customWidth="1"/>
    <col min="9" max="9" width="11.453125" style="1" customWidth="1"/>
    <col min="10" max="10" width="10.54296875" style="1" customWidth="1"/>
    <col min="11" max="11" width="12.26953125" style="1" customWidth="1"/>
    <col min="12" max="12" width="9.453125" style="1" customWidth="1"/>
    <col min="13" max="13" width="9.7265625" style="1" customWidth="1"/>
    <col min="14" max="14" width="7.54296875" style="1" customWidth="1"/>
    <col min="15" max="15" width="24.81640625" style="1" customWidth="1"/>
    <col min="16" max="16" width="9.1796875" style="1"/>
    <col min="17" max="17" width="29" style="1" customWidth="1"/>
    <col min="18" max="16384" width="9.1796875" style="1"/>
  </cols>
  <sheetData>
    <row r="1" spans="1:17" s="10" customFormat="1" ht="27.6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4" t="s">
        <v>983</v>
      </c>
    </row>
    <row r="2" spans="1:17" x14ac:dyDescent="0.35">
      <c r="A2" s="1">
        <v>1</v>
      </c>
      <c r="B2" s="1">
        <v>2</v>
      </c>
      <c r="C2" s="1">
        <v>4.2708000000000004</v>
      </c>
      <c r="D2" s="1">
        <v>51.804600000000001</v>
      </c>
      <c r="E2" s="1">
        <v>12.25708</v>
      </c>
      <c r="F2" s="1">
        <v>0</v>
      </c>
      <c r="G2" s="13">
        <v>400000</v>
      </c>
      <c r="H2" s="1">
        <v>100</v>
      </c>
      <c r="I2" s="12">
        <v>100000000</v>
      </c>
      <c r="J2" s="13">
        <f>G2^2/I2</f>
        <v>1600</v>
      </c>
      <c r="K2" s="13">
        <f>C2/J2</f>
        <v>2.6692500000000002E-3</v>
      </c>
      <c r="L2" s="13">
        <f>D2/J2</f>
        <v>3.2377875E-2</v>
      </c>
      <c r="M2" s="13">
        <f>E2*0.000001*J2</f>
        <v>1.9611328000000001E-2</v>
      </c>
      <c r="N2" s="1" t="s">
        <v>16</v>
      </c>
      <c r="P2" s="1">
        <f>D2/C2</f>
        <v>12.129952233773531</v>
      </c>
      <c r="Q2" s="13">
        <f>L2/((K2*K2)+(L2*L2))</f>
        <v>30.676795023169035</v>
      </c>
    </row>
    <row r="3" spans="1:17" x14ac:dyDescent="0.35">
      <c r="A3" s="1">
        <v>1</v>
      </c>
      <c r="B3" s="1">
        <v>5</v>
      </c>
      <c r="C3" s="1">
        <v>4.6062000000000003</v>
      </c>
      <c r="D3" s="1">
        <v>45.774299999999997</v>
      </c>
      <c r="E3" s="1">
        <v>6.4427599999999998</v>
      </c>
      <c r="F3" s="1">
        <v>0</v>
      </c>
      <c r="G3" s="13">
        <v>400000</v>
      </c>
      <c r="H3" s="1">
        <v>100</v>
      </c>
      <c r="I3" s="12">
        <v>100000000</v>
      </c>
      <c r="J3" s="13">
        <f t="shared" ref="J3:J66" si="0">G3^2/I3</f>
        <v>1600</v>
      </c>
      <c r="K3" s="13">
        <f t="shared" ref="K3:K66" si="1">C3/J3</f>
        <v>2.8788750000000004E-3</v>
      </c>
      <c r="L3" s="13">
        <f t="shared" ref="L3:L66" si="2">D3/J3</f>
        <v>2.8608937499999997E-2</v>
      </c>
      <c r="M3" s="13">
        <f t="shared" ref="M3:M66" si="3">E3*0.000001*J3</f>
        <v>1.0308415999999999E-2</v>
      </c>
      <c r="N3" s="1" t="s">
        <v>16</v>
      </c>
      <c r="P3" s="1">
        <f t="shared" ref="P3:P70" si="4">D3/C3</f>
        <v>9.937540706004949</v>
      </c>
    </row>
    <row r="4" spans="1:17" hidden="1" x14ac:dyDescent="0.35">
      <c r="A4" s="2">
        <v>1</v>
      </c>
      <c r="B4" s="2" t="s">
        <v>17</v>
      </c>
      <c r="C4" s="2"/>
      <c r="D4" s="2"/>
      <c r="E4" s="2"/>
      <c r="F4" s="2"/>
      <c r="G4" s="13">
        <v>400000</v>
      </c>
      <c r="H4" s="2"/>
      <c r="I4" s="12">
        <v>100000000</v>
      </c>
      <c r="J4" s="13">
        <f t="shared" si="0"/>
        <v>1600</v>
      </c>
      <c r="K4" s="13">
        <f t="shared" si="1"/>
        <v>0</v>
      </c>
      <c r="L4" s="13">
        <f t="shared" si="2"/>
        <v>0</v>
      </c>
      <c r="M4" s="13">
        <f t="shared" si="3"/>
        <v>0</v>
      </c>
      <c r="N4" s="2"/>
      <c r="O4" s="2" t="s">
        <v>18</v>
      </c>
    </row>
    <row r="5" spans="1:17" x14ac:dyDescent="0.35">
      <c r="A5" s="1">
        <v>2</v>
      </c>
      <c r="B5" s="1">
        <v>3</v>
      </c>
      <c r="C5" s="1">
        <v>2.1009000000000002</v>
      </c>
      <c r="D5" s="1">
        <v>30.436699999999998</v>
      </c>
      <c r="E5" s="1">
        <v>6.4353939999999996</v>
      </c>
      <c r="F5" s="1">
        <v>0</v>
      </c>
      <c r="G5" s="13">
        <v>400000</v>
      </c>
      <c r="H5" s="1">
        <v>100</v>
      </c>
      <c r="I5" s="12">
        <v>100000000</v>
      </c>
      <c r="J5" s="13">
        <f t="shared" si="0"/>
        <v>1600</v>
      </c>
      <c r="K5" s="13">
        <f t="shared" si="1"/>
        <v>1.3130625000000002E-3</v>
      </c>
      <c r="L5" s="13">
        <f t="shared" si="2"/>
        <v>1.90229375E-2</v>
      </c>
      <c r="M5" s="13">
        <f t="shared" si="3"/>
        <v>1.0296630399999999E-2</v>
      </c>
      <c r="N5" s="1" t="s">
        <v>16</v>
      </c>
      <c r="P5" s="1">
        <f t="shared" si="4"/>
        <v>14.487457756199722</v>
      </c>
    </row>
    <row r="6" spans="1:17" x14ac:dyDescent="0.35">
      <c r="A6" s="1">
        <v>2</v>
      </c>
      <c r="B6" s="1">
        <v>6</v>
      </c>
      <c r="C6" s="1">
        <v>1.2850999999999999</v>
      </c>
      <c r="D6" s="1">
        <v>23.953900000000001</v>
      </c>
      <c r="E6" s="1">
        <v>2.9765929999999998</v>
      </c>
      <c r="F6" s="1">
        <v>0</v>
      </c>
      <c r="G6" s="13">
        <v>400000</v>
      </c>
      <c r="H6" s="1">
        <v>100</v>
      </c>
      <c r="I6" s="12">
        <v>100000000</v>
      </c>
      <c r="J6" s="13">
        <f t="shared" si="0"/>
        <v>1600</v>
      </c>
      <c r="K6" s="13">
        <f t="shared" si="1"/>
        <v>8.0318749999999997E-4</v>
      </c>
      <c r="L6" s="13">
        <f t="shared" si="2"/>
        <v>1.49711875E-2</v>
      </c>
      <c r="M6" s="13">
        <f t="shared" si="3"/>
        <v>4.7625487999999995E-3</v>
      </c>
      <c r="N6" s="1" t="s">
        <v>16</v>
      </c>
      <c r="P6" s="1">
        <f t="shared" si="4"/>
        <v>18.639716753560037</v>
      </c>
    </row>
    <row r="7" spans="1:17" hidden="1" x14ac:dyDescent="0.35">
      <c r="A7" s="2">
        <v>2</v>
      </c>
      <c r="B7" s="2" t="s">
        <v>19</v>
      </c>
      <c r="C7" s="2"/>
      <c r="D7" s="2"/>
      <c r="E7" s="2"/>
      <c r="F7" s="2"/>
      <c r="G7" s="13">
        <v>400000</v>
      </c>
      <c r="H7" s="2"/>
      <c r="I7" s="12">
        <v>100000000</v>
      </c>
      <c r="J7" s="13">
        <f t="shared" si="0"/>
        <v>1600</v>
      </c>
      <c r="K7" s="13">
        <f t="shared" si="1"/>
        <v>0</v>
      </c>
      <c r="L7" s="13">
        <f t="shared" si="2"/>
        <v>0</v>
      </c>
      <c r="M7" s="13">
        <f t="shared" si="3"/>
        <v>0</v>
      </c>
      <c r="N7" s="2"/>
      <c r="O7" s="2" t="s">
        <v>20</v>
      </c>
    </row>
    <row r="8" spans="1:17" x14ac:dyDescent="0.35">
      <c r="A8" s="1">
        <v>3</v>
      </c>
      <c r="B8" s="1">
        <v>10</v>
      </c>
      <c r="C8" s="1">
        <v>0.63849999999999996</v>
      </c>
      <c r="D8" s="1">
        <v>8.782</v>
      </c>
      <c r="E8" s="1">
        <v>1.487941</v>
      </c>
      <c r="F8" s="1">
        <v>0</v>
      </c>
      <c r="G8" s="13">
        <v>400000</v>
      </c>
      <c r="H8" s="1">
        <v>100</v>
      </c>
      <c r="I8" s="12">
        <v>100000000</v>
      </c>
      <c r="J8" s="13">
        <f t="shared" si="0"/>
        <v>1600</v>
      </c>
      <c r="K8" s="13">
        <f t="shared" si="1"/>
        <v>3.9906249999999995E-4</v>
      </c>
      <c r="L8" s="13">
        <f t="shared" si="2"/>
        <v>5.4887499999999997E-3</v>
      </c>
      <c r="M8" s="13">
        <f t="shared" si="3"/>
        <v>2.3807055999999997E-3</v>
      </c>
      <c r="N8" s="1" t="s">
        <v>16</v>
      </c>
      <c r="P8" s="1">
        <f t="shared" si="4"/>
        <v>13.754111198120595</v>
      </c>
    </row>
    <row r="9" spans="1:17" hidden="1" x14ac:dyDescent="0.35">
      <c r="A9" s="2">
        <v>3</v>
      </c>
      <c r="B9" s="2" t="s">
        <v>21</v>
      </c>
      <c r="C9" s="2"/>
      <c r="D9" s="2"/>
      <c r="E9" s="2"/>
      <c r="F9" s="2"/>
      <c r="G9" s="13">
        <v>400000</v>
      </c>
      <c r="H9" s="2"/>
      <c r="I9" s="12">
        <v>100000000</v>
      </c>
      <c r="J9" s="13">
        <f t="shared" si="0"/>
        <v>1600</v>
      </c>
      <c r="K9" s="13">
        <f t="shared" si="1"/>
        <v>0</v>
      </c>
      <c r="L9" s="13">
        <f t="shared" si="2"/>
        <v>0</v>
      </c>
      <c r="M9" s="13">
        <f t="shared" si="3"/>
        <v>0</v>
      </c>
      <c r="N9" s="2"/>
      <c r="O9" s="2" t="s">
        <v>22</v>
      </c>
    </row>
    <row r="10" spans="1:17" hidden="1" x14ac:dyDescent="0.35">
      <c r="A10" s="2">
        <v>3</v>
      </c>
      <c r="B10" s="2" t="s">
        <v>23</v>
      </c>
      <c r="C10" s="2"/>
      <c r="D10" s="2"/>
      <c r="E10" s="2"/>
      <c r="F10" s="2"/>
      <c r="G10" s="13">
        <v>400000</v>
      </c>
      <c r="H10" s="2"/>
      <c r="I10" s="12">
        <v>100000000</v>
      </c>
      <c r="J10" s="13">
        <f t="shared" si="0"/>
        <v>1600</v>
      </c>
      <c r="K10" s="13">
        <f t="shared" si="1"/>
        <v>0</v>
      </c>
      <c r="L10" s="13">
        <f t="shared" si="2"/>
        <v>0</v>
      </c>
      <c r="M10" s="13">
        <f t="shared" si="3"/>
        <v>0</v>
      </c>
      <c r="N10" s="2"/>
      <c r="O10" s="2" t="s">
        <v>24</v>
      </c>
    </row>
    <row r="11" spans="1:17" hidden="1" x14ac:dyDescent="0.35">
      <c r="A11" s="2">
        <v>3</v>
      </c>
      <c r="B11" s="2" t="s">
        <v>25</v>
      </c>
      <c r="C11" s="2"/>
      <c r="D11" s="2"/>
      <c r="E11" s="2"/>
      <c r="F11" s="2"/>
      <c r="G11" s="13">
        <v>400000</v>
      </c>
      <c r="H11" s="2"/>
      <c r="I11" s="12">
        <v>100000000</v>
      </c>
      <c r="J11" s="13">
        <f t="shared" si="0"/>
        <v>1600</v>
      </c>
      <c r="K11" s="13">
        <f t="shared" si="1"/>
        <v>0</v>
      </c>
      <c r="L11" s="13">
        <f t="shared" si="2"/>
        <v>0</v>
      </c>
      <c r="M11" s="13">
        <f t="shared" si="3"/>
        <v>0</v>
      </c>
      <c r="N11" s="2"/>
      <c r="O11" s="2" t="s">
        <v>26</v>
      </c>
    </row>
    <row r="12" spans="1:17" x14ac:dyDescent="0.35">
      <c r="A12" s="1">
        <v>4</v>
      </c>
      <c r="B12" s="1">
        <v>5</v>
      </c>
      <c r="C12" s="1">
        <v>1.8396999999999999</v>
      </c>
      <c r="D12" s="1">
        <v>29.403500000000001</v>
      </c>
      <c r="E12" s="1">
        <v>7.9186529999999999</v>
      </c>
      <c r="F12" s="1">
        <v>0</v>
      </c>
      <c r="G12" s="13">
        <v>400000</v>
      </c>
      <c r="H12" s="1">
        <v>100</v>
      </c>
      <c r="I12" s="12">
        <v>100000000</v>
      </c>
      <c r="J12" s="13">
        <f t="shared" si="0"/>
        <v>1600</v>
      </c>
      <c r="K12" s="13">
        <f t="shared" si="1"/>
        <v>1.1498125E-3</v>
      </c>
      <c r="L12" s="13">
        <f t="shared" si="2"/>
        <v>1.8377187499999999E-2</v>
      </c>
      <c r="M12" s="13">
        <f t="shared" si="3"/>
        <v>1.2669844799999998E-2</v>
      </c>
      <c r="N12" s="1" t="s">
        <v>16</v>
      </c>
      <c r="P12" s="1">
        <f t="shared" si="4"/>
        <v>15.982768929716803</v>
      </c>
    </row>
    <row r="13" spans="1:17" x14ac:dyDescent="0.35">
      <c r="A13" s="1">
        <v>4</v>
      </c>
      <c r="B13" s="1">
        <v>6</v>
      </c>
      <c r="C13" s="1">
        <v>3.3565999999999998</v>
      </c>
      <c r="D13" s="1">
        <v>50.959699999999998</v>
      </c>
      <c r="E13" s="1">
        <v>6.6589720000000003</v>
      </c>
      <c r="F13" s="1">
        <v>0</v>
      </c>
      <c r="G13" s="13">
        <v>400000</v>
      </c>
      <c r="H13" s="1">
        <v>100</v>
      </c>
      <c r="I13" s="12">
        <v>100000000</v>
      </c>
      <c r="J13" s="13">
        <f t="shared" si="0"/>
        <v>1600</v>
      </c>
      <c r="K13" s="13">
        <f t="shared" si="1"/>
        <v>2.0978749999999999E-3</v>
      </c>
      <c r="L13" s="13">
        <f t="shared" si="2"/>
        <v>3.1849812499999998E-2</v>
      </c>
      <c r="M13" s="13">
        <f t="shared" si="3"/>
        <v>1.06543552E-2</v>
      </c>
      <c r="N13" s="1" t="s">
        <v>16</v>
      </c>
      <c r="P13" s="1">
        <f t="shared" si="4"/>
        <v>15.181940058392421</v>
      </c>
    </row>
    <row r="14" spans="1:17" x14ac:dyDescent="0.35">
      <c r="A14" s="1">
        <v>4</v>
      </c>
      <c r="B14" s="1">
        <v>14</v>
      </c>
      <c r="C14" s="1">
        <v>3.5274999999999999</v>
      </c>
      <c r="D14" s="1">
        <v>46.417499999999997</v>
      </c>
      <c r="E14" s="1">
        <v>5.6109450000000001</v>
      </c>
      <c r="F14" s="1">
        <v>0</v>
      </c>
      <c r="G14" s="13">
        <v>400000</v>
      </c>
      <c r="H14" s="1">
        <v>100</v>
      </c>
      <c r="I14" s="12">
        <v>100000000</v>
      </c>
      <c r="J14" s="13">
        <f t="shared" si="0"/>
        <v>1600</v>
      </c>
      <c r="K14" s="13">
        <f t="shared" si="1"/>
        <v>2.2046875E-3</v>
      </c>
      <c r="L14" s="13">
        <f t="shared" si="2"/>
        <v>2.9010937499999997E-2</v>
      </c>
      <c r="M14" s="13">
        <f t="shared" si="3"/>
        <v>8.977512E-3</v>
      </c>
      <c r="N14" s="1" t="s">
        <v>16</v>
      </c>
      <c r="P14" s="1">
        <f t="shared" si="4"/>
        <v>13.158752657689581</v>
      </c>
    </row>
    <row r="15" spans="1:17" x14ac:dyDescent="0.35">
      <c r="A15" s="1">
        <v>5</v>
      </c>
      <c r="B15" s="1">
        <v>6</v>
      </c>
      <c r="C15" s="1">
        <v>1.1301000000000001</v>
      </c>
      <c r="D15" s="1">
        <v>15.3764</v>
      </c>
      <c r="E15" s="1">
        <v>5.7078569999999997</v>
      </c>
      <c r="F15" s="1">
        <v>0</v>
      </c>
      <c r="G15" s="13">
        <v>400000</v>
      </c>
      <c r="H15" s="1">
        <v>100</v>
      </c>
      <c r="I15" s="12">
        <v>100000000</v>
      </c>
      <c r="J15" s="13">
        <f t="shared" si="0"/>
        <v>1600</v>
      </c>
      <c r="K15" s="13">
        <f t="shared" si="1"/>
        <v>7.0631250000000002E-4</v>
      </c>
      <c r="L15" s="13">
        <f t="shared" si="2"/>
        <v>9.6102500000000007E-3</v>
      </c>
      <c r="M15" s="13">
        <f t="shared" si="3"/>
        <v>9.1325712E-3</v>
      </c>
      <c r="N15" s="1" t="s">
        <v>16</v>
      </c>
      <c r="P15" s="1">
        <f t="shared" si="4"/>
        <v>13.606229537209096</v>
      </c>
    </row>
    <row r="16" spans="1:17" x14ac:dyDescent="0.35">
      <c r="A16" s="1">
        <v>5</v>
      </c>
      <c r="B16" s="1">
        <v>14</v>
      </c>
      <c r="C16" s="1">
        <v>2.8517000000000001</v>
      </c>
      <c r="D16" s="1">
        <v>29.552499999999998</v>
      </c>
      <c r="E16" s="1">
        <v>1.227946</v>
      </c>
      <c r="F16" s="1">
        <v>0</v>
      </c>
      <c r="G16" s="13">
        <v>400000</v>
      </c>
      <c r="H16" s="1">
        <v>100</v>
      </c>
      <c r="I16" s="12">
        <v>100000000</v>
      </c>
      <c r="J16" s="13">
        <f t="shared" si="0"/>
        <v>1600</v>
      </c>
      <c r="K16" s="13">
        <f t="shared" si="1"/>
        <v>1.7823125E-3</v>
      </c>
      <c r="L16" s="13">
        <f t="shared" si="2"/>
        <v>1.8470312499999999E-2</v>
      </c>
      <c r="M16" s="13">
        <f t="shared" si="3"/>
        <v>1.9647136000000001E-3</v>
      </c>
      <c r="N16" s="1" t="s">
        <v>16</v>
      </c>
      <c r="P16" s="1">
        <f t="shared" si="4"/>
        <v>10.363116737384717</v>
      </c>
    </row>
    <row r="17" spans="1:16" x14ac:dyDescent="0.35">
      <c r="A17" s="1">
        <v>6</v>
      </c>
      <c r="B17" s="1">
        <v>7</v>
      </c>
      <c r="C17" s="1">
        <v>1.9197</v>
      </c>
      <c r="D17" s="1">
        <v>30.776900000000001</v>
      </c>
      <c r="E17" s="1">
        <v>16.73226</v>
      </c>
      <c r="F17" s="1">
        <v>0</v>
      </c>
      <c r="G17" s="13">
        <v>400000</v>
      </c>
      <c r="H17" s="1">
        <v>100</v>
      </c>
      <c r="I17" s="12">
        <v>100000000</v>
      </c>
      <c r="J17" s="13">
        <f t="shared" si="0"/>
        <v>1600</v>
      </c>
      <c r="K17" s="13">
        <f t="shared" si="1"/>
        <v>1.1998124999999999E-3</v>
      </c>
      <c r="L17" s="13">
        <f t="shared" si="2"/>
        <v>1.9235562500000001E-2</v>
      </c>
      <c r="M17" s="13">
        <f t="shared" si="3"/>
        <v>2.6771615999999998E-2</v>
      </c>
      <c r="N17" s="1" t="s">
        <v>16</v>
      </c>
      <c r="P17" s="1">
        <f t="shared" si="4"/>
        <v>16.032140438610199</v>
      </c>
    </row>
    <row r="18" spans="1:16" x14ac:dyDescent="0.35">
      <c r="A18" s="1">
        <v>6</v>
      </c>
      <c r="B18" s="1">
        <v>13</v>
      </c>
      <c r="C18" s="1">
        <v>0.52449999999999997</v>
      </c>
      <c r="D18" s="1">
        <v>9.1087000000000007</v>
      </c>
      <c r="E18" s="1">
        <v>1.4794149999999999</v>
      </c>
      <c r="F18" s="1">
        <v>0</v>
      </c>
      <c r="G18" s="13">
        <v>400000</v>
      </c>
      <c r="H18" s="1">
        <v>100</v>
      </c>
      <c r="I18" s="12">
        <v>100000000</v>
      </c>
      <c r="J18" s="13">
        <f t="shared" si="0"/>
        <v>1600</v>
      </c>
      <c r="K18" s="13">
        <f t="shared" si="1"/>
        <v>3.2781249999999998E-4</v>
      </c>
      <c r="L18" s="13">
        <f t="shared" si="2"/>
        <v>5.6929375000000001E-3</v>
      </c>
      <c r="M18" s="13">
        <f t="shared" si="3"/>
        <v>2.3670639999999999E-3</v>
      </c>
      <c r="N18" s="1" t="s">
        <v>16</v>
      </c>
      <c r="P18" s="1">
        <f t="shared" si="4"/>
        <v>17.366444232602483</v>
      </c>
    </row>
    <row r="19" spans="1:16" x14ac:dyDescent="0.35">
      <c r="A19" s="1">
        <v>7</v>
      </c>
      <c r="B19" s="1">
        <v>8</v>
      </c>
      <c r="C19" s="1">
        <v>0.65949999999999998</v>
      </c>
      <c r="D19" s="1">
        <v>7.1898999999999997</v>
      </c>
      <c r="E19" s="1">
        <v>29.085629999999998</v>
      </c>
      <c r="F19" s="1">
        <v>0</v>
      </c>
      <c r="G19" s="13">
        <v>400000</v>
      </c>
      <c r="H19" s="1">
        <v>100</v>
      </c>
      <c r="I19" s="12">
        <v>100000000</v>
      </c>
      <c r="J19" s="13">
        <f t="shared" si="0"/>
        <v>1600</v>
      </c>
      <c r="K19" s="13">
        <f t="shared" si="1"/>
        <v>4.1218750000000001E-4</v>
      </c>
      <c r="L19" s="13">
        <f t="shared" si="2"/>
        <v>4.4936874999999994E-3</v>
      </c>
      <c r="M19" s="13">
        <f t="shared" si="3"/>
        <v>4.6537007999999998E-2</v>
      </c>
      <c r="N19" s="1" t="s">
        <v>16</v>
      </c>
      <c r="P19" s="1">
        <f t="shared" si="4"/>
        <v>10.90204700530705</v>
      </c>
    </row>
    <row r="20" spans="1:16" x14ac:dyDescent="0.35">
      <c r="A20" s="1">
        <v>7</v>
      </c>
      <c r="B20" s="1">
        <v>9</v>
      </c>
      <c r="C20" s="1">
        <v>1.4604999999999999</v>
      </c>
      <c r="D20" s="1">
        <v>15.3789</v>
      </c>
      <c r="E20" s="1">
        <v>15.503880000000001</v>
      </c>
      <c r="F20" s="1">
        <v>0</v>
      </c>
      <c r="G20" s="13">
        <v>400000</v>
      </c>
      <c r="H20" s="1">
        <v>100</v>
      </c>
      <c r="I20" s="12">
        <v>100000000</v>
      </c>
      <c r="J20" s="13">
        <f t="shared" si="0"/>
        <v>1600</v>
      </c>
      <c r="K20" s="13">
        <f t="shared" si="1"/>
        <v>9.128125E-4</v>
      </c>
      <c r="L20" s="13">
        <f t="shared" si="2"/>
        <v>9.6118125000000006E-3</v>
      </c>
      <c r="M20" s="13">
        <f t="shared" si="3"/>
        <v>2.4806208000000003E-2</v>
      </c>
      <c r="N20" s="1" t="s">
        <v>16</v>
      </c>
      <c r="P20" s="1">
        <f t="shared" si="4"/>
        <v>10.529887024991442</v>
      </c>
    </row>
    <row r="21" spans="1:16" x14ac:dyDescent="0.35">
      <c r="A21" s="1">
        <v>7</v>
      </c>
      <c r="B21" s="1">
        <v>10</v>
      </c>
      <c r="C21" s="1">
        <v>0.34150000000000003</v>
      </c>
      <c r="D21" s="1">
        <v>4.5323000000000002</v>
      </c>
      <c r="E21" s="1">
        <v>4.4865890000000004</v>
      </c>
      <c r="F21" s="1">
        <v>0</v>
      </c>
      <c r="G21" s="13">
        <v>400000</v>
      </c>
      <c r="H21" s="1">
        <v>100</v>
      </c>
      <c r="I21" s="12">
        <v>100000000</v>
      </c>
      <c r="J21" s="13">
        <f t="shared" si="0"/>
        <v>1600</v>
      </c>
      <c r="K21" s="13">
        <f t="shared" si="1"/>
        <v>2.134375E-4</v>
      </c>
      <c r="L21" s="13">
        <f t="shared" si="2"/>
        <v>2.8326875000000001E-3</v>
      </c>
      <c r="M21" s="13">
        <f t="shared" si="3"/>
        <v>7.1785424000000006E-3</v>
      </c>
      <c r="N21" s="1" t="s">
        <v>16</v>
      </c>
      <c r="P21" s="1">
        <f t="shared" si="4"/>
        <v>13.271742313323571</v>
      </c>
    </row>
    <row r="22" spans="1:16" x14ac:dyDescent="0.35">
      <c r="A22" s="1">
        <v>8</v>
      </c>
      <c r="B22" s="1">
        <v>9</v>
      </c>
      <c r="C22" s="1">
        <v>0.224</v>
      </c>
      <c r="D22" s="1">
        <v>2.8159999999999998</v>
      </c>
      <c r="E22" s="1">
        <v>4.8599930000000002</v>
      </c>
      <c r="F22" s="1">
        <v>0</v>
      </c>
      <c r="G22" s="13">
        <v>400000</v>
      </c>
      <c r="H22" s="1">
        <v>100</v>
      </c>
      <c r="I22" s="12">
        <v>100000000</v>
      </c>
      <c r="J22" s="13">
        <f t="shared" si="0"/>
        <v>1600</v>
      </c>
      <c r="K22" s="13">
        <f t="shared" si="1"/>
        <v>1.4000000000000001E-4</v>
      </c>
      <c r="L22" s="13">
        <f t="shared" si="2"/>
        <v>1.7599999999999998E-3</v>
      </c>
      <c r="M22" s="13">
        <f t="shared" si="3"/>
        <v>7.7759888000000004E-3</v>
      </c>
      <c r="N22" s="1" t="s">
        <v>16</v>
      </c>
      <c r="P22" s="1">
        <f t="shared" si="4"/>
        <v>12.571428571428571</v>
      </c>
    </row>
    <row r="23" spans="1:16" x14ac:dyDescent="0.35">
      <c r="A23" s="1">
        <v>8</v>
      </c>
      <c r="B23" s="1">
        <v>10</v>
      </c>
      <c r="C23" s="1">
        <v>0.71389999999999998</v>
      </c>
      <c r="D23" s="1">
        <v>8.6655999999999995</v>
      </c>
      <c r="E23" s="1">
        <v>30.779710000000001</v>
      </c>
      <c r="F23" s="1">
        <v>0</v>
      </c>
      <c r="G23" s="13">
        <v>400000</v>
      </c>
      <c r="H23" s="1">
        <v>100</v>
      </c>
      <c r="I23" s="12">
        <v>100000000</v>
      </c>
      <c r="J23" s="13">
        <f t="shared" si="0"/>
        <v>1600</v>
      </c>
      <c r="K23" s="13">
        <f t="shared" si="1"/>
        <v>4.4618749999999997E-4</v>
      </c>
      <c r="L23" s="13">
        <f t="shared" si="2"/>
        <v>5.4159999999999998E-3</v>
      </c>
      <c r="M23" s="13">
        <f t="shared" si="3"/>
        <v>4.9247536000000001E-2</v>
      </c>
      <c r="N23" s="1" t="s">
        <v>16</v>
      </c>
      <c r="P23" s="1">
        <f t="shared" si="4"/>
        <v>12.138394733155904</v>
      </c>
    </row>
    <row r="24" spans="1:16" x14ac:dyDescent="0.35">
      <c r="A24" s="1">
        <v>8</v>
      </c>
      <c r="B24" s="1">
        <v>13</v>
      </c>
      <c r="C24" s="1">
        <v>0.86650000000000005</v>
      </c>
      <c r="D24" s="1">
        <v>12.449400000000001</v>
      </c>
      <c r="E24" s="1">
        <v>9.8821180000000002</v>
      </c>
      <c r="F24" s="1">
        <v>0</v>
      </c>
      <c r="G24" s="13">
        <v>400000</v>
      </c>
      <c r="H24" s="1">
        <v>100</v>
      </c>
      <c r="I24" s="12">
        <v>100000000</v>
      </c>
      <c r="J24" s="13">
        <f t="shared" si="0"/>
        <v>1600</v>
      </c>
      <c r="K24" s="13">
        <f t="shared" si="1"/>
        <v>5.4156250000000005E-4</v>
      </c>
      <c r="L24" s="13">
        <f t="shared" si="2"/>
        <v>7.7808750000000005E-3</v>
      </c>
      <c r="M24" s="13">
        <f t="shared" si="3"/>
        <v>1.5811388799999999E-2</v>
      </c>
      <c r="N24" s="1" t="s">
        <v>16</v>
      </c>
      <c r="P24" s="1">
        <f t="shared" si="4"/>
        <v>14.367455279861511</v>
      </c>
    </row>
    <row r="25" spans="1:16" x14ac:dyDescent="0.35">
      <c r="A25" s="1">
        <v>9</v>
      </c>
      <c r="B25" s="1">
        <v>11</v>
      </c>
      <c r="C25" s="1">
        <v>1.4945999999999999</v>
      </c>
      <c r="D25" s="1">
        <v>15.118499999999999</v>
      </c>
      <c r="E25" s="1">
        <v>2.3375089999999998</v>
      </c>
      <c r="F25" s="1">
        <v>0</v>
      </c>
      <c r="G25" s="13">
        <v>400000</v>
      </c>
      <c r="H25" s="1">
        <v>100</v>
      </c>
      <c r="I25" s="12">
        <v>100000000</v>
      </c>
      <c r="J25" s="13">
        <f t="shared" si="0"/>
        <v>1600</v>
      </c>
      <c r="K25" s="13">
        <f t="shared" si="1"/>
        <v>9.3412499999999995E-4</v>
      </c>
      <c r="L25" s="13">
        <f t="shared" si="2"/>
        <v>9.4490624999999991E-3</v>
      </c>
      <c r="M25" s="13">
        <f t="shared" si="3"/>
        <v>3.7400143999999995E-3</v>
      </c>
      <c r="N25" s="1" t="s">
        <v>16</v>
      </c>
      <c r="P25" s="1">
        <f t="shared" si="4"/>
        <v>10.115415495784825</v>
      </c>
    </row>
    <row r="26" spans="1:16" x14ac:dyDescent="0.35">
      <c r="A26" s="1">
        <v>9</v>
      </c>
      <c r="B26" s="1">
        <v>13</v>
      </c>
      <c r="C26" s="1">
        <v>0.44379999999999997</v>
      </c>
      <c r="D26" s="1">
        <v>4.3612000000000002</v>
      </c>
      <c r="E26" s="1">
        <v>2.7764500000000001</v>
      </c>
      <c r="F26" s="1">
        <v>0</v>
      </c>
      <c r="G26" s="13">
        <v>400000</v>
      </c>
      <c r="H26" s="1">
        <v>100</v>
      </c>
      <c r="I26" s="12">
        <v>100000000</v>
      </c>
      <c r="J26" s="13">
        <f t="shared" si="0"/>
        <v>1600</v>
      </c>
      <c r="K26" s="13">
        <f t="shared" si="1"/>
        <v>2.7737500000000001E-4</v>
      </c>
      <c r="L26" s="13">
        <f t="shared" si="2"/>
        <v>2.7257500000000003E-3</v>
      </c>
      <c r="M26" s="13">
        <f t="shared" si="3"/>
        <v>4.4423199999999996E-3</v>
      </c>
      <c r="N26" s="1" t="s">
        <v>16</v>
      </c>
      <c r="P26" s="1">
        <f t="shared" si="4"/>
        <v>9.8269490761604334</v>
      </c>
    </row>
    <row r="27" spans="1:16" x14ac:dyDescent="0.35">
      <c r="A27" s="1">
        <v>10</v>
      </c>
      <c r="B27" s="1">
        <v>11</v>
      </c>
      <c r="C27" s="1">
        <v>0.58709999999999996</v>
      </c>
      <c r="D27" s="1">
        <v>7.9070999999999998</v>
      </c>
      <c r="E27" s="1">
        <v>1.927311</v>
      </c>
      <c r="F27" s="1">
        <v>0</v>
      </c>
      <c r="G27" s="13">
        <v>400000</v>
      </c>
      <c r="H27" s="1">
        <v>100</v>
      </c>
      <c r="I27" s="12">
        <v>100000000</v>
      </c>
      <c r="J27" s="13">
        <f t="shared" si="0"/>
        <v>1600</v>
      </c>
      <c r="K27" s="13">
        <f t="shared" si="1"/>
        <v>3.6693749999999997E-4</v>
      </c>
      <c r="L27" s="13">
        <f t="shared" si="2"/>
        <v>4.9419375000000001E-3</v>
      </c>
      <c r="M27" s="13">
        <f t="shared" si="3"/>
        <v>3.0836975999999996E-3</v>
      </c>
      <c r="N27" s="1" t="s">
        <v>16</v>
      </c>
      <c r="P27" s="1">
        <f t="shared" si="4"/>
        <v>13.468063362289218</v>
      </c>
    </row>
    <row r="28" spans="1:16" hidden="1" x14ac:dyDescent="0.35">
      <c r="A28" s="2">
        <v>10</v>
      </c>
      <c r="B28" s="2" t="s">
        <v>27</v>
      </c>
      <c r="C28" s="2"/>
      <c r="D28" s="2"/>
      <c r="E28" s="2"/>
      <c r="F28" s="2"/>
      <c r="G28" s="13">
        <v>400000</v>
      </c>
      <c r="H28" s="2"/>
      <c r="I28" s="12">
        <v>100000000</v>
      </c>
      <c r="J28" s="13">
        <f t="shared" si="0"/>
        <v>1600</v>
      </c>
      <c r="K28" s="13">
        <f t="shared" si="1"/>
        <v>0</v>
      </c>
      <c r="L28" s="13">
        <f t="shared" si="2"/>
        <v>0</v>
      </c>
      <c r="M28" s="13">
        <f t="shared" si="3"/>
        <v>0</v>
      </c>
      <c r="N28" s="2"/>
      <c r="O28" s="2" t="s">
        <v>28</v>
      </c>
    </row>
    <row r="29" spans="1:16" x14ac:dyDescent="0.35">
      <c r="A29" s="1">
        <v>11</v>
      </c>
      <c r="B29" s="1">
        <v>12</v>
      </c>
      <c r="C29" s="1">
        <v>3.2658</v>
      </c>
      <c r="D29" s="1">
        <v>46.938000000000002</v>
      </c>
      <c r="E29" s="1">
        <v>5.2307399999999999</v>
      </c>
      <c r="F29" s="1">
        <v>0</v>
      </c>
      <c r="G29" s="13">
        <v>400000</v>
      </c>
      <c r="H29" s="1">
        <v>100</v>
      </c>
      <c r="I29" s="12">
        <v>100000000</v>
      </c>
      <c r="J29" s="13">
        <f t="shared" si="0"/>
        <v>1600</v>
      </c>
      <c r="K29" s="13">
        <f t="shared" si="1"/>
        <v>2.041125E-3</v>
      </c>
      <c r="L29" s="13">
        <f t="shared" si="2"/>
        <v>2.9336250000000001E-2</v>
      </c>
      <c r="M29" s="13">
        <f t="shared" si="3"/>
        <v>8.369184E-3</v>
      </c>
      <c r="N29" s="1" t="s">
        <v>16</v>
      </c>
      <c r="P29" s="1">
        <f t="shared" si="4"/>
        <v>14.372588645967298</v>
      </c>
    </row>
    <row r="30" spans="1:16" x14ac:dyDescent="0.35">
      <c r="A30" s="1">
        <v>11</v>
      </c>
      <c r="B30" s="1">
        <v>13</v>
      </c>
      <c r="C30" s="1">
        <v>1.5669</v>
      </c>
      <c r="D30" s="1">
        <v>24.88</v>
      </c>
      <c r="E30" s="1">
        <v>4.2688110000000004</v>
      </c>
      <c r="F30" s="1">
        <v>0</v>
      </c>
      <c r="G30" s="13">
        <v>400000</v>
      </c>
      <c r="H30" s="1">
        <v>100</v>
      </c>
      <c r="I30" s="12">
        <v>100000000</v>
      </c>
      <c r="J30" s="13">
        <f t="shared" si="0"/>
        <v>1600</v>
      </c>
      <c r="K30" s="13">
        <f t="shared" si="1"/>
        <v>9.7931249999999993E-4</v>
      </c>
      <c r="L30" s="13">
        <f t="shared" si="2"/>
        <v>1.555E-2</v>
      </c>
      <c r="M30" s="13">
        <f t="shared" si="3"/>
        <v>6.8300975999999996E-3</v>
      </c>
      <c r="N30" s="1" t="s">
        <v>16</v>
      </c>
      <c r="P30" s="1">
        <f t="shared" si="4"/>
        <v>15.878486182908928</v>
      </c>
    </row>
    <row r="31" spans="1:16" x14ac:dyDescent="0.35">
      <c r="A31" s="1">
        <v>12</v>
      </c>
      <c r="B31" s="1">
        <v>13</v>
      </c>
      <c r="C31" s="1">
        <v>1.0561</v>
      </c>
      <c r="D31" s="1">
        <v>18.925699999999999</v>
      </c>
      <c r="E31" s="1">
        <v>2.9079769999999998</v>
      </c>
      <c r="F31" s="1">
        <v>0</v>
      </c>
      <c r="G31" s="13">
        <v>400000</v>
      </c>
      <c r="H31" s="1">
        <v>100</v>
      </c>
      <c r="I31" s="12">
        <v>100000000</v>
      </c>
      <c r="J31" s="13">
        <f t="shared" si="0"/>
        <v>1600</v>
      </c>
      <c r="K31" s="13">
        <f t="shared" si="1"/>
        <v>6.6006250000000006E-4</v>
      </c>
      <c r="L31" s="13">
        <f t="shared" si="2"/>
        <v>1.1828562499999999E-2</v>
      </c>
      <c r="M31" s="13">
        <f t="shared" si="3"/>
        <v>4.6527631999999991E-3</v>
      </c>
      <c r="N31" s="1" t="s">
        <v>16</v>
      </c>
      <c r="P31" s="1">
        <f t="shared" si="4"/>
        <v>17.920367389451755</v>
      </c>
    </row>
    <row r="32" spans="1:16" x14ac:dyDescent="0.35">
      <c r="A32" s="1">
        <v>12</v>
      </c>
      <c r="B32" s="1">
        <v>16</v>
      </c>
      <c r="C32" s="1">
        <v>0.78100000000000003</v>
      </c>
      <c r="D32" s="1">
        <v>15.018800000000001</v>
      </c>
      <c r="E32" s="1">
        <v>2.904855</v>
      </c>
      <c r="F32" s="1">
        <v>0</v>
      </c>
      <c r="G32" s="13">
        <v>400000</v>
      </c>
      <c r="H32" s="1">
        <v>100</v>
      </c>
      <c r="I32" s="12">
        <v>100000000</v>
      </c>
      <c r="J32" s="13">
        <f t="shared" si="0"/>
        <v>1600</v>
      </c>
      <c r="K32" s="13">
        <f t="shared" si="1"/>
        <v>4.8812500000000001E-4</v>
      </c>
      <c r="L32" s="13">
        <f t="shared" si="2"/>
        <v>9.386750000000001E-3</v>
      </c>
      <c r="M32" s="13">
        <f t="shared" si="3"/>
        <v>4.6477679999999992E-3</v>
      </c>
      <c r="N32" s="1" t="s">
        <v>16</v>
      </c>
      <c r="P32" s="1">
        <f t="shared" si="4"/>
        <v>19.230217669654291</v>
      </c>
    </row>
    <row r="33" spans="1:16" hidden="1" x14ac:dyDescent="0.35">
      <c r="A33" s="2">
        <v>12</v>
      </c>
      <c r="B33" s="2" t="s">
        <v>29</v>
      </c>
      <c r="C33" s="2"/>
      <c r="D33" s="2"/>
      <c r="E33" s="2"/>
      <c r="F33" s="2"/>
      <c r="G33" s="13">
        <v>400000</v>
      </c>
      <c r="H33" s="2"/>
      <c r="I33" s="12">
        <v>100000000</v>
      </c>
      <c r="J33" s="13">
        <f t="shared" si="0"/>
        <v>1600</v>
      </c>
      <c r="K33" s="13">
        <f t="shared" si="1"/>
        <v>0</v>
      </c>
      <c r="L33" s="13">
        <f t="shared" si="2"/>
        <v>0</v>
      </c>
      <c r="M33" s="13">
        <f t="shared" si="3"/>
        <v>0</v>
      </c>
      <c r="N33" s="2"/>
      <c r="O33" s="2" t="s">
        <v>30</v>
      </c>
    </row>
    <row r="34" spans="1:16" x14ac:dyDescent="0.35">
      <c r="A34" s="1">
        <v>13</v>
      </c>
      <c r="B34" s="1" t="s">
        <v>31</v>
      </c>
      <c r="C34" s="1">
        <v>1.9555</v>
      </c>
      <c r="D34" s="1">
        <v>26.578399999999998</v>
      </c>
      <c r="E34" s="1">
        <v>3.146191</v>
      </c>
      <c r="F34" s="1">
        <v>0</v>
      </c>
      <c r="G34" s="13">
        <v>400000</v>
      </c>
      <c r="H34" s="1">
        <v>100</v>
      </c>
      <c r="I34" s="12">
        <v>100000000</v>
      </c>
      <c r="J34" s="13">
        <f t="shared" si="0"/>
        <v>1600</v>
      </c>
      <c r="K34" s="13">
        <f t="shared" si="1"/>
        <v>1.2221875E-3</v>
      </c>
      <c r="L34" s="13">
        <f t="shared" si="2"/>
        <v>1.6611499999999998E-2</v>
      </c>
      <c r="M34" s="13">
        <f t="shared" si="3"/>
        <v>5.0339056000000002E-3</v>
      </c>
      <c r="N34" s="1" t="s">
        <v>16</v>
      </c>
      <c r="P34" s="1">
        <f t="shared" si="4"/>
        <v>13.591613398107899</v>
      </c>
    </row>
    <row r="35" spans="1:16" x14ac:dyDescent="0.35">
      <c r="A35" s="1">
        <v>13</v>
      </c>
      <c r="B35" s="1">
        <v>17</v>
      </c>
      <c r="C35" s="1">
        <v>1.0630999999999999</v>
      </c>
      <c r="D35" s="1">
        <v>13.8277</v>
      </c>
      <c r="E35" s="1">
        <v>8.4704899999999999</v>
      </c>
      <c r="F35" s="1">
        <v>0</v>
      </c>
      <c r="G35" s="13">
        <v>400000</v>
      </c>
      <c r="H35" s="1">
        <v>100</v>
      </c>
      <c r="I35" s="12">
        <v>100000000</v>
      </c>
      <c r="J35" s="13">
        <f t="shared" si="0"/>
        <v>1600</v>
      </c>
      <c r="K35" s="13">
        <f t="shared" si="1"/>
        <v>6.6443749999999999E-4</v>
      </c>
      <c r="L35" s="13">
        <f t="shared" si="2"/>
        <v>8.6423125000000007E-3</v>
      </c>
      <c r="M35" s="13">
        <f t="shared" si="3"/>
        <v>1.3552783999999998E-2</v>
      </c>
      <c r="N35" s="1" t="s">
        <v>16</v>
      </c>
      <c r="P35" s="1">
        <f t="shared" si="4"/>
        <v>13.006960775091715</v>
      </c>
    </row>
    <row r="36" spans="1:16" x14ac:dyDescent="0.35">
      <c r="A36" s="1">
        <v>14</v>
      </c>
      <c r="B36" s="1">
        <v>15</v>
      </c>
      <c r="C36" s="1">
        <v>1.4219999999999999</v>
      </c>
      <c r="D36" s="1">
        <v>15.455299999999999</v>
      </c>
      <c r="E36" s="1">
        <v>1.8098529999999999</v>
      </c>
      <c r="F36" s="1">
        <v>0</v>
      </c>
      <c r="G36" s="13">
        <v>400000</v>
      </c>
      <c r="H36" s="1">
        <v>100</v>
      </c>
      <c r="I36" s="12">
        <v>100000000</v>
      </c>
      <c r="J36" s="13">
        <f t="shared" si="0"/>
        <v>1600</v>
      </c>
      <c r="K36" s="13">
        <f t="shared" si="1"/>
        <v>8.8875E-4</v>
      </c>
      <c r="L36" s="13">
        <f t="shared" si="2"/>
        <v>9.6595624999999997E-3</v>
      </c>
      <c r="M36" s="13">
        <f t="shared" si="3"/>
        <v>2.8957647999999997E-3</v>
      </c>
      <c r="N36" s="1" t="s">
        <v>16</v>
      </c>
      <c r="P36" s="1">
        <f t="shared" si="4"/>
        <v>10.868706047819972</v>
      </c>
    </row>
    <row r="37" spans="1:16" x14ac:dyDescent="0.35">
      <c r="A37" s="1" t="s">
        <v>31</v>
      </c>
      <c r="B37" s="1">
        <v>14</v>
      </c>
      <c r="C37" s="1">
        <v>1.6415999999999999</v>
      </c>
      <c r="D37" s="1">
        <v>19.012899999999998</v>
      </c>
      <c r="E37" s="1">
        <v>3.8887269999999998</v>
      </c>
      <c r="F37" s="1">
        <v>0</v>
      </c>
      <c r="G37" s="13">
        <v>400000</v>
      </c>
      <c r="H37" s="1">
        <v>100</v>
      </c>
      <c r="I37" s="12">
        <v>100000000</v>
      </c>
      <c r="J37" s="13">
        <f t="shared" si="0"/>
        <v>1600</v>
      </c>
      <c r="K37" s="13">
        <f t="shared" si="1"/>
        <v>1.026E-3</v>
      </c>
      <c r="L37" s="13">
        <f t="shared" si="2"/>
        <v>1.18830625E-2</v>
      </c>
      <c r="M37" s="13">
        <f t="shared" si="3"/>
        <v>6.2219631999999988E-3</v>
      </c>
      <c r="N37" s="1" t="s">
        <v>16</v>
      </c>
      <c r="P37" s="1">
        <f t="shared" si="4"/>
        <v>11.581932261208577</v>
      </c>
    </row>
    <row r="38" spans="1:16" x14ac:dyDescent="0.35">
      <c r="A38" s="1" t="s">
        <v>31</v>
      </c>
      <c r="B38" s="1">
        <v>15</v>
      </c>
      <c r="C38" s="1">
        <v>0.43309999999999998</v>
      </c>
      <c r="D38" s="1">
        <v>4.7941000000000003</v>
      </c>
      <c r="E38" s="1">
        <v>0.86164859999999999</v>
      </c>
      <c r="F38" s="1">
        <v>0</v>
      </c>
      <c r="G38" s="13">
        <v>400000</v>
      </c>
      <c r="H38" s="1">
        <v>100</v>
      </c>
      <c r="I38" s="12">
        <v>100000000</v>
      </c>
      <c r="J38" s="13">
        <f t="shared" si="0"/>
        <v>1600</v>
      </c>
      <c r="K38" s="13">
        <f t="shared" si="1"/>
        <v>2.7068749999999999E-4</v>
      </c>
      <c r="L38" s="13">
        <f t="shared" si="2"/>
        <v>2.9963125000000003E-3</v>
      </c>
      <c r="M38" s="13">
        <f t="shared" si="3"/>
        <v>1.3786377599999998E-3</v>
      </c>
      <c r="N38" s="1" t="s">
        <v>16</v>
      </c>
      <c r="P38" s="1">
        <f t="shared" si="4"/>
        <v>11.06926806742092</v>
      </c>
    </row>
    <row r="39" spans="1:16" x14ac:dyDescent="0.35">
      <c r="A39" s="1" t="s">
        <v>31</v>
      </c>
      <c r="B39" s="1">
        <v>16</v>
      </c>
      <c r="C39" s="1">
        <v>2.302</v>
      </c>
      <c r="D39" s="1">
        <v>25.463799999999999</v>
      </c>
      <c r="E39" s="1">
        <v>0.94042429999999999</v>
      </c>
      <c r="F39" s="1">
        <v>0</v>
      </c>
      <c r="G39" s="13">
        <v>400000</v>
      </c>
      <c r="H39" s="1">
        <v>100</v>
      </c>
      <c r="I39" s="12">
        <v>100000000</v>
      </c>
      <c r="J39" s="13">
        <f t="shared" si="0"/>
        <v>1600</v>
      </c>
      <c r="K39" s="13">
        <f t="shared" si="1"/>
        <v>1.4387499999999999E-3</v>
      </c>
      <c r="L39" s="13">
        <f t="shared" si="2"/>
        <v>1.5914874999999998E-2</v>
      </c>
      <c r="M39" s="13">
        <f t="shared" si="3"/>
        <v>1.5046788799999999E-3</v>
      </c>
      <c r="N39" s="1" t="s">
        <v>16</v>
      </c>
      <c r="P39" s="1">
        <f t="shared" si="4"/>
        <v>11.061598609904431</v>
      </c>
    </row>
    <row r="40" spans="1:16" x14ac:dyDescent="0.35">
      <c r="A40" s="1" t="s">
        <v>31</v>
      </c>
      <c r="B40" s="1">
        <v>17</v>
      </c>
      <c r="C40" s="1">
        <v>2.0806</v>
      </c>
      <c r="D40" s="1">
        <v>22.765499999999999</v>
      </c>
      <c r="E40" s="1">
        <v>0.93219019999999997</v>
      </c>
      <c r="F40" s="1">
        <v>0</v>
      </c>
      <c r="G40" s="13">
        <v>400000</v>
      </c>
      <c r="H40" s="1">
        <v>100</v>
      </c>
      <c r="I40" s="12">
        <v>100000000</v>
      </c>
      <c r="J40" s="13">
        <f t="shared" si="0"/>
        <v>1600</v>
      </c>
      <c r="K40" s="13">
        <f t="shared" si="1"/>
        <v>1.3003750000000001E-3</v>
      </c>
      <c r="L40" s="13">
        <f t="shared" si="2"/>
        <v>1.42284375E-2</v>
      </c>
      <c r="M40" s="13">
        <f t="shared" si="3"/>
        <v>1.4915043199999999E-3</v>
      </c>
      <c r="N40" s="1" t="s">
        <v>16</v>
      </c>
      <c r="P40" s="1">
        <f t="shared" si="4"/>
        <v>10.941795635874266</v>
      </c>
    </row>
    <row r="41" spans="1:16" x14ac:dyDescent="0.35">
      <c r="A41" s="1">
        <v>15</v>
      </c>
      <c r="B41" s="1">
        <v>19</v>
      </c>
      <c r="C41" s="1">
        <v>3.5059999999999998</v>
      </c>
      <c r="D41" s="1">
        <v>38.849899999999998</v>
      </c>
      <c r="E41" s="1">
        <v>10.57063</v>
      </c>
      <c r="F41" s="1">
        <v>0</v>
      </c>
      <c r="G41" s="13">
        <v>400000</v>
      </c>
      <c r="H41" s="1">
        <v>100</v>
      </c>
      <c r="I41" s="12">
        <v>100000000</v>
      </c>
      <c r="J41" s="13">
        <f t="shared" si="0"/>
        <v>1600</v>
      </c>
      <c r="K41" s="13">
        <f t="shared" si="1"/>
        <v>2.1912500000000001E-3</v>
      </c>
      <c r="L41" s="13">
        <f t="shared" si="2"/>
        <v>2.4281187499999999E-2</v>
      </c>
      <c r="M41" s="13">
        <f t="shared" si="3"/>
        <v>1.6913007999999997E-2</v>
      </c>
      <c r="N41" s="1" t="s">
        <v>16</v>
      </c>
      <c r="P41" s="1">
        <f t="shared" si="4"/>
        <v>11.080975470621791</v>
      </c>
    </row>
    <row r="42" spans="1:16" x14ac:dyDescent="0.35">
      <c r="A42" s="1">
        <v>15</v>
      </c>
      <c r="B42" s="1">
        <v>20</v>
      </c>
      <c r="C42" s="1">
        <v>1.3203</v>
      </c>
      <c r="D42" s="1">
        <v>16.036300000000001</v>
      </c>
      <c r="E42" s="1">
        <v>2.4796260000000001</v>
      </c>
      <c r="F42" s="1">
        <v>0</v>
      </c>
      <c r="G42" s="13">
        <v>400000</v>
      </c>
      <c r="H42" s="1">
        <v>100</v>
      </c>
      <c r="I42" s="12">
        <v>100000000</v>
      </c>
      <c r="J42" s="13">
        <f t="shared" si="0"/>
        <v>1600</v>
      </c>
      <c r="K42" s="13">
        <f t="shared" si="1"/>
        <v>8.2518749999999997E-4</v>
      </c>
      <c r="L42" s="13">
        <f t="shared" si="2"/>
        <v>1.00226875E-2</v>
      </c>
      <c r="M42" s="13">
        <f t="shared" si="3"/>
        <v>3.9674015999999999E-3</v>
      </c>
      <c r="N42" s="1" t="s">
        <v>16</v>
      </c>
      <c r="P42" s="1">
        <f t="shared" si="4"/>
        <v>12.14595167764902</v>
      </c>
    </row>
    <row r="43" spans="1:16" x14ac:dyDescent="0.35">
      <c r="A43" s="1">
        <v>16</v>
      </c>
      <c r="B43" s="1">
        <v>17</v>
      </c>
      <c r="C43" s="1">
        <v>0.1673</v>
      </c>
      <c r="D43" s="1">
        <v>2.1141999999999999</v>
      </c>
      <c r="E43" s="1">
        <v>7.9462560000000002E-2</v>
      </c>
      <c r="F43" s="1">
        <v>0</v>
      </c>
      <c r="G43" s="13">
        <v>400000</v>
      </c>
      <c r="H43" s="1">
        <v>100</v>
      </c>
      <c r="I43" s="12">
        <v>100000000</v>
      </c>
      <c r="J43" s="13">
        <f t="shared" si="0"/>
        <v>1600</v>
      </c>
      <c r="K43" s="13">
        <f t="shared" si="1"/>
        <v>1.045625E-4</v>
      </c>
      <c r="L43" s="13">
        <f t="shared" si="2"/>
        <v>1.3213749999999999E-3</v>
      </c>
      <c r="M43" s="13">
        <f t="shared" si="3"/>
        <v>1.27140096E-4</v>
      </c>
      <c r="N43" s="1" t="s">
        <v>16</v>
      </c>
      <c r="P43" s="1">
        <f t="shared" si="4"/>
        <v>12.637178720860728</v>
      </c>
    </row>
    <row r="44" spans="1:16" x14ac:dyDescent="0.35">
      <c r="A44" s="1">
        <v>16</v>
      </c>
      <c r="B44" s="1">
        <v>18</v>
      </c>
      <c r="C44" s="1">
        <v>1.9009</v>
      </c>
      <c r="D44" s="1">
        <v>16.909700000000001</v>
      </c>
      <c r="E44" s="1">
        <v>6.7970879999999996</v>
      </c>
      <c r="F44" s="1">
        <v>0</v>
      </c>
      <c r="G44" s="13">
        <v>400000</v>
      </c>
      <c r="H44" s="1">
        <v>100</v>
      </c>
      <c r="I44" s="12">
        <v>100000000</v>
      </c>
      <c r="J44" s="13">
        <f t="shared" si="0"/>
        <v>1600</v>
      </c>
      <c r="K44" s="13">
        <f t="shared" si="1"/>
        <v>1.1880625000000001E-3</v>
      </c>
      <c r="L44" s="13">
        <f t="shared" si="2"/>
        <v>1.05685625E-2</v>
      </c>
      <c r="M44" s="13">
        <f t="shared" si="3"/>
        <v>1.0875340799999999E-2</v>
      </c>
      <c r="N44" s="1" t="s">
        <v>16</v>
      </c>
      <c r="P44" s="1">
        <f t="shared" si="4"/>
        <v>8.8956283865537387</v>
      </c>
    </row>
    <row r="45" spans="1:16" x14ac:dyDescent="0.35">
      <c r="A45" s="1">
        <v>16</v>
      </c>
      <c r="B45" s="1">
        <v>24</v>
      </c>
      <c r="C45" s="1">
        <v>0.24610000000000001</v>
      </c>
      <c r="D45" s="1">
        <v>3.9441000000000002</v>
      </c>
      <c r="E45" s="1">
        <v>0.74346590000000001</v>
      </c>
      <c r="F45" s="1">
        <v>0</v>
      </c>
      <c r="G45" s="13">
        <v>400000</v>
      </c>
      <c r="H45" s="1">
        <v>100</v>
      </c>
      <c r="I45" s="12">
        <v>100000000</v>
      </c>
      <c r="J45" s="13">
        <f t="shared" si="0"/>
        <v>1600</v>
      </c>
      <c r="K45" s="13">
        <f t="shared" si="1"/>
        <v>1.538125E-4</v>
      </c>
      <c r="L45" s="13">
        <f t="shared" si="2"/>
        <v>2.4650625000000002E-3</v>
      </c>
      <c r="M45" s="13">
        <f t="shared" si="3"/>
        <v>1.1895454399999999E-3</v>
      </c>
      <c r="N45" s="1" t="s">
        <v>16</v>
      </c>
      <c r="P45" s="1">
        <f t="shared" si="4"/>
        <v>16.026412027631043</v>
      </c>
    </row>
    <row r="46" spans="1:16" x14ac:dyDescent="0.35">
      <c r="A46" s="1">
        <v>17</v>
      </c>
      <c r="B46" s="1">
        <v>24</v>
      </c>
      <c r="C46" s="1">
        <v>0.46300000000000002</v>
      </c>
      <c r="D46" s="1">
        <v>5.3638000000000003</v>
      </c>
      <c r="E46" s="1">
        <v>0.81829669999999999</v>
      </c>
      <c r="F46" s="1">
        <v>0</v>
      </c>
      <c r="G46" s="13">
        <v>400000</v>
      </c>
      <c r="H46" s="1">
        <v>100</v>
      </c>
      <c r="I46" s="12">
        <v>100000000</v>
      </c>
      <c r="J46" s="13">
        <f t="shared" si="0"/>
        <v>1600</v>
      </c>
      <c r="K46" s="13">
        <f t="shared" si="1"/>
        <v>2.8937500000000003E-4</v>
      </c>
      <c r="L46" s="13">
        <f t="shared" si="2"/>
        <v>3.3523750000000003E-3</v>
      </c>
      <c r="M46" s="13">
        <f t="shared" si="3"/>
        <v>1.30927472E-3</v>
      </c>
      <c r="N46" s="1" t="s">
        <v>16</v>
      </c>
      <c r="P46" s="1">
        <f t="shared" si="4"/>
        <v>11.584881209503241</v>
      </c>
    </row>
    <row r="47" spans="1:16" x14ac:dyDescent="0.35">
      <c r="A47" s="1">
        <v>18</v>
      </c>
      <c r="B47" s="1">
        <v>20</v>
      </c>
      <c r="C47" s="1">
        <v>2.2732000000000001</v>
      </c>
      <c r="D47" s="1">
        <v>26.344100000000001</v>
      </c>
      <c r="E47" s="1">
        <v>3.6473179999999998</v>
      </c>
      <c r="F47" s="1">
        <v>0</v>
      </c>
      <c r="G47" s="13">
        <v>400000</v>
      </c>
      <c r="H47" s="1">
        <v>100</v>
      </c>
      <c r="I47" s="12">
        <v>100000000</v>
      </c>
      <c r="J47" s="13">
        <f t="shared" si="0"/>
        <v>1600</v>
      </c>
      <c r="K47" s="13">
        <f t="shared" si="1"/>
        <v>1.4207500000000001E-3</v>
      </c>
      <c r="L47" s="13">
        <f t="shared" si="2"/>
        <v>1.6465062500000002E-2</v>
      </c>
      <c r="M47" s="13">
        <f t="shared" si="3"/>
        <v>5.8357087999999996E-3</v>
      </c>
      <c r="N47" s="1" t="s">
        <v>16</v>
      </c>
      <c r="P47" s="1">
        <f t="shared" si="4"/>
        <v>11.588993489354214</v>
      </c>
    </row>
    <row r="48" spans="1:16" x14ac:dyDescent="0.35">
      <c r="A48" s="1">
        <v>18</v>
      </c>
      <c r="B48" s="1">
        <v>23</v>
      </c>
      <c r="C48" s="1">
        <v>0.7056</v>
      </c>
      <c r="D48" s="1">
        <v>9.3585999999999991</v>
      </c>
      <c r="E48" s="1">
        <v>13.086819999999999</v>
      </c>
      <c r="F48" s="1">
        <v>0</v>
      </c>
      <c r="G48" s="13">
        <v>400000</v>
      </c>
      <c r="H48" s="1">
        <v>100</v>
      </c>
      <c r="I48" s="12">
        <v>100000000</v>
      </c>
      <c r="J48" s="13">
        <f t="shared" si="0"/>
        <v>1600</v>
      </c>
      <c r="K48" s="13">
        <f t="shared" si="1"/>
        <v>4.4099999999999999E-4</v>
      </c>
      <c r="L48" s="13">
        <f t="shared" si="2"/>
        <v>5.8491249999999993E-3</v>
      </c>
      <c r="M48" s="13">
        <f t="shared" si="3"/>
        <v>2.0938912E-2</v>
      </c>
      <c r="N48" s="1" t="s">
        <v>16</v>
      </c>
      <c r="P48" s="1">
        <f t="shared" si="4"/>
        <v>13.263321995464851</v>
      </c>
    </row>
    <row r="49" spans="1:16" x14ac:dyDescent="0.35">
      <c r="A49" s="1">
        <v>19</v>
      </c>
      <c r="B49" s="1">
        <v>20</v>
      </c>
      <c r="C49" s="1">
        <v>0.75349999999999995</v>
      </c>
      <c r="D49" s="1">
        <v>9.2598000000000003</v>
      </c>
      <c r="E49" s="1">
        <v>1.4397139999999999</v>
      </c>
      <c r="F49" s="1">
        <v>0</v>
      </c>
      <c r="G49" s="13">
        <v>400000</v>
      </c>
      <c r="H49" s="1">
        <v>100</v>
      </c>
      <c r="I49" s="12">
        <v>100000000</v>
      </c>
      <c r="J49" s="13">
        <f t="shared" si="0"/>
        <v>1600</v>
      </c>
      <c r="K49" s="13">
        <f t="shared" si="1"/>
        <v>4.7093749999999995E-4</v>
      </c>
      <c r="L49" s="13">
        <f t="shared" si="2"/>
        <v>5.787375E-3</v>
      </c>
      <c r="M49" s="13">
        <f t="shared" si="3"/>
        <v>2.3035423999999997E-3</v>
      </c>
      <c r="N49" s="1" t="s">
        <v>16</v>
      </c>
      <c r="P49" s="1">
        <f t="shared" si="4"/>
        <v>12.289051094890512</v>
      </c>
    </row>
    <row r="50" spans="1:16" x14ac:dyDescent="0.35">
      <c r="A50" s="1">
        <v>19</v>
      </c>
      <c r="B50" s="1">
        <v>21</v>
      </c>
      <c r="C50" s="1">
        <v>0.35439999999999999</v>
      </c>
      <c r="D50" s="1">
        <v>7.7087000000000003</v>
      </c>
      <c r="E50" s="1">
        <v>13.42618</v>
      </c>
      <c r="F50" s="1">
        <v>0</v>
      </c>
      <c r="G50" s="13">
        <v>400000</v>
      </c>
      <c r="H50" s="1">
        <v>100</v>
      </c>
      <c r="I50" s="12">
        <v>100000000</v>
      </c>
      <c r="J50" s="13">
        <f t="shared" si="0"/>
        <v>1600</v>
      </c>
      <c r="K50" s="13">
        <f t="shared" si="1"/>
        <v>2.2149999999999999E-4</v>
      </c>
      <c r="L50" s="13">
        <f t="shared" si="2"/>
        <v>4.8179375000000002E-3</v>
      </c>
      <c r="M50" s="13">
        <f t="shared" si="3"/>
        <v>2.1481888000000001E-2</v>
      </c>
      <c r="N50" s="1" t="s">
        <v>16</v>
      </c>
      <c r="P50" s="1">
        <f t="shared" si="4"/>
        <v>21.751410835214447</v>
      </c>
    </row>
    <row r="51" spans="1:16" hidden="1" x14ac:dyDescent="0.35">
      <c r="A51" s="2">
        <v>19</v>
      </c>
      <c r="B51" s="2">
        <v>28</v>
      </c>
      <c r="C51" s="2"/>
      <c r="D51" s="2"/>
      <c r="E51" s="2"/>
      <c r="F51" s="2"/>
      <c r="G51" s="13">
        <v>400000</v>
      </c>
      <c r="H51" s="2"/>
      <c r="I51" s="12">
        <v>100000000</v>
      </c>
      <c r="J51" s="13">
        <f t="shared" si="0"/>
        <v>1600</v>
      </c>
      <c r="K51" s="13">
        <f t="shared" si="1"/>
        <v>0</v>
      </c>
      <c r="L51" s="13">
        <f t="shared" si="2"/>
        <v>0</v>
      </c>
      <c r="M51" s="13">
        <f t="shared" si="3"/>
        <v>0</v>
      </c>
      <c r="N51" s="2"/>
      <c r="O51" s="2" t="s">
        <v>32</v>
      </c>
    </row>
    <row r="52" spans="1:16" x14ac:dyDescent="0.35">
      <c r="A52" s="1">
        <v>20</v>
      </c>
      <c r="B52" s="1">
        <v>22</v>
      </c>
      <c r="C52" s="1">
        <v>0.95</v>
      </c>
      <c r="D52" s="1">
        <v>11.170400000000001</v>
      </c>
      <c r="E52" s="1">
        <v>1.4882470000000001</v>
      </c>
      <c r="F52" s="1">
        <v>0</v>
      </c>
      <c r="G52" s="13">
        <v>400000</v>
      </c>
      <c r="H52" s="1">
        <v>100</v>
      </c>
      <c r="I52" s="12">
        <v>100000000</v>
      </c>
      <c r="J52" s="13">
        <f t="shared" si="0"/>
        <v>1600</v>
      </c>
      <c r="K52" s="13">
        <f t="shared" si="1"/>
        <v>5.9374999999999999E-4</v>
      </c>
      <c r="L52" s="13">
        <f t="shared" si="2"/>
        <v>6.9815000000000007E-3</v>
      </c>
      <c r="M52" s="13">
        <f t="shared" si="3"/>
        <v>2.3811952000000001E-3</v>
      </c>
      <c r="N52" s="1" t="s">
        <v>16</v>
      </c>
      <c r="P52" s="1">
        <f t="shared" si="4"/>
        <v>11.758315789473686</v>
      </c>
    </row>
    <row r="53" spans="1:16" x14ac:dyDescent="0.35">
      <c r="A53" s="1">
        <v>20</v>
      </c>
      <c r="B53" s="1">
        <v>23</v>
      </c>
      <c r="C53" s="1">
        <v>1.9793000000000001</v>
      </c>
      <c r="D53" s="1">
        <v>26.9636</v>
      </c>
      <c r="E53" s="1">
        <v>6.0930369999999998</v>
      </c>
      <c r="F53" s="1">
        <v>0</v>
      </c>
      <c r="G53" s="13">
        <v>400000</v>
      </c>
      <c r="H53" s="1">
        <v>100</v>
      </c>
      <c r="I53" s="12">
        <v>100000000</v>
      </c>
      <c r="J53" s="13">
        <f t="shared" si="0"/>
        <v>1600</v>
      </c>
      <c r="K53" s="13">
        <f t="shared" si="1"/>
        <v>1.2370625000000001E-3</v>
      </c>
      <c r="L53" s="13">
        <f t="shared" si="2"/>
        <v>1.6852249999999999E-2</v>
      </c>
      <c r="M53" s="13">
        <f t="shared" si="3"/>
        <v>9.7488591999999995E-3</v>
      </c>
      <c r="N53" s="1" t="s">
        <v>16</v>
      </c>
      <c r="P53" s="1">
        <f t="shared" si="4"/>
        <v>13.622795937957862</v>
      </c>
    </row>
    <row r="54" spans="1:16" x14ac:dyDescent="0.35">
      <c r="A54" s="1">
        <v>21</v>
      </c>
      <c r="B54" s="1">
        <v>22</v>
      </c>
      <c r="C54" s="1">
        <v>0.49249999999999999</v>
      </c>
      <c r="D54" s="1">
        <v>5.3311999999999999</v>
      </c>
      <c r="E54" s="1">
        <v>0.8188048</v>
      </c>
      <c r="F54" s="1">
        <v>0</v>
      </c>
      <c r="G54" s="13">
        <v>400000</v>
      </c>
      <c r="H54" s="1">
        <v>100</v>
      </c>
      <c r="I54" s="12">
        <v>100000000</v>
      </c>
      <c r="J54" s="13">
        <f t="shared" si="0"/>
        <v>1600</v>
      </c>
      <c r="K54" s="13">
        <f t="shared" si="1"/>
        <v>3.0781249999999998E-4</v>
      </c>
      <c r="L54" s="13">
        <f t="shared" si="2"/>
        <v>3.3319999999999999E-3</v>
      </c>
      <c r="M54" s="13">
        <f t="shared" si="3"/>
        <v>1.3100876799999998E-3</v>
      </c>
      <c r="N54" s="1" t="s">
        <v>16</v>
      </c>
      <c r="P54" s="1">
        <f t="shared" si="4"/>
        <v>10.82477157360406</v>
      </c>
    </row>
    <row r="55" spans="1:16" x14ac:dyDescent="0.35">
      <c r="A55" s="1">
        <v>22</v>
      </c>
      <c r="B55" s="1">
        <v>26</v>
      </c>
      <c r="C55" s="1">
        <v>2.0503999999999998</v>
      </c>
      <c r="D55" s="1">
        <v>20.906300000000002</v>
      </c>
      <c r="E55" s="1">
        <v>6.7871610000000002</v>
      </c>
      <c r="F55" s="1">
        <v>0</v>
      </c>
      <c r="G55" s="13">
        <v>400000</v>
      </c>
      <c r="H55" s="1">
        <v>100</v>
      </c>
      <c r="I55" s="12">
        <v>100000000</v>
      </c>
      <c r="J55" s="13">
        <f t="shared" si="0"/>
        <v>1600</v>
      </c>
      <c r="K55" s="13">
        <f t="shared" si="1"/>
        <v>1.2814999999999999E-3</v>
      </c>
      <c r="L55" s="13">
        <f t="shared" si="2"/>
        <v>1.3066437500000002E-2</v>
      </c>
      <c r="M55" s="13">
        <f t="shared" si="3"/>
        <v>1.0859457600000001E-2</v>
      </c>
      <c r="N55" s="1" t="s">
        <v>16</v>
      </c>
      <c r="P55" s="1">
        <f t="shared" si="4"/>
        <v>10.19620561841592</v>
      </c>
    </row>
    <row r="56" spans="1:16" hidden="1" x14ac:dyDescent="0.35">
      <c r="A56" s="2">
        <v>22</v>
      </c>
      <c r="B56" s="2" t="s">
        <v>33</v>
      </c>
      <c r="C56" s="2"/>
      <c r="D56" s="2"/>
      <c r="E56" s="2"/>
      <c r="F56" s="2"/>
      <c r="G56" s="13">
        <v>400000</v>
      </c>
      <c r="H56" s="2"/>
      <c r="I56" s="12">
        <v>100000000</v>
      </c>
      <c r="J56" s="13">
        <f t="shared" si="0"/>
        <v>1600</v>
      </c>
      <c r="K56" s="13">
        <f t="shared" si="1"/>
        <v>0</v>
      </c>
      <c r="L56" s="13">
        <f t="shared" si="2"/>
        <v>0</v>
      </c>
      <c r="M56" s="13">
        <f t="shared" si="3"/>
        <v>0</v>
      </c>
      <c r="N56" s="2"/>
      <c r="O56" s="2" t="s">
        <v>34</v>
      </c>
    </row>
    <row r="57" spans="1:16" x14ac:dyDescent="0.35">
      <c r="A57" s="1">
        <v>23</v>
      </c>
      <c r="B57" s="1">
        <v>24</v>
      </c>
      <c r="C57" s="1">
        <v>0.3624</v>
      </c>
      <c r="D57" s="1">
        <v>5.5376000000000003</v>
      </c>
      <c r="E57" s="1">
        <v>1.8633459999999999</v>
      </c>
      <c r="F57" s="1">
        <v>0</v>
      </c>
      <c r="G57" s="13">
        <v>400000</v>
      </c>
      <c r="H57" s="1">
        <v>100</v>
      </c>
      <c r="I57" s="12">
        <v>100000000</v>
      </c>
      <c r="J57" s="13">
        <f t="shared" si="0"/>
        <v>1600</v>
      </c>
      <c r="K57" s="13">
        <f t="shared" si="1"/>
        <v>2.265E-4</v>
      </c>
      <c r="L57" s="13">
        <f t="shared" si="2"/>
        <v>3.4610000000000001E-3</v>
      </c>
      <c r="M57" s="13">
        <f t="shared" si="3"/>
        <v>2.9813535999999997E-3</v>
      </c>
      <c r="N57" s="1" t="s">
        <v>16</v>
      </c>
      <c r="P57" s="1">
        <f t="shared" si="4"/>
        <v>15.280353200883003</v>
      </c>
    </row>
    <row r="58" spans="1:16" x14ac:dyDescent="0.35">
      <c r="A58" s="1">
        <v>23</v>
      </c>
      <c r="B58" s="1" t="s">
        <v>35</v>
      </c>
      <c r="C58" s="1">
        <v>0.60880000000000001</v>
      </c>
      <c r="D58" s="1">
        <v>8.6615000000000002</v>
      </c>
      <c r="E58" s="1">
        <v>13.384180000000001</v>
      </c>
      <c r="F58" s="1">
        <v>0</v>
      </c>
      <c r="G58" s="13">
        <v>400000</v>
      </c>
      <c r="H58" s="1">
        <v>100</v>
      </c>
      <c r="I58" s="12">
        <v>100000000</v>
      </c>
      <c r="J58" s="13">
        <f t="shared" si="0"/>
        <v>1600</v>
      </c>
      <c r="K58" s="13">
        <f t="shared" si="1"/>
        <v>3.8049999999999998E-4</v>
      </c>
      <c r="L58" s="13">
        <f t="shared" si="2"/>
        <v>5.4134374999999998E-3</v>
      </c>
      <c r="M58" s="13">
        <f t="shared" si="3"/>
        <v>2.1414688000000001E-2</v>
      </c>
      <c r="N58" s="1" t="s">
        <v>16</v>
      </c>
      <c r="P58" s="1">
        <f t="shared" si="4"/>
        <v>14.227168199737187</v>
      </c>
    </row>
    <row r="59" spans="1:16" x14ac:dyDescent="0.35">
      <c r="A59" s="3">
        <v>23</v>
      </c>
      <c r="B59" s="3">
        <v>26</v>
      </c>
      <c r="C59" s="3">
        <v>2</v>
      </c>
      <c r="D59" s="3">
        <v>10</v>
      </c>
      <c r="E59" s="3">
        <v>7.9572589999999996</v>
      </c>
      <c r="F59" s="3">
        <v>0</v>
      </c>
      <c r="G59" s="13">
        <v>400000</v>
      </c>
      <c r="H59" s="3">
        <v>100</v>
      </c>
      <c r="I59" s="12">
        <v>100000000</v>
      </c>
      <c r="J59" s="13">
        <f t="shared" si="0"/>
        <v>1600</v>
      </c>
      <c r="K59" s="13">
        <f t="shared" si="1"/>
        <v>1.25E-3</v>
      </c>
      <c r="L59" s="13">
        <f t="shared" si="2"/>
        <v>6.2500000000000003E-3</v>
      </c>
      <c r="M59" s="13">
        <f t="shared" si="3"/>
        <v>1.2731614399999997E-2</v>
      </c>
      <c r="N59" s="3" t="s">
        <v>16</v>
      </c>
      <c r="O59" s="3" t="s">
        <v>36</v>
      </c>
      <c r="P59" s="4">
        <f t="shared" si="4"/>
        <v>5</v>
      </c>
    </row>
    <row r="60" spans="1:16" hidden="1" x14ac:dyDescent="0.35">
      <c r="A60" s="2">
        <v>24</v>
      </c>
      <c r="B60" s="2">
        <v>33</v>
      </c>
      <c r="C60" s="2"/>
      <c r="D60" s="2"/>
      <c r="E60" s="2"/>
      <c r="F60" s="2"/>
      <c r="G60" s="13">
        <v>400000</v>
      </c>
      <c r="H60" s="2"/>
      <c r="I60" s="12">
        <v>100000000</v>
      </c>
      <c r="J60" s="13">
        <f t="shared" si="0"/>
        <v>1600</v>
      </c>
      <c r="K60" s="13">
        <f t="shared" si="1"/>
        <v>0</v>
      </c>
      <c r="L60" s="13">
        <f t="shared" si="2"/>
        <v>0</v>
      </c>
      <c r="M60" s="13">
        <f t="shared" si="3"/>
        <v>0</v>
      </c>
      <c r="N60" s="2"/>
      <c r="O60" s="2" t="s">
        <v>37</v>
      </c>
    </row>
    <row r="61" spans="1:16" x14ac:dyDescent="0.35">
      <c r="A61" s="1">
        <v>25</v>
      </c>
      <c r="B61" s="1" t="s">
        <v>35</v>
      </c>
      <c r="C61" s="1">
        <v>0.46789999999999998</v>
      </c>
      <c r="D61" s="1">
        <v>5.8558000000000003</v>
      </c>
      <c r="E61" s="1">
        <v>5.1437280000000003</v>
      </c>
      <c r="F61" s="1">
        <v>0</v>
      </c>
      <c r="G61" s="13">
        <v>400000</v>
      </c>
      <c r="H61" s="1">
        <v>100</v>
      </c>
      <c r="I61" s="12">
        <v>100000000</v>
      </c>
      <c r="J61" s="13">
        <f t="shared" si="0"/>
        <v>1600</v>
      </c>
      <c r="K61" s="13">
        <f t="shared" si="1"/>
        <v>2.924375E-4</v>
      </c>
      <c r="L61" s="13">
        <f t="shared" si="2"/>
        <v>3.6598750000000004E-3</v>
      </c>
      <c r="M61" s="13">
        <f t="shared" si="3"/>
        <v>8.2299648000000013E-3</v>
      </c>
      <c r="N61" s="1" t="s">
        <v>16</v>
      </c>
      <c r="P61" s="1">
        <f t="shared" si="4"/>
        <v>12.515067322077368</v>
      </c>
    </row>
    <row r="62" spans="1:16" x14ac:dyDescent="0.35">
      <c r="A62" s="1">
        <v>25</v>
      </c>
      <c r="B62" s="1">
        <v>26</v>
      </c>
      <c r="C62" s="1">
        <v>1.8662000000000001</v>
      </c>
      <c r="D62" s="1">
        <v>13.395</v>
      </c>
      <c r="E62" s="1">
        <v>1.9573830000000001</v>
      </c>
      <c r="F62" s="1">
        <v>0</v>
      </c>
      <c r="G62" s="13">
        <v>400000</v>
      </c>
      <c r="H62" s="1">
        <v>100</v>
      </c>
      <c r="I62" s="12">
        <v>100000000</v>
      </c>
      <c r="J62" s="13">
        <f t="shared" si="0"/>
        <v>1600</v>
      </c>
      <c r="K62" s="13">
        <f t="shared" si="1"/>
        <v>1.1663750000000001E-3</v>
      </c>
      <c r="L62" s="13">
        <f t="shared" si="2"/>
        <v>8.3718749999999991E-3</v>
      </c>
      <c r="M62" s="13">
        <f t="shared" si="3"/>
        <v>3.1318127999999997E-3</v>
      </c>
      <c r="N62" s="1" t="s">
        <v>16</v>
      </c>
      <c r="P62" s="1">
        <f t="shared" si="4"/>
        <v>7.1776872789625976</v>
      </c>
    </row>
    <row r="63" spans="1:16" x14ac:dyDescent="0.35">
      <c r="A63" s="1">
        <v>25</v>
      </c>
      <c r="B63" s="1" t="s">
        <v>38</v>
      </c>
      <c r="C63" s="1">
        <v>1.6192</v>
      </c>
      <c r="D63" s="1">
        <v>21.732199999999999</v>
      </c>
      <c r="E63" s="1">
        <v>7.5605630000000001</v>
      </c>
      <c r="F63" s="1">
        <v>0</v>
      </c>
      <c r="G63" s="13">
        <v>400000</v>
      </c>
      <c r="H63" s="1">
        <v>100</v>
      </c>
      <c r="I63" s="12">
        <v>100000000</v>
      </c>
      <c r="J63" s="13">
        <f t="shared" si="0"/>
        <v>1600</v>
      </c>
      <c r="K63" s="13">
        <f t="shared" si="1"/>
        <v>1.0119999999999999E-3</v>
      </c>
      <c r="L63" s="13">
        <f t="shared" si="2"/>
        <v>1.3582624999999999E-2</v>
      </c>
      <c r="M63" s="13">
        <f t="shared" si="3"/>
        <v>1.2096900799999999E-2</v>
      </c>
      <c r="N63" s="1" t="s">
        <v>16</v>
      </c>
      <c r="P63" s="1">
        <f t="shared" si="4"/>
        <v>13.421566205533596</v>
      </c>
    </row>
    <row r="64" spans="1:16" hidden="1" x14ac:dyDescent="0.35">
      <c r="A64" s="2">
        <v>25</v>
      </c>
      <c r="B64" s="2" t="s">
        <v>39</v>
      </c>
      <c r="C64" s="2"/>
      <c r="D64" s="2"/>
      <c r="E64" s="2"/>
      <c r="F64" s="2"/>
      <c r="G64" s="13">
        <v>400000</v>
      </c>
      <c r="H64" s="2"/>
      <c r="I64" s="12">
        <v>100000000</v>
      </c>
      <c r="J64" s="13">
        <f t="shared" si="0"/>
        <v>1600</v>
      </c>
      <c r="K64" s="13">
        <f t="shared" si="1"/>
        <v>0</v>
      </c>
      <c r="L64" s="13">
        <f t="shared" si="2"/>
        <v>0</v>
      </c>
      <c r="M64" s="13">
        <f t="shared" si="3"/>
        <v>0</v>
      </c>
      <c r="N64" s="2"/>
      <c r="O64" s="2" t="s">
        <v>40</v>
      </c>
    </row>
    <row r="65" spans="1:16" hidden="1" x14ac:dyDescent="0.35">
      <c r="A65" s="2">
        <v>25</v>
      </c>
      <c r="B65" s="2" t="s">
        <v>38</v>
      </c>
      <c r="C65" s="2"/>
      <c r="D65" s="2"/>
      <c r="E65" s="2"/>
      <c r="F65" s="2"/>
      <c r="G65" s="13">
        <v>400000</v>
      </c>
      <c r="H65" s="2"/>
      <c r="I65" s="12">
        <v>100000000</v>
      </c>
      <c r="J65" s="13">
        <f t="shared" si="0"/>
        <v>1600</v>
      </c>
      <c r="K65" s="13">
        <f t="shared" si="1"/>
        <v>0</v>
      </c>
      <c r="L65" s="13">
        <f t="shared" si="2"/>
        <v>0</v>
      </c>
      <c r="M65" s="13">
        <f t="shared" si="3"/>
        <v>0</v>
      </c>
      <c r="N65" s="2"/>
      <c r="O65" s="2" t="s">
        <v>41</v>
      </c>
    </row>
    <row r="66" spans="1:16" x14ac:dyDescent="0.35">
      <c r="A66" s="1">
        <v>26</v>
      </c>
      <c r="B66" s="1" t="s">
        <v>33</v>
      </c>
      <c r="C66" s="1">
        <v>0.92479999999999996</v>
      </c>
      <c r="D66" s="1">
        <v>10.1793</v>
      </c>
      <c r="E66" s="1">
        <v>2.14222</v>
      </c>
      <c r="F66" s="1">
        <v>0</v>
      </c>
      <c r="G66" s="13">
        <v>400000</v>
      </c>
      <c r="H66" s="1">
        <v>100</v>
      </c>
      <c r="I66" s="12">
        <v>100000000</v>
      </c>
      <c r="J66" s="13">
        <f t="shared" si="0"/>
        <v>1600</v>
      </c>
      <c r="K66" s="13">
        <f t="shared" si="1"/>
        <v>5.7799999999999995E-4</v>
      </c>
      <c r="L66" s="13">
        <f t="shared" si="2"/>
        <v>6.3620624999999997E-3</v>
      </c>
      <c r="M66" s="13">
        <f t="shared" si="3"/>
        <v>3.4275519999999995E-3</v>
      </c>
      <c r="N66" s="1" t="s">
        <v>16</v>
      </c>
      <c r="P66" s="1">
        <f t="shared" si="4"/>
        <v>11.007028546712803</v>
      </c>
    </row>
    <row r="67" spans="1:16" x14ac:dyDescent="0.35">
      <c r="A67" s="3">
        <v>26</v>
      </c>
      <c r="B67" s="3">
        <v>28</v>
      </c>
      <c r="C67" s="3">
        <v>3</v>
      </c>
      <c r="D67" s="3">
        <v>23</v>
      </c>
      <c r="E67" s="3">
        <v>12.25708</v>
      </c>
      <c r="F67" s="3">
        <v>0</v>
      </c>
      <c r="G67" s="13">
        <v>400000</v>
      </c>
      <c r="H67" s="3">
        <v>100</v>
      </c>
      <c r="I67" s="12">
        <v>100000000</v>
      </c>
      <c r="J67" s="13">
        <f t="shared" ref="J67:J82" si="5">G67^2/I67</f>
        <v>1600</v>
      </c>
      <c r="K67" s="13">
        <f t="shared" ref="K67:K81" si="6">C67/J67</f>
        <v>1.8749999999999999E-3</v>
      </c>
      <c r="L67" s="13">
        <f t="shared" ref="L67:L81" si="7">D67/J67</f>
        <v>1.4375000000000001E-2</v>
      </c>
      <c r="M67" s="13">
        <f t="shared" ref="M67:M81" si="8">E67*0.000001*J67</f>
        <v>1.9611328000000001E-2</v>
      </c>
      <c r="N67" s="3" t="s">
        <v>16</v>
      </c>
      <c r="O67" s="3" t="s">
        <v>42</v>
      </c>
      <c r="P67" s="1">
        <f t="shared" si="4"/>
        <v>7.666666666666667</v>
      </c>
    </row>
    <row r="68" spans="1:16" x14ac:dyDescent="0.35">
      <c r="A68" s="1" t="s">
        <v>38</v>
      </c>
      <c r="B68" s="1">
        <v>29</v>
      </c>
      <c r="C68" s="1">
        <v>1.4743999999999999</v>
      </c>
      <c r="D68" s="1">
        <v>12.087999999999999</v>
      </c>
      <c r="E68" s="1">
        <v>1.892433</v>
      </c>
      <c r="F68" s="1">
        <v>0</v>
      </c>
      <c r="G68" s="13">
        <v>400000</v>
      </c>
      <c r="H68" s="1">
        <v>100</v>
      </c>
      <c r="I68" s="12">
        <v>100000000</v>
      </c>
      <c r="J68" s="13">
        <f t="shared" si="5"/>
        <v>1600</v>
      </c>
      <c r="K68" s="13">
        <f t="shared" si="6"/>
        <v>9.2150000000000001E-4</v>
      </c>
      <c r="L68" s="13">
        <f t="shared" si="7"/>
        <v>7.5549999999999992E-3</v>
      </c>
      <c r="M68" s="13">
        <f t="shared" si="8"/>
        <v>3.0278927999999997E-3</v>
      </c>
      <c r="N68" s="1" t="s">
        <v>16</v>
      </c>
      <c r="P68" s="1">
        <f t="shared" si="4"/>
        <v>8.1985892566467715</v>
      </c>
    </row>
    <row r="69" spans="1:16" x14ac:dyDescent="0.35">
      <c r="A69" s="1" t="s">
        <v>33</v>
      </c>
      <c r="B69" s="1" t="s">
        <v>38</v>
      </c>
      <c r="C69" s="1">
        <v>2.0415999999999999</v>
      </c>
      <c r="D69" s="1">
        <v>18.0396</v>
      </c>
      <c r="E69" s="1">
        <v>4.1172009999999997</v>
      </c>
      <c r="F69" s="1">
        <v>0</v>
      </c>
      <c r="G69" s="13">
        <v>400000</v>
      </c>
      <c r="H69" s="1">
        <v>100</v>
      </c>
      <c r="I69" s="12">
        <v>100000000</v>
      </c>
      <c r="J69" s="13">
        <f t="shared" si="5"/>
        <v>1600</v>
      </c>
      <c r="K69" s="13">
        <f t="shared" si="6"/>
        <v>1.276E-3</v>
      </c>
      <c r="L69" s="13">
        <f t="shared" si="7"/>
        <v>1.127475E-2</v>
      </c>
      <c r="M69" s="13">
        <f t="shared" si="8"/>
        <v>6.5875215999999992E-3</v>
      </c>
      <c r="N69" s="1" t="s">
        <v>16</v>
      </c>
      <c r="P69" s="1">
        <f t="shared" si="4"/>
        <v>8.836010971786834</v>
      </c>
    </row>
    <row r="70" spans="1:16" x14ac:dyDescent="0.35">
      <c r="A70" s="1" t="s">
        <v>33</v>
      </c>
      <c r="B70" s="1">
        <v>28</v>
      </c>
      <c r="C70" s="1">
        <v>1.0518000000000001</v>
      </c>
      <c r="D70" s="1">
        <v>13.067500000000001</v>
      </c>
      <c r="E70" s="1">
        <v>5.8280580000000004</v>
      </c>
      <c r="F70" s="1">
        <v>0</v>
      </c>
      <c r="G70" s="13">
        <v>400000</v>
      </c>
      <c r="H70" s="1">
        <v>100</v>
      </c>
      <c r="I70" s="12">
        <v>100000000</v>
      </c>
      <c r="J70" s="13">
        <f t="shared" si="5"/>
        <v>1600</v>
      </c>
      <c r="K70" s="13">
        <f t="shared" si="6"/>
        <v>6.5737500000000008E-4</v>
      </c>
      <c r="L70" s="13">
        <f t="shared" si="7"/>
        <v>8.1671875000000008E-3</v>
      </c>
      <c r="M70" s="13">
        <f t="shared" si="8"/>
        <v>9.3248927999999998E-3</v>
      </c>
      <c r="N70" s="1" t="s">
        <v>16</v>
      </c>
      <c r="P70" s="1">
        <f t="shared" si="4"/>
        <v>12.4239399125309</v>
      </c>
    </row>
    <row r="71" spans="1:16" x14ac:dyDescent="0.35">
      <c r="A71" s="1" t="s">
        <v>33</v>
      </c>
      <c r="B71" s="1">
        <v>29</v>
      </c>
      <c r="C71" s="1">
        <v>0.82630000000000003</v>
      </c>
      <c r="D71" s="1">
        <v>17.004999999999999</v>
      </c>
      <c r="E71" s="1">
        <v>1.8725499999999999</v>
      </c>
      <c r="F71" s="1">
        <v>0</v>
      </c>
      <c r="G71" s="13">
        <v>400000</v>
      </c>
      <c r="H71" s="1">
        <v>100</v>
      </c>
      <c r="I71" s="12">
        <v>100000000</v>
      </c>
      <c r="J71" s="13">
        <f t="shared" si="5"/>
        <v>1600</v>
      </c>
      <c r="K71" s="13">
        <f t="shared" si="6"/>
        <v>5.1643749999999997E-4</v>
      </c>
      <c r="L71" s="13">
        <f t="shared" si="7"/>
        <v>1.0628124999999999E-2</v>
      </c>
      <c r="M71" s="13">
        <f t="shared" si="8"/>
        <v>2.9960799999999995E-3</v>
      </c>
      <c r="N71" s="1" t="s">
        <v>16</v>
      </c>
      <c r="P71" s="1">
        <f t="shared" ref="P71:P81" si="9">D71/C71</f>
        <v>20.579692605591188</v>
      </c>
    </row>
    <row r="72" spans="1:16" hidden="1" x14ac:dyDescent="0.35">
      <c r="A72" s="2" t="s">
        <v>33</v>
      </c>
      <c r="B72" s="2" t="s">
        <v>43</v>
      </c>
      <c r="C72" s="2"/>
      <c r="D72" s="2"/>
      <c r="E72" s="2"/>
      <c r="F72" s="2"/>
      <c r="G72" s="13">
        <v>400000</v>
      </c>
      <c r="H72" s="2"/>
      <c r="I72" s="12">
        <v>100000000</v>
      </c>
      <c r="J72" s="13">
        <f t="shared" si="5"/>
        <v>1600</v>
      </c>
      <c r="K72" s="13">
        <f t="shared" si="6"/>
        <v>0</v>
      </c>
      <c r="L72" s="13">
        <f t="shared" si="7"/>
        <v>0</v>
      </c>
      <c r="M72" s="13">
        <f t="shared" si="8"/>
        <v>0</v>
      </c>
      <c r="N72" s="2"/>
      <c r="O72" s="2" t="s">
        <v>44</v>
      </c>
    </row>
    <row r="73" spans="1:16" x14ac:dyDescent="0.35">
      <c r="A73" s="1">
        <v>28</v>
      </c>
      <c r="B73" s="1">
        <v>29</v>
      </c>
      <c r="C73" s="1">
        <v>1.323</v>
      </c>
      <c r="D73" s="1">
        <v>19.2422</v>
      </c>
      <c r="E73" s="1">
        <v>2.2227079999999999</v>
      </c>
      <c r="F73" s="1">
        <v>0</v>
      </c>
      <c r="G73" s="13">
        <v>400000</v>
      </c>
      <c r="H73" s="1">
        <v>100</v>
      </c>
      <c r="I73" s="12">
        <v>100000000</v>
      </c>
      <c r="J73" s="13">
        <f t="shared" si="5"/>
        <v>1600</v>
      </c>
      <c r="K73" s="13">
        <f t="shared" si="6"/>
        <v>8.2687499999999992E-4</v>
      </c>
      <c r="L73" s="13">
        <f t="shared" si="7"/>
        <v>1.2026375000000001E-2</v>
      </c>
      <c r="M73" s="13">
        <f t="shared" si="8"/>
        <v>3.5563327999999996E-3</v>
      </c>
      <c r="N73" s="1" t="s">
        <v>16</v>
      </c>
      <c r="P73" s="1">
        <f t="shared" si="9"/>
        <v>14.544368858654574</v>
      </c>
    </row>
    <row r="74" spans="1:16" x14ac:dyDescent="0.35">
      <c r="A74" s="1">
        <v>28</v>
      </c>
      <c r="B74" s="1">
        <v>31</v>
      </c>
      <c r="C74" s="1">
        <v>1.8965000000000001</v>
      </c>
      <c r="D74" s="1">
        <v>6.1284999999999998</v>
      </c>
      <c r="E74" s="1">
        <v>3.2020840000000002</v>
      </c>
      <c r="F74" s="1">
        <v>0</v>
      </c>
      <c r="G74" s="13">
        <v>400000</v>
      </c>
      <c r="H74" s="1">
        <v>100</v>
      </c>
      <c r="I74" s="12">
        <v>100000000</v>
      </c>
      <c r="J74" s="13">
        <f t="shared" si="5"/>
        <v>1600</v>
      </c>
      <c r="K74" s="13">
        <f t="shared" si="6"/>
        <v>1.1853125E-3</v>
      </c>
      <c r="L74" s="13">
        <f t="shared" si="7"/>
        <v>3.8303124999999999E-3</v>
      </c>
      <c r="M74" s="13">
        <f t="shared" si="8"/>
        <v>5.1233344000000004E-3</v>
      </c>
      <c r="N74" s="1" t="s">
        <v>16</v>
      </c>
      <c r="O74" s="3" t="s">
        <v>15</v>
      </c>
      <c r="P74" s="5">
        <f t="shared" si="9"/>
        <v>3.2314790403374634</v>
      </c>
    </row>
    <row r="75" spans="1:16" hidden="1" x14ac:dyDescent="0.35">
      <c r="A75" s="2">
        <v>28</v>
      </c>
      <c r="B75" s="2">
        <v>32</v>
      </c>
      <c r="C75" s="2"/>
      <c r="D75" s="2"/>
      <c r="E75" s="2"/>
      <c r="F75" s="2"/>
      <c r="G75" s="13">
        <v>400000</v>
      </c>
      <c r="H75" s="2"/>
      <c r="I75" s="12">
        <v>100000000</v>
      </c>
      <c r="J75" s="13">
        <f t="shared" si="5"/>
        <v>1600</v>
      </c>
      <c r="K75" s="13">
        <f t="shared" si="6"/>
        <v>0</v>
      </c>
      <c r="L75" s="13">
        <f t="shared" si="7"/>
        <v>0</v>
      </c>
      <c r="M75" s="13">
        <f t="shared" si="8"/>
        <v>0</v>
      </c>
      <c r="N75" s="2"/>
      <c r="O75" s="2" t="s">
        <v>45</v>
      </c>
      <c r="P75" s="5"/>
    </row>
    <row r="76" spans="1:16" x14ac:dyDescent="0.35">
      <c r="A76" s="3">
        <v>29</v>
      </c>
      <c r="B76" s="3">
        <v>31</v>
      </c>
      <c r="C76" s="3">
        <v>1.2843</v>
      </c>
      <c r="D76" s="3">
        <v>13.3515</v>
      </c>
      <c r="E76" s="3">
        <v>3.5536970000000001</v>
      </c>
      <c r="F76" s="3">
        <v>0</v>
      </c>
      <c r="G76" s="13">
        <v>400000</v>
      </c>
      <c r="H76" s="3">
        <v>100</v>
      </c>
      <c r="I76" s="12">
        <v>100000000</v>
      </c>
      <c r="J76" s="13">
        <f t="shared" si="5"/>
        <v>1600</v>
      </c>
      <c r="K76" s="13">
        <f t="shared" si="6"/>
        <v>8.0268750000000002E-4</v>
      </c>
      <c r="L76" s="13">
        <f t="shared" si="7"/>
        <v>8.3446874999999997E-3</v>
      </c>
      <c r="M76" s="13">
        <f t="shared" si="8"/>
        <v>5.6859151999999998E-3</v>
      </c>
      <c r="N76" s="3" t="s">
        <v>16</v>
      </c>
      <c r="O76" s="3" t="s">
        <v>46</v>
      </c>
      <c r="P76" s="1">
        <f t="shared" si="9"/>
        <v>10.39593552908199</v>
      </c>
    </row>
    <row r="77" spans="1:16" x14ac:dyDescent="0.35">
      <c r="A77" s="1">
        <v>29</v>
      </c>
      <c r="B77" s="1">
        <v>33</v>
      </c>
      <c r="C77" s="1">
        <v>6.8063000000000002</v>
      </c>
      <c r="D77" s="1">
        <v>58.533799999999999</v>
      </c>
      <c r="E77" s="1">
        <v>2.1769280000000002</v>
      </c>
      <c r="F77" s="1">
        <v>0</v>
      </c>
      <c r="G77" s="13">
        <v>400000</v>
      </c>
      <c r="H77" s="1">
        <v>100</v>
      </c>
      <c r="I77" s="12">
        <v>100000000</v>
      </c>
      <c r="J77" s="13">
        <f t="shared" si="5"/>
        <v>1600</v>
      </c>
      <c r="K77" s="13">
        <f t="shared" si="6"/>
        <v>4.2539374999999999E-3</v>
      </c>
      <c r="L77" s="13">
        <f t="shared" si="7"/>
        <v>3.6583625000000002E-2</v>
      </c>
      <c r="M77" s="13">
        <f t="shared" si="8"/>
        <v>3.4830848000000003E-3</v>
      </c>
      <c r="N77" s="1" t="s">
        <v>16</v>
      </c>
      <c r="P77" s="1">
        <f t="shared" si="9"/>
        <v>8.5999441693724936</v>
      </c>
    </row>
    <row r="78" spans="1:16" x14ac:dyDescent="0.35">
      <c r="A78" s="3">
        <v>30</v>
      </c>
      <c r="B78" s="3">
        <v>31</v>
      </c>
      <c r="C78" s="3">
        <v>10</v>
      </c>
      <c r="D78" s="3">
        <v>15</v>
      </c>
      <c r="E78" s="3">
        <v>3.4711940000000001</v>
      </c>
      <c r="F78" s="3">
        <v>0</v>
      </c>
      <c r="G78" s="13">
        <v>400000</v>
      </c>
      <c r="H78" s="3">
        <v>100</v>
      </c>
      <c r="I78" s="12">
        <v>100000000</v>
      </c>
      <c r="J78" s="13">
        <f t="shared" si="5"/>
        <v>1600</v>
      </c>
      <c r="K78" s="13">
        <f t="shared" si="6"/>
        <v>6.2500000000000003E-3</v>
      </c>
      <c r="L78" s="13">
        <f t="shared" si="7"/>
        <v>9.3749999999999997E-3</v>
      </c>
      <c r="M78" s="13">
        <f t="shared" si="8"/>
        <v>5.5539104000000006E-3</v>
      </c>
      <c r="N78" s="3" t="s">
        <v>16</v>
      </c>
      <c r="O78" s="3" t="s">
        <v>47</v>
      </c>
      <c r="P78" s="4">
        <f t="shared" si="9"/>
        <v>1.5</v>
      </c>
    </row>
    <row r="79" spans="1:16" x14ac:dyDescent="0.35">
      <c r="A79" s="3">
        <v>31</v>
      </c>
      <c r="B79" s="3">
        <v>32</v>
      </c>
      <c r="C79" s="3">
        <v>13.535600000000001</v>
      </c>
      <c r="D79" s="3">
        <v>34.390999999999998</v>
      </c>
      <c r="E79" s="3">
        <v>5.2454280000000004</v>
      </c>
      <c r="F79" s="3">
        <v>0</v>
      </c>
      <c r="G79" s="13">
        <v>400000</v>
      </c>
      <c r="H79" s="3">
        <v>100</v>
      </c>
      <c r="I79" s="12">
        <v>100000000</v>
      </c>
      <c r="J79" s="13">
        <f t="shared" si="5"/>
        <v>1600</v>
      </c>
      <c r="K79" s="13">
        <f t="shared" si="6"/>
        <v>8.4597500000000003E-3</v>
      </c>
      <c r="L79" s="13">
        <f t="shared" si="7"/>
        <v>2.1494375E-2</v>
      </c>
      <c r="M79" s="13">
        <f t="shared" si="8"/>
        <v>8.3926848000000012E-3</v>
      </c>
      <c r="N79" s="3" t="s">
        <v>16</v>
      </c>
      <c r="O79" s="3" t="s">
        <v>48</v>
      </c>
      <c r="P79" s="4">
        <f t="shared" si="9"/>
        <v>2.5407813469665177</v>
      </c>
    </row>
    <row r="80" spans="1:16" x14ac:dyDescent="0.35">
      <c r="A80" s="3">
        <v>31</v>
      </c>
      <c r="B80" s="3">
        <v>33</v>
      </c>
      <c r="C80" s="3">
        <v>1.5206</v>
      </c>
      <c r="D80" s="3">
        <v>13.2859</v>
      </c>
      <c r="E80" s="3">
        <v>3.156962</v>
      </c>
      <c r="F80" s="3">
        <v>0</v>
      </c>
      <c r="G80" s="13">
        <v>400000</v>
      </c>
      <c r="H80" s="3">
        <v>100</v>
      </c>
      <c r="I80" s="12">
        <v>100000000</v>
      </c>
      <c r="J80" s="13">
        <f t="shared" si="5"/>
        <v>1600</v>
      </c>
      <c r="K80" s="13">
        <f t="shared" si="6"/>
        <v>9.5037499999999994E-4</v>
      </c>
      <c r="L80" s="13">
        <f t="shared" si="7"/>
        <v>8.3036875000000003E-3</v>
      </c>
      <c r="M80" s="13">
        <f t="shared" si="8"/>
        <v>5.0511391999999997E-3</v>
      </c>
      <c r="N80" s="3" t="s">
        <v>16</v>
      </c>
      <c r="O80" s="3" t="s">
        <v>49</v>
      </c>
      <c r="P80" s="1">
        <f t="shared" si="9"/>
        <v>8.7372747599631726</v>
      </c>
    </row>
    <row r="81" spans="1:16" x14ac:dyDescent="0.35">
      <c r="A81" s="1">
        <v>32</v>
      </c>
      <c r="B81" s="1">
        <v>33</v>
      </c>
      <c r="C81" s="1">
        <v>3.6499000000000001</v>
      </c>
      <c r="D81" s="1">
        <v>14.2896</v>
      </c>
      <c r="E81" s="1">
        <v>7.9572589999999996</v>
      </c>
      <c r="F81" s="1">
        <v>0</v>
      </c>
      <c r="G81" s="13">
        <v>400000</v>
      </c>
      <c r="H81" s="1">
        <v>100</v>
      </c>
      <c r="I81" s="12">
        <v>100000000</v>
      </c>
      <c r="J81" s="13">
        <f t="shared" si="5"/>
        <v>1600</v>
      </c>
      <c r="K81" s="13">
        <f t="shared" si="6"/>
        <v>2.2811875000000002E-3</v>
      </c>
      <c r="L81" s="13">
        <f t="shared" si="7"/>
        <v>8.9309999999999997E-3</v>
      </c>
      <c r="M81" s="13">
        <f t="shared" si="8"/>
        <v>1.2731614399999997E-2</v>
      </c>
      <c r="N81" s="1" t="s">
        <v>16</v>
      </c>
      <c r="O81" s="3" t="s">
        <v>15</v>
      </c>
      <c r="P81" s="5">
        <f t="shared" si="9"/>
        <v>3.915066166196334</v>
      </c>
    </row>
    <row r="82" spans="1:16" hidden="1" x14ac:dyDescent="0.35">
      <c r="A82" s="2">
        <v>33</v>
      </c>
      <c r="B82" s="2" t="s">
        <v>50</v>
      </c>
      <c r="C82" s="2"/>
      <c r="D82" s="2"/>
      <c r="E82" s="2"/>
      <c r="F82" s="2"/>
      <c r="G82" s="2"/>
      <c r="H82" s="2"/>
      <c r="I82" s="12">
        <v>100000000</v>
      </c>
      <c r="J82" s="13">
        <f t="shared" si="5"/>
        <v>0</v>
      </c>
      <c r="K82" s="13"/>
      <c r="L82" s="13"/>
      <c r="M82" s="13"/>
      <c r="N82" s="2"/>
      <c r="O82" s="2" t="s">
        <v>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236D-820F-4704-B79E-020557EB677D}">
  <dimension ref="A1:R27"/>
  <sheetViews>
    <sheetView topLeftCell="H1" workbookViewId="0">
      <selection activeCell="M17" sqref="M17:N17"/>
    </sheetView>
  </sheetViews>
  <sheetFormatPr defaultRowHeight="14.5" x14ac:dyDescent="0.35"/>
  <cols>
    <col min="12" max="12" width="24.1796875" customWidth="1"/>
    <col min="16" max="16" width="19.81640625" customWidth="1"/>
  </cols>
  <sheetData>
    <row r="1" spans="1:18" x14ac:dyDescent="0.35">
      <c r="A1" t="s">
        <v>276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277</v>
      </c>
      <c r="L2" s="6" t="s">
        <v>278</v>
      </c>
      <c r="M2" s="6">
        <v>0</v>
      </c>
      <c r="N2" s="6">
        <v>0</v>
      </c>
      <c r="O2" s="6"/>
      <c r="P2" s="6" t="s">
        <v>61</v>
      </c>
      <c r="Q2" s="6">
        <v>1960.02</v>
      </c>
      <c r="R2" s="6">
        <v>362.35</v>
      </c>
    </row>
    <row r="3" spans="1:18" x14ac:dyDescent="0.35">
      <c r="A3" s="8" t="s">
        <v>279</v>
      </c>
      <c r="L3" s="1" t="s">
        <v>280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281</v>
      </c>
      <c r="L4" s="1" t="s">
        <v>282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283</v>
      </c>
      <c r="L5" s="6" t="s">
        <v>284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285</v>
      </c>
      <c r="L6" s="6" t="s">
        <v>286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287</v>
      </c>
      <c r="L7" s="6" t="s">
        <v>288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289</v>
      </c>
      <c r="L8" s="6" t="s">
        <v>290</v>
      </c>
      <c r="M8" s="6">
        <v>49</v>
      </c>
      <c r="N8" s="6">
        <v>-9.5</v>
      </c>
      <c r="O8" s="6"/>
      <c r="P8" s="6"/>
      <c r="Q8" s="6"/>
      <c r="R8" s="6"/>
    </row>
    <row r="9" spans="1:18" x14ac:dyDescent="0.35">
      <c r="A9" s="8" t="s">
        <v>291</v>
      </c>
      <c r="L9" s="6" t="s">
        <v>292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293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294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295</v>
      </c>
      <c r="L12" s="6" t="s">
        <v>296</v>
      </c>
      <c r="M12" s="6">
        <v>98</v>
      </c>
      <c r="N12" s="6">
        <v>19.100000000000001</v>
      </c>
      <c r="O12" s="6"/>
      <c r="P12" s="6"/>
      <c r="Q12" s="6"/>
      <c r="R12" s="6"/>
    </row>
    <row r="13" spans="1:18" x14ac:dyDescent="0.35">
      <c r="A13" s="8" t="s">
        <v>297</v>
      </c>
      <c r="L13" s="6" t="s">
        <v>298</v>
      </c>
      <c r="M13" s="6">
        <v>0.7</v>
      </c>
      <c r="N13" s="6">
        <v>0.1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299</v>
      </c>
      <c r="M17" s="6">
        <v>0</v>
      </c>
      <c r="N17" s="6">
        <v>-46.6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147.69999999999999</v>
      </c>
      <c r="N20" s="7">
        <f>SUM(N2:N19)</f>
        <v>-36.9</v>
      </c>
      <c r="O20" s="7"/>
      <c r="P20" s="7" t="s">
        <v>90</v>
      </c>
      <c r="Q20" s="7">
        <f>SUM(Q2:Q19)</f>
        <v>1960.02</v>
      </c>
      <c r="R20" s="7">
        <f>SUM(R2:R19)</f>
        <v>362.35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49</v>
      </c>
      <c r="N22" s="7">
        <f>SUM(N2:N9)</f>
        <v>-9.5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98.7</v>
      </c>
      <c r="N23" s="7">
        <f>SUM(N12:N14)</f>
        <v>19.200000000000003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33.18</v>
      </c>
      <c r="N25" s="1"/>
    </row>
    <row r="26" spans="12:18" x14ac:dyDescent="0.35">
      <c r="L26" s="7" t="s">
        <v>94</v>
      </c>
      <c r="M26" s="7">
        <f>ROUND(M23/M20*100,2)</f>
        <v>66.819999999999993</v>
      </c>
      <c r="N26" s="1"/>
    </row>
    <row r="27" spans="12:18" x14ac:dyDescent="0.35">
      <c r="L27" s="1"/>
      <c r="M27" s="1"/>
      <c r="N2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9209-63DF-4D01-9889-836319F5B03F}">
  <dimension ref="A1:R26"/>
  <sheetViews>
    <sheetView topLeftCell="J1" workbookViewId="0">
      <selection activeCell="M12" activeCellId="1" sqref="M14 M12:N13"/>
    </sheetView>
  </sheetViews>
  <sheetFormatPr defaultRowHeight="14.5" x14ac:dyDescent="0.35"/>
  <cols>
    <col min="12" max="12" width="22.54296875" customWidth="1"/>
    <col min="16" max="16" width="19.81640625" customWidth="1"/>
  </cols>
  <sheetData>
    <row r="1" spans="1:18" x14ac:dyDescent="0.35">
      <c r="A1" t="s">
        <v>300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301</v>
      </c>
      <c r="L2" s="6" t="s">
        <v>302</v>
      </c>
      <c r="M2" s="6">
        <v>742</v>
      </c>
      <c r="N2" s="6">
        <v>-71.5</v>
      </c>
      <c r="O2" s="6"/>
      <c r="P2" s="6" t="s">
        <v>61</v>
      </c>
      <c r="Q2" s="6">
        <v>490.68</v>
      </c>
      <c r="R2" s="6">
        <v>82.59</v>
      </c>
    </row>
    <row r="3" spans="1:18" x14ac:dyDescent="0.35">
      <c r="A3" s="8" t="s">
        <v>303</v>
      </c>
      <c r="L3" s="1" t="s">
        <v>304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305</v>
      </c>
      <c r="L4" s="1" t="s">
        <v>306</v>
      </c>
      <c r="M4" s="6">
        <v>761</v>
      </c>
      <c r="N4" s="6">
        <v>-73.5</v>
      </c>
      <c r="O4" s="6"/>
      <c r="P4" s="6"/>
      <c r="Q4" s="6"/>
      <c r="R4" s="6"/>
    </row>
    <row r="5" spans="1:18" x14ac:dyDescent="0.35">
      <c r="A5" s="8" t="s">
        <v>307</v>
      </c>
      <c r="L5" s="6" t="s">
        <v>308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309</v>
      </c>
      <c r="L6" s="6" t="s">
        <v>310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311</v>
      </c>
      <c r="L7" s="6" t="s">
        <v>312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313</v>
      </c>
      <c r="L8" s="6" t="s">
        <v>314</v>
      </c>
      <c r="M8" s="6">
        <v>12</v>
      </c>
      <c r="N8" s="6">
        <v>-1.4</v>
      </c>
      <c r="O8" s="6"/>
      <c r="P8" s="6"/>
      <c r="Q8" s="6"/>
      <c r="R8" s="6"/>
    </row>
    <row r="9" spans="1:18" x14ac:dyDescent="0.35">
      <c r="A9" s="8" t="s">
        <v>315</v>
      </c>
      <c r="L9" s="6" t="s">
        <v>316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317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318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319</v>
      </c>
      <c r="L12" s="6" t="s">
        <v>320</v>
      </c>
      <c r="M12" s="6">
        <v>600</v>
      </c>
      <c r="N12" s="6">
        <v>-135.6</v>
      </c>
      <c r="O12" s="6"/>
      <c r="P12" s="6"/>
      <c r="Q12" s="6"/>
      <c r="R12" s="6"/>
    </row>
    <row r="13" spans="1:18" x14ac:dyDescent="0.35">
      <c r="A13" s="8" t="s">
        <v>321</v>
      </c>
      <c r="L13" s="6" t="s">
        <v>322</v>
      </c>
      <c r="M13" s="6">
        <v>24.5</v>
      </c>
      <c r="N13" s="6">
        <v>22.7</v>
      </c>
      <c r="O13" s="6"/>
      <c r="P13" s="6"/>
      <c r="Q13" s="6"/>
      <c r="R13" s="6"/>
    </row>
    <row r="14" spans="1:18" x14ac:dyDescent="0.35">
      <c r="L14" s="6" t="s">
        <v>323</v>
      </c>
      <c r="M14" s="6">
        <v>205.1</v>
      </c>
      <c r="N14" s="6">
        <v>116.5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/>
      <c r="M17" s="6"/>
      <c r="N17" s="6"/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2344.6</v>
      </c>
      <c r="N20" s="7">
        <f>SUM(N2:N19)</f>
        <v>-142.80000000000001</v>
      </c>
      <c r="O20" s="7"/>
      <c r="P20" s="7" t="s">
        <v>90</v>
      </c>
      <c r="Q20" s="7">
        <f>SUM(Q2:Q19)</f>
        <v>490.68</v>
      </c>
      <c r="R20" s="7">
        <f>SUM(R2:R19)</f>
        <v>82.59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1515</v>
      </c>
      <c r="N22" s="7">
        <f>SUM(N2:N9)</f>
        <v>-146.4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829.6</v>
      </c>
      <c r="N23" s="7">
        <f>SUM(N12:N14)</f>
        <v>3.6000000000000085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64.62</v>
      </c>
      <c r="N25" s="1"/>
    </row>
    <row r="26" spans="12:18" x14ac:dyDescent="0.35">
      <c r="L26" s="7" t="s">
        <v>94</v>
      </c>
      <c r="M26" s="7">
        <f>ROUND(M23/M20*100,2)</f>
        <v>35.380000000000003</v>
      </c>
      <c r="N2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7B67-EAB8-48AE-B5B8-4FA1BEF6F130}">
  <dimension ref="A1:R26"/>
  <sheetViews>
    <sheetView topLeftCell="H1" workbookViewId="0">
      <selection activeCell="L17" sqref="L17:M17"/>
    </sheetView>
  </sheetViews>
  <sheetFormatPr defaultRowHeight="14.5" x14ac:dyDescent="0.35"/>
  <cols>
    <col min="12" max="12" width="20.81640625" customWidth="1"/>
    <col min="16" max="16" width="19" customWidth="1"/>
  </cols>
  <sheetData>
    <row r="1" spans="1:18" x14ac:dyDescent="0.35">
      <c r="A1" t="s">
        <v>324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325</v>
      </c>
      <c r="L2" s="6" t="s">
        <v>326</v>
      </c>
      <c r="M2" s="6">
        <v>0</v>
      </c>
      <c r="N2" s="6">
        <v>0</v>
      </c>
      <c r="O2" s="6"/>
      <c r="P2" s="6" t="s">
        <v>61</v>
      </c>
      <c r="Q2" s="6">
        <v>474.51</v>
      </c>
      <c r="R2" s="6">
        <v>88.26</v>
      </c>
    </row>
    <row r="3" spans="1:18" x14ac:dyDescent="0.35">
      <c r="A3" s="8" t="s">
        <v>327</v>
      </c>
      <c r="L3" s="1" t="s">
        <v>328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329</v>
      </c>
      <c r="L4" s="1" t="s">
        <v>330</v>
      </c>
      <c r="M4" s="6">
        <v>121</v>
      </c>
      <c r="N4" s="6">
        <v>-14.9</v>
      </c>
      <c r="O4" s="6"/>
      <c r="P4" s="6"/>
      <c r="Q4" s="6"/>
      <c r="R4" s="6"/>
    </row>
    <row r="5" spans="1:18" x14ac:dyDescent="0.35">
      <c r="A5" s="8" t="s">
        <v>331</v>
      </c>
      <c r="L5" s="6" t="s">
        <v>332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333</v>
      </c>
      <c r="L6" s="6" t="s">
        <v>334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335</v>
      </c>
      <c r="L7" s="6" t="s">
        <v>336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337</v>
      </c>
      <c r="L8" s="6" t="s">
        <v>338</v>
      </c>
      <c r="M8" s="6">
        <v>12</v>
      </c>
      <c r="N8" s="6">
        <v>-1.7</v>
      </c>
      <c r="O8" s="6"/>
      <c r="P8" s="6"/>
      <c r="Q8" s="6"/>
      <c r="R8" s="6"/>
    </row>
    <row r="9" spans="1:18" x14ac:dyDescent="0.35">
      <c r="A9" s="8" t="s">
        <v>339</v>
      </c>
      <c r="L9" s="6" t="s">
        <v>340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341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342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343</v>
      </c>
      <c r="L12" s="6" t="s">
        <v>344</v>
      </c>
      <c r="M12" s="6">
        <v>23.7</v>
      </c>
      <c r="N12" s="6">
        <v>12.2</v>
      </c>
      <c r="O12" s="6"/>
      <c r="P12" s="6"/>
      <c r="Q12" s="6"/>
      <c r="R12" s="6"/>
    </row>
    <row r="13" spans="1:18" x14ac:dyDescent="0.35">
      <c r="A13" s="8" t="s">
        <v>345</v>
      </c>
      <c r="L13" s="6" t="s">
        <v>346</v>
      </c>
      <c r="M13" s="6">
        <v>17.600000000000001</v>
      </c>
      <c r="N13" s="6">
        <v>4.3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347</v>
      </c>
      <c r="M17" s="6">
        <v>0</v>
      </c>
      <c r="N17" s="6">
        <v>-418.8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174.29999999999998</v>
      </c>
      <c r="N20" s="7">
        <f>SUM(N2:N19)</f>
        <v>-418.90000000000003</v>
      </c>
      <c r="O20" s="7"/>
      <c r="P20" s="7" t="s">
        <v>90</v>
      </c>
      <c r="Q20" s="7">
        <f>SUM(Q2:Q19)</f>
        <v>474.51</v>
      </c>
      <c r="R20" s="7">
        <f>SUM(R2:R19)</f>
        <v>88.26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133</v>
      </c>
      <c r="N22" s="7">
        <f>SUM(N2:N9)</f>
        <v>-16.600000000000001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41.3</v>
      </c>
      <c r="N23" s="7">
        <f>SUM(N12:N14)</f>
        <v>16.5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76.31</v>
      </c>
      <c r="N25" s="1"/>
    </row>
    <row r="26" spans="12:18" x14ac:dyDescent="0.35">
      <c r="L26" s="7" t="s">
        <v>94</v>
      </c>
      <c r="M26" s="7">
        <f>ROUND(M23/M20*100,2)</f>
        <v>23.69</v>
      </c>
      <c r="N2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E45D-50F2-4910-86ED-565C43A381CD}">
  <dimension ref="A1:R26"/>
  <sheetViews>
    <sheetView topLeftCell="H1" workbookViewId="0">
      <selection activeCell="M12" sqref="M12:N14"/>
    </sheetView>
  </sheetViews>
  <sheetFormatPr defaultRowHeight="14.5" x14ac:dyDescent="0.35"/>
  <cols>
    <col min="12" max="12" width="21.453125" customWidth="1"/>
    <col min="16" max="16" width="18.453125" customWidth="1"/>
  </cols>
  <sheetData>
    <row r="1" spans="1:18" x14ac:dyDescent="0.35">
      <c r="A1" t="s">
        <v>348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349</v>
      </c>
      <c r="L2" s="6" t="s">
        <v>350</v>
      </c>
      <c r="M2" s="6">
        <v>0</v>
      </c>
      <c r="N2" s="6">
        <v>0</v>
      </c>
      <c r="O2" s="6"/>
      <c r="P2" s="6" t="s">
        <v>61</v>
      </c>
      <c r="Q2" s="6">
        <v>1518.23</v>
      </c>
      <c r="R2" s="6">
        <v>421.96</v>
      </c>
    </row>
    <row r="3" spans="1:18" x14ac:dyDescent="0.35">
      <c r="A3" s="8" t="s">
        <v>351</v>
      </c>
      <c r="L3" s="1" t="s">
        <v>352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353</v>
      </c>
      <c r="L4" s="1" t="s">
        <v>354</v>
      </c>
      <c r="M4" s="6">
        <v>230</v>
      </c>
      <c r="N4" s="6">
        <v>-6.9</v>
      </c>
      <c r="O4" s="6"/>
      <c r="P4" s="6"/>
      <c r="Q4" s="6"/>
      <c r="R4" s="6"/>
    </row>
    <row r="5" spans="1:18" x14ac:dyDescent="0.35">
      <c r="A5" s="8" t="s">
        <v>355</v>
      </c>
      <c r="L5" s="6" t="s">
        <v>356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357</v>
      </c>
      <c r="L6" s="6" t="s">
        <v>358</v>
      </c>
      <c r="M6" s="6">
        <v>3400</v>
      </c>
      <c r="N6" s="6">
        <v>-190.4</v>
      </c>
      <c r="O6" s="6"/>
      <c r="P6" s="6"/>
      <c r="Q6" s="6"/>
      <c r="R6" s="6"/>
    </row>
    <row r="7" spans="1:18" x14ac:dyDescent="0.35">
      <c r="A7" s="8" t="s">
        <v>359</v>
      </c>
      <c r="L7" s="6" t="s">
        <v>360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361</v>
      </c>
      <c r="L8" s="6" t="s">
        <v>362</v>
      </c>
      <c r="M8" s="6">
        <v>38</v>
      </c>
      <c r="N8" s="6">
        <v>-1.1000000000000001</v>
      </c>
      <c r="O8" s="6"/>
      <c r="P8" s="6"/>
      <c r="Q8" s="6"/>
      <c r="R8" s="6"/>
    </row>
    <row r="9" spans="1:18" x14ac:dyDescent="0.35">
      <c r="A9" s="8" t="s">
        <v>363</v>
      </c>
      <c r="L9" s="6" t="s">
        <v>364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365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366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367</v>
      </c>
      <c r="L12" s="6" t="s">
        <v>368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369</v>
      </c>
      <c r="L13" s="6" t="s">
        <v>370</v>
      </c>
      <c r="M13" s="6">
        <v>75.900000000000006</v>
      </c>
      <c r="N13" s="6">
        <v>69.7</v>
      </c>
      <c r="O13" s="6"/>
      <c r="P13" s="6"/>
      <c r="Q13" s="6"/>
      <c r="R13" s="6"/>
    </row>
    <row r="14" spans="1:18" x14ac:dyDescent="0.35">
      <c r="L14" s="6" t="s">
        <v>371</v>
      </c>
      <c r="M14" s="6">
        <v>1905.6</v>
      </c>
      <c r="N14" s="6">
        <v>1114.2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/>
      <c r="M17" s="6"/>
      <c r="N17" s="6"/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5649.5</v>
      </c>
      <c r="N20" s="7">
        <f>SUM(N2:N19)</f>
        <v>985.5</v>
      </c>
      <c r="O20" s="7"/>
      <c r="P20" s="7" t="s">
        <v>90</v>
      </c>
      <c r="Q20" s="7">
        <f>SUM(Q2:Q19)</f>
        <v>1518.23</v>
      </c>
      <c r="R20" s="7">
        <f>SUM(R2:R19)</f>
        <v>421.96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3668</v>
      </c>
      <c r="N22" s="7">
        <f>SUM(N2:N9)</f>
        <v>-198.4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1981.5</v>
      </c>
      <c r="N23" s="7">
        <f>SUM(N12:N14)</f>
        <v>1183.9000000000001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64.930000000000007</v>
      </c>
      <c r="N25" s="1"/>
    </row>
    <row r="26" spans="12:18" x14ac:dyDescent="0.35">
      <c r="L26" s="7" t="s">
        <v>94</v>
      </c>
      <c r="M26" s="7">
        <f>ROUND(M23/M20*100,2)</f>
        <v>35.07</v>
      </c>
      <c r="N2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9679-A1B3-4F64-AA4A-00B44BC0E2A7}">
  <dimension ref="A1:R26"/>
  <sheetViews>
    <sheetView topLeftCell="I6" workbookViewId="0">
      <selection activeCell="M17" sqref="M17:N18"/>
    </sheetView>
  </sheetViews>
  <sheetFormatPr defaultRowHeight="14.5" x14ac:dyDescent="0.35"/>
  <cols>
    <col min="12" max="12" width="20.7265625" customWidth="1"/>
    <col min="16" max="16" width="20" customWidth="1"/>
  </cols>
  <sheetData>
    <row r="1" spans="1:18" x14ac:dyDescent="0.35">
      <c r="A1" t="s">
        <v>372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373</v>
      </c>
      <c r="L2" s="6" t="s">
        <v>374</v>
      </c>
      <c r="M2" s="6">
        <v>0</v>
      </c>
      <c r="N2" s="6">
        <v>0</v>
      </c>
      <c r="O2" s="6"/>
      <c r="P2" s="6" t="s">
        <v>61</v>
      </c>
      <c r="Q2" s="6">
        <v>2429.02</v>
      </c>
      <c r="R2" s="6">
        <v>546.6</v>
      </c>
    </row>
    <row r="3" spans="1:18" x14ac:dyDescent="0.35">
      <c r="A3" s="8" t="s">
        <v>375</v>
      </c>
      <c r="L3" s="1" t="s">
        <v>376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377</v>
      </c>
      <c r="L4" s="1" t="s">
        <v>378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379</v>
      </c>
      <c r="L5" s="6" t="s">
        <v>380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381</v>
      </c>
      <c r="L6" s="6" t="s">
        <v>382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383</v>
      </c>
      <c r="L7" s="6" t="s">
        <v>384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385</v>
      </c>
      <c r="L8" s="6" t="s">
        <v>386</v>
      </c>
      <c r="M8" s="6">
        <v>61</v>
      </c>
      <c r="N8" s="6">
        <v>-6.8</v>
      </c>
      <c r="O8" s="6"/>
      <c r="P8" s="6"/>
      <c r="Q8" s="6"/>
      <c r="R8" s="6"/>
    </row>
    <row r="9" spans="1:18" x14ac:dyDescent="0.35">
      <c r="A9" s="8" t="s">
        <v>387</v>
      </c>
      <c r="L9" s="6" t="s">
        <v>388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389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390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391</v>
      </c>
      <c r="L12" s="6" t="s">
        <v>392</v>
      </c>
      <c r="M12" s="6">
        <v>121.4</v>
      </c>
      <c r="N12" s="6">
        <v>83</v>
      </c>
      <c r="O12" s="6"/>
      <c r="P12" s="6"/>
      <c r="Q12" s="6"/>
      <c r="R12" s="6"/>
    </row>
    <row r="13" spans="1:18" x14ac:dyDescent="0.35">
      <c r="A13" s="8" t="s">
        <v>393</v>
      </c>
      <c r="L13" s="6" t="s">
        <v>394</v>
      </c>
      <c r="M13" s="6">
        <v>70.7</v>
      </c>
      <c r="N13" s="6">
        <v>22.3</v>
      </c>
      <c r="O13" s="6"/>
      <c r="P13" s="6"/>
      <c r="Q13" s="6"/>
      <c r="R13" s="6"/>
    </row>
    <row r="14" spans="1:18" x14ac:dyDescent="0.35">
      <c r="A14" t="s">
        <v>395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396</v>
      </c>
      <c r="M17" s="6">
        <v>0</v>
      </c>
      <c r="N17" s="6">
        <v>-270.3</v>
      </c>
      <c r="O17" s="6"/>
      <c r="P17" s="6"/>
      <c r="Q17" s="6"/>
      <c r="R17" s="6"/>
    </row>
    <row r="18" spans="12:18" x14ac:dyDescent="0.35">
      <c r="L18" s="6" t="s">
        <v>397</v>
      </c>
      <c r="M18" s="6">
        <v>0</v>
      </c>
      <c r="N18" s="6">
        <v>-231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253.10000000000002</v>
      </c>
      <c r="N20" s="7">
        <f>SUM(N2:N19)</f>
        <v>-402.8</v>
      </c>
      <c r="O20" s="7"/>
      <c r="P20" s="7" t="s">
        <v>90</v>
      </c>
      <c r="Q20" s="7">
        <f>SUM(Q2:Q19)</f>
        <v>2429.02</v>
      </c>
      <c r="R20" s="7">
        <f>SUM(R2:R19)</f>
        <v>546.6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61</v>
      </c>
      <c r="N22" s="7">
        <f>SUM(N2:N9)</f>
        <v>-6.8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192.10000000000002</v>
      </c>
      <c r="N23" s="7">
        <f>SUM(N12:N14)</f>
        <v>105.3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24.1</v>
      </c>
      <c r="N25" s="1"/>
    </row>
    <row r="26" spans="12:18" x14ac:dyDescent="0.35">
      <c r="L26" s="7" t="s">
        <v>94</v>
      </c>
      <c r="M26" s="7">
        <f>ROUND(M23/M20*100,2)</f>
        <v>75.900000000000006</v>
      </c>
      <c r="N2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5651-A2A4-401C-95B4-EDB824855DB2}">
  <dimension ref="A1:R26"/>
  <sheetViews>
    <sheetView topLeftCell="G1" workbookViewId="0">
      <selection activeCell="M17" sqref="M17:N17"/>
    </sheetView>
  </sheetViews>
  <sheetFormatPr defaultRowHeight="14.5" x14ac:dyDescent="0.35"/>
  <cols>
    <col min="12" max="12" width="20.81640625" customWidth="1"/>
    <col min="16" max="16" width="18.26953125" customWidth="1"/>
  </cols>
  <sheetData>
    <row r="1" spans="1:18" x14ac:dyDescent="0.35">
      <c r="A1" t="s">
        <v>398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399</v>
      </c>
      <c r="L2" s="6" t="s">
        <v>400</v>
      </c>
      <c r="M2" s="6">
        <v>0</v>
      </c>
      <c r="N2" s="6">
        <v>0</v>
      </c>
      <c r="O2" s="6"/>
      <c r="P2" s="6" t="s">
        <v>98</v>
      </c>
      <c r="Q2" s="6">
        <v>1614.73</v>
      </c>
      <c r="R2" s="6">
        <v>264.67</v>
      </c>
    </row>
    <row r="3" spans="1:18" x14ac:dyDescent="0.35">
      <c r="A3" s="8" t="s">
        <v>401</v>
      </c>
      <c r="L3" s="1" t="s">
        <v>402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403</v>
      </c>
      <c r="L4" s="1" t="s">
        <v>404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405</v>
      </c>
      <c r="L5" s="6" t="s">
        <v>406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407</v>
      </c>
      <c r="L6" s="6" t="s">
        <v>408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409</v>
      </c>
      <c r="L7" s="6" t="s">
        <v>410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411</v>
      </c>
      <c r="L8" s="6" t="s">
        <v>412</v>
      </c>
      <c r="M8" s="6">
        <v>40</v>
      </c>
      <c r="N8" s="6">
        <v>-2.5</v>
      </c>
      <c r="O8" s="6"/>
      <c r="P8" s="6"/>
      <c r="Q8" s="6"/>
      <c r="R8" s="6"/>
    </row>
    <row r="9" spans="1:18" x14ac:dyDescent="0.35">
      <c r="A9" s="8" t="s">
        <v>413</v>
      </c>
      <c r="L9" s="6" t="s">
        <v>414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415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416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417</v>
      </c>
      <c r="L12" s="6" t="s">
        <v>418</v>
      </c>
      <c r="M12" s="6">
        <v>80.7</v>
      </c>
      <c r="N12" s="6">
        <v>79.5</v>
      </c>
      <c r="O12" s="6"/>
      <c r="P12" s="6"/>
      <c r="Q12" s="6"/>
      <c r="R12" s="6"/>
    </row>
    <row r="13" spans="1:18" x14ac:dyDescent="0.35">
      <c r="A13" s="8" t="s">
        <v>419</v>
      </c>
      <c r="L13" s="6" t="s">
        <v>420</v>
      </c>
      <c r="M13" s="6">
        <v>22.1</v>
      </c>
      <c r="N13" s="6">
        <v>9.8000000000000007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421</v>
      </c>
      <c r="M17" s="6">
        <v>0</v>
      </c>
      <c r="N17" s="6">
        <v>46.4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142.80000000000001</v>
      </c>
      <c r="N20" s="7">
        <f>SUM(N2:N19)</f>
        <v>133.19999999999999</v>
      </c>
      <c r="O20" s="7"/>
      <c r="P20" s="7" t="s">
        <v>90</v>
      </c>
      <c r="Q20" s="7">
        <f>SUM(Q2:Q19)</f>
        <v>1614.73</v>
      </c>
      <c r="R20" s="7">
        <f>SUM(R2:R19)</f>
        <v>264.67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40</v>
      </c>
      <c r="N22" s="7">
        <f>SUM(N2:N9)</f>
        <v>-2.5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102.80000000000001</v>
      </c>
      <c r="N23" s="7">
        <f>SUM(N12:N14)</f>
        <v>89.3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28.01</v>
      </c>
      <c r="N25" s="1"/>
    </row>
    <row r="26" spans="12:18" x14ac:dyDescent="0.35">
      <c r="L26" s="7" t="s">
        <v>94</v>
      </c>
      <c r="M26" s="7">
        <f>ROUND(M23/M20*100,2)</f>
        <v>71.989999999999995</v>
      </c>
      <c r="N2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92F9-9DBA-4B5E-8E11-40D8F437533A}">
  <dimension ref="A1:R26"/>
  <sheetViews>
    <sheetView topLeftCell="I1" workbookViewId="0">
      <selection activeCell="M17" sqref="M17:N17"/>
    </sheetView>
  </sheetViews>
  <sheetFormatPr defaultRowHeight="14.5" x14ac:dyDescent="0.35"/>
  <cols>
    <col min="12" max="12" width="21" customWidth="1"/>
    <col min="16" max="16" width="17.81640625" customWidth="1"/>
  </cols>
  <sheetData>
    <row r="1" spans="1:18" x14ac:dyDescent="0.35">
      <c r="A1" t="s">
        <v>422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423</v>
      </c>
      <c r="L2" s="6" t="s">
        <v>424</v>
      </c>
      <c r="M2" s="6">
        <v>0</v>
      </c>
      <c r="N2" s="6">
        <v>0</v>
      </c>
      <c r="O2" s="6"/>
      <c r="P2" s="6" t="s">
        <v>61</v>
      </c>
      <c r="Q2" s="6">
        <v>455.7</v>
      </c>
      <c r="R2" s="6">
        <v>73.680000000000007</v>
      </c>
    </row>
    <row r="3" spans="1:18" x14ac:dyDescent="0.35">
      <c r="A3" s="8" t="s">
        <v>425</v>
      </c>
      <c r="L3" s="1" t="s">
        <v>426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427</v>
      </c>
      <c r="L4" s="1" t="s">
        <v>428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429</v>
      </c>
      <c r="L5" s="6" t="s">
        <v>430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431</v>
      </c>
      <c r="L6" s="6" t="s">
        <v>432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433</v>
      </c>
      <c r="L7" s="6" t="s">
        <v>434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435</v>
      </c>
      <c r="L8" s="6" t="s">
        <v>436</v>
      </c>
      <c r="M8" s="6">
        <v>11</v>
      </c>
      <c r="N8" s="6">
        <v>-0.8</v>
      </c>
      <c r="O8" s="6"/>
      <c r="P8" s="6"/>
      <c r="Q8" s="6"/>
      <c r="R8" s="6"/>
    </row>
    <row r="9" spans="1:18" x14ac:dyDescent="0.35">
      <c r="A9" s="8" t="s">
        <v>437</v>
      </c>
      <c r="L9" s="6" t="s">
        <v>438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439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440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441</v>
      </c>
      <c r="L12" s="6" t="s">
        <v>442</v>
      </c>
      <c r="M12" s="6">
        <v>22.8</v>
      </c>
      <c r="N12" s="6">
        <v>21.2</v>
      </c>
      <c r="O12" s="6"/>
      <c r="P12" s="6"/>
      <c r="Q12" s="6"/>
      <c r="R12" s="6"/>
    </row>
    <row r="13" spans="1:18" x14ac:dyDescent="0.35">
      <c r="A13" s="8" t="s">
        <v>443</v>
      </c>
      <c r="L13" s="6" t="s">
        <v>444</v>
      </c>
      <c r="M13" s="6">
        <v>0.4</v>
      </c>
      <c r="N13" s="6">
        <v>0.1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445</v>
      </c>
      <c r="M17" s="6">
        <v>0</v>
      </c>
      <c r="N17" s="6">
        <v>46.6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34.199999999999996</v>
      </c>
      <c r="N20" s="7">
        <f>SUM(N2:N19)</f>
        <v>67.099999999999994</v>
      </c>
      <c r="O20" s="7"/>
      <c r="P20" s="7" t="s">
        <v>90</v>
      </c>
      <c r="Q20" s="7">
        <f>SUM(Q2:Q19)</f>
        <v>455.7</v>
      </c>
      <c r="R20" s="7">
        <f>SUM(R2:R19)</f>
        <v>73.680000000000007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11</v>
      </c>
      <c r="N22" s="7">
        <f>SUM(N2:N9)</f>
        <v>-0.8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23.2</v>
      </c>
      <c r="N23" s="7">
        <f>SUM(N12:N14)</f>
        <v>21.3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32.159999999999997</v>
      </c>
      <c r="N25" s="1"/>
    </row>
    <row r="26" spans="12:18" x14ac:dyDescent="0.35">
      <c r="L26" s="7" t="s">
        <v>94</v>
      </c>
      <c r="M26" s="7">
        <f>ROUND(M23/M20*100,2)</f>
        <v>67.84</v>
      </c>
      <c r="N2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9E42-2982-47CA-826A-8C58CF0E1517}">
  <dimension ref="A1:R26"/>
  <sheetViews>
    <sheetView topLeftCell="K1" workbookViewId="0">
      <selection activeCell="L17" sqref="L17:M17"/>
    </sheetView>
  </sheetViews>
  <sheetFormatPr defaultRowHeight="14.5" x14ac:dyDescent="0.35"/>
  <cols>
    <col min="12" max="12" width="20.453125" customWidth="1"/>
    <col min="16" max="16" width="18" customWidth="1"/>
  </cols>
  <sheetData>
    <row r="1" spans="1:18" x14ac:dyDescent="0.35">
      <c r="A1" t="s">
        <v>446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447</v>
      </c>
      <c r="L2" s="6" t="s">
        <v>448</v>
      </c>
      <c r="M2" s="6">
        <v>0</v>
      </c>
      <c r="N2" s="6">
        <v>0</v>
      </c>
      <c r="O2" s="6"/>
      <c r="P2" s="6" t="s">
        <v>61</v>
      </c>
      <c r="Q2" s="6">
        <v>2584.23</v>
      </c>
      <c r="R2" s="6">
        <v>399.68</v>
      </c>
    </row>
    <row r="3" spans="1:18" x14ac:dyDescent="0.35">
      <c r="A3" s="8" t="s">
        <v>449</v>
      </c>
      <c r="L3" s="1" t="s">
        <v>450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451</v>
      </c>
      <c r="L4" s="1" t="s">
        <v>452</v>
      </c>
      <c r="M4" s="6">
        <v>190</v>
      </c>
      <c r="N4" s="6">
        <v>-5.0999999999999996</v>
      </c>
      <c r="O4" s="6"/>
      <c r="P4" s="6"/>
      <c r="Q4" s="6"/>
      <c r="R4" s="6"/>
    </row>
    <row r="5" spans="1:18" x14ac:dyDescent="0.35">
      <c r="A5" s="8" t="s">
        <v>453</v>
      </c>
      <c r="L5" s="6" t="s">
        <v>454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455</v>
      </c>
      <c r="L6" s="6" t="s">
        <v>456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457</v>
      </c>
      <c r="L7" s="6" t="s">
        <v>458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459</v>
      </c>
      <c r="L8" s="6" t="s">
        <v>460</v>
      </c>
      <c r="M8" s="6">
        <v>65</v>
      </c>
      <c r="N8" s="6">
        <v>-2.9</v>
      </c>
      <c r="O8" s="6"/>
      <c r="P8" s="6"/>
      <c r="Q8" s="6"/>
      <c r="R8" s="6"/>
    </row>
    <row r="9" spans="1:18" x14ac:dyDescent="0.35">
      <c r="A9" s="8" t="s">
        <v>461</v>
      </c>
      <c r="L9" s="6" t="s">
        <v>462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463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464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465</v>
      </c>
      <c r="L12" s="6" t="s">
        <v>466</v>
      </c>
      <c r="M12" s="6">
        <v>129.19999999999999</v>
      </c>
      <c r="N12" s="6">
        <v>139.80000000000001</v>
      </c>
      <c r="O12" s="6"/>
      <c r="P12" s="6"/>
      <c r="Q12" s="6"/>
      <c r="R12" s="6"/>
    </row>
    <row r="13" spans="1:18" x14ac:dyDescent="0.35">
      <c r="A13" s="8" t="s">
        <v>467</v>
      </c>
      <c r="L13" s="6" t="s">
        <v>468</v>
      </c>
      <c r="M13" s="6">
        <v>211.5</v>
      </c>
      <c r="N13" s="6">
        <v>120.5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469</v>
      </c>
      <c r="M17" s="6">
        <v>0</v>
      </c>
      <c r="N17" s="6">
        <v>233.2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595.70000000000005</v>
      </c>
      <c r="N20" s="7">
        <f>SUM(N2:N19)</f>
        <v>485.5</v>
      </c>
      <c r="O20" s="7"/>
      <c r="P20" s="7" t="s">
        <v>90</v>
      </c>
      <c r="Q20" s="7">
        <f>SUM(Q2:Q19)</f>
        <v>2584.23</v>
      </c>
      <c r="R20" s="7">
        <f>SUM(R2:R19)</f>
        <v>399.68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255</v>
      </c>
      <c r="N22" s="7">
        <f>SUM(N2:N9)</f>
        <v>-8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340.7</v>
      </c>
      <c r="N23" s="7">
        <f>SUM(N12:N14)</f>
        <v>260.3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42.81</v>
      </c>
      <c r="N25" s="1"/>
    </row>
    <row r="26" spans="12:18" x14ac:dyDescent="0.35">
      <c r="L26" s="7" t="s">
        <v>94</v>
      </c>
      <c r="M26" s="7">
        <f>ROUND(M23/M20*100,2)</f>
        <v>57.19</v>
      </c>
      <c r="N2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1FDA-C7E4-4453-9432-6CB3DC05D021}">
  <dimension ref="A1:R26"/>
  <sheetViews>
    <sheetView topLeftCell="I1" workbookViewId="0">
      <selection activeCell="M12" activeCellId="1" sqref="M13 M12:N12"/>
    </sheetView>
  </sheetViews>
  <sheetFormatPr defaultRowHeight="14.5" x14ac:dyDescent="0.35"/>
  <cols>
    <col min="12" max="12" width="23" customWidth="1"/>
    <col min="16" max="16" width="19.1796875" customWidth="1"/>
  </cols>
  <sheetData>
    <row r="1" spans="1:18" x14ac:dyDescent="0.35">
      <c r="A1" t="s">
        <v>470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471</v>
      </c>
      <c r="L2" s="6" t="s">
        <v>472</v>
      </c>
      <c r="M2" s="6">
        <v>0</v>
      </c>
      <c r="N2" s="6">
        <v>0</v>
      </c>
      <c r="O2" s="6"/>
      <c r="P2" s="6" t="s">
        <v>61</v>
      </c>
      <c r="Q2" s="6">
        <v>184.39</v>
      </c>
      <c r="R2" s="6">
        <v>29.95</v>
      </c>
    </row>
    <row r="3" spans="1:18" x14ac:dyDescent="0.35">
      <c r="A3" s="8" t="s">
        <v>473</v>
      </c>
      <c r="L3" s="1" t="s">
        <v>474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475</v>
      </c>
      <c r="L4" s="1" t="s">
        <v>476</v>
      </c>
      <c r="M4" s="6">
        <v>435</v>
      </c>
      <c r="N4" s="6">
        <v>-48.5</v>
      </c>
      <c r="O4" s="6"/>
      <c r="P4" s="6"/>
      <c r="Q4" s="6"/>
      <c r="R4" s="6"/>
    </row>
    <row r="5" spans="1:18" x14ac:dyDescent="0.35">
      <c r="A5" s="8" t="s">
        <v>477</v>
      </c>
      <c r="L5" s="6" t="s">
        <v>478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479</v>
      </c>
      <c r="L6" s="6" t="s">
        <v>480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481</v>
      </c>
      <c r="L7" s="6" t="s">
        <v>482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483</v>
      </c>
      <c r="L8" s="6" t="s">
        <v>484</v>
      </c>
      <c r="M8" s="6">
        <v>5</v>
      </c>
      <c r="N8" s="6">
        <v>-0.6</v>
      </c>
      <c r="O8" s="6"/>
      <c r="P8" s="6"/>
      <c r="Q8" s="6"/>
      <c r="R8" s="6"/>
    </row>
    <row r="9" spans="1:18" x14ac:dyDescent="0.35">
      <c r="A9" s="8" t="s">
        <v>485</v>
      </c>
      <c r="L9" s="6" t="s">
        <v>486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487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488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489</v>
      </c>
      <c r="L12" s="6" t="s">
        <v>490</v>
      </c>
      <c r="M12" s="6">
        <v>9.1999999999999993</v>
      </c>
      <c r="N12" s="6">
        <v>5.3</v>
      </c>
      <c r="O12" s="6"/>
      <c r="P12" s="6"/>
      <c r="Q12" s="6"/>
      <c r="R12" s="6"/>
    </row>
    <row r="13" spans="1:18" x14ac:dyDescent="0.35">
      <c r="L13" s="6" t="s">
        <v>491</v>
      </c>
      <c r="M13" s="6">
        <v>359.3</v>
      </c>
      <c r="N13" s="6">
        <v>122.4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/>
      <c r="M17" s="6"/>
      <c r="N17" s="6"/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808.5</v>
      </c>
      <c r="N20" s="7">
        <f>SUM(N2:N19)</f>
        <v>78.599999999999994</v>
      </c>
      <c r="O20" s="7"/>
      <c r="P20" s="7" t="s">
        <v>90</v>
      </c>
      <c r="Q20" s="7">
        <f>SUM(Q2:Q19)</f>
        <v>184.39</v>
      </c>
      <c r="R20" s="7">
        <f>SUM(R2:R19)</f>
        <v>29.95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440</v>
      </c>
      <c r="N22" s="7">
        <f>SUM(N2:N9)</f>
        <v>-49.1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368.5</v>
      </c>
      <c r="N23" s="7">
        <f>SUM(N12:N14)</f>
        <v>127.7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54.42</v>
      </c>
      <c r="N25" s="1"/>
    </row>
    <row r="26" spans="12:18" x14ac:dyDescent="0.35">
      <c r="L26" s="7" t="s">
        <v>94</v>
      </c>
      <c r="M26" s="7">
        <f>ROUND(M23/M20*100,2)</f>
        <v>45.58</v>
      </c>
      <c r="N2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F2F0-43A8-4934-AA3D-80BB0D1B20CA}">
  <dimension ref="A1:R26"/>
  <sheetViews>
    <sheetView topLeftCell="I1" workbookViewId="0">
      <selection activeCell="M17" sqref="M17:N18"/>
    </sheetView>
  </sheetViews>
  <sheetFormatPr defaultRowHeight="14.5" x14ac:dyDescent="0.35"/>
  <cols>
    <col min="12" max="12" width="21.1796875" customWidth="1"/>
    <col min="16" max="16" width="21.54296875" customWidth="1"/>
  </cols>
  <sheetData>
    <row r="1" spans="1:18" x14ac:dyDescent="0.35">
      <c r="A1" t="s">
        <v>492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493</v>
      </c>
      <c r="L2" s="6" t="s">
        <v>494</v>
      </c>
      <c r="M2" s="6">
        <v>0</v>
      </c>
      <c r="N2" s="6">
        <v>0</v>
      </c>
      <c r="O2" s="6"/>
      <c r="P2" s="6" t="s">
        <v>154</v>
      </c>
      <c r="Q2" s="6">
        <v>161.82</v>
      </c>
      <c r="R2" s="6">
        <v>27.26</v>
      </c>
    </row>
    <row r="3" spans="1:18" x14ac:dyDescent="0.35">
      <c r="A3" s="8" t="s">
        <v>495</v>
      </c>
      <c r="L3" s="1" t="s">
        <v>496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497</v>
      </c>
      <c r="L4" s="1" t="s">
        <v>498</v>
      </c>
      <c r="M4" s="6">
        <v>249</v>
      </c>
      <c r="N4" s="6">
        <v>9.8000000000000007</v>
      </c>
      <c r="O4" s="6"/>
      <c r="P4" s="6"/>
      <c r="Q4" s="6"/>
      <c r="R4" s="6"/>
    </row>
    <row r="5" spans="1:18" x14ac:dyDescent="0.35">
      <c r="A5" s="8" t="s">
        <v>499</v>
      </c>
      <c r="L5" s="6" t="s">
        <v>500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501</v>
      </c>
      <c r="L6" s="6" t="s">
        <v>502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503</v>
      </c>
      <c r="L7" s="6" t="s">
        <v>504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505</v>
      </c>
      <c r="L8" s="6" t="s">
        <v>506</v>
      </c>
      <c r="M8" s="6">
        <v>4</v>
      </c>
      <c r="N8" s="6">
        <v>0.1</v>
      </c>
      <c r="O8" s="6"/>
      <c r="P8" s="6"/>
      <c r="Q8" s="6"/>
      <c r="R8" s="6"/>
    </row>
    <row r="9" spans="1:18" x14ac:dyDescent="0.35">
      <c r="A9" s="8" t="s">
        <v>507</v>
      </c>
      <c r="L9" s="6" t="s">
        <v>508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509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510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511</v>
      </c>
      <c r="L12" s="6" t="s">
        <v>512</v>
      </c>
      <c r="M12" s="6">
        <v>8.1</v>
      </c>
      <c r="N12" s="6">
        <v>13.9</v>
      </c>
      <c r="O12" s="6"/>
      <c r="P12" s="6"/>
      <c r="Q12" s="6"/>
      <c r="R12" s="6"/>
    </row>
    <row r="13" spans="1:18" x14ac:dyDescent="0.35">
      <c r="A13" s="8" t="s">
        <v>513</v>
      </c>
      <c r="L13" s="6" t="s">
        <v>514</v>
      </c>
      <c r="M13" s="6">
        <v>0.1</v>
      </c>
      <c r="N13" s="6">
        <v>0.1</v>
      </c>
      <c r="O13" s="6"/>
      <c r="P13" s="6"/>
      <c r="Q13" s="6"/>
      <c r="R13" s="6"/>
    </row>
    <row r="14" spans="1:18" x14ac:dyDescent="0.35">
      <c r="A14" s="8" t="s">
        <v>515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516</v>
      </c>
      <c r="M17" s="6">
        <v>0</v>
      </c>
      <c r="N17" s="6">
        <v>-1</v>
      </c>
      <c r="O17" s="6"/>
      <c r="P17" s="6"/>
      <c r="Q17" s="6"/>
      <c r="R17" s="6"/>
    </row>
    <row r="18" spans="12:18" x14ac:dyDescent="0.35">
      <c r="L18" s="6" t="s">
        <v>517</v>
      </c>
      <c r="M18" s="6">
        <v>0</v>
      </c>
      <c r="N18" s="6">
        <v>-188.8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261.20000000000005</v>
      </c>
      <c r="N20" s="7">
        <f>SUM(N2:N19)</f>
        <v>-165.9</v>
      </c>
      <c r="O20" s="7"/>
      <c r="P20" s="7" t="s">
        <v>90</v>
      </c>
      <c r="Q20" s="7">
        <f>SUM(Q2:Q19)</f>
        <v>161.82</v>
      </c>
      <c r="R20" s="7">
        <f>SUM(R2:R19)</f>
        <v>27.26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253</v>
      </c>
      <c r="N22" s="7">
        <f>SUM(N2:N9)</f>
        <v>9.9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8.1999999999999993</v>
      </c>
      <c r="N23" s="7">
        <f>SUM(N12:N14)</f>
        <v>14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96.86</v>
      </c>
      <c r="N25" s="1"/>
    </row>
    <row r="26" spans="12:18" x14ac:dyDescent="0.35">
      <c r="L26" s="7" t="s">
        <v>94</v>
      </c>
      <c r="M26" s="7">
        <f>ROUND(M23/M20*100,2)</f>
        <v>3.14</v>
      </c>
      <c r="N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A21C-96B6-4C4D-A867-D38D87B721E3}">
  <dimension ref="A1:R25"/>
  <sheetViews>
    <sheetView zoomScale="95" workbookViewId="0">
      <selection activeCell="L17" sqref="L17"/>
    </sheetView>
  </sheetViews>
  <sheetFormatPr defaultColWidth="9.1796875" defaultRowHeight="14.5" x14ac:dyDescent="0.35"/>
  <cols>
    <col min="1" max="1" width="9.1796875" customWidth="1"/>
    <col min="12" max="12" width="17.26953125" style="6" customWidth="1"/>
    <col min="13" max="13" width="13.26953125" style="6" customWidth="1"/>
    <col min="14" max="14" width="13" style="6" customWidth="1"/>
    <col min="15" max="15" width="13.26953125" style="6" customWidth="1"/>
    <col min="16" max="16" width="19.7265625" style="6" customWidth="1"/>
    <col min="17" max="16384" width="9.1796875" style="6"/>
  </cols>
  <sheetData>
    <row r="1" spans="1:18" x14ac:dyDescent="0.35">
      <c r="A1" t="s">
        <v>52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59</v>
      </c>
      <c r="L2" s="6" t="s">
        <v>60</v>
      </c>
      <c r="M2" s="6">
        <v>0</v>
      </c>
      <c r="N2" s="6">
        <v>0</v>
      </c>
      <c r="P2" s="6" t="s">
        <v>61</v>
      </c>
      <c r="Q2" s="6">
        <v>2036.63</v>
      </c>
      <c r="R2" s="6">
        <v>409.54</v>
      </c>
    </row>
    <row r="3" spans="1:18" x14ac:dyDescent="0.35">
      <c r="A3" s="8" t="s">
        <v>62</v>
      </c>
      <c r="L3" s="6" t="s">
        <v>63</v>
      </c>
      <c r="M3" s="6">
        <v>0</v>
      </c>
      <c r="N3" s="6">
        <v>0</v>
      </c>
      <c r="P3" s="6" t="s">
        <v>64</v>
      </c>
      <c r="Q3" s="6">
        <v>0</v>
      </c>
      <c r="R3" s="6">
        <v>0</v>
      </c>
    </row>
    <row r="4" spans="1:18" x14ac:dyDescent="0.35">
      <c r="A4" s="8" t="s">
        <v>65</v>
      </c>
      <c r="L4" s="6" t="s">
        <v>66</v>
      </c>
      <c r="M4" s="6">
        <v>130</v>
      </c>
      <c r="N4" s="6">
        <v>-12.18</v>
      </c>
    </row>
    <row r="5" spans="1:18" x14ac:dyDescent="0.35">
      <c r="A5" s="8" t="s">
        <v>67</v>
      </c>
      <c r="L5" s="6" t="s">
        <v>68</v>
      </c>
      <c r="M5" s="6">
        <v>0</v>
      </c>
      <c r="N5" s="6">
        <v>0</v>
      </c>
    </row>
    <row r="6" spans="1:18" x14ac:dyDescent="0.35">
      <c r="A6" s="8" t="s">
        <v>69</v>
      </c>
      <c r="L6" s="6" t="s">
        <v>70</v>
      </c>
      <c r="M6" s="6">
        <v>1516.8</v>
      </c>
      <c r="N6" s="6">
        <v>-165.7</v>
      </c>
    </row>
    <row r="7" spans="1:18" x14ac:dyDescent="0.35">
      <c r="A7" s="8" t="s">
        <v>71</v>
      </c>
      <c r="L7" s="6" t="s">
        <v>72</v>
      </c>
      <c r="M7" s="6">
        <v>0</v>
      </c>
      <c r="N7" s="6">
        <v>0</v>
      </c>
    </row>
    <row r="8" spans="1:18" x14ac:dyDescent="0.35">
      <c r="A8" s="8" t="s">
        <v>73</v>
      </c>
      <c r="L8" s="6" t="s">
        <v>74</v>
      </c>
      <c r="M8" s="6">
        <v>51</v>
      </c>
      <c r="N8" s="6">
        <v>-5.9</v>
      </c>
    </row>
    <row r="9" spans="1:18" x14ac:dyDescent="0.35">
      <c r="A9" s="8" t="s">
        <v>75</v>
      </c>
      <c r="L9" s="6" t="s">
        <v>76</v>
      </c>
      <c r="M9" s="6">
        <v>0</v>
      </c>
      <c r="N9" s="6">
        <v>0</v>
      </c>
    </row>
    <row r="10" spans="1:18" x14ac:dyDescent="0.35">
      <c r="A10" s="8" t="s">
        <v>77</v>
      </c>
    </row>
    <row r="11" spans="1:18" x14ac:dyDescent="0.35">
      <c r="A11" s="8" t="s">
        <v>78</v>
      </c>
      <c r="L11" s="7" t="s">
        <v>79</v>
      </c>
    </row>
    <row r="12" spans="1:18" x14ac:dyDescent="0.35">
      <c r="A12" s="8" t="s">
        <v>80</v>
      </c>
      <c r="L12" s="6" t="s">
        <v>81</v>
      </c>
      <c r="M12" s="6">
        <v>0</v>
      </c>
      <c r="N12" s="6">
        <v>0</v>
      </c>
    </row>
    <row r="13" spans="1:18" x14ac:dyDescent="0.35">
      <c r="A13" s="8" t="s">
        <v>82</v>
      </c>
      <c r="L13" s="6" t="s">
        <v>83</v>
      </c>
      <c r="M13" s="6">
        <v>101.8</v>
      </c>
      <c r="N13" s="6">
        <v>118.7</v>
      </c>
    </row>
    <row r="14" spans="1:18" x14ac:dyDescent="0.35">
      <c r="A14" s="8" t="s">
        <v>84</v>
      </c>
      <c r="L14" s="6" t="s">
        <v>85</v>
      </c>
      <c r="M14" s="6">
        <v>510.3</v>
      </c>
      <c r="N14" s="6">
        <v>370.3</v>
      </c>
    </row>
    <row r="15" spans="1:18" x14ac:dyDescent="0.35">
      <c r="A15" s="8" t="s">
        <v>86</v>
      </c>
    </row>
    <row r="16" spans="1:18" x14ac:dyDescent="0.35">
      <c r="L16" s="7" t="s">
        <v>87</v>
      </c>
    </row>
    <row r="17" spans="12:18" x14ac:dyDescent="0.35">
      <c r="L17" s="6" t="s">
        <v>88</v>
      </c>
      <c r="M17" s="6">
        <v>0</v>
      </c>
      <c r="N17" s="6">
        <v>-140</v>
      </c>
    </row>
    <row r="19" spans="12:18" x14ac:dyDescent="0.35">
      <c r="L19" s="7" t="s">
        <v>89</v>
      </c>
      <c r="M19" s="7">
        <f>SUM(M2:M18)</f>
        <v>2309.9</v>
      </c>
      <c r="N19" s="7">
        <f>SUM(N2:N18)</f>
        <v>165.22000000000003</v>
      </c>
      <c r="O19" s="7"/>
      <c r="P19" s="7" t="s">
        <v>90</v>
      </c>
      <c r="Q19" s="7">
        <f>SUM(Q2:Q18)</f>
        <v>2036.63</v>
      </c>
      <c r="R19" s="7">
        <f>SUM(R2:R18)</f>
        <v>409.54</v>
      </c>
    </row>
    <row r="21" spans="12:18" x14ac:dyDescent="0.35">
      <c r="L21" s="7" t="s">
        <v>91</v>
      </c>
      <c r="M21" s="7">
        <f>SUM(M2:M9)</f>
        <v>1697.8</v>
      </c>
      <c r="N21" s="7">
        <f>SUM(N2:N9)</f>
        <v>-183.78</v>
      </c>
    </row>
    <row r="22" spans="12:18" x14ac:dyDescent="0.35">
      <c r="L22" s="7" t="s">
        <v>92</v>
      </c>
      <c r="M22" s="7">
        <f>SUM(M12:M14)</f>
        <v>612.1</v>
      </c>
      <c r="N22" s="7">
        <f>SUM(N12:N14)</f>
        <v>489</v>
      </c>
    </row>
    <row r="24" spans="12:18" x14ac:dyDescent="0.35">
      <c r="L24" s="7" t="s">
        <v>93</v>
      </c>
      <c r="M24" s="7">
        <f>ROUND(M21/M19*100,2)</f>
        <v>73.5</v>
      </c>
      <c r="N24" s="7"/>
    </row>
    <row r="25" spans="12:18" x14ac:dyDescent="0.35">
      <c r="L25" s="7" t="s">
        <v>94</v>
      </c>
      <c r="M25" s="7">
        <f>ROUND(M22/M19*100,2)</f>
        <v>26.5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936F-2075-4274-AAC5-84F3A434A237}">
  <dimension ref="A1:R26"/>
  <sheetViews>
    <sheetView topLeftCell="I1" workbookViewId="0">
      <selection activeCell="M12" sqref="M12:N13"/>
    </sheetView>
  </sheetViews>
  <sheetFormatPr defaultRowHeight="14.5" x14ac:dyDescent="0.35"/>
  <cols>
    <col min="12" max="12" width="19.81640625" customWidth="1"/>
    <col min="16" max="16" width="20.54296875" customWidth="1"/>
  </cols>
  <sheetData>
    <row r="1" spans="1:18" x14ac:dyDescent="0.35">
      <c r="A1" t="s">
        <v>518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519</v>
      </c>
      <c r="L2" s="6" t="s">
        <v>520</v>
      </c>
      <c r="M2" s="6">
        <v>0</v>
      </c>
      <c r="N2" s="6">
        <v>0</v>
      </c>
      <c r="O2" s="6"/>
      <c r="P2" s="6" t="s">
        <v>61</v>
      </c>
      <c r="Q2" s="6">
        <v>1088.33</v>
      </c>
      <c r="R2" s="6">
        <v>225.71</v>
      </c>
    </row>
    <row r="3" spans="1:18" x14ac:dyDescent="0.35">
      <c r="A3" s="8" t="s">
        <v>521</v>
      </c>
      <c r="L3" s="1" t="s">
        <v>522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523</v>
      </c>
      <c r="L4" s="1" t="s">
        <v>524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525</v>
      </c>
      <c r="L5" s="6" t="s">
        <v>526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527</v>
      </c>
      <c r="L6" s="6" t="s">
        <v>528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529</v>
      </c>
      <c r="L7" s="6" t="s">
        <v>530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531</v>
      </c>
      <c r="L8" s="6" t="s">
        <v>532</v>
      </c>
      <c r="M8" s="6">
        <v>27</v>
      </c>
      <c r="N8" s="6">
        <v>-0.8</v>
      </c>
      <c r="O8" s="6"/>
      <c r="P8" s="6"/>
      <c r="Q8" s="6"/>
      <c r="R8" s="6"/>
    </row>
    <row r="9" spans="1:18" x14ac:dyDescent="0.35">
      <c r="A9" s="8" t="s">
        <v>533</v>
      </c>
      <c r="L9" s="6" t="s">
        <v>534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535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536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537</v>
      </c>
      <c r="L12" s="6" t="s">
        <v>538</v>
      </c>
      <c r="M12" s="6">
        <v>54.4</v>
      </c>
      <c r="N12" s="6">
        <v>-46.6</v>
      </c>
      <c r="O12" s="6"/>
      <c r="P12" s="6"/>
      <c r="Q12" s="6"/>
      <c r="R12" s="6"/>
    </row>
    <row r="13" spans="1:18" x14ac:dyDescent="0.35">
      <c r="L13" s="6" t="s">
        <v>539</v>
      </c>
      <c r="M13" s="6">
        <v>6.3</v>
      </c>
      <c r="N13" s="6">
        <v>-2.2999999999999998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O17" s="6"/>
      <c r="P17" s="6"/>
      <c r="Q17" s="6"/>
      <c r="R17" s="6"/>
    </row>
    <row r="18" spans="12:18" x14ac:dyDescent="0.35"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87.7</v>
      </c>
      <c r="N20" s="7">
        <f>SUM(N2:N19)</f>
        <v>-49.699999999999996</v>
      </c>
      <c r="O20" s="7"/>
      <c r="P20" s="7" t="s">
        <v>90</v>
      </c>
      <c r="Q20" s="7">
        <f>SUM(Q2:Q19)</f>
        <v>1088.33</v>
      </c>
      <c r="R20" s="7">
        <f>SUM(R2:R19)</f>
        <v>225.71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27</v>
      </c>
      <c r="N22" s="7">
        <f>SUM(N2:N9)</f>
        <v>-0.8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60.699999999999996</v>
      </c>
      <c r="N23" s="7">
        <f>SUM(N12:N14)</f>
        <v>-48.9</v>
      </c>
      <c r="O23" s="6"/>
      <c r="P23" s="6"/>
      <c r="Q23" s="6"/>
      <c r="R23" s="6"/>
    </row>
    <row r="24" spans="12:18" x14ac:dyDescent="0.35">
      <c r="L24" s="1"/>
      <c r="M24" s="1"/>
      <c r="N24" s="1"/>
    </row>
    <row r="25" spans="12:18" x14ac:dyDescent="0.35">
      <c r="L25" s="7" t="s">
        <v>93</v>
      </c>
      <c r="M25" s="7">
        <f>ROUND(M22/M20*100,2)</f>
        <v>30.79</v>
      </c>
      <c r="N25" s="1"/>
    </row>
    <row r="26" spans="12:18" x14ac:dyDescent="0.35">
      <c r="L26" s="7" t="s">
        <v>94</v>
      </c>
      <c r="M26" s="7">
        <f>ROUND(M23/M20*100,2)</f>
        <v>69.209999999999994</v>
      </c>
      <c r="N2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0003-23F6-410F-A552-0DDD9F48C384}">
  <dimension ref="A1:R26"/>
  <sheetViews>
    <sheetView topLeftCell="K11" workbookViewId="0">
      <selection activeCell="L17" sqref="L17:N17"/>
    </sheetView>
  </sheetViews>
  <sheetFormatPr defaultRowHeight="14.5" x14ac:dyDescent="0.35"/>
  <cols>
    <col min="12" max="12" width="21.453125" style="1" customWidth="1"/>
    <col min="13" max="14" width="9.1796875" style="1"/>
    <col min="16" max="16" width="22.1796875" customWidth="1"/>
  </cols>
  <sheetData>
    <row r="1" spans="1:18" x14ac:dyDescent="0.35">
      <c r="A1" t="s">
        <v>540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541</v>
      </c>
      <c r="L2" s="1" t="s">
        <v>542</v>
      </c>
      <c r="M2" s="1">
        <v>0</v>
      </c>
      <c r="N2" s="1">
        <v>0</v>
      </c>
      <c r="O2" s="6"/>
      <c r="P2" s="6" t="s">
        <v>61</v>
      </c>
      <c r="Q2" s="6">
        <v>646.27</v>
      </c>
      <c r="R2" s="6">
        <v>118.79</v>
      </c>
    </row>
    <row r="3" spans="1:18" x14ac:dyDescent="0.35">
      <c r="A3" s="8" t="s">
        <v>543</v>
      </c>
      <c r="L3" s="1" t="s">
        <v>544</v>
      </c>
      <c r="M3" s="1">
        <v>0</v>
      </c>
      <c r="N3" s="1">
        <v>0</v>
      </c>
      <c r="O3" s="6"/>
    </row>
    <row r="4" spans="1:18" x14ac:dyDescent="0.35">
      <c r="A4" s="8" t="s">
        <v>545</v>
      </c>
      <c r="L4" s="1" t="s">
        <v>546</v>
      </c>
      <c r="M4" s="1">
        <v>99</v>
      </c>
      <c r="N4" s="1">
        <v>-17.3</v>
      </c>
      <c r="O4" s="6"/>
      <c r="P4" s="6"/>
      <c r="Q4" s="6"/>
      <c r="R4" s="6"/>
    </row>
    <row r="5" spans="1:18" x14ac:dyDescent="0.35">
      <c r="A5" s="8" t="s">
        <v>547</v>
      </c>
      <c r="L5" s="6" t="s">
        <v>548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549</v>
      </c>
      <c r="L6" s="6" t="s">
        <v>550</v>
      </c>
      <c r="M6" s="6">
        <v>2400</v>
      </c>
      <c r="N6" s="6">
        <v>-428.1</v>
      </c>
      <c r="O6" s="6"/>
      <c r="P6" s="6"/>
      <c r="Q6" s="6"/>
      <c r="R6" s="6"/>
    </row>
    <row r="7" spans="1:18" x14ac:dyDescent="0.35">
      <c r="A7" s="8" t="s">
        <v>551</v>
      </c>
      <c r="L7" s="6" t="s">
        <v>552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553</v>
      </c>
      <c r="L8" s="6" t="s">
        <v>554</v>
      </c>
      <c r="M8" s="6">
        <v>16</v>
      </c>
      <c r="N8" s="6">
        <v>-3.1</v>
      </c>
      <c r="O8" s="6"/>
      <c r="P8" s="6"/>
      <c r="Q8" s="6"/>
      <c r="R8" s="6"/>
    </row>
    <row r="9" spans="1:18" x14ac:dyDescent="0.35">
      <c r="A9" s="8" t="s">
        <v>555</v>
      </c>
      <c r="L9" s="6" t="s">
        <v>556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557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558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559</v>
      </c>
      <c r="L12" s="9" t="s">
        <v>32</v>
      </c>
      <c r="M12" s="9">
        <v>1000</v>
      </c>
      <c r="N12" s="9">
        <v>742.2</v>
      </c>
      <c r="O12" s="6"/>
      <c r="P12" s="6"/>
      <c r="Q12" s="6"/>
      <c r="R12" s="6"/>
    </row>
    <row r="13" spans="1:18" x14ac:dyDescent="0.35">
      <c r="A13" s="8" t="s">
        <v>560</v>
      </c>
      <c r="L13" s="1" t="s">
        <v>561</v>
      </c>
      <c r="M13" s="6">
        <v>32.299999999999997</v>
      </c>
      <c r="N13" s="6">
        <v>6.8</v>
      </c>
      <c r="O13" s="6"/>
      <c r="P13" s="6"/>
      <c r="Q13" s="6"/>
      <c r="R13" s="6"/>
    </row>
    <row r="14" spans="1:18" x14ac:dyDescent="0.35">
      <c r="A14" s="8" t="s">
        <v>562</v>
      </c>
      <c r="L14" s="1" t="s">
        <v>563</v>
      </c>
      <c r="M14" s="6">
        <v>964.7</v>
      </c>
      <c r="N14" s="6">
        <v>125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564</v>
      </c>
      <c r="M17" s="6">
        <v>0</v>
      </c>
      <c r="N17" s="6">
        <v>-87.6</v>
      </c>
      <c r="O17" s="6"/>
      <c r="P17" s="6"/>
      <c r="Q17" s="6"/>
      <c r="R17" s="6"/>
    </row>
    <row r="18" spans="12:18" x14ac:dyDescent="0.35"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4512</v>
      </c>
      <c r="N20" s="7">
        <f>SUM(N2:N19)</f>
        <v>337.9</v>
      </c>
      <c r="O20" s="7"/>
      <c r="P20" s="7" t="s">
        <v>90</v>
      </c>
      <c r="Q20" s="7">
        <f>SUM(Q2:Q19)</f>
        <v>646.27</v>
      </c>
      <c r="R20" s="7">
        <f>SUM(R2:R19)</f>
        <v>118.79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2515</v>
      </c>
      <c r="N22" s="7">
        <f>SUM(N2:N9)</f>
        <v>-448.50000000000006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1997</v>
      </c>
      <c r="N23" s="7">
        <f>SUM(N12:N14)</f>
        <v>874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55.74</v>
      </c>
    </row>
    <row r="26" spans="12:18" x14ac:dyDescent="0.35">
      <c r="L26" s="7" t="s">
        <v>94</v>
      </c>
      <c r="M26" s="7">
        <f>ROUND(M23/M20*100,2)</f>
        <v>44.26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BB98-168D-417D-B985-094E8D6D6197}">
  <dimension ref="A1:R26"/>
  <sheetViews>
    <sheetView topLeftCell="H8" workbookViewId="0">
      <selection activeCell="M17" sqref="M17:N18"/>
    </sheetView>
  </sheetViews>
  <sheetFormatPr defaultRowHeight="14.5" x14ac:dyDescent="0.35"/>
  <cols>
    <col min="12" max="12" width="22.1796875" style="1" customWidth="1"/>
    <col min="13" max="15" width="9.1796875" style="1"/>
    <col min="16" max="16" width="20.7265625" style="1" customWidth="1"/>
    <col min="17" max="18" width="9.1796875" style="1"/>
  </cols>
  <sheetData>
    <row r="1" spans="1:18" x14ac:dyDescent="0.35">
      <c r="A1" t="s">
        <v>565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566</v>
      </c>
      <c r="L2" s="6" t="s">
        <v>567</v>
      </c>
      <c r="M2" s="6">
        <v>0</v>
      </c>
      <c r="N2" s="6">
        <v>0</v>
      </c>
      <c r="O2" s="6"/>
      <c r="P2" s="6" t="s">
        <v>154</v>
      </c>
      <c r="Q2" s="6">
        <v>2079.4699999999998</v>
      </c>
      <c r="R2" s="6">
        <v>431.91</v>
      </c>
    </row>
    <row r="3" spans="1:18" x14ac:dyDescent="0.35">
      <c r="A3" s="8" t="s">
        <v>568</v>
      </c>
      <c r="L3" s="1" t="s">
        <v>569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570</v>
      </c>
      <c r="L4" s="1" t="s">
        <v>571</v>
      </c>
      <c r="M4" s="6">
        <v>349</v>
      </c>
      <c r="N4" s="6">
        <v>-17.8</v>
      </c>
      <c r="O4" s="6"/>
      <c r="P4" s="6"/>
      <c r="Q4" s="6"/>
      <c r="R4" s="6"/>
    </row>
    <row r="5" spans="1:18" x14ac:dyDescent="0.35">
      <c r="A5" s="8" t="s">
        <v>572</v>
      </c>
      <c r="L5" s="6" t="s">
        <v>573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574</v>
      </c>
      <c r="L6" s="6" t="s">
        <v>575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576</v>
      </c>
      <c r="L7" s="6" t="s">
        <v>577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578</v>
      </c>
      <c r="L8" s="6" t="s">
        <v>579</v>
      </c>
      <c r="M8" s="6">
        <v>52</v>
      </c>
      <c r="N8" s="6">
        <v>-3.5</v>
      </c>
      <c r="O8" s="6"/>
      <c r="P8" s="6"/>
      <c r="Q8" s="6"/>
      <c r="R8" s="6"/>
    </row>
    <row r="9" spans="1:18" x14ac:dyDescent="0.35">
      <c r="A9" s="8" t="s">
        <v>580</v>
      </c>
      <c r="L9" s="6" t="s">
        <v>581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582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583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584</v>
      </c>
      <c r="L12" s="6" t="s">
        <v>585</v>
      </c>
      <c r="M12" s="6">
        <v>104</v>
      </c>
      <c r="N12" s="6">
        <v>150.19999999999999</v>
      </c>
      <c r="O12" s="6"/>
      <c r="P12" s="6"/>
      <c r="Q12" s="6"/>
      <c r="R12" s="6"/>
    </row>
    <row r="13" spans="1:18" x14ac:dyDescent="0.35">
      <c r="A13" s="8" t="s">
        <v>586</v>
      </c>
      <c r="L13" s="6" t="s">
        <v>587</v>
      </c>
      <c r="M13" s="6">
        <v>34.200000000000003</v>
      </c>
      <c r="N13" s="6">
        <v>22</v>
      </c>
      <c r="O13" s="6"/>
      <c r="P13" s="6"/>
      <c r="Q13" s="6"/>
      <c r="R13" s="6"/>
    </row>
    <row r="14" spans="1:18" x14ac:dyDescent="0.35">
      <c r="A14" s="8" t="s">
        <v>588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589</v>
      </c>
      <c r="M17" s="1">
        <v>0</v>
      </c>
      <c r="N17" s="1">
        <v>4.8</v>
      </c>
      <c r="O17" s="6"/>
      <c r="P17" s="6"/>
      <c r="Q17" s="6"/>
      <c r="R17" s="6"/>
    </row>
    <row r="18" spans="12:18" x14ac:dyDescent="0.35">
      <c r="L18" s="1" t="s">
        <v>590</v>
      </c>
      <c r="M18" s="1">
        <v>0</v>
      </c>
      <c r="N18" s="1">
        <v>62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539.20000000000005</v>
      </c>
      <c r="N20" s="7">
        <f>SUM(N2:N19)</f>
        <v>217.7</v>
      </c>
      <c r="O20" s="7"/>
      <c r="P20" s="7" t="s">
        <v>90</v>
      </c>
      <c r="Q20" s="7">
        <f>SUM(Q2:Q19)</f>
        <v>2079.4699999999998</v>
      </c>
      <c r="R20" s="7">
        <f>SUM(R2:R19)</f>
        <v>431.91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401</v>
      </c>
      <c r="N22" s="7">
        <f>SUM(N2:N9)</f>
        <v>-21.3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138.19999999999999</v>
      </c>
      <c r="N23" s="7">
        <f>SUM(N12:N14)</f>
        <v>172.2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74.37</v>
      </c>
    </row>
    <row r="26" spans="12:18" x14ac:dyDescent="0.35">
      <c r="L26" s="7" t="s">
        <v>94</v>
      </c>
      <c r="M26" s="7">
        <f>ROUND(M23/M20*100,2)</f>
        <v>25.63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C61-A1A5-40FC-A71D-CE534EB43461}">
  <dimension ref="A1:R26"/>
  <sheetViews>
    <sheetView topLeftCell="H1" workbookViewId="0">
      <selection activeCell="M17" sqref="M17:N17"/>
    </sheetView>
  </sheetViews>
  <sheetFormatPr defaultRowHeight="14.5" x14ac:dyDescent="0.35"/>
  <cols>
    <col min="12" max="12" width="18.26953125" customWidth="1"/>
    <col min="16" max="16" width="18.81640625" customWidth="1"/>
  </cols>
  <sheetData>
    <row r="1" spans="1:18" x14ac:dyDescent="0.35">
      <c r="A1" t="s">
        <v>591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592</v>
      </c>
      <c r="L2" s="6" t="s">
        <v>593</v>
      </c>
      <c r="M2" s="6">
        <v>0</v>
      </c>
      <c r="N2" s="6">
        <v>0</v>
      </c>
      <c r="O2" s="6"/>
      <c r="P2" s="6" t="s">
        <v>154</v>
      </c>
      <c r="Q2" s="6">
        <v>1384.61</v>
      </c>
      <c r="R2" s="6">
        <v>161.62</v>
      </c>
    </row>
    <row r="3" spans="1:18" x14ac:dyDescent="0.35">
      <c r="A3" s="8" t="s">
        <v>594</v>
      </c>
      <c r="L3" s="1" t="s">
        <v>595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596</v>
      </c>
      <c r="L4" s="1" t="s">
        <v>597</v>
      </c>
      <c r="M4" s="6">
        <v>116</v>
      </c>
      <c r="N4" s="6">
        <v>-17.600000000000001</v>
      </c>
      <c r="O4" s="6"/>
      <c r="P4" s="6"/>
      <c r="Q4" s="6"/>
      <c r="R4" s="6"/>
    </row>
    <row r="5" spans="1:18" x14ac:dyDescent="0.35">
      <c r="A5" s="8" t="s">
        <v>598</v>
      </c>
      <c r="L5" s="6" t="s">
        <v>599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600</v>
      </c>
      <c r="L6" s="6" t="s">
        <v>601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602</v>
      </c>
      <c r="L7" s="6" t="s">
        <v>603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604</v>
      </c>
      <c r="L8" s="6" t="s">
        <v>605</v>
      </c>
      <c r="M8" s="6">
        <v>35</v>
      </c>
      <c r="N8" s="6">
        <v>-5.7</v>
      </c>
      <c r="O8" s="6"/>
      <c r="P8" s="6"/>
      <c r="Q8" s="6"/>
      <c r="R8" s="6"/>
    </row>
    <row r="9" spans="1:18" x14ac:dyDescent="0.35">
      <c r="A9" s="8" t="s">
        <v>606</v>
      </c>
      <c r="L9" s="6" t="s">
        <v>607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608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609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610</v>
      </c>
      <c r="L12" s="6" t="s">
        <v>611</v>
      </c>
      <c r="M12" s="6">
        <v>500</v>
      </c>
      <c r="N12" s="6">
        <v>-62.2</v>
      </c>
      <c r="O12" s="6"/>
      <c r="P12" s="6"/>
      <c r="Q12" s="6"/>
      <c r="R12" s="6"/>
    </row>
    <row r="13" spans="1:18" x14ac:dyDescent="0.35">
      <c r="A13" s="8" t="s">
        <v>612</v>
      </c>
      <c r="L13" s="6" t="s">
        <v>613</v>
      </c>
      <c r="M13" s="6">
        <v>69.2</v>
      </c>
      <c r="N13" s="6">
        <v>24.7</v>
      </c>
      <c r="O13" s="6"/>
      <c r="P13" s="6"/>
      <c r="Q13" s="6"/>
      <c r="R13" s="6"/>
    </row>
    <row r="14" spans="1:18" x14ac:dyDescent="0.35">
      <c r="A14" s="8" t="s">
        <v>614</v>
      </c>
      <c r="L14" s="6" t="s">
        <v>615</v>
      </c>
      <c r="M14" s="6">
        <v>71.2</v>
      </c>
      <c r="N14" s="6">
        <v>12.4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616</v>
      </c>
      <c r="M17" s="1">
        <v>0</v>
      </c>
      <c r="N17" s="1">
        <v>-46</v>
      </c>
      <c r="O17" s="6"/>
      <c r="P17" s="6"/>
      <c r="Q17" s="6"/>
      <c r="R17" s="6"/>
    </row>
    <row r="18" spans="12:18" x14ac:dyDescent="0.35">
      <c r="L18" s="1"/>
      <c r="M18" s="1"/>
      <c r="N18" s="1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791.40000000000009</v>
      </c>
      <c r="N20" s="7">
        <f>SUM(N2:N19)</f>
        <v>-94.4</v>
      </c>
      <c r="O20" s="7"/>
      <c r="P20" s="7" t="s">
        <v>90</v>
      </c>
      <c r="Q20" s="7">
        <f>SUM(Q2:Q19)</f>
        <v>1384.61</v>
      </c>
      <c r="R20" s="7">
        <f>SUM(R2:R19)</f>
        <v>161.62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151</v>
      </c>
      <c r="N22" s="7">
        <f>SUM(N2:N9)</f>
        <v>-23.3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640.40000000000009</v>
      </c>
      <c r="N23" s="7">
        <f>SUM(N12:N14)</f>
        <v>-25.1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19.079999999999998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80.92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D1B-93AF-4DCE-908A-83472AC74934}">
  <dimension ref="A1:R26"/>
  <sheetViews>
    <sheetView topLeftCell="H1" workbookViewId="0">
      <selection activeCell="L12" sqref="L12:L14"/>
    </sheetView>
  </sheetViews>
  <sheetFormatPr defaultRowHeight="14.5" x14ac:dyDescent="0.35"/>
  <cols>
    <col min="12" max="12" width="19.54296875" customWidth="1"/>
    <col min="16" max="16" width="20.54296875" customWidth="1"/>
  </cols>
  <sheetData>
    <row r="1" spans="1:18" x14ac:dyDescent="0.35">
      <c r="A1" t="s">
        <v>617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618</v>
      </c>
      <c r="L2" s="6" t="s">
        <v>619</v>
      </c>
      <c r="M2" s="6">
        <v>0</v>
      </c>
      <c r="N2" s="6">
        <v>0</v>
      </c>
      <c r="O2" s="6"/>
      <c r="P2" s="6" t="s">
        <v>154</v>
      </c>
      <c r="Q2" s="6">
        <v>674.35</v>
      </c>
      <c r="R2" s="6">
        <v>154.19</v>
      </c>
    </row>
    <row r="3" spans="1:18" x14ac:dyDescent="0.35">
      <c r="A3" s="8" t="s">
        <v>620</v>
      </c>
      <c r="L3" s="1" t="s">
        <v>621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622</v>
      </c>
      <c r="L4" s="1" t="s">
        <v>623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624</v>
      </c>
      <c r="L5" s="6" t="s">
        <v>625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626</v>
      </c>
      <c r="L6" s="6" t="s">
        <v>627</v>
      </c>
      <c r="M6" s="6">
        <v>1203</v>
      </c>
      <c r="N6" s="6">
        <v>-145.6</v>
      </c>
      <c r="O6" s="6"/>
      <c r="P6" s="6"/>
      <c r="Q6" s="6"/>
      <c r="R6" s="6"/>
    </row>
    <row r="7" spans="1:18" x14ac:dyDescent="0.35">
      <c r="A7" s="8" t="s">
        <v>628</v>
      </c>
      <c r="L7" s="6" t="s">
        <v>629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630</v>
      </c>
      <c r="L8" s="6" t="s">
        <v>631</v>
      </c>
      <c r="M8" s="6">
        <v>17</v>
      </c>
      <c r="N8" s="6">
        <v>-2.4</v>
      </c>
      <c r="O8" s="6"/>
      <c r="P8" s="6"/>
      <c r="Q8" s="6"/>
      <c r="R8" s="6"/>
    </row>
    <row r="9" spans="1:18" x14ac:dyDescent="0.35">
      <c r="A9" s="8" t="s">
        <v>632</v>
      </c>
      <c r="L9" s="6" t="s">
        <v>633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634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635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636</v>
      </c>
      <c r="L12" s="6" t="s">
        <v>637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638</v>
      </c>
      <c r="L13" s="6" t="s">
        <v>639</v>
      </c>
      <c r="M13" s="6">
        <v>33.700000000000003</v>
      </c>
      <c r="N13" s="6">
        <v>34.299999999999997</v>
      </c>
      <c r="O13" s="6"/>
      <c r="P13" s="6"/>
      <c r="Q13" s="6"/>
      <c r="R13" s="6"/>
    </row>
    <row r="14" spans="1:18" x14ac:dyDescent="0.35">
      <c r="L14" s="6" t="s">
        <v>640</v>
      </c>
      <c r="M14" s="6">
        <v>576</v>
      </c>
      <c r="N14" s="6">
        <v>370.4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/>
      <c r="M17" s="1"/>
      <c r="N17" s="1"/>
      <c r="O17" s="6"/>
      <c r="P17" s="6"/>
      <c r="Q17" s="6"/>
      <c r="R17" s="6"/>
    </row>
    <row r="18" spans="12:18" x14ac:dyDescent="0.35">
      <c r="L18" s="1"/>
      <c r="M18" s="1"/>
      <c r="N18" s="1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1829.7</v>
      </c>
      <c r="N20" s="7">
        <f>SUM(N2:N19)</f>
        <v>256.7</v>
      </c>
      <c r="O20" s="7"/>
      <c r="P20" s="7" t="s">
        <v>90</v>
      </c>
      <c r="Q20" s="7">
        <f>SUM(Q2:Q19)</f>
        <v>674.35</v>
      </c>
      <c r="R20" s="7">
        <f>SUM(R2:R19)</f>
        <v>154.19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1220</v>
      </c>
      <c r="N22" s="7">
        <f>SUM(N2:N9)</f>
        <v>-148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609.70000000000005</v>
      </c>
      <c r="N23" s="7">
        <f>SUM(N12:N14)</f>
        <v>404.7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66.680000000000007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33.32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83A5-62AC-4A06-8568-B6DCEB679963}">
  <dimension ref="A1:R26"/>
  <sheetViews>
    <sheetView topLeftCell="J1" workbookViewId="0">
      <selection activeCell="M17" sqref="M17:N18"/>
    </sheetView>
  </sheetViews>
  <sheetFormatPr defaultRowHeight="14.5" x14ac:dyDescent="0.35"/>
  <cols>
    <col min="12" max="12" width="19.81640625" customWidth="1"/>
    <col min="16" max="16" width="18.26953125" customWidth="1"/>
  </cols>
  <sheetData>
    <row r="1" spans="1:18" x14ac:dyDescent="0.35">
      <c r="A1" t="s">
        <v>641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642</v>
      </c>
      <c r="L2" s="6" t="s">
        <v>643</v>
      </c>
      <c r="M2" s="6">
        <v>1724</v>
      </c>
      <c r="N2" s="6">
        <v>-147.19999999999999</v>
      </c>
      <c r="O2" s="6"/>
      <c r="P2" s="6" t="s">
        <v>61</v>
      </c>
      <c r="Q2" s="6">
        <v>1973.87</v>
      </c>
      <c r="R2" s="6">
        <v>373.93</v>
      </c>
    </row>
    <row r="3" spans="1:18" x14ac:dyDescent="0.35">
      <c r="A3" s="8" t="s">
        <v>644</v>
      </c>
      <c r="L3" s="1" t="s">
        <v>645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646</v>
      </c>
      <c r="L4" s="1" t="s">
        <v>647</v>
      </c>
      <c r="M4" s="6">
        <v>138</v>
      </c>
      <c r="N4" s="6">
        <v>-12</v>
      </c>
      <c r="O4" s="6"/>
      <c r="P4" s="6"/>
      <c r="Q4" s="6"/>
      <c r="R4" s="6"/>
    </row>
    <row r="5" spans="1:18" x14ac:dyDescent="0.35">
      <c r="A5" s="8" t="s">
        <v>648</v>
      </c>
      <c r="L5" s="6" t="s">
        <v>649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650</v>
      </c>
      <c r="L6" s="6" t="s">
        <v>651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652</v>
      </c>
      <c r="L7" s="6" t="s">
        <v>653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654</v>
      </c>
      <c r="L8" s="6" t="s">
        <v>655</v>
      </c>
      <c r="M8" s="6">
        <v>49</v>
      </c>
      <c r="N8" s="6">
        <v>-5.2</v>
      </c>
      <c r="O8" s="6"/>
      <c r="P8" s="6"/>
      <c r="Q8" s="6"/>
      <c r="R8" s="6"/>
    </row>
    <row r="9" spans="1:18" x14ac:dyDescent="0.35">
      <c r="A9" s="8" t="s">
        <v>656</v>
      </c>
      <c r="L9" s="6" t="s">
        <v>657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658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659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660</v>
      </c>
      <c r="L12" s="6" t="s">
        <v>661</v>
      </c>
      <c r="M12" s="6">
        <v>98.7</v>
      </c>
      <c r="N12" s="6">
        <v>71.900000000000006</v>
      </c>
      <c r="O12" s="6"/>
      <c r="P12" s="6"/>
      <c r="Q12" s="6"/>
      <c r="R12" s="6"/>
    </row>
    <row r="13" spans="1:18" x14ac:dyDescent="0.35">
      <c r="A13" s="8" t="s">
        <v>662</v>
      </c>
      <c r="L13" s="6" t="s">
        <v>663</v>
      </c>
      <c r="M13" s="6">
        <v>141.6</v>
      </c>
      <c r="N13" s="6">
        <v>47.4</v>
      </c>
      <c r="O13" s="6"/>
      <c r="P13" s="6"/>
      <c r="Q13" s="6"/>
      <c r="R13" s="6"/>
    </row>
    <row r="14" spans="1:18" x14ac:dyDescent="0.35">
      <c r="A14" s="8" t="s">
        <v>664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665</v>
      </c>
      <c r="M17" s="1">
        <v>0</v>
      </c>
      <c r="N17" s="1">
        <v>-41.8</v>
      </c>
      <c r="O17" s="6"/>
      <c r="P17" s="6"/>
      <c r="Q17" s="6"/>
      <c r="R17" s="6"/>
    </row>
    <row r="18" spans="12:18" x14ac:dyDescent="0.35">
      <c r="L18" s="1" t="s">
        <v>666</v>
      </c>
      <c r="M18" s="1">
        <v>0</v>
      </c>
      <c r="N18" s="1">
        <v>-180.4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2151.3000000000002</v>
      </c>
      <c r="N20" s="7">
        <f>SUM(N2:N19)</f>
        <v>-267.29999999999995</v>
      </c>
      <c r="O20" s="7"/>
      <c r="P20" s="7" t="s">
        <v>90</v>
      </c>
      <c r="Q20" s="7">
        <f>SUM(Q2:Q19)</f>
        <v>1973.87</v>
      </c>
      <c r="R20" s="7">
        <f>SUM(R2:R19)</f>
        <v>373.93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1911</v>
      </c>
      <c r="N22" s="7">
        <f>SUM(N2:N9)</f>
        <v>-164.39999999999998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240.3</v>
      </c>
      <c r="N23" s="7">
        <f>SUM(N12:N14)</f>
        <v>119.30000000000001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88.83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11.17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74AD-8555-4B84-B117-D41339F61880}">
  <dimension ref="A1:R26"/>
  <sheetViews>
    <sheetView topLeftCell="H1" workbookViewId="0">
      <selection activeCell="M12" sqref="M12:N14"/>
    </sheetView>
  </sheetViews>
  <sheetFormatPr defaultRowHeight="14.5" x14ac:dyDescent="0.35"/>
  <cols>
    <col min="12" max="12" width="20.453125" customWidth="1"/>
    <col min="16" max="16" width="17.7265625" customWidth="1"/>
  </cols>
  <sheetData>
    <row r="1" spans="1:18" x14ac:dyDescent="0.35">
      <c r="A1" t="s">
        <v>667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668</v>
      </c>
      <c r="L2" s="6" t="s">
        <v>669</v>
      </c>
      <c r="M2" s="6">
        <v>0</v>
      </c>
      <c r="N2" s="6">
        <v>0</v>
      </c>
      <c r="O2" s="6"/>
      <c r="P2" s="6" t="s">
        <v>61</v>
      </c>
      <c r="Q2" s="6">
        <v>571.88</v>
      </c>
      <c r="R2" s="6">
        <v>120.22</v>
      </c>
    </row>
    <row r="3" spans="1:18" x14ac:dyDescent="0.35">
      <c r="A3" s="8" t="s">
        <v>670</v>
      </c>
      <c r="L3" s="1" t="s">
        <v>671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672</v>
      </c>
      <c r="L4" s="1" t="s">
        <v>673</v>
      </c>
      <c r="M4" s="6">
        <v>444</v>
      </c>
      <c r="N4" s="6">
        <v>-48.5</v>
      </c>
      <c r="O4" s="6"/>
      <c r="P4" s="6"/>
      <c r="Q4" s="6"/>
      <c r="R4" s="6"/>
    </row>
    <row r="5" spans="1:18" x14ac:dyDescent="0.35">
      <c r="A5" s="8" t="s">
        <v>674</v>
      </c>
      <c r="L5" s="6" t="s">
        <v>675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676</v>
      </c>
      <c r="L6" s="6" t="s">
        <v>677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678</v>
      </c>
      <c r="L7" s="6" t="s">
        <v>679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680</v>
      </c>
      <c r="L8" s="6" t="s">
        <v>681</v>
      </c>
      <c r="M8" s="6">
        <v>14</v>
      </c>
      <c r="N8" s="6">
        <v>-1.9</v>
      </c>
      <c r="O8" s="6"/>
      <c r="P8" s="6"/>
      <c r="Q8" s="6"/>
      <c r="R8" s="6"/>
    </row>
    <row r="9" spans="1:18" x14ac:dyDescent="0.35">
      <c r="A9" s="8" t="s">
        <v>682</v>
      </c>
      <c r="L9" s="6" t="s">
        <v>683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684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685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686</v>
      </c>
      <c r="L12" s="6" t="s">
        <v>687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688</v>
      </c>
      <c r="L13" s="6" t="s">
        <v>689</v>
      </c>
      <c r="M13" s="6">
        <v>28.6</v>
      </c>
      <c r="N13" s="6">
        <v>16.8</v>
      </c>
      <c r="O13" s="6"/>
      <c r="P13" s="6"/>
      <c r="Q13" s="6"/>
      <c r="R13" s="6"/>
    </row>
    <row r="14" spans="1:18" x14ac:dyDescent="0.35">
      <c r="L14" s="6" t="s">
        <v>690</v>
      </c>
      <c r="M14" s="6">
        <v>926.8</v>
      </c>
      <c r="N14" s="6">
        <v>350.5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/>
      <c r="M17" s="1"/>
      <c r="N17" s="1"/>
      <c r="O17" s="6"/>
      <c r="P17" s="6"/>
      <c r="Q17" s="6"/>
      <c r="R17" s="6"/>
    </row>
    <row r="18" spans="12:18" x14ac:dyDescent="0.35">
      <c r="L18" s="1"/>
      <c r="M18" s="1"/>
      <c r="N18" s="1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1413.4</v>
      </c>
      <c r="N20" s="7">
        <f>SUM(N2:N19)</f>
        <v>316.89999999999998</v>
      </c>
      <c r="O20" s="7"/>
      <c r="P20" s="7" t="s">
        <v>90</v>
      </c>
      <c r="Q20" s="7">
        <f>SUM(Q2:Q19)</f>
        <v>571.88</v>
      </c>
      <c r="R20" s="7">
        <f>SUM(R2:R19)</f>
        <v>120.22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458</v>
      </c>
      <c r="N22" s="7">
        <f>SUM(N2:N9)</f>
        <v>-50.4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955.4</v>
      </c>
      <c r="N23" s="7">
        <f>SUM(N12:N14)</f>
        <v>367.3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32.4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67.599999999999994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B8A6-F1FE-40AF-914E-B4C17E3A9766}">
  <dimension ref="A1:R27"/>
  <sheetViews>
    <sheetView topLeftCell="J1" workbookViewId="0">
      <selection activeCell="G19" sqref="G19"/>
    </sheetView>
  </sheetViews>
  <sheetFormatPr defaultRowHeight="14.5" x14ac:dyDescent="0.35"/>
  <cols>
    <col min="12" max="12" width="36" style="1" customWidth="1"/>
    <col min="13" max="14" width="9.1796875" style="1"/>
    <col min="16" max="16" width="16.54296875" customWidth="1"/>
  </cols>
  <sheetData>
    <row r="1" spans="1:18" x14ac:dyDescent="0.35">
      <c r="A1" t="s">
        <v>691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692</v>
      </c>
      <c r="L2" s="6" t="s">
        <v>693</v>
      </c>
      <c r="M2" s="6">
        <v>366</v>
      </c>
      <c r="N2" s="6">
        <v>-38.200000000000003</v>
      </c>
      <c r="O2" s="6"/>
      <c r="P2" s="6" t="s">
        <v>61</v>
      </c>
      <c r="Q2" s="6">
        <v>717.98</v>
      </c>
      <c r="R2" s="6">
        <v>95.21</v>
      </c>
    </row>
    <row r="3" spans="1:18" x14ac:dyDescent="0.35">
      <c r="A3" s="8" t="s">
        <v>694</v>
      </c>
      <c r="L3" s="1" t="s">
        <v>695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696</v>
      </c>
      <c r="L4" s="1" t="s">
        <v>697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698</v>
      </c>
      <c r="L5" s="6" t="s">
        <v>699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700</v>
      </c>
      <c r="L6" s="6" t="s">
        <v>701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t="s">
        <v>702</v>
      </c>
      <c r="L7" s="6" t="s">
        <v>703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704</v>
      </c>
      <c r="L8" s="6" t="s">
        <v>705</v>
      </c>
      <c r="M8" s="6">
        <v>18</v>
      </c>
      <c r="N8" s="6">
        <v>-2.2000000000000002</v>
      </c>
      <c r="O8" s="6"/>
      <c r="P8" s="6"/>
      <c r="Q8" s="6"/>
      <c r="R8" s="6"/>
    </row>
    <row r="9" spans="1:18" x14ac:dyDescent="0.35">
      <c r="A9" s="8" t="s">
        <v>706</v>
      </c>
      <c r="L9" s="6" t="s">
        <v>707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708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709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710</v>
      </c>
      <c r="L12" s="6" t="s">
        <v>40</v>
      </c>
      <c r="M12" s="6">
        <v>1000</v>
      </c>
      <c r="N12" s="6">
        <v>-63.2</v>
      </c>
      <c r="O12" s="6"/>
      <c r="P12" s="6"/>
      <c r="Q12" s="6"/>
      <c r="R12" s="6"/>
    </row>
    <row r="13" spans="1:18" x14ac:dyDescent="0.35">
      <c r="A13" s="8" t="s">
        <v>711</v>
      </c>
      <c r="L13" s="6" t="s">
        <v>712</v>
      </c>
      <c r="M13" s="6">
        <v>0</v>
      </c>
      <c r="N13" s="6">
        <v>0</v>
      </c>
      <c r="O13" s="6"/>
      <c r="P13" s="6"/>
      <c r="Q13" s="6"/>
      <c r="R13" s="6"/>
    </row>
    <row r="14" spans="1:18" x14ac:dyDescent="0.35">
      <c r="A14" s="8" t="s">
        <v>713</v>
      </c>
      <c r="L14" s="1" t="s">
        <v>714</v>
      </c>
      <c r="M14" s="6">
        <v>35.9</v>
      </c>
      <c r="N14" s="6">
        <v>40.200000000000003</v>
      </c>
      <c r="O14" s="6"/>
      <c r="P14" s="6"/>
      <c r="Q14" s="6"/>
      <c r="R14" s="6"/>
    </row>
    <row r="15" spans="1:18" x14ac:dyDescent="0.35">
      <c r="A15" s="8" t="s">
        <v>715</v>
      </c>
      <c r="L15" s="6" t="s">
        <v>716</v>
      </c>
      <c r="M15" s="6">
        <v>43.5</v>
      </c>
      <c r="N15" s="6">
        <v>21.9</v>
      </c>
      <c r="O15" s="6"/>
      <c r="P15" s="6"/>
      <c r="Q15" s="6"/>
      <c r="R15" s="6"/>
    </row>
    <row r="16" spans="1:18" x14ac:dyDescent="0.35">
      <c r="A16" s="8" t="s">
        <v>717</v>
      </c>
      <c r="L16" s="6"/>
      <c r="M16" s="6"/>
      <c r="N16" s="6"/>
      <c r="O16" s="6"/>
      <c r="P16" s="6"/>
      <c r="Q16" s="6"/>
      <c r="R16" s="6"/>
    </row>
    <row r="17" spans="1:18" x14ac:dyDescent="0.35">
      <c r="A17" s="8" t="s">
        <v>718</v>
      </c>
      <c r="L17" s="7" t="s">
        <v>87</v>
      </c>
      <c r="M17" s="6"/>
      <c r="N17" s="6"/>
      <c r="O17" s="6"/>
      <c r="P17" s="6"/>
      <c r="Q17" s="6"/>
      <c r="R17" s="6"/>
    </row>
    <row r="18" spans="1:18" x14ac:dyDescent="0.35">
      <c r="L18" s="1" t="s">
        <v>719</v>
      </c>
      <c r="M18" s="1">
        <v>0</v>
      </c>
      <c r="N18" s="1">
        <v>-1</v>
      </c>
      <c r="O18" s="6"/>
      <c r="P18" s="6"/>
      <c r="Q18" s="6"/>
      <c r="R18" s="6"/>
    </row>
    <row r="19" spans="1:18" x14ac:dyDescent="0.35">
      <c r="L19" s="1" t="s">
        <v>720</v>
      </c>
      <c r="M19" s="1">
        <v>0</v>
      </c>
      <c r="N19" s="1">
        <v>-1</v>
      </c>
      <c r="O19" s="6"/>
      <c r="P19" s="6"/>
      <c r="Q19" s="6"/>
      <c r="R19" s="6"/>
    </row>
    <row r="20" spans="1:18" x14ac:dyDescent="0.35">
      <c r="L20" s="6"/>
      <c r="M20" s="6"/>
      <c r="N20" s="6"/>
      <c r="O20" s="6"/>
      <c r="P20" s="6"/>
      <c r="Q20" s="6"/>
      <c r="R20" s="6"/>
    </row>
    <row r="21" spans="1:18" x14ac:dyDescent="0.35">
      <c r="L21" s="7" t="s">
        <v>89</v>
      </c>
      <c r="M21" s="7">
        <f>SUM(M2:M20)</f>
        <v>1463.4</v>
      </c>
      <c r="N21" s="7">
        <f>SUM(N2:N20)</f>
        <v>-43.500000000000007</v>
      </c>
      <c r="O21" s="7"/>
      <c r="P21" s="7" t="s">
        <v>90</v>
      </c>
      <c r="Q21" s="7">
        <f>SUM(Q2:Q20)</f>
        <v>717.98</v>
      </c>
      <c r="R21" s="7">
        <f>SUM(R2:R20)</f>
        <v>95.21</v>
      </c>
    </row>
    <row r="22" spans="1:18" x14ac:dyDescent="0.35">
      <c r="L22" s="6"/>
      <c r="M22" s="6"/>
      <c r="N22" s="6"/>
      <c r="O22" s="6"/>
      <c r="P22" s="6"/>
      <c r="Q22" s="6"/>
      <c r="R22" s="6"/>
    </row>
    <row r="23" spans="1:18" x14ac:dyDescent="0.35">
      <c r="L23" s="7" t="s">
        <v>91</v>
      </c>
      <c r="M23" s="7">
        <f>SUM(M2:M9)</f>
        <v>384</v>
      </c>
      <c r="N23" s="7">
        <f>SUM(N2:N9)</f>
        <v>-40.400000000000006</v>
      </c>
      <c r="O23" s="6"/>
      <c r="P23" s="6"/>
      <c r="Q23" s="6"/>
      <c r="R23" s="6"/>
    </row>
    <row r="24" spans="1:18" x14ac:dyDescent="0.35">
      <c r="L24" s="7" t="s">
        <v>92</v>
      </c>
      <c r="M24" s="7">
        <f>SUM(M12:M15)</f>
        <v>1079.4000000000001</v>
      </c>
      <c r="N24" s="7">
        <f>SUM(N12:N15)</f>
        <v>-1.1000000000000014</v>
      </c>
      <c r="O24" s="6"/>
      <c r="P24" s="6"/>
      <c r="Q24" s="6"/>
      <c r="R24" s="6"/>
    </row>
    <row r="25" spans="1:18" x14ac:dyDescent="0.35">
      <c r="O25" s="1"/>
      <c r="P25" s="1"/>
      <c r="Q25" s="1"/>
      <c r="R25" s="1"/>
    </row>
    <row r="26" spans="1:18" x14ac:dyDescent="0.35">
      <c r="L26" s="7" t="s">
        <v>93</v>
      </c>
      <c r="M26" s="7">
        <f>ROUND(M23/M21*100,2)</f>
        <v>26.24</v>
      </c>
      <c r="O26" s="1"/>
      <c r="P26" s="1"/>
      <c r="Q26" s="1"/>
      <c r="R26" s="1"/>
    </row>
    <row r="27" spans="1:18" x14ac:dyDescent="0.35">
      <c r="L27" s="7" t="s">
        <v>94</v>
      </c>
      <c r="M27" s="7">
        <f>ROUND(M24/M21*100,2)</f>
        <v>73.760000000000005</v>
      </c>
      <c r="O27" s="1"/>
      <c r="P27" s="1"/>
      <c r="Q27" s="1"/>
      <c r="R2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404B-B31A-451F-B745-74D253960380}">
  <dimension ref="A1:R26"/>
  <sheetViews>
    <sheetView topLeftCell="E1" workbookViewId="0">
      <selection activeCell="Q2" sqref="Q2:R2"/>
    </sheetView>
  </sheetViews>
  <sheetFormatPr defaultRowHeight="14.5" x14ac:dyDescent="0.35"/>
  <cols>
    <col min="12" max="12" width="21" customWidth="1"/>
    <col min="16" max="16" width="16.7265625" customWidth="1"/>
  </cols>
  <sheetData>
    <row r="1" spans="1:18" x14ac:dyDescent="0.35">
      <c r="A1" t="s">
        <v>721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722</v>
      </c>
      <c r="L2" s="6" t="s">
        <v>723</v>
      </c>
      <c r="M2" s="6">
        <v>280</v>
      </c>
      <c r="N2" s="6">
        <v>-32.9</v>
      </c>
      <c r="O2" s="6"/>
      <c r="P2" s="6" t="s">
        <v>61</v>
      </c>
      <c r="Q2" s="6">
        <v>989.55</v>
      </c>
      <c r="R2" s="6">
        <v>181.43</v>
      </c>
    </row>
    <row r="3" spans="1:18" x14ac:dyDescent="0.35">
      <c r="A3" s="8" t="s">
        <v>724</v>
      </c>
      <c r="L3" s="1" t="s">
        <v>725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726</v>
      </c>
      <c r="L4" s="1" t="s">
        <v>727</v>
      </c>
      <c r="M4" s="6">
        <v>20</v>
      </c>
      <c r="N4" s="6">
        <v>-3.9</v>
      </c>
      <c r="O4" s="6"/>
      <c r="P4" s="6"/>
      <c r="Q4" s="6"/>
      <c r="R4" s="6"/>
    </row>
    <row r="5" spans="1:18" x14ac:dyDescent="0.35">
      <c r="A5" s="8" t="s">
        <v>728</v>
      </c>
      <c r="L5" s="6" t="s">
        <v>729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730</v>
      </c>
      <c r="L6" s="6" t="s">
        <v>731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732</v>
      </c>
      <c r="L7" s="6" t="s">
        <v>733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734</v>
      </c>
      <c r="L8" s="6" t="s">
        <v>735</v>
      </c>
      <c r="M8" s="6">
        <v>20</v>
      </c>
      <c r="N8" s="6">
        <v>-3.8</v>
      </c>
      <c r="O8" s="6"/>
      <c r="P8" s="6"/>
      <c r="Q8" s="6"/>
      <c r="R8" s="6"/>
    </row>
    <row r="9" spans="1:18" x14ac:dyDescent="0.35">
      <c r="A9" s="8" t="s">
        <v>736</v>
      </c>
      <c r="L9" s="6" t="s">
        <v>737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738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739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740</v>
      </c>
      <c r="L12" s="6" t="s">
        <v>741</v>
      </c>
      <c r="M12" s="6">
        <v>49.5</v>
      </c>
      <c r="N12" s="6">
        <v>26.8</v>
      </c>
      <c r="O12" s="6"/>
      <c r="P12" s="6"/>
      <c r="Q12" s="6"/>
      <c r="R12" s="6"/>
    </row>
    <row r="13" spans="1:18" x14ac:dyDescent="0.35">
      <c r="A13" s="8" t="s">
        <v>742</v>
      </c>
      <c r="L13" s="6" t="s">
        <v>743</v>
      </c>
      <c r="M13" s="6">
        <v>596.1</v>
      </c>
      <c r="N13" s="6">
        <v>201.6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744</v>
      </c>
      <c r="M17" s="1">
        <v>0</v>
      </c>
      <c r="N17" s="1">
        <v>0</v>
      </c>
      <c r="O17" s="6"/>
      <c r="P17" s="6"/>
      <c r="Q17" s="6"/>
      <c r="R17" s="6"/>
    </row>
    <row r="18" spans="12:18" x14ac:dyDescent="0.35">
      <c r="L18" s="1"/>
      <c r="M18" s="1"/>
      <c r="N18" s="1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965.6</v>
      </c>
      <c r="N20" s="7">
        <f>SUM(N2:N19)</f>
        <v>187.8</v>
      </c>
      <c r="O20" s="7"/>
      <c r="P20" s="7" t="s">
        <v>90</v>
      </c>
      <c r="Q20" s="7">
        <f>SUM(Q2:Q19)</f>
        <v>989.55</v>
      </c>
      <c r="R20" s="7">
        <f>SUM(R2:R19)</f>
        <v>181.43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320</v>
      </c>
      <c r="N22" s="7">
        <f>SUM(N2:N9)</f>
        <v>-40.599999999999994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645.6</v>
      </c>
      <c r="N23" s="7">
        <f>SUM(N12:N14)</f>
        <v>228.4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33.14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66.86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6517-C5CD-491B-993E-5A9FC164B559}">
  <dimension ref="A1:R26"/>
  <sheetViews>
    <sheetView topLeftCell="H1" workbookViewId="0">
      <selection activeCell="Q2" sqref="Q2:R2"/>
    </sheetView>
  </sheetViews>
  <sheetFormatPr defaultRowHeight="14.5" x14ac:dyDescent="0.35"/>
  <cols>
    <col min="12" max="12" width="20.453125" customWidth="1"/>
    <col min="16" max="16" width="21.1796875" customWidth="1"/>
  </cols>
  <sheetData>
    <row r="1" spans="1:18" x14ac:dyDescent="0.35">
      <c r="A1" t="s">
        <v>745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746</v>
      </c>
      <c r="L2" s="6" t="s">
        <v>747</v>
      </c>
      <c r="M2" s="6">
        <v>0</v>
      </c>
      <c r="N2" s="6">
        <v>0</v>
      </c>
      <c r="O2" s="6"/>
      <c r="P2" s="6" t="s">
        <v>61</v>
      </c>
      <c r="Q2" s="6">
        <v>170.46</v>
      </c>
      <c r="R2" s="6">
        <v>55.44</v>
      </c>
    </row>
    <row r="3" spans="1:18" x14ac:dyDescent="0.35">
      <c r="A3" s="8" t="s">
        <v>748</v>
      </c>
      <c r="L3" s="1" t="s">
        <v>749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t="s">
        <v>750</v>
      </c>
      <c r="L4" s="1" t="s">
        <v>751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752</v>
      </c>
      <c r="L5" s="6" t="s">
        <v>753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t="s">
        <v>754</v>
      </c>
      <c r="L6" s="6" t="s">
        <v>755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t="s">
        <v>756</v>
      </c>
      <c r="L7" s="6" t="s">
        <v>757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758</v>
      </c>
      <c r="L8" s="6" t="s">
        <v>759</v>
      </c>
      <c r="M8" s="6">
        <v>4</v>
      </c>
      <c r="N8" s="6">
        <v>-0.5</v>
      </c>
      <c r="O8" s="6"/>
      <c r="P8" s="6"/>
      <c r="Q8" s="6"/>
      <c r="R8" s="6"/>
    </row>
    <row r="9" spans="1:18" x14ac:dyDescent="0.35">
      <c r="A9" s="8" t="s">
        <v>760</v>
      </c>
      <c r="L9" s="6" t="s">
        <v>761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762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763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764</v>
      </c>
      <c r="L12" s="6" t="s">
        <v>765</v>
      </c>
      <c r="M12" s="6">
        <v>8.5</v>
      </c>
      <c r="N12" s="6">
        <v>-7.3</v>
      </c>
      <c r="O12" s="6"/>
      <c r="P12" s="6"/>
      <c r="Q12" s="6"/>
      <c r="R12" s="6"/>
    </row>
    <row r="13" spans="1:18" x14ac:dyDescent="0.35">
      <c r="A13" s="8" t="s">
        <v>766</v>
      </c>
      <c r="L13" s="6" t="s">
        <v>767</v>
      </c>
      <c r="M13" s="6">
        <v>130.80000000000001</v>
      </c>
      <c r="N13" s="6">
        <v>47.3</v>
      </c>
      <c r="O13" s="6"/>
      <c r="P13" s="6"/>
      <c r="Q13" s="6"/>
      <c r="R13" s="6"/>
    </row>
    <row r="14" spans="1:18" x14ac:dyDescent="0.35">
      <c r="A14" s="8" t="s">
        <v>768</v>
      </c>
      <c r="L14" s="6"/>
      <c r="M14" s="6"/>
      <c r="N14" s="6"/>
      <c r="O14" s="6"/>
      <c r="P14" s="6"/>
      <c r="Q14" s="6"/>
      <c r="R14" s="6"/>
    </row>
    <row r="15" spans="1:18" x14ac:dyDescent="0.35">
      <c r="A15" s="8" t="s">
        <v>769</v>
      </c>
      <c r="L15" s="6"/>
      <c r="M15" s="6"/>
      <c r="N15" s="6"/>
      <c r="O15" s="6"/>
      <c r="P15" s="6"/>
      <c r="Q15" s="6"/>
      <c r="R15" s="6"/>
    </row>
    <row r="16" spans="1:18" x14ac:dyDescent="0.35">
      <c r="A16" s="8" t="s">
        <v>770</v>
      </c>
      <c r="L16" s="7" t="s">
        <v>87</v>
      </c>
      <c r="M16" s="6"/>
      <c r="N16" s="6"/>
      <c r="O16" s="6"/>
      <c r="P16" s="6"/>
      <c r="Q16" s="6"/>
      <c r="R16" s="6"/>
    </row>
    <row r="17" spans="1:18" x14ac:dyDescent="0.35">
      <c r="A17" s="8" t="s">
        <v>771</v>
      </c>
      <c r="L17" s="1" t="s">
        <v>772</v>
      </c>
      <c r="M17" s="1">
        <v>0</v>
      </c>
      <c r="N17" s="1">
        <v>-65</v>
      </c>
      <c r="O17" s="6"/>
      <c r="P17" s="6"/>
      <c r="Q17" s="6"/>
      <c r="R17" s="6"/>
    </row>
    <row r="18" spans="1:18" x14ac:dyDescent="0.35">
      <c r="L18" s="1" t="s">
        <v>773</v>
      </c>
      <c r="M18" s="1">
        <v>0</v>
      </c>
      <c r="N18" s="1">
        <v>-65.3</v>
      </c>
      <c r="O18" s="6"/>
      <c r="P18" s="6"/>
      <c r="Q18" s="6"/>
      <c r="R18" s="6"/>
    </row>
    <row r="19" spans="1:18" x14ac:dyDescent="0.35">
      <c r="L19" s="6"/>
      <c r="M19" s="6"/>
      <c r="N19" s="6"/>
      <c r="O19" s="6"/>
      <c r="P19" s="6"/>
      <c r="Q19" s="6"/>
      <c r="R19" s="6"/>
    </row>
    <row r="20" spans="1:18" x14ac:dyDescent="0.35">
      <c r="L20" s="7" t="s">
        <v>89</v>
      </c>
      <c r="M20" s="7">
        <f>SUM(M2:M19)</f>
        <v>143.30000000000001</v>
      </c>
      <c r="N20" s="7">
        <f>SUM(N2:N19)</f>
        <v>-90.8</v>
      </c>
      <c r="O20" s="7"/>
      <c r="P20" s="7" t="s">
        <v>90</v>
      </c>
      <c r="Q20" s="7">
        <f>SUM(Q2:Q19)</f>
        <v>170.46</v>
      </c>
      <c r="R20" s="7">
        <f>SUM(R2:R19)</f>
        <v>55.44</v>
      </c>
    </row>
    <row r="21" spans="1:18" x14ac:dyDescent="0.35">
      <c r="L21" s="6"/>
      <c r="M21" s="6"/>
      <c r="N21" s="6"/>
      <c r="O21" s="6"/>
      <c r="P21" s="6"/>
      <c r="Q21" s="6"/>
      <c r="R21" s="6"/>
    </row>
    <row r="22" spans="1:18" x14ac:dyDescent="0.35">
      <c r="L22" s="7" t="s">
        <v>91</v>
      </c>
      <c r="M22" s="7">
        <f>SUM(M2:M9)</f>
        <v>4</v>
      </c>
      <c r="N22" s="7">
        <f>SUM(N2:N9)</f>
        <v>-0.5</v>
      </c>
      <c r="O22" s="6"/>
      <c r="P22" s="6"/>
      <c r="Q22" s="6"/>
      <c r="R22" s="6"/>
    </row>
    <row r="23" spans="1:18" x14ac:dyDescent="0.35">
      <c r="L23" s="7" t="s">
        <v>92</v>
      </c>
      <c r="M23" s="7">
        <f>SUM(M12:M14)</f>
        <v>139.30000000000001</v>
      </c>
      <c r="N23" s="7">
        <f>SUM(N12:N14)</f>
        <v>40</v>
      </c>
      <c r="O23" s="6"/>
      <c r="P23" s="6"/>
      <c r="Q23" s="6"/>
      <c r="R23" s="6"/>
    </row>
    <row r="24" spans="1:18" x14ac:dyDescent="0.35">
      <c r="L24" s="1"/>
      <c r="M24" s="1"/>
      <c r="N24" s="1"/>
      <c r="O24" s="1"/>
      <c r="P24" s="1"/>
      <c r="Q24" s="1"/>
      <c r="R24" s="1"/>
    </row>
    <row r="25" spans="1:18" x14ac:dyDescent="0.35">
      <c r="L25" s="7" t="s">
        <v>93</v>
      </c>
      <c r="M25" s="7">
        <f>ROUND(M22/M20*100,2)</f>
        <v>2.79</v>
      </c>
      <c r="N25" s="1"/>
      <c r="O25" s="1"/>
      <c r="P25" s="1"/>
      <c r="Q25" s="1"/>
      <c r="R25" s="1"/>
    </row>
    <row r="26" spans="1:18" x14ac:dyDescent="0.35">
      <c r="L26" s="7" t="s">
        <v>94</v>
      </c>
      <c r="M26" s="7">
        <f>ROUND(M23/M20*100,2)</f>
        <v>97.21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43D2-62AD-4337-8C6A-266F07282D82}">
  <dimension ref="A1:R25"/>
  <sheetViews>
    <sheetView zoomScale="77" workbookViewId="0">
      <selection activeCell="L17" sqref="L17"/>
    </sheetView>
  </sheetViews>
  <sheetFormatPr defaultRowHeight="14.5" x14ac:dyDescent="0.35"/>
  <cols>
    <col min="12" max="12" width="20.1796875" customWidth="1"/>
    <col min="16" max="16" width="16.7265625" customWidth="1"/>
  </cols>
  <sheetData>
    <row r="1" spans="1:18" x14ac:dyDescent="0.35">
      <c r="A1" t="s">
        <v>95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96</v>
      </c>
      <c r="L2" s="6" t="s">
        <v>97</v>
      </c>
      <c r="M2" s="6">
        <v>0</v>
      </c>
      <c r="N2" s="6">
        <v>0</v>
      </c>
      <c r="O2" s="6"/>
      <c r="P2" s="6" t="s">
        <v>98</v>
      </c>
      <c r="Q2" s="6">
        <v>1734.71</v>
      </c>
      <c r="R2" s="6">
        <v>228.96</v>
      </c>
    </row>
    <row r="3" spans="1:18" x14ac:dyDescent="0.35">
      <c r="A3" s="8" t="s">
        <v>99</v>
      </c>
      <c r="L3" s="6" t="s">
        <v>100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101</v>
      </c>
      <c r="L4" s="6" t="s">
        <v>102</v>
      </c>
      <c r="M4" s="6">
        <v>152</v>
      </c>
      <c r="N4" s="6">
        <v>-21.5</v>
      </c>
      <c r="O4" s="6"/>
      <c r="P4" s="6"/>
      <c r="Q4" s="6"/>
      <c r="R4" s="6"/>
    </row>
    <row r="5" spans="1:18" x14ac:dyDescent="0.35">
      <c r="A5" s="8" t="s">
        <v>103</v>
      </c>
      <c r="L5" s="6" t="s">
        <v>104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105</v>
      </c>
      <c r="L6" s="6" t="s">
        <v>106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107</v>
      </c>
      <c r="L7" s="6" t="s">
        <v>108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109</v>
      </c>
      <c r="L8" s="6" t="s">
        <v>110</v>
      </c>
      <c r="M8" s="6">
        <v>54</v>
      </c>
      <c r="N8" s="6">
        <v>-8.6</v>
      </c>
      <c r="O8" s="6"/>
      <c r="P8" s="6"/>
      <c r="Q8" s="6"/>
      <c r="R8" s="6"/>
    </row>
    <row r="9" spans="1:18" x14ac:dyDescent="0.35">
      <c r="A9" s="8" t="s">
        <v>111</v>
      </c>
      <c r="L9" s="6" t="s">
        <v>112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113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114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115</v>
      </c>
      <c r="L12" s="6" t="s">
        <v>116</v>
      </c>
      <c r="M12" s="6">
        <v>1000</v>
      </c>
      <c r="N12" s="6">
        <v>-113.9</v>
      </c>
      <c r="O12" s="6"/>
      <c r="P12" s="6"/>
      <c r="Q12" s="6"/>
      <c r="R12" s="6"/>
    </row>
    <row r="13" spans="1:18" x14ac:dyDescent="0.35">
      <c r="A13" s="8" t="s">
        <v>117</v>
      </c>
      <c r="L13" s="6" t="s">
        <v>118</v>
      </c>
      <c r="M13" s="6">
        <v>107.7</v>
      </c>
      <c r="N13" s="6">
        <v>97.3</v>
      </c>
      <c r="O13" s="6"/>
      <c r="P13" s="6"/>
      <c r="Q13" s="6"/>
      <c r="R13" s="6"/>
    </row>
    <row r="14" spans="1:18" x14ac:dyDescent="0.35">
      <c r="A14" s="8" t="s">
        <v>119</v>
      </c>
      <c r="L14" s="6" t="s">
        <v>120</v>
      </c>
      <c r="M14" s="6">
        <v>55.3</v>
      </c>
      <c r="N14" s="6">
        <v>31.8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121</v>
      </c>
      <c r="M17" s="6">
        <v>0</v>
      </c>
      <c r="N17" s="6">
        <v>-220.4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7" t="s">
        <v>89</v>
      </c>
      <c r="M19" s="7">
        <f>SUM(M2:M18)</f>
        <v>1369</v>
      </c>
      <c r="N19" s="7">
        <f>SUM(N2:N18)</f>
        <v>-235.3</v>
      </c>
      <c r="O19" s="7"/>
      <c r="P19" s="7" t="s">
        <v>90</v>
      </c>
      <c r="Q19" s="7">
        <f>SUM(Q2:Q18)</f>
        <v>1734.71</v>
      </c>
      <c r="R19" s="7">
        <f>SUM(R2:R18)</f>
        <v>228.96</v>
      </c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91</v>
      </c>
      <c r="M21" s="7">
        <f>SUM(M2:M9)</f>
        <v>206</v>
      </c>
      <c r="N21" s="7">
        <f>SUM(N2:N9)</f>
        <v>-30.1</v>
      </c>
      <c r="O21" s="6"/>
      <c r="P21" s="6"/>
      <c r="Q21" s="6"/>
      <c r="R21" s="6"/>
    </row>
    <row r="22" spans="12:18" x14ac:dyDescent="0.35">
      <c r="L22" s="7" t="s">
        <v>92</v>
      </c>
      <c r="M22" s="7">
        <f>SUM(M12:M14)</f>
        <v>1163</v>
      </c>
      <c r="N22" s="7">
        <f>SUM(N12:N14)</f>
        <v>15.199999999999992</v>
      </c>
      <c r="O22" s="6"/>
      <c r="P22" s="6"/>
      <c r="Q22" s="6"/>
      <c r="R22" s="6"/>
    </row>
    <row r="24" spans="12:18" x14ac:dyDescent="0.35">
      <c r="L24" s="7" t="s">
        <v>93</v>
      </c>
      <c r="M24" s="7">
        <f>ROUND(M21/M19*100,2)</f>
        <v>15.05</v>
      </c>
    </row>
    <row r="25" spans="12:18" x14ac:dyDescent="0.35">
      <c r="L25" s="7" t="s">
        <v>94</v>
      </c>
      <c r="M25" s="7">
        <f>ROUND(M22/M19*100,2)</f>
        <v>84.95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DF34-21C7-490A-9E9B-0C7187FC4A55}">
  <dimension ref="A1:R26"/>
  <sheetViews>
    <sheetView topLeftCell="H1" workbookViewId="0">
      <selection activeCell="Q2" sqref="Q2:R2"/>
    </sheetView>
  </sheetViews>
  <sheetFormatPr defaultRowHeight="14.5" x14ac:dyDescent="0.35"/>
  <cols>
    <col min="12" max="12" width="25.1796875" customWidth="1"/>
    <col min="16" max="16" width="19.26953125" customWidth="1"/>
  </cols>
  <sheetData>
    <row r="1" spans="1:18" x14ac:dyDescent="0.35">
      <c r="A1" t="s">
        <v>774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775</v>
      </c>
      <c r="L2" s="6" t="s">
        <v>776</v>
      </c>
      <c r="M2" s="6">
        <v>120</v>
      </c>
      <c r="N2" s="6">
        <v>-22.6</v>
      </c>
      <c r="O2" s="6"/>
      <c r="P2" s="6" t="s">
        <v>61</v>
      </c>
      <c r="Q2" s="6">
        <v>598.87</v>
      </c>
      <c r="R2" s="6">
        <v>119.36</v>
      </c>
    </row>
    <row r="3" spans="1:18" x14ac:dyDescent="0.35">
      <c r="A3" s="8" t="s">
        <v>777</v>
      </c>
      <c r="L3" s="1" t="s">
        <v>778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779</v>
      </c>
      <c r="L4" s="1" t="s">
        <v>780</v>
      </c>
      <c r="M4" s="6">
        <v>17</v>
      </c>
      <c r="N4" s="6">
        <v>-3.3</v>
      </c>
      <c r="O4" s="6"/>
      <c r="P4" s="6"/>
      <c r="Q4" s="6"/>
      <c r="R4" s="6"/>
    </row>
    <row r="5" spans="1:18" x14ac:dyDescent="0.35">
      <c r="A5" s="8" t="s">
        <v>781</v>
      </c>
      <c r="L5" s="6" t="s">
        <v>782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783</v>
      </c>
      <c r="L6" s="6" t="s">
        <v>784</v>
      </c>
      <c r="M6" s="6">
        <v>1215</v>
      </c>
      <c r="N6" s="6">
        <v>-207.1</v>
      </c>
      <c r="O6" s="6"/>
      <c r="P6" s="6"/>
      <c r="Q6" s="6"/>
      <c r="R6" s="6"/>
    </row>
    <row r="7" spans="1:18" x14ac:dyDescent="0.35">
      <c r="A7" s="8" t="s">
        <v>785</v>
      </c>
      <c r="L7" s="6" t="s">
        <v>786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787</v>
      </c>
      <c r="L8" s="6" t="s">
        <v>788</v>
      </c>
      <c r="M8" s="6">
        <v>15</v>
      </c>
      <c r="N8" s="6">
        <v>-2.8</v>
      </c>
      <c r="O8" s="6"/>
      <c r="P8" s="6"/>
      <c r="Q8" s="6"/>
      <c r="R8" s="6"/>
    </row>
    <row r="9" spans="1:18" x14ac:dyDescent="0.35">
      <c r="A9" s="8" t="s">
        <v>789</v>
      </c>
      <c r="L9" s="6" t="s">
        <v>790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791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792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793</v>
      </c>
      <c r="L12" s="6" t="s">
        <v>712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794</v>
      </c>
      <c r="L13" s="6" t="s">
        <v>795</v>
      </c>
      <c r="M13" s="6">
        <v>29.9</v>
      </c>
      <c r="N13" s="6">
        <v>3</v>
      </c>
      <c r="O13" s="6"/>
      <c r="P13" s="6"/>
      <c r="Q13" s="6"/>
      <c r="R13" s="6"/>
    </row>
    <row r="14" spans="1:18" x14ac:dyDescent="0.35">
      <c r="A14" s="8" t="s">
        <v>796</v>
      </c>
      <c r="L14" s="6" t="s">
        <v>797</v>
      </c>
      <c r="M14" s="6">
        <v>1046.9000000000001</v>
      </c>
      <c r="N14" s="6">
        <v>81.900000000000006</v>
      </c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1" t="s">
        <v>798</v>
      </c>
      <c r="M17" s="1">
        <v>0</v>
      </c>
      <c r="N17" s="1">
        <v>22.7</v>
      </c>
      <c r="O17" s="6"/>
      <c r="P17" s="6"/>
      <c r="Q17" s="6"/>
      <c r="R17" s="6"/>
    </row>
    <row r="18" spans="12:18" x14ac:dyDescent="0.35">
      <c r="L18" s="1"/>
      <c r="M18" s="1"/>
      <c r="N18" s="1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2443.8000000000002</v>
      </c>
      <c r="N20" s="7">
        <f>SUM(N2:N19)</f>
        <v>-128.20000000000002</v>
      </c>
      <c r="O20" s="7"/>
      <c r="P20" s="7" t="s">
        <v>90</v>
      </c>
      <c r="Q20" s="7">
        <f>SUM(Q2:Q19)</f>
        <v>598.87</v>
      </c>
      <c r="R20" s="7">
        <f>SUM(R2:R19)</f>
        <v>119.36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1367</v>
      </c>
      <c r="N22" s="7">
        <f>SUM(N2:N9)</f>
        <v>-235.8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1076.8000000000002</v>
      </c>
      <c r="N23" s="7">
        <f>SUM(N12:N14)</f>
        <v>84.9</v>
      </c>
      <c r="O23" s="6"/>
      <c r="P23" s="6"/>
      <c r="Q23" s="6"/>
      <c r="R23" s="6"/>
    </row>
    <row r="24" spans="12:18" x14ac:dyDescent="0.35">
      <c r="L24" s="1"/>
      <c r="M24" s="1"/>
      <c r="N24" s="1"/>
      <c r="O24" s="1"/>
      <c r="P24" s="1"/>
      <c r="Q24" s="1"/>
      <c r="R24" s="1"/>
    </row>
    <row r="25" spans="12:18" x14ac:dyDescent="0.35">
      <c r="L25" s="7" t="s">
        <v>93</v>
      </c>
      <c r="M25" s="7">
        <f>ROUND(M22/M20*100,2)</f>
        <v>55.94</v>
      </c>
      <c r="N25" s="1"/>
      <c r="O25" s="1"/>
      <c r="P25" s="1"/>
      <c r="Q25" s="1"/>
      <c r="R25" s="1"/>
    </row>
    <row r="26" spans="12:18" x14ac:dyDescent="0.35">
      <c r="L26" s="7" t="s">
        <v>94</v>
      </c>
      <c r="M26" s="7">
        <f>ROUND(M23/M20*100,2)</f>
        <v>44.06</v>
      </c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73F7-2F58-4B4B-896B-3E9EE97A7097}">
  <dimension ref="A1:R27"/>
  <sheetViews>
    <sheetView topLeftCell="H1" workbookViewId="0">
      <selection activeCell="Q2" sqref="Q2:R2"/>
    </sheetView>
  </sheetViews>
  <sheetFormatPr defaultRowHeight="14.5" x14ac:dyDescent="0.35"/>
  <cols>
    <col min="12" max="12" width="21.453125" customWidth="1"/>
    <col min="16" max="16" width="20.26953125" customWidth="1"/>
  </cols>
  <sheetData>
    <row r="1" spans="1:18" x14ac:dyDescent="0.35">
      <c r="A1" t="s">
        <v>799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800</v>
      </c>
      <c r="L2" s="6" t="s">
        <v>801</v>
      </c>
      <c r="M2" s="6">
        <v>0</v>
      </c>
      <c r="N2" s="6">
        <v>0</v>
      </c>
      <c r="O2" s="6"/>
      <c r="P2" s="6" t="s">
        <v>61</v>
      </c>
      <c r="Q2" s="6">
        <v>827.02</v>
      </c>
      <c r="R2" s="6">
        <v>164.84</v>
      </c>
    </row>
    <row r="3" spans="1:18" x14ac:dyDescent="0.35">
      <c r="A3" s="8" t="s">
        <v>802</v>
      </c>
      <c r="L3" s="1" t="s">
        <v>803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804</v>
      </c>
      <c r="L4" s="1" t="s">
        <v>805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806</v>
      </c>
      <c r="L5" s="6" t="s">
        <v>807</v>
      </c>
      <c r="M5" s="6">
        <v>33</v>
      </c>
      <c r="N5" s="6">
        <v>-6.9</v>
      </c>
      <c r="O5" s="6"/>
      <c r="P5" s="6"/>
      <c r="Q5" s="6"/>
      <c r="R5" s="6"/>
    </row>
    <row r="6" spans="1:18" x14ac:dyDescent="0.35">
      <c r="A6" s="8" t="s">
        <v>808</v>
      </c>
      <c r="L6" s="6" t="s">
        <v>809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810</v>
      </c>
      <c r="L7" s="6" t="s">
        <v>811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812</v>
      </c>
      <c r="L8" s="6" t="s">
        <v>813</v>
      </c>
      <c r="M8" s="6">
        <v>21</v>
      </c>
      <c r="N8" s="6">
        <v>-4.2</v>
      </c>
      <c r="O8" s="6"/>
      <c r="P8" s="6"/>
      <c r="Q8" s="6"/>
      <c r="R8" s="6"/>
    </row>
    <row r="9" spans="1:18" x14ac:dyDescent="0.35">
      <c r="A9" s="8" t="s">
        <v>814</v>
      </c>
      <c r="L9" s="6" t="s">
        <v>815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816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817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818</v>
      </c>
      <c r="L12" s="6" t="s">
        <v>44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819</v>
      </c>
      <c r="L13" s="6" t="s">
        <v>820</v>
      </c>
      <c r="M13" s="6">
        <v>41.3</v>
      </c>
      <c r="N13" s="6">
        <v>-0.7</v>
      </c>
      <c r="O13" s="6"/>
      <c r="P13" s="6"/>
      <c r="Q13" s="6"/>
      <c r="R13" s="6"/>
    </row>
    <row r="14" spans="1:18" x14ac:dyDescent="0.35">
      <c r="A14" s="8" t="s">
        <v>821</v>
      </c>
      <c r="L14" s="6" t="s">
        <v>637</v>
      </c>
      <c r="M14" s="6">
        <v>0</v>
      </c>
      <c r="N14" s="6">
        <v>0</v>
      </c>
      <c r="O14" s="6"/>
      <c r="P14" s="6"/>
      <c r="Q14" s="6"/>
      <c r="R14" s="6"/>
    </row>
    <row r="15" spans="1:18" x14ac:dyDescent="0.35">
      <c r="A15" s="8" t="s">
        <v>822</v>
      </c>
      <c r="L15" s="6" t="s">
        <v>823</v>
      </c>
      <c r="M15" s="6">
        <v>805.8</v>
      </c>
      <c r="N15" s="6">
        <v>7.5</v>
      </c>
      <c r="O15" s="6"/>
      <c r="P15" s="6"/>
      <c r="Q15" s="6"/>
      <c r="R15" s="6"/>
    </row>
    <row r="16" spans="1:18" x14ac:dyDescent="0.35">
      <c r="A16" s="8" t="s">
        <v>824</v>
      </c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825</v>
      </c>
      <c r="M18" s="1">
        <v>0</v>
      </c>
      <c r="N18" s="1">
        <v>-1.7</v>
      </c>
      <c r="O18" s="6"/>
      <c r="P18" s="6"/>
      <c r="Q18" s="6"/>
      <c r="R18" s="6"/>
    </row>
    <row r="19" spans="12:18" x14ac:dyDescent="0.35">
      <c r="L19" s="1" t="s">
        <v>826</v>
      </c>
      <c r="M19" s="1">
        <v>0</v>
      </c>
      <c r="N19" s="1">
        <v>-3.4</v>
      </c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901.09999999999991</v>
      </c>
      <c r="N21" s="7">
        <f>SUM(N2:N20)</f>
        <v>-9.4</v>
      </c>
      <c r="O21" s="7"/>
      <c r="P21" s="7" t="s">
        <v>90</v>
      </c>
      <c r="Q21" s="7">
        <f>SUM(Q2:Q20)</f>
        <v>827.02</v>
      </c>
      <c r="R21" s="7">
        <f>SUM(R2:R20)</f>
        <v>164.84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54</v>
      </c>
      <c r="N23" s="7">
        <f>SUM(N2:N9)</f>
        <v>-11.100000000000001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847.09999999999991</v>
      </c>
      <c r="N24" s="7">
        <f>SUM(N12:N15)</f>
        <v>6.8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5.99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94.01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AFE5-6793-45E2-B6C0-A76D04FB8193}">
  <dimension ref="A1:R27"/>
  <sheetViews>
    <sheetView topLeftCell="J6" workbookViewId="0">
      <selection activeCell="Q21" sqref="Q21:R21"/>
    </sheetView>
  </sheetViews>
  <sheetFormatPr defaultRowHeight="14.5" x14ac:dyDescent="0.35"/>
  <cols>
    <col min="12" max="12" width="23.26953125" customWidth="1"/>
    <col min="16" max="16" width="20.54296875" customWidth="1"/>
  </cols>
  <sheetData>
    <row r="1" spans="1:18" x14ac:dyDescent="0.35">
      <c r="A1" t="s">
        <v>827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828</v>
      </c>
      <c r="L2" s="6" t="s">
        <v>829</v>
      </c>
      <c r="M2" s="6">
        <v>0</v>
      </c>
      <c r="N2" s="6">
        <v>0</v>
      </c>
      <c r="O2" s="6"/>
      <c r="P2" s="6" t="s">
        <v>61</v>
      </c>
      <c r="Q2" s="6">
        <v>680.03</v>
      </c>
      <c r="R2" s="6">
        <v>135.54</v>
      </c>
    </row>
    <row r="3" spans="1:18" x14ac:dyDescent="0.35">
      <c r="A3" s="8" t="s">
        <v>830</v>
      </c>
      <c r="L3" s="1" t="s">
        <v>831</v>
      </c>
      <c r="M3" s="6">
        <v>0</v>
      </c>
      <c r="N3" s="6">
        <v>0</v>
      </c>
      <c r="O3" s="6"/>
      <c r="P3" s="6" t="s">
        <v>32</v>
      </c>
      <c r="Q3" s="6">
        <v>1000</v>
      </c>
      <c r="R3" s="6">
        <v>340</v>
      </c>
    </row>
    <row r="4" spans="1:18" x14ac:dyDescent="0.35">
      <c r="A4" s="8" t="s">
        <v>832</v>
      </c>
      <c r="L4" s="1" t="s">
        <v>833</v>
      </c>
      <c r="M4" s="6">
        <v>3</v>
      </c>
      <c r="N4" s="6">
        <v>-0.3</v>
      </c>
      <c r="O4" s="6"/>
      <c r="P4" s="6"/>
      <c r="Q4" s="6"/>
      <c r="R4" s="6"/>
    </row>
    <row r="5" spans="1:18" x14ac:dyDescent="0.35">
      <c r="A5" s="8" t="s">
        <v>834</v>
      </c>
      <c r="L5" s="6" t="s">
        <v>835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836</v>
      </c>
      <c r="L6" s="6" t="s">
        <v>837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838</v>
      </c>
      <c r="L7" s="6" t="s">
        <v>839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840</v>
      </c>
      <c r="L8" s="6" t="s">
        <v>841</v>
      </c>
      <c r="M8" s="6">
        <v>17</v>
      </c>
      <c r="N8" s="6">
        <v>-1.8</v>
      </c>
      <c r="O8" s="6"/>
      <c r="P8" s="6"/>
      <c r="Q8" s="6"/>
      <c r="R8" s="6"/>
    </row>
    <row r="9" spans="1:18" x14ac:dyDescent="0.35">
      <c r="A9" s="8" t="s">
        <v>842</v>
      </c>
      <c r="L9" s="6" t="s">
        <v>843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844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845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846</v>
      </c>
      <c r="L12" s="6" t="s">
        <v>847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848</v>
      </c>
      <c r="O13" s="6"/>
      <c r="P13" s="6"/>
      <c r="Q13" s="6"/>
      <c r="R13" s="6"/>
    </row>
    <row r="14" spans="1:18" x14ac:dyDescent="0.35">
      <c r="A14" s="8" t="s">
        <v>849</v>
      </c>
      <c r="L14" s="6" t="s">
        <v>850</v>
      </c>
      <c r="M14" s="6">
        <v>34</v>
      </c>
      <c r="N14" s="6">
        <v>19.5</v>
      </c>
      <c r="O14" s="6"/>
      <c r="P14" s="6"/>
      <c r="Q14" s="6"/>
      <c r="R14" s="6"/>
    </row>
    <row r="15" spans="1:18" x14ac:dyDescent="0.35">
      <c r="A15" s="8" t="s">
        <v>851</v>
      </c>
      <c r="L15" s="6" t="s">
        <v>852</v>
      </c>
      <c r="M15" s="6">
        <v>323.2</v>
      </c>
      <c r="N15" s="6">
        <v>110.3</v>
      </c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853</v>
      </c>
      <c r="M18" s="1">
        <v>0</v>
      </c>
      <c r="N18" s="1">
        <v>0</v>
      </c>
      <c r="O18" s="6"/>
      <c r="P18" s="6"/>
      <c r="Q18" s="6"/>
      <c r="R18" s="6"/>
    </row>
    <row r="19" spans="12:18" x14ac:dyDescent="0.35">
      <c r="L19" s="1"/>
      <c r="M19" s="1"/>
      <c r="N19" s="1"/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377.2</v>
      </c>
      <c r="N21" s="7">
        <f>SUM(N2:N20)</f>
        <v>127.69999999999999</v>
      </c>
      <c r="O21" s="7"/>
      <c r="P21" s="7" t="s">
        <v>90</v>
      </c>
      <c r="Q21" s="7">
        <f>SUM(Q2:Q20)</f>
        <v>1680.03</v>
      </c>
      <c r="R21" s="7">
        <f>SUM(R2:R20)</f>
        <v>475.53999999999996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20</v>
      </c>
      <c r="N23" s="7">
        <f>SUM(N2:N9)</f>
        <v>-2.1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357.2</v>
      </c>
      <c r="N24" s="7">
        <f>SUM(N12:N15)</f>
        <v>129.80000000000001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5.3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94.7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B108-DFCD-40C2-9580-4B2CB6C05D4A}">
  <dimension ref="A1:R27"/>
  <sheetViews>
    <sheetView topLeftCell="L1" workbookViewId="0">
      <selection activeCell="Q2" sqref="Q2:R2"/>
    </sheetView>
  </sheetViews>
  <sheetFormatPr defaultRowHeight="14.5" x14ac:dyDescent="0.35"/>
  <cols>
    <col min="12" max="12" width="22.54296875" customWidth="1"/>
    <col min="16" max="16" width="21.453125" customWidth="1"/>
  </cols>
  <sheetData>
    <row r="1" spans="1:18" x14ac:dyDescent="0.35">
      <c r="A1" t="s">
        <v>854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855</v>
      </c>
      <c r="L2" s="6" t="s">
        <v>856</v>
      </c>
      <c r="M2" s="6">
        <v>52</v>
      </c>
      <c r="N2" s="6">
        <v>-9.4</v>
      </c>
      <c r="O2" s="6"/>
      <c r="P2" s="6" t="s">
        <v>61</v>
      </c>
      <c r="Q2" s="6">
        <v>563.53</v>
      </c>
      <c r="R2" s="6">
        <v>112.32</v>
      </c>
    </row>
    <row r="3" spans="1:18" x14ac:dyDescent="0.35">
      <c r="A3" s="8" t="s">
        <v>857</v>
      </c>
      <c r="L3" s="1" t="s">
        <v>858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859</v>
      </c>
      <c r="L4" s="1" t="s">
        <v>860</v>
      </c>
      <c r="M4" s="6">
        <v>2</v>
      </c>
      <c r="N4" s="6">
        <v>-0.5</v>
      </c>
      <c r="O4" s="6"/>
      <c r="P4" s="6"/>
      <c r="Q4" s="6"/>
      <c r="R4" s="6"/>
    </row>
    <row r="5" spans="1:18" x14ac:dyDescent="0.35">
      <c r="A5" s="8" t="s">
        <v>861</v>
      </c>
      <c r="L5" s="6" t="s">
        <v>862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863</v>
      </c>
      <c r="L6" s="6" t="s">
        <v>864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865</v>
      </c>
      <c r="L7" s="6" t="s">
        <v>866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867</v>
      </c>
      <c r="L8" s="6" t="s">
        <v>868</v>
      </c>
      <c r="M8" s="6">
        <v>14</v>
      </c>
      <c r="N8" s="6">
        <v>0.8</v>
      </c>
      <c r="O8" s="6"/>
      <c r="P8" s="6"/>
      <c r="Q8" s="6"/>
      <c r="R8" s="6"/>
    </row>
    <row r="9" spans="1:18" x14ac:dyDescent="0.35">
      <c r="A9" s="8" t="s">
        <v>869</v>
      </c>
      <c r="L9" s="6" t="s">
        <v>870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871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872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873</v>
      </c>
      <c r="L12" s="6" t="s">
        <v>874</v>
      </c>
      <c r="M12" s="6">
        <v>28.2</v>
      </c>
      <c r="N12" s="6">
        <v>1</v>
      </c>
      <c r="O12" s="6"/>
      <c r="P12" s="6"/>
      <c r="Q12" s="6"/>
      <c r="R12" s="6"/>
    </row>
    <row r="13" spans="1:18" x14ac:dyDescent="0.35">
      <c r="A13" s="8" t="s">
        <v>875</v>
      </c>
      <c r="L13" s="6" t="s">
        <v>876</v>
      </c>
      <c r="M13" s="6">
        <v>87.9</v>
      </c>
      <c r="N13" s="6">
        <v>2.4</v>
      </c>
      <c r="O13" s="6"/>
      <c r="P13" s="6"/>
      <c r="Q13" s="6"/>
      <c r="R13" s="6"/>
    </row>
    <row r="14" spans="1:18" x14ac:dyDescent="0.35">
      <c r="A14" s="8" t="s">
        <v>877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878</v>
      </c>
      <c r="M18" s="1">
        <v>0</v>
      </c>
      <c r="N18" s="1">
        <v>0</v>
      </c>
      <c r="O18" s="6"/>
      <c r="P18" s="6"/>
      <c r="Q18" s="6"/>
      <c r="R18" s="6"/>
    </row>
    <row r="19" spans="12:18" x14ac:dyDescent="0.35">
      <c r="L19" s="1" t="s">
        <v>879</v>
      </c>
      <c r="M19" s="1">
        <v>0</v>
      </c>
      <c r="N19" s="1">
        <v>42.9</v>
      </c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184.10000000000002</v>
      </c>
      <c r="N21" s="7">
        <f>SUM(N2:N20)</f>
        <v>37.200000000000003</v>
      </c>
      <c r="O21" s="7"/>
      <c r="P21" s="7" t="s">
        <v>90</v>
      </c>
      <c r="Q21" s="7">
        <f>SUM(Q2:Q20)</f>
        <v>563.53</v>
      </c>
      <c r="R21" s="7">
        <f>SUM(R2:R20)</f>
        <v>112.32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68</v>
      </c>
      <c r="N23" s="7">
        <f>SUM(N2:N9)</f>
        <v>-9.1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116.10000000000001</v>
      </c>
      <c r="N24" s="7">
        <f>SUM(N12:N15)</f>
        <v>3.4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36.94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63.06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85D7-19A2-459C-AA39-327936D5C12B}">
  <dimension ref="A1:R27"/>
  <sheetViews>
    <sheetView topLeftCell="K1" workbookViewId="0">
      <selection activeCell="U21" sqref="U21"/>
    </sheetView>
  </sheetViews>
  <sheetFormatPr defaultRowHeight="14.5" x14ac:dyDescent="0.35"/>
  <cols>
    <col min="12" max="12" width="24.81640625" customWidth="1"/>
    <col min="16" max="16" width="20.453125" customWidth="1"/>
  </cols>
  <sheetData>
    <row r="1" spans="1:18" x14ac:dyDescent="0.35">
      <c r="A1" t="s">
        <v>880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881</v>
      </c>
      <c r="L2" s="6" t="s">
        <v>882</v>
      </c>
      <c r="M2" s="6">
        <v>0</v>
      </c>
      <c r="N2" s="6">
        <v>0</v>
      </c>
      <c r="O2" s="6"/>
      <c r="P2" s="6" t="s">
        <v>61</v>
      </c>
      <c r="Q2" s="6">
        <v>376.51</v>
      </c>
      <c r="R2" s="6">
        <v>78.239999999999995</v>
      </c>
    </row>
    <row r="3" spans="1:18" x14ac:dyDescent="0.35">
      <c r="A3" s="8" t="s">
        <v>883</v>
      </c>
      <c r="L3" s="1" t="s">
        <v>884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885</v>
      </c>
      <c r="L4" s="1" t="s">
        <v>886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887</v>
      </c>
      <c r="L5" s="6" t="s">
        <v>888</v>
      </c>
      <c r="M5" s="6">
        <v>233</v>
      </c>
      <c r="N5" s="6">
        <v>-63.8</v>
      </c>
      <c r="O5" s="6"/>
      <c r="P5" s="6"/>
      <c r="Q5" s="6"/>
      <c r="R5" s="6"/>
    </row>
    <row r="6" spans="1:18" x14ac:dyDescent="0.35">
      <c r="A6" s="8" t="s">
        <v>889</v>
      </c>
      <c r="L6" s="6" t="s">
        <v>890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891</v>
      </c>
      <c r="L7" s="6" t="s">
        <v>892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893</v>
      </c>
      <c r="L8" s="6" t="s">
        <v>894</v>
      </c>
      <c r="M8" s="6">
        <v>9</v>
      </c>
      <c r="N8" s="6">
        <v>-1.5</v>
      </c>
      <c r="O8" s="6"/>
      <c r="P8" s="6"/>
      <c r="Q8" s="6"/>
      <c r="R8" s="6"/>
    </row>
    <row r="9" spans="1:18" x14ac:dyDescent="0.35">
      <c r="A9" s="8" t="s">
        <v>895</v>
      </c>
      <c r="L9" s="6" t="s">
        <v>896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897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898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899</v>
      </c>
      <c r="L12" s="6" t="s">
        <v>900</v>
      </c>
      <c r="M12" s="6">
        <v>18.8</v>
      </c>
      <c r="N12" s="6">
        <v>5.9</v>
      </c>
      <c r="O12" s="6"/>
      <c r="P12" s="6"/>
      <c r="Q12" s="6"/>
      <c r="R12" s="6"/>
    </row>
    <row r="13" spans="1:18" x14ac:dyDescent="0.35">
      <c r="A13" s="8" t="s">
        <v>901</v>
      </c>
      <c r="L13" s="6" t="s">
        <v>902</v>
      </c>
      <c r="M13" s="6">
        <v>119.6</v>
      </c>
      <c r="N13" s="6">
        <v>23.7</v>
      </c>
      <c r="O13" s="6"/>
      <c r="P13" s="6"/>
      <c r="Q13" s="6"/>
      <c r="R13" s="6"/>
    </row>
    <row r="14" spans="1:18" x14ac:dyDescent="0.35">
      <c r="A14" s="8" t="s">
        <v>903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904</v>
      </c>
      <c r="M18" s="1">
        <v>0</v>
      </c>
      <c r="N18" s="1">
        <v>23.2</v>
      </c>
      <c r="O18" s="6"/>
      <c r="P18" s="6"/>
      <c r="Q18" s="6"/>
      <c r="R18" s="6"/>
    </row>
    <row r="19" spans="12:18" x14ac:dyDescent="0.35">
      <c r="L19" s="1" t="s">
        <v>905</v>
      </c>
      <c r="M19" s="1">
        <v>0</v>
      </c>
      <c r="N19" s="1">
        <v>360.7</v>
      </c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380.4</v>
      </c>
      <c r="N21" s="7">
        <f>SUM(N2:N20)</f>
        <v>348.2</v>
      </c>
      <c r="O21" s="7"/>
      <c r="P21" s="7" t="s">
        <v>90</v>
      </c>
      <c r="Q21" s="7">
        <f>SUM(Q2:Q20)</f>
        <v>376.51</v>
      </c>
      <c r="R21" s="7">
        <f>SUM(R2:R20)</f>
        <v>78.239999999999995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242</v>
      </c>
      <c r="N23" s="7">
        <f>SUM(N2:N9)</f>
        <v>-65.3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138.4</v>
      </c>
      <c r="N24" s="7">
        <f>SUM(N12:N15)</f>
        <v>29.6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63.62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36.380000000000003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8E78-10F3-4D3E-98CF-67C591D599BC}">
  <dimension ref="A1:R27"/>
  <sheetViews>
    <sheetView topLeftCell="G1" workbookViewId="0">
      <selection activeCell="Q2" sqref="Q2:R2"/>
    </sheetView>
  </sheetViews>
  <sheetFormatPr defaultRowHeight="14.5" x14ac:dyDescent="0.35"/>
  <cols>
    <col min="12" max="12" width="22.81640625" customWidth="1"/>
    <col min="16" max="16" width="22.1796875" customWidth="1"/>
  </cols>
  <sheetData>
    <row r="1" spans="1:18" x14ac:dyDescent="0.35">
      <c r="A1" t="s">
        <v>906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907</v>
      </c>
      <c r="L2" s="6" t="s">
        <v>908</v>
      </c>
      <c r="M2" s="6">
        <v>0</v>
      </c>
      <c r="N2" s="6">
        <v>0</v>
      </c>
      <c r="O2" s="6"/>
      <c r="P2" s="6" t="s">
        <v>61</v>
      </c>
      <c r="Q2" s="6">
        <v>59.36</v>
      </c>
      <c r="R2" s="6">
        <v>10.56</v>
      </c>
    </row>
    <row r="3" spans="1:18" x14ac:dyDescent="0.35">
      <c r="A3" s="8" t="s">
        <v>909</v>
      </c>
      <c r="L3" s="1" t="s">
        <v>910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911</v>
      </c>
      <c r="L4" s="1" t="s">
        <v>912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913</v>
      </c>
      <c r="L5" s="6" t="s">
        <v>914</v>
      </c>
      <c r="M5" s="6">
        <v>322</v>
      </c>
      <c r="N5" s="6">
        <v>-38.1</v>
      </c>
      <c r="O5" s="6"/>
      <c r="P5" s="6"/>
      <c r="Q5" s="6"/>
      <c r="R5" s="6"/>
    </row>
    <row r="6" spans="1:18" x14ac:dyDescent="0.35">
      <c r="A6" s="8" t="s">
        <v>915</v>
      </c>
      <c r="L6" s="6" t="s">
        <v>916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917</v>
      </c>
      <c r="L7" s="6" t="s">
        <v>918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919</v>
      </c>
      <c r="L8" s="6" t="s">
        <v>920</v>
      </c>
      <c r="M8" s="6">
        <v>1</v>
      </c>
      <c r="N8" s="6">
        <v>0.1</v>
      </c>
      <c r="O8" s="6"/>
      <c r="P8" s="6"/>
      <c r="Q8" s="6"/>
      <c r="R8" s="6"/>
    </row>
    <row r="9" spans="1:18" x14ac:dyDescent="0.35">
      <c r="A9" s="8" t="s">
        <v>921</v>
      </c>
      <c r="L9" s="6" t="s">
        <v>922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923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924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925</v>
      </c>
      <c r="L12" s="6" t="s">
        <v>926</v>
      </c>
      <c r="M12" s="6">
        <v>3</v>
      </c>
      <c r="N12" s="6">
        <v>3.4</v>
      </c>
      <c r="O12" s="6"/>
      <c r="P12" s="6"/>
      <c r="Q12" s="6"/>
      <c r="R12" s="6"/>
    </row>
    <row r="13" spans="1:18" x14ac:dyDescent="0.35">
      <c r="A13" s="8" t="s">
        <v>927</v>
      </c>
      <c r="L13" s="6" t="s">
        <v>928</v>
      </c>
      <c r="M13" s="6">
        <v>295.5</v>
      </c>
      <c r="N13" s="6">
        <v>206.1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929</v>
      </c>
      <c r="M18" s="1">
        <v>0</v>
      </c>
      <c r="N18" s="1">
        <v>-353.7</v>
      </c>
      <c r="O18" s="6"/>
      <c r="P18" s="6"/>
      <c r="Q18" s="6"/>
      <c r="R18" s="6"/>
    </row>
    <row r="19" spans="12:18" x14ac:dyDescent="0.35">
      <c r="L19" s="1"/>
      <c r="M19" s="1"/>
      <c r="N19" s="1"/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621.5</v>
      </c>
      <c r="N21" s="7">
        <f>SUM(N2:N20)</f>
        <v>-182.2</v>
      </c>
      <c r="O21" s="7"/>
      <c r="P21" s="7" t="s">
        <v>90</v>
      </c>
      <c r="Q21" s="7">
        <f>SUM(Q2:Q20)</f>
        <v>59.36</v>
      </c>
      <c r="R21" s="7">
        <f>SUM(R2:R20)</f>
        <v>10.56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323</v>
      </c>
      <c r="N23" s="7">
        <f>SUM(N2:N9)</f>
        <v>-38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298.5</v>
      </c>
      <c r="N24" s="7">
        <f>SUM(N12:N15)</f>
        <v>209.5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51.97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48.03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3B03-6CA8-42B9-B398-DA015FD7DD6F}">
  <dimension ref="A1:R27"/>
  <sheetViews>
    <sheetView topLeftCell="K1" workbookViewId="0">
      <selection activeCell="Q2" sqref="Q2"/>
    </sheetView>
  </sheetViews>
  <sheetFormatPr defaultRowHeight="14.5" x14ac:dyDescent="0.35"/>
  <cols>
    <col min="12" max="12" width="22.453125" customWidth="1"/>
    <col min="16" max="16" width="20.81640625" customWidth="1"/>
  </cols>
  <sheetData>
    <row r="1" spans="1:18" x14ac:dyDescent="0.35">
      <c r="A1" t="s">
        <v>930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931</v>
      </c>
      <c r="L2" s="6" t="s">
        <v>932</v>
      </c>
      <c r="M2" s="6">
        <v>0</v>
      </c>
      <c r="N2" s="6">
        <v>0</v>
      </c>
      <c r="O2" s="6"/>
      <c r="P2" s="6" t="s">
        <v>61</v>
      </c>
      <c r="Q2" s="6">
        <v>375.31</v>
      </c>
      <c r="R2" s="6">
        <v>66.77</v>
      </c>
    </row>
    <row r="3" spans="1:18" x14ac:dyDescent="0.35">
      <c r="A3" s="8" t="s">
        <v>933</v>
      </c>
      <c r="L3" s="1" t="s">
        <v>934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935</v>
      </c>
      <c r="L4" s="1" t="s">
        <v>936</v>
      </c>
      <c r="M4" s="6">
        <v>2</v>
      </c>
      <c r="N4" s="6">
        <v>-0.3</v>
      </c>
      <c r="O4" s="6"/>
      <c r="P4" s="6"/>
      <c r="Q4" s="6"/>
      <c r="R4" s="6"/>
    </row>
    <row r="5" spans="1:18" x14ac:dyDescent="0.35">
      <c r="A5" s="8" t="s">
        <v>937</v>
      </c>
      <c r="L5" s="6" t="s">
        <v>938</v>
      </c>
      <c r="M5" s="6">
        <v>536</v>
      </c>
      <c r="N5" s="6">
        <v>-88.2</v>
      </c>
      <c r="O5" s="6"/>
      <c r="P5" s="6"/>
      <c r="Q5" s="6"/>
      <c r="R5" s="6"/>
    </row>
    <row r="6" spans="1:18" x14ac:dyDescent="0.35">
      <c r="A6" s="8" t="s">
        <v>939</v>
      </c>
      <c r="L6" s="6" t="s">
        <v>940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941</v>
      </c>
      <c r="L7" s="6" t="s">
        <v>942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943</v>
      </c>
      <c r="L8" s="6" t="s">
        <v>944</v>
      </c>
      <c r="M8" s="6">
        <v>9</v>
      </c>
      <c r="N8" s="6">
        <v>-1.7</v>
      </c>
      <c r="O8" s="6"/>
      <c r="P8" s="6"/>
      <c r="Q8" s="6"/>
      <c r="R8" s="6"/>
    </row>
    <row r="9" spans="1:18" x14ac:dyDescent="0.35">
      <c r="A9" s="8" t="s">
        <v>945</v>
      </c>
      <c r="L9" s="6" t="s">
        <v>946</v>
      </c>
      <c r="M9" s="6">
        <v>612</v>
      </c>
      <c r="N9" s="6">
        <v>-104.2</v>
      </c>
      <c r="O9" s="6"/>
      <c r="P9" s="6"/>
      <c r="Q9" s="6"/>
      <c r="R9" s="6"/>
    </row>
    <row r="10" spans="1:18" x14ac:dyDescent="0.35">
      <c r="A10" s="8" t="s">
        <v>947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948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949</v>
      </c>
      <c r="L12" s="6" t="s">
        <v>847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950</v>
      </c>
      <c r="L13" s="6" t="s">
        <v>951</v>
      </c>
      <c r="M13" s="6">
        <v>18.8</v>
      </c>
      <c r="N13" s="6">
        <v>15.6</v>
      </c>
      <c r="O13" s="6"/>
      <c r="P13" s="6"/>
      <c r="Q13" s="6"/>
      <c r="R13" s="6"/>
    </row>
    <row r="14" spans="1:18" x14ac:dyDescent="0.35">
      <c r="A14" s="8" t="s">
        <v>952</v>
      </c>
      <c r="L14" s="6" t="s">
        <v>953</v>
      </c>
      <c r="M14" s="6">
        <v>1224.2</v>
      </c>
      <c r="N14" s="6">
        <v>569.4</v>
      </c>
      <c r="O14" s="6"/>
      <c r="P14" s="6"/>
      <c r="Q14" s="6"/>
      <c r="R14" s="6"/>
    </row>
    <row r="15" spans="1:18" x14ac:dyDescent="0.35">
      <c r="A15" s="8" t="s">
        <v>954</v>
      </c>
      <c r="L15" s="6"/>
      <c r="M15" s="6"/>
      <c r="N15" s="6"/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955</v>
      </c>
      <c r="M18" s="1">
        <v>0</v>
      </c>
      <c r="N18" s="1">
        <v>-76.7</v>
      </c>
      <c r="O18" s="6"/>
      <c r="P18" s="6"/>
      <c r="Q18" s="6"/>
      <c r="R18" s="6"/>
    </row>
    <row r="19" spans="12:18" x14ac:dyDescent="0.35">
      <c r="L19" s="1" t="s">
        <v>956</v>
      </c>
      <c r="M19" s="1">
        <v>0</v>
      </c>
      <c r="N19" s="1">
        <v>-682.1</v>
      </c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2402</v>
      </c>
      <c r="N21" s="7">
        <f>SUM(N2:N20)</f>
        <v>-368.20000000000005</v>
      </c>
      <c r="O21" s="7"/>
      <c r="P21" s="7" t="s">
        <v>90</v>
      </c>
      <c r="Q21" s="7">
        <f>SUM(Q2:Q20)</f>
        <v>375.31</v>
      </c>
      <c r="R21" s="7">
        <f>SUM(R2:R20)</f>
        <v>66.77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1159</v>
      </c>
      <c r="N23" s="7">
        <f>SUM(N2:N9)</f>
        <v>-194.4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1243</v>
      </c>
      <c r="N24" s="7">
        <f>SUM(N12:N15)</f>
        <v>585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48.25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51.75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A3AC-61FE-46E4-98F5-0D53A31CE27B}">
  <dimension ref="A1:R27"/>
  <sheetViews>
    <sheetView topLeftCell="H1" zoomScaleNormal="100" workbookViewId="0">
      <selection activeCell="N12" sqref="N12"/>
    </sheetView>
  </sheetViews>
  <sheetFormatPr defaultRowHeight="14.5" x14ac:dyDescent="0.35"/>
  <cols>
    <col min="12" max="12" width="22" customWidth="1"/>
    <col min="16" max="16" width="20" customWidth="1"/>
  </cols>
  <sheetData>
    <row r="1" spans="1:18" x14ac:dyDescent="0.35">
      <c r="A1" t="s">
        <v>957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958</v>
      </c>
      <c r="L2" s="6" t="s">
        <v>959</v>
      </c>
      <c r="M2" s="6">
        <v>0</v>
      </c>
      <c r="N2" s="6">
        <v>0</v>
      </c>
      <c r="O2" s="6"/>
      <c r="P2" s="6" t="s">
        <v>61</v>
      </c>
      <c r="Q2" s="6">
        <v>408.45</v>
      </c>
      <c r="R2" s="6">
        <v>90.41</v>
      </c>
    </row>
    <row r="3" spans="1:18" x14ac:dyDescent="0.35">
      <c r="A3" s="8" t="s">
        <v>668</v>
      </c>
      <c r="L3" s="1" t="s">
        <v>960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961</v>
      </c>
      <c r="L4" s="1" t="s">
        <v>962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963</v>
      </c>
      <c r="L5" s="6" t="s">
        <v>964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965</v>
      </c>
      <c r="L6" s="6" t="s">
        <v>966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967</v>
      </c>
      <c r="L7" s="6" t="s">
        <v>968</v>
      </c>
      <c r="M7" s="6">
        <v>10</v>
      </c>
      <c r="N7" s="6">
        <v>-2.2999999999999998</v>
      </c>
      <c r="O7" s="6"/>
      <c r="P7" s="6"/>
      <c r="Q7" s="6"/>
      <c r="R7" s="6"/>
    </row>
    <row r="8" spans="1:18" x14ac:dyDescent="0.35">
      <c r="A8" s="8" t="s">
        <v>969</v>
      </c>
      <c r="L8" s="6" t="s">
        <v>970</v>
      </c>
      <c r="M8" s="6">
        <v>0</v>
      </c>
      <c r="N8" s="6">
        <v>0</v>
      </c>
      <c r="O8" s="6"/>
      <c r="P8" s="6"/>
      <c r="Q8" s="6"/>
      <c r="R8" s="6"/>
    </row>
    <row r="9" spans="1:18" x14ac:dyDescent="0.35">
      <c r="A9" s="8" t="s">
        <v>971</v>
      </c>
      <c r="L9" s="6" t="s">
        <v>972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973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974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975</v>
      </c>
      <c r="L12" s="6" t="s">
        <v>976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977</v>
      </c>
      <c r="L13" s="6" t="s">
        <v>687</v>
      </c>
      <c r="M13" s="6">
        <v>0</v>
      </c>
      <c r="N13" s="6">
        <v>0</v>
      </c>
      <c r="O13" s="6"/>
      <c r="P13" s="6"/>
      <c r="Q13" s="6"/>
      <c r="R13" s="6"/>
    </row>
    <row r="14" spans="1:18" x14ac:dyDescent="0.35">
      <c r="A14" s="8" t="s">
        <v>978</v>
      </c>
      <c r="L14" s="6" t="s">
        <v>979</v>
      </c>
      <c r="M14" s="6">
        <v>20.399999999999999</v>
      </c>
      <c r="N14" s="6">
        <v>-1.7</v>
      </c>
      <c r="O14" s="6"/>
      <c r="P14" s="6"/>
      <c r="Q14" s="6"/>
      <c r="R14" s="6"/>
    </row>
    <row r="15" spans="1:18" x14ac:dyDescent="0.35">
      <c r="A15" s="8" t="s">
        <v>980</v>
      </c>
      <c r="L15" s="6" t="s">
        <v>981</v>
      </c>
      <c r="M15" s="6">
        <v>332.9</v>
      </c>
      <c r="N15" s="6">
        <v>-14.7</v>
      </c>
      <c r="O15" s="6"/>
      <c r="P15" s="6"/>
      <c r="Q15" s="6"/>
      <c r="R15" s="6"/>
    </row>
    <row r="16" spans="1:18" x14ac:dyDescent="0.35">
      <c r="L16" s="6"/>
      <c r="M16" s="6"/>
      <c r="N16" s="6"/>
      <c r="O16" s="6"/>
      <c r="P16" s="6"/>
      <c r="Q16" s="6"/>
      <c r="R16" s="6"/>
    </row>
    <row r="17" spans="12:18" x14ac:dyDescent="0.35">
      <c r="L17" s="7" t="s">
        <v>87</v>
      </c>
      <c r="M17" s="6"/>
      <c r="N17" s="6"/>
      <c r="O17" s="6"/>
      <c r="P17" s="6"/>
      <c r="Q17" s="6"/>
      <c r="R17" s="6"/>
    </row>
    <row r="18" spans="12:18" x14ac:dyDescent="0.35">
      <c r="L18" s="1" t="s">
        <v>982</v>
      </c>
      <c r="M18" s="1">
        <v>0</v>
      </c>
      <c r="N18" s="1">
        <v>-91.6</v>
      </c>
      <c r="O18" s="6"/>
      <c r="P18" s="6"/>
      <c r="Q18" s="6"/>
      <c r="R18" s="6"/>
    </row>
    <row r="19" spans="12:18" x14ac:dyDescent="0.35">
      <c r="L19" s="1"/>
      <c r="M19" s="1"/>
      <c r="N19" s="1"/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363.29999999999995</v>
      </c>
      <c r="N21" s="7">
        <f>SUM(N2:N20)</f>
        <v>-110.3</v>
      </c>
      <c r="O21" s="7"/>
      <c r="P21" s="7" t="s">
        <v>90</v>
      </c>
      <c r="Q21" s="7">
        <f>SUM(Q2:Q20)</f>
        <v>408.45</v>
      </c>
      <c r="R21" s="7">
        <f>SUM(R2:R20)</f>
        <v>90.41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10</v>
      </c>
      <c r="N23" s="7">
        <f>SUM(N2:N9)</f>
        <v>-2.2999999999999998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SUM(M12:M15)</f>
        <v>353.29999999999995</v>
      </c>
      <c r="N24" s="7">
        <f>SUM(N12:N15)</f>
        <v>-16.399999999999999</v>
      </c>
      <c r="O24" s="6"/>
      <c r="P24" s="6"/>
      <c r="Q24" s="6"/>
      <c r="R24" s="6"/>
    </row>
    <row r="25" spans="12:18" x14ac:dyDescent="0.35">
      <c r="L25" s="1"/>
      <c r="M25" s="1"/>
      <c r="N25" s="1"/>
      <c r="O25" s="1"/>
      <c r="P25" s="1"/>
      <c r="Q25" s="1"/>
      <c r="R25" s="1"/>
    </row>
    <row r="26" spans="12:18" x14ac:dyDescent="0.35">
      <c r="L26" s="7" t="s">
        <v>93</v>
      </c>
      <c r="M26" s="7">
        <f>ROUND(M23/M21*100,2)</f>
        <v>2.75</v>
      </c>
      <c r="N26" s="1"/>
      <c r="O26" s="1"/>
      <c r="P26" s="1"/>
      <c r="Q26" s="1"/>
      <c r="R26" s="1"/>
    </row>
    <row r="27" spans="12:18" x14ac:dyDescent="0.35">
      <c r="L27" s="7" t="s">
        <v>94</v>
      </c>
      <c r="M27" s="7">
        <f>ROUND(M24/M21*100,2)</f>
        <v>97.25</v>
      </c>
      <c r="N27" s="1"/>
      <c r="O27" s="1"/>
      <c r="P27" s="1"/>
      <c r="Q27" s="1"/>
      <c r="R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9B73-B23D-4874-B555-F5ED68C20884}">
  <dimension ref="A1:R27"/>
  <sheetViews>
    <sheetView topLeftCell="H1" zoomScale="67" workbookViewId="0">
      <selection activeCell="L19" sqref="L19:N19"/>
    </sheetView>
  </sheetViews>
  <sheetFormatPr defaultRowHeight="14.5" x14ac:dyDescent="0.35"/>
  <cols>
    <col min="12" max="12" width="23.81640625" customWidth="1"/>
    <col min="16" max="16" width="16" customWidth="1"/>
  </cols>
  <sheetData>
    <row r="1" spans="1:18" x14ac:dyDescent="0.35">
      <c r="A1" t="s">
        <v>122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123</v>
      </c>
      <c r="L2" s="6" t="s">
        <v>124</v>
      </c>
      <c r="M2" s="6">
        <v>0</v>
      </c>
      <c r="N2" s="6">
        <v>0</v>
      </c>
      <c r="O2" s="6"/>
      <c r="P2" s="6" t="s">
        <v>61</v>
      </c>
      <c r="Q2" s="6">
        <v>877.9</v>
      </c>
      <c r="R2" s="6">
        <v>89.24</v>
      </c>
    </row>
    <row r="3" spans="1:18" x14ac:dyDescent="0.35">
      <c r="A3" s="8" t="s">
        <v>125</v>
      </c>
      <c r="L3" s="6" t="s">
        <v>126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127</v>
      </c>
      <c r="L4" s="6" t="s">
        <v>128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129</v>
      </c>
      <c r="L5" s="6" t="s">
        <v>130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131</v>
      </c>
      <c r="L6" s="6" t="s">
        <v>132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133</v>
      </c>
      <c r="L7" s="6" t="s">
        <v>134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135</v>
      </c>
      <c r="L8" s="6" t="s">
        <v>136</v>
      </c>
      <c r="M8" s="6">
        <v>11</v>
      </c>
      <c r="N8" s="6">
        <v>-1.5</v>
      </c>
      <c r="O8" s="6"/>
      <c r="P8" s="6"/>
      <c r="Q8" s="6"/>
      <c r="R8" s="6"/>
    </row>
    <row r="9" spans="1:18" x14ac:dyDescent="0.35">
      <c r="A9" s="8" t="s">
        <v>137</v>
      </c>
      <c r="L9" s="6" t="s">
        <v>138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139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140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141</v>
      </c>
      <c r="L12" s="6" t="s">
        <v>142</v>
      </c>
      <c r="M12" s="6">
        <v>0</v>
      </c>
      <c r="N12" s="6">
        <v>0</v>
      </c>
      <c r="O12" s="6"/>
      <c r="P12" s="6"/>
      <c r="Q12" s="6"/>
      <c r="R12" s="6"/>
    </row>
    <row r="13" spans="1:18" x14ac:dyDescent="0.35">
      <c r="A13" s="8" t="s">
        <v>143</v>
      </c>
      <c r="L13" s="6" t="s">
        <v>24</v>
      </c>
      <c r="M13" s="6">
        <v>2000</v>
      </c>
      <c r="N13" s="6">
        <v>-135.9</v>
      </c>
      <c r="O13" s="6"/>
      <c r="P13" s="6"/>
      <c r="Q13" s="6"/>
      <c r="R13" s="6"/>
    </row>
    <row r="14" spans="1:18" x14ac:dyDescent="0.35">
      <c r="A14" s="8" t="s">
        <v>144</v>
      </c>
      <c r="L14" s="6" t="s">
        <v>145</v>
      </c>
      <c r="M14" s="6">
        <v>22.9</v>
      </c>
      <c r="N14" s="6">
        <v>13.7</v>
      </c>
      <c r="O14" s="6"/>
      <c r="P14" s="6"/>
      <c r="Q14" s="6"/>
      <c r="R14" s="6"/>
    </row>
    <row r="15" spans="1:18" x14ac:dyDescent="0.35">
      <c r="A15" s="8" t="s">
        <v>146</v>
      </c>
      <c r="L15" s="6" t="s">
        <v>147</v>
      </c>
      <c r="M15" s="6">
        <v>299.7</v>
      </c>
      <c r="N15" s="6">
        <v>107.3</v>
      </c>
      <c r="O15" s="6"/>
      <c r="P15" s="6"/>
      <c r="Q15" s="6"/>
      <c r="R15" s="6"/>
    </row>
    <row r="16" spans="1:18" x14ac:dyDescent="0.35">
      <c r="A16" s="8" t="s">
        <v>148</v>
      </c>
      <c r="L16" s="6" t="s">
        <v>149</v>
      </c>
      <c r="M16" s="6">
        <v>1000</v>
      </c>
      <c r="N16" s="6">
        <v>-68</v>
      </c>
      <c r="O16" s="6"/>
      <c r="P16" s="6"/>
      <c r="Q16" s="6"/>
      <c r="R16" s="6"/>
    </row>
    <row r="17" spans="12:18" x14ac:dyDescent="0.35">
      <c r="L17" s="6"/>
      <c r="M17" s="6"/>
      <c r="N17" s="6"/>
      <c r="O17" s="6"/>
      <c r="P17" s="6"/>
      <c r="Q17" s="6"/>
      <c r="R17" s="6"/>
    </row>
    <row r="18" spans="12:18" x14ac:dyDescent="0.35">
      <c r="L18" s="7" t="s">
        <v>87</v>
      </c>
      <c r="M18" s="6"/>
      <c r="N18" s="6"/>
      <c r="O18" s="6"/>
      <c r="P18" s="6"/>
      <c r="Q18" s="6"/>
      <c r="R18" s="6"/>
    </row>
    <row r="19" spans="12:18" x14ac:dyDescent="0.35">
      <c r="L19" s="6" t="s">
        <v>150</v>
      </c>
      <c r="M19" s="6">
        <v>0</v>
      </c>
      <c r="N19" s="6">
        <v>-360.7</v>
      </c>
      <c r="O19" s="6"/>
      <c r="P19" s="6"/>
      <c r="Q19" s="6"/>
      <c r="R19" s="6"/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89</v>
      </c>
      <c r="M21" s="7">
        <f>SUM(M2:M20)</f>
        <v>3333.6</v>
      </c>
      <c r="N21" s="7">
        <f>SUM(N2:N20)</f>
        <v>-445.1</v>
      </c>
      <c r="O21" s="7"/>
      <c r="P21" s="7" t="s">
        <v>90</v>
      </c>
      <c r="Q21" s="7">
        <f>SUM(Q2:Q20)</f>
        <v>877.9</v>
      </c>
      <c r="R21" s="7">
        <f>SUM(R2:R20)</f>
        <v>89.24</v>
      </c>
    </row>
    <row r="22" spans="12:18" x14ac:dyDescent="0.35">
      <c r="L22" s="6"/>
      <c r="M22" s="6"/>
      <c r="N22" s="6"/>
      <c r="O22" s="6"/>
      <c r="P22" s="6"/>
      <c r="Q22" s="6"/>
      <c r="R22" s="6"/>
    </row>
    <row r="23" spans="12:18" x14ac:dyDescent="0.35">
      <c r="L23" s="7" t="s">
        <v>91</v>
      </c>
      <c r="M23" s="7">
        <f>SUM(M2:M9)</f>
        <v>11</v>
      </c>
      <c r="N23" s="7">
        <f>SUM(N2:N9)</f>
        <v>-1.5</v>
      </c>
      <c r="O23" s="6"/>
      <c r="P23" s="6"/>
      <c r="Q23" s="6"/>
      <c r="R23" s="6"/>
    </row>
    <row r="24" spans="12:18" x14ac:dyDescent="0.35">
      <c r="L24" s="7" t="s">
        <v>92</v>
      </c>
      <c r="M24" s="7">
        <f>SUM(M12:M16)</f>
        <v>3322.6</v>
      </c>
      <c r="N24" s="7">
        <f>SUM(N12:N16)</f>
        <v>-82.9</v>
      </c>
      <c r="O24" s="6"/>
      <c r="P24" s="6"/>
      <c r="Q24" s="6"/>
      <c r="R24" s="6"/>
    </row>
    <row r="26" spans="12:18" x14ac:dyDescent="0.35">
      <c r="L26" s="7" t="s">
        <v>93</v>
      </c>
      <c r="M26" s="7">
        <f>ROUND(M23/M21*100,2)</f>
        <v>0.33</v>
      </c>
    </row>
    <row r="27" spans="12:18" x14ac:dyDescent="0.35">
      <c r="L27" s="7" t="s">
        <v>94</v>
      </c>
      <c r="M27" s="7">
        <f>ROUND(M24/M21*100,2)</f>
        <v>99.67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073A-FC9A-4AF3-BA64-B71C7C04C267}">
  <dimension ref="A1:R25"/>
  <sheetViews>
    <sheetView topLeftCell="D8" workbookViewId="0">
      <selection activeCell="H25" sqref="H25"/>
    </sheetView>
  </sheetViews>
  <sheetFormatPr defaultRowHeight="14.5" x14ac:dyDescent="0.35"/>
  <cols>
    <col min="12" max="12" width="20.26953125" customWidth="1"/>
    <col min="16" max="16" width="16.7265625" customWidth="1"/>
  </cols>
  <sheetData>
    <row r="1" spans="1:18" x14ac:dyDescent="0.35">
      <c r="A1" t="s">
        <v>151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152</v>
      </c>
      <c r="L2" s="6" t="s">
        <v>153</v>
      </c>
      <c r="M2" s="6">
        <v>0</v>
      </c>
      <c r="N2" s="6">
        <v>0</v>
      </c>
      <c r="O2" s="6"/>
      <c r="P2" s="6" t="s">
        <v>154</v>
      </c>
      <c r="Q2" s="6">
        <v>1334.16</v>
      </c>
      <c r="R2" s="6">
        <v>170.79</v>
      </c>
    </row>
    <row r="3" spans="1:18" x14ac:dyDescent="0.35">
      <c r="A3" s="8" t="s">
        <v>155</v>
      </c>
      <c r="L3" s="6" t="s">
        <v>156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t="s">
        <v>157</v>
      </c>
      <c r="L4" s="6" t="s">
        <v>158</v>
      </c>
      <c r="M4" s="6">
        <v>634</v>
      </c>
      <c r="N4" s="6">
        <v>-118.4</v>
      </c>
      <c r="O4" s="6"/>
      <c r="P4" s="6"/>
      <c r="Q4" s="6"/>
      <c r="R4" s="6"/>
    </row>
    <row r="5" spans="1:18" x14ac:dyDescent="0.35">
      <c r="A5" s="8" t="s">
        <v>159</v>
      </c>
      <c r="L5" s="6" t="s">
        <v>160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161</v>
      </c>
      <c r="L6" s="6" t="s">
        <v>162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163</v>
      </c>
      <c r="L7" s="6" t="s">
        <v>164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165</v>
      </c>
      <c r="L8" s="6" t="s">
        <v>166</v>
      </c>
      <c r="M8" s="6">
        <v>33</v>
      </c>
      <c r="N8" s="6">
        <v>-6.8</v>
      </c>
      <c r="O8" s="6"/>
      <c r="P8" s="6"/>
      <c r="Q8" s="6"/>
      <c r="R8" s="6"/>
    </row>
    <row r="9" spans="1:18" x14ac:dyDescent="0.35">
      <c r="A9" s="8" t="s">
        <v>167</v>
      </c>
      <c r="L9" s="6" t="s">
        <v>168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169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170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171</v>
      </c>
      <c r="L12" s="6" t="s">
        <v>172</v>
      </c>
      <c r="M12" s="6">
        <v>66.7</v>
      </c>
      <c r="N12" s="6">
        <v>9.5</v>
      </c>
      <c r="O12" s="6"/>
      <c r="P12" s="6"/>
      <c r="Q12" s="6"/>
      <c r="R12" s="6"/>
    </row>
    <row r="13" spans="1:18" x14ac:dyDescent="0.35">
      <c r="A13" s="8" t="s">
        <v>173</v>
      </c>
      <c r="L13" s="6" t="s">
        <v>174</v>
      </c>
      <c r="M13" s="6">
        <v>586.1</v>
      </c>
      <c r="N13" s="6">
        <v>58.1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175</v>
      </c>
      <c r="M17" s="6">
        <v>0</v>
      </c>
      <c r="N17" s="6">
        <v>-50.2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7" t="s">
        <v>89</v>
      </c>
      <c r="M19" s="7">
        <f>SUM(M2:M18)</f>
        <v>1319.8000000000002</v>
      </c>
      <c r="N19" s="7">
        <f>SUM(N2:N18)</f>
        <v>-107.80000000000001</v>
      </c>
      <c r="O19" s="7"/>
      <c r="P19" s="7" t="s">
        <v>90</v>
      </c>
      <c r="Q19" s="7">
        <f>SUM(Q2:Q18)</f>
        <v>1334.16</v>
      </c>
      <c r="R19" s="7">
        <f>SUM(R2:R18)</f>
        <v>170.79</v>
      </c>
    </row>
    <row r="20" spans="12:18" x14ac:dyDescent="0.35">
      <c r="L20" s="6"/>
      <c r="M20" s="6"/>
      <c r="N20" s="6"/>
      <c r="O20" s="6"/>
      <c r="P20" s="6"/>
      <c r="Q20" s="6"/>
      <c r="R20" s="6"/>
    </row>
    <row r="21" spans="12:18" x14ac:dyDescent="0.35">
      <c r="L21" s="7" t="s">
        <v>91</v>
      </c>
      <c r="M21" s="7">
        <f>SUM(M2:M9)</f>
        <v>667</v>
      </c>
      <c r="N21" s="7">
        <f>SUM(N2:N9)</f>
        <v>-125.2</v>
      </c>
      <c r="O21" s="6"/>
      <c r="P21" s="6"/>
      <c r="Q21" s="6"/>
      <c r="R21" s="6"/>
    </row>
    <row r="22" spans="12:18" x14ac:dyDescent="0.35">
      <c r="L22" s="7" t="s">
        <v>92</v>
      </c>
      <c r="M22" s="7">
        <f>SUM(M12:M14)</f>
        <v>652.80000000000007</v>
      </c>
      <c r="N22" s="7">
        <f>SUM(N12:N14)</f>
        <v>67.599999999999994</v>
      </c>
      <c r="O22" s="6"/>
      <c r="P22" s="6"/>
      <c r="Q22" s="6"/>
      <c r="R22" s="6"/>
    </row>
    <row r="24" spans="12:18" x14ac:dyDescent="0.35">
      <c r="L24" s="7" t="s">
        <v>93</v>
      </c>
      <c r="M24" s="7">
        <f>ROUND(M21/M19*100,2)</f>
        <v>50.54</v>
      </c>
    </row>
    <row r="25" spans="12:18" x14ac:dyDescent="0.35">
      <c r="L25" s="7" t="s">
        <v>94</v>
      </c>
      <c r="M25" s="7">
        <f>ROUND(M22/M19*100,2)</f>
        <v>49.46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F415-6CD9-48FC-B72E-5F43789A316D}">
  <dimension ref="A1:R26"/>
  <sheetViews>
    <sheetView topLeftCell="E7" workbookViewId="0">
      <selection activeCell="L17" sqref="L17:N18"/>
    </sheetView>
  </sheetViews>
  <sheetFormatPr defaultRowHeight="14.5" x14ac:dyDescent="0.35"/>
  <cols>
    <col min="12" max="12" width="21.1796875" customWidth="1"/>
    <col min="16" max="16" width="18.26953125" customWidth="1"/>
  </cols>
  <sheetData>
    <row r="1" spans="1:18" x14ac:dyDescent="0.35">
      <c r="A1" t="s">
        <v>176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177</v>
      </c>
      <c r="L2" s="6" t="s">
        <v>178</v>
      </c>
      <c r="M2" s="6">
        <v>100</v>
      </c>
      <c r="N2" s="6">
        <v>-11.4</v>
      </c>
      <c r="O2" s="6"/>
      <c r="P2" s="6" t="s">
        <v>61</v>
      </c>
      <c r="Q2" s="6">
        <v>1701.55</v>
      </c>
      <c r="R2" s="6">
        <v>341.88</v>
      </c>
    </row>
    <row r="3" spans="1:18" x14ac:dyDescent="0.35">
      <c r="A3" s="8" t="s">
        <v>179</v>
      </c>
      <c r="L3" s="6" t="s">
        <v>180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181</v>
      </c>
      <c r="L4" s="6" t="s">
        <v>182</v>
      </c>
      <c r="M4" s="6">
        <v>253</v>
      </c>
      <c r="N4" s="6">
        <v>-24.5</v>
      </c>
      <c r="O4" s="6"/>
      <c r="P4" s="6"/>
      <c r="Q4" s="6"/>
      <c r="R4" s="6"/>
    </row>
    <row r="5" spans="1:18" x14ac:dyDescent="0.35">
      <c r="A5" s="8" t="s">
        <v>183</v>
      </c>
      <c r="L5" s="6" t="s">
        <v>184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185</v>
      </c>
      <c r="L6" s="6" t="s">
        <v>186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187</v>
      </c>
      <c r="L7" s="6" t="s">
        <v>188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189</v>
      </c>
      <c r="L8" s="6" t="s">
        <v>190</v>
      </c>
      <c r="M8" s="6">
        <v>43</v>
      </c>
      <c r="N8" s="6">
        <v>-4.8</v>
      </c>
      <c r="O8" s="6"/>
      <c r="P8" s="6"/>
      <c r="Q8" s="6"/>
      <c r="R8" s="6"/>
    </row>
    <row r="9" spans="1:18" x14ac:dyDescent="0.35">
      <c r="A9" s="8" t="s">
        <v>191</v>
      </c>
      <c r="L9" s="6" t="s">
        <v>192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193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194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195</v>
      </c>
      <c r="L12" s="6" t="s">
        <v>196</v>
      </c>
      <c r="M12" s="6">
        <v>85.1</v>
      </c>
      <c r="N12" s="6">
        <v>99.7</v>
      </c>
      <c r="O12" s="6"/>
      <c r="P12" s="6"/>
      <c r="Q12" s="6"/>
      <c r="R12" s="6"/>
    </row>
    <row r="13" spans="1:18" x14ac:dyDescent="0.35">
      <c r="A13" s="8" t="s">
        <v>197</v>
      </c>
      <c r="L13" s="6" t="s">
        <v>198</v>
      </c>
      <c r="M13" s="6">
        <v>17.5</v>
      </c>
      <c r="N13" s="6">
        <v>9.1999999999999993</v>
      </c>
      <c r="O13" s="6"/>
      <c r="P13" s="6"/>
      <c r="Q13" s="6"/>
      <c r="R13" s="6"/>
    </row>
    <row r="14" spans="1:18" x14ac:dyDescent="0.35">
      <c r="A14" s="8" t="s">
        <v>199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200</v>
      </c>
      <c r="M17" s="6">
        <v>0</v>
      </c>
      <c r="N17" s="6">
        <v>-14.7</v>
      </c>
      <c r="O17" s="6"/>
      <c r="P17" s="6"/>
      <c r="Q17" s="6"/>
      <c r="R17" s="6"/>
    </row>
    <row r="18" spans="12:18" x14ac:dyDescent="0.35">
      <c r="L18" s="6" t="s">
        <v>201</v>
      </c>
      <c r="M18" s="6">
        <v>0</v>
      </c>
      <c r="N18" s="6">
        <v>-244.6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498.6</v>
      </c>
      <c r="N20" s="7">
        <f>SUM(N2:N19)</f>
        <v>-191.1</v>
      </c>
      <c r="O20" s="7"/>
      <c r="P20" s="7" t="s">
        <v>90</v>
      </c>
      <c r="Q20" s="7">
        <f>SUM(Q2:Q19)</f>
        <v>1701.55</v>
      </c>
      <c r="R20" s="7">
        <f>SUM(R2:R19)</f>
        <v>341.88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396</v>
      </c>
      <c r="N22" s="7">
        <f>SUM(N2:N9)</f>
        <v>-40.699999999999996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102.6</v>
      </c>
      <c r="N23" s="7">
        <f>SUM(N12:N14)</f>
        <v>108.9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79.42</v>
      </c>
    </row>
    <row r="26" spans="12:18" x14ac:dyDescent="0.35">
      <c r="L26" s="7" t="s">
        <v>94</v>
      </c>
      <c r="M26" s="7">
        <f>ROUND(M23/M20*100,2)</f>
        <v>20.58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CFB3-582C-48AF-B660-B156A0FB262D}">
  <dimension ref="A1:R26"/>
  <sheetViews>
    <sheetView topLeftCell="J11" workbookViewId="0">
      <selection activeCell="N17" activeCellId="1" sqref="L17:M17 N17"/>
    </sheetView>
  </sheetViews>
  <sheetFormatPr defaultRowHeight="14.5" x14ac:dyDescent="0.35"/>
  <cols>
    <col min="12" max="12" width="21.453125" customWidth="1"/>
    <col min="16" max="16" width="20.26953125" customWidth="1"/>
  </cols>
  <sheetData>
    <row r="1" spans="1:18" x14ac:dyDescent="0.35">
      <c r="A1" t="s">
        <v>202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203</v>
      </c>
      <c r="L2" s="6" t="s">
        <v>204</v>
      </c>
      <c r="M2" s="6">
        <v>0</v>
      </c>
      <c r="N2" s="6">
        <v>0</v>
      </c>
      <c r="O2" s="6"/>
      <c r="P2" s="6" t="s">
        <v>61</v>
      </c>
      <c r="Q2" s="6">
        <v>1244.77</v>
      </c>
      <c r="R2" s="6">
        <v>163.58000000000001</v>
      </c>
    </row>
    <row r="3" spans="1:18" x14ac:dyDescent="0.35">
      <c r="A3" s="8" t="s">
        <v>205</v>
      </c>
      <c r="L3" s="6" t="s">
        <v>206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207</v>
      </c>
      <c r="L4" s="6" t="s">
        <v>208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209</v>
      </c>
      <c r="L5" s="6" t="s">
        <v>210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211</v>
      </c>
      <c r="L6" s="6" t="s">
        <v>212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213</v>
      </c>
      <c r="L7" s="6" t="s">
        <v>214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215</v>
      </c>
      <c r="L8" s="6" t="s">
        <v>216</v>
      </c>
      <c r="M8" s="6">
        <v>31</v>
      </c>
      <c r="N8" s="6">
        <v>-3.2</v>
      </c>
      <c r="O8" s="6"/>
      <c r="P8" s="6"/>
      <c r="Q8" s="6"/>
      <c r="R8" s="6"/>
    </row>
    <row r="9" spans="1:18" x14ac:dyDescent="0.35">
      <c r="A9" s="8" t="s">
        <v>217</v>
      </c>
      <c r="L9" s="6" t="s">
        <v>218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219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220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221</v>
      </c>
      <c r="L12" s="6" t="s">
        <v>222</v>
      </c>
      <c r="M12" s="6">
        <v>62.2</v>
      </c>
      <c r="N12" s="6">
        <v>61</v>
      </c>
      <c r="O12" s="6"/>
      <c r="P12" s="6"/>
      <c r="Q12" s="6"/>
      <c r="R12" s="6"/>
    </row>
    <row r="13" spans="1:18" x14ac:dyDescent="0.35">
      <c r="A13" s="8" t="s">
        <v>223</v>
      </c>
      <c r="L13" s="6" t="s">
        <v>224</v>
      </c>
      <c r="M13" s="6">
        <v>9.3000000000000007</v>
      </c>
      <c r="N13" s="6">
        <v>4.0999999999999996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225</v>
      </c>
      <c r="M17" s="6">
        <v>0</v>
      </c>
      <c r="N17" s="6">
        <v>-117.5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102.5</v>
      </c>
      <c r="N20" s="7">
        <f>SUM(N2:N19)</f>
        <v>-55.6</v>
      </c>
      <c r="O20" s="7"/>
      <c r="P20" s="7" t="s">
        <v>90</v>
      </c>
      <c r="Q20" s="7">
        <f>SUM(Q2:Q19)</f>
        <v>1244.77</v>
      </c>
      <c r="R20" s="7">
        <f>SUM(R2:R19)</f>
        <v>163.58000000000001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31</v>
      </c>
      <c r="N22" s="7">
        <f>SUM(N2:N9)</f>
        <v>-3.2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71.5</v>
      </c>
      <c r="N23" s="7">
        <f>SUM(N12:N14)</f>
        <v>65.099999999999994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30.24</v>
      </c>
    </row>
    <row r="26" spans="12:18" x14ac:dyDescent="0.35">
      <c r="L26" s="7" t="s">
        <v>94</v>
      </c>
      <c r="M26" s="7">
        <f>ROUND(M23/M20*100,2)</f>
        <v>69.760000000000005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E47-083F-44BE-B05E-6F8DBCD5D7F1}">
  <dimension ref="A1:R26"/>
  <sheetViews>
    <sheetView topLeftCell="D9" workbookViewId="0">
      <selection activeCell="L17" sqref="L17:N18"/>
    </sheetView>
  </sheetViews>
  <sheetFormatPr defaultRowHeight="14.5" x14ac:dyDescent="0.35"/>
  <cols>
    <col min="12" max="12" width="21.7265625" customWidth="1"/>
    <col min="16" max="16" width="17.453125" customWidth="1"/>
  </cols>
  <sheetData>
    <row r="1" spans="1:18" x14ac:dyDescent="0.35">
      <c r="A1" t="s">
        <v>226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227</v>
      </c>
      <c r="L2" s="6" t="s">
        <v>228</v>
      </c>
      <c r="M2" s="6">
        <v>0</v>
      </c>
      <c r="N2" s="6">
        <v>0</v>
      </c>
      <c r="O2" s="6"/>
      <c r="P2" s="6" t="s">
        <v>61</v>
      </c>
      <c r="Q2" s="6">
        <v>1341.61</v>
      </c>
      <c r="R2" s="6">
        <v>244.76</v>
      </c>
    </row>
    <row r="3" spans="1:18" x14ac:dyDescent="0.35">
      <c r="A3" s="8" t="s">
        <v>229</v>
      </c>
      <c r="L3" s="6" t="s">
        <v>230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231</v>
      </c>
      <c r="L4" s="6" t="s">
        <v>232</v>
      </c>
      <c r="M4" s="6">
        <v>0</v>
      </c>
      <c r="N4" s="6">
        <v>0</v>
      </c>
      <c r="O4" s="6"/>
      <c r="P4" s="6"/>
      <c r="Q4" s="6"/>
      <c r="R4" s="6"/>
    </row>
    <row r="5" spans="1:18" x14ac:dyDescent="0.35">
      <c r="A5" s="8" t="s">
        <v>233</v>
      </c>
      <c r="L5" s="6" t="s">
        <v>234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235</v>
      </c>
      <c r="L6" s="6" t="s">
        <v>236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237</v>
      </c>
      <c r="L7" s="6" t="s">
        <v>238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239</v>
      </c>
      <c r="L8" s="6" t="s">
        <v>240</v>
      </c>
      <c r="M8" s="6">
        <v>34</v>
      </c>
      <c r="N8" s="6">
        <v>-3.8</v>
      </c>
      <c r="O8" s="6"/>
      <c r="P8" s="6"/>
      <c r="Q8" s="6"/>
      <c r="R8" s="6"/>
    </row>
    <row r="9" spans="1:18" x14ac:dyDescent="0.35">
      <c r="A9" s="8" t="s">
        <v>241</v>
      </c>
      <c r="L9" s="6" t="s">
        <v>242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243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244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245</v>
      </c>
      <c r="L12" s="6" t="s">
        <v>246</v>
      </c>
      <c r="M12" s="6">
        <v>67.099999999999994</v>
      </c>
      <c r="N12" s="6">
        <v>102</v>
      </c>
      <c r="O12" s="6"/>
      <c r="P12" s="6"/>
      <c r="Q12" s="6"/>
      <c r="R12" s="6"/>
    </row>
    <row r="13" spans="1:18" x14ac:dyDescent="0.35">
      <c r="A13" s="8" t="s">
        <v>247</v>
      </c>
      <c r="L13" s="6" t="s">
        <v>248</v>
      </c>
      <c r="M13" s="6">
        <v>0.2</v>
      </c>
      <c r="N13" s="6">
        <v>0</v>
      </c>
      <c r="O13" s="6"/>
      <c r="P13" s="6"/>
      <c r="Q13" s="6"/>
      <c r="R13" s="6"/>
    </row>
    <row r="14" spans="1:18" x14ac:dyDescent="0.35">
      <c r="A14" s="8" t="s">
        <v>249</v>
      </c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250</v>
      </c>
      <c r="M17" s="6">
        <v>0</v>
      </c>
      <c r="N17" s="6">
        <v>-254.8</v>
      </c>
      <c r="O17" s="6"/>
      <c r="P17" s="6"/>
      <c r="Q17" s="6"/>
      <c r="R17" s="6"/>
    </row>
    <row r="18" spans="12:18" x14ac:dyDescent="0.35">
      <c r="L18" s="6" t="s">
        <v>251</v>
      </c>
      <c r="M18" s="6">
        <v>0</v>
      </c>
      <c r="N18" s="6">
        <v>-1100.7</v>
      </c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101.3</v>
      </c>
      <c r="N20" s="7">
        <f>SUM(N2:N19)</f>
        <v>-1257.3000000000002</v>
      </c>
      <c r="O20" s="7"/>
      <c r="P20" s="7" t="s">
        <v>90</v>
      </c>
      <c r="Q20" s="7">
        <f>SUM(Q2:Q19)</f>
        <v>1341.61</v>
      </c>
      <c r="R20" s="7">
        <f>SUM(R2:R19)</f>
        <v>244.76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34</v>
      </c>
      <c r="N22" s="7">
        <f>SUM(N2:N9)</f>
        <v>-3.8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67.3</v>
      </c>
      <c r="N23" s="7">
        <f>SUM(N12:N14)</f>
        <v>102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33.56</v>
      </c>
    </row>
    <row r="26" spans="12:18" x14ac:dyDescent="0.35">
      <c r="L26" s="7" t="s">
        <v>94</v>
      </c>
      <c r="M26" s="7">
        <f>ROUND(M23/M20*100,2)</f>
        <v>66.44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454D-EED8-4588-81F9-3358A8037E59}">
  <dimension ref="A1:R26"/>
  <sheetViews>
    <sheetView tabSelected="1" topLeftCell="A8" workbookViewId="0">
      <selection activeCell="L17" sqref="L17:M17"/>
    </sheetView>
  </sheetViews>
  <sheetFormatPr defaultRowHeight="14.5" x14ac:dyDescent="0.35"/>
  <cols>
    <col min="12" max="12" width="22.54296875" style="1" customWidth="1"/>
    <col min="13" max="14" width="9.1796875" style="1"/>
    <col min="16" max="16" width="18.7265625" customWidth="1"/>
  </cols>
  <sheetData>
    <row r="1" spans="1:18" x14ac:dyDescent="0.35">
      <c r="A1" t="s">
        <v>252</v>
      </c>
      <c r="L1" s="7" t="s">
        <v>53</v>
      </c>
      <c r="M1" s="7" t="s">
        <v>54</v>
      </c>
      <c r="N1" s="7" t="s">
        <v>55</v>
      </c>
      <c r="O1" s="7"/>
      <c r="P1" s="7" t="s">
        <v>56</v>
      </c>
      <c r="Q1" s="7" t="s">
        <v>57</v>
      </c>
      <c r="R1" s="7" t="s">
        <v>58</v>
      </c>
    </row>
    <row r="2" spans="1:18" x14ac:dyDescent="0.35">
      <c r="A2" s="8" t="s">
        <v>253</v>
      </c>
      <c r="L2" s="6" t="s">
        <v>254</v>
      </c>
      <c r="M2" s="6">
        <v>0</v>
      </c>
      <c r="N2" s="6">
        <v>0</v>
      </c>
      <c r="O2" s="6"/>
      <c r="P2" s="6" t="s">
        <v>61</v>
      </c>
      <c r="Q2" s="6">
        <v>3669.5</v>
      </c>
      <c r="R2" s="6">
        <v>637.38</v>
      </c>
    </row>
    <row r="3" spans="1:18" x14ac:dyDescent="0.35">
      <c r="A3" s="8" t="s">
        <v>255</v>
      </c>
      <c r="L3" s="1" t="s">
        <v>256</v>
      </c>
      <c r="M3" s="6">
        <v>0</v>
      </c>
      <c r="N3" s="6">
        <v>0</v>
      </c>
      <c r="O3" s="6"/>
      <c r="P3" s="6"/>
      <c r="Q3" s="6"/>
      <c r="R3" s="6"/>
    </row>
    <row r="4" spans="1:18" x14ac:dyDescent="0.35">
      <c r="A4" s="8" t="s">
        <v>257</v>
      </c>
      <c r="L4" s="1" t="s">
        <v>258</v>
      </c>
      <c r="M4" s="1">
        <v>68</v>
      </c>
      <c r="N4" s="1">
        <v>-15.7</v>
      </c>
      <c r="O4" s="6"/>
      <c r="P4" s="6"/>
      <c r="Q4" s="6"/>
      <c r="R4" s="6"/>
    </row>
    <row r="5" spans="1:18" x14ac:dyDescent="0.35">
      <c r="A5" s="8" t="s">
        <v>259</v>
      </c>
      <c r="L5" s="6" t="s">
        <v>260</v>
      </c>
      <c r="M5" s="6">
        <v>0</v>
      </c>
      <c r="N5" s="6">
        <v>0</v>
      </c>
      <c r="O5" s="6"/>
      <c r="P5" s="6"/>
      <c r="Q5" s="6"/>
      <c r="R5" s="6"/>
    </row>
    <row r="6" spans="1:18" x14ac:dyDescent="0.35">
      <c r="A6" s="8" t="s">
        <v>261</v>
      </c>
      <c r="L6" s="6" t="s">
        <v>262</v>
      </c>
      <c r="M6" s="6">
        <v>0</v>
      </c>
      <c r="N6" s="6">
        <v>0</v>
      </c>
      <c r="O6" s="6"/>
      <c r="P6" s="6"/>
      <c r="Q6" s="6"/>
      <c r="R6" s="6"/>
    </row>
    <row r="7" spans="1:18" x14ac:dyDescent="0.35">
      <c r="A7" s="8" t="s">
        <v>263</v>
      </c>
      <c r="L7" s="6" t="s">
        <v>264</v>
      </c>
      <c r="M7" s="6">
        <v>0</v>
      </c>
      <c r="N7" s="6">
        <v>0</v>
      </c>
      <c r="O7" s="6"/>
      <c r="P7" s="6"/>
      <c r="Q7" s="6"/>
      <c r="R7" s="6"/>
    </row>
    <row r="8" spans="1:18" x14ac:dyDescent="0.35">
      <c r="A8" s="8" t="s">
        <v>265</v>
      </c>
      <c r="L8" s="6" t="s">
        <v>266</v>
      </c>
      <c r="M8" s="6">
        <v>92</v>
      </c>
      <c r="N8" s="6">
        <v>-22.9</v>
      </c>
      <c r="O8" s="6"/>
      <c r="P8" s="6"/>
      <c r="Q8" s="6"/>
      <c r="R8" s="6"/>
    </row>
    <row r="9" spans="1:18" x14ac:dyDescent="0.35">
      <c r="A9" s="8" t="s">
        <v>267</v>
      </c>
      <c r="L9" s="6" t="s">
        <v>268</v>
      </c>
      <c r="M9" s="6">
        <v>0</v>
      </c>
      <c r="N9" s="6">
        <v>0</v>
      </c>
      <c r="O9" s="6"/>
      <c r="P9" s="6"/>
      <c r="Q9" s="6"/>
      <c r="R9" s="6"/>
    </row>
    <row r="10" spans="1:18" x14ac:dyDescent="0.35">
      <c r="A10" s="8" t="s">
        <v>269</v>
      </c>
      <c r="L10" s="6"/>
      <c r="M10" s="6"/>
      <c r="N10" s="6"/>
      <c r="O10" s="6"/>
      <c r="P10" s="6"/>
      <c r="Q10" s="6"/>
      <c r="R10" s="6"/>
    </row>
    <row r="11" spans="1:18" x14ac:dyDescent="0.35">
      <c r="A11" s="8" t="s">
        <v>270</v>
      </c>
      <c r="L11" s="7" t="s">
        <v>79</v>
      </c>
      <c r="M11" s="6"/>
      <c r="N11" s="6"/>
      <c r="O11" s="6"/>
      <c r="P11" s="6"/>
      <c r="Q11" s="6"/>
      <c r="R11" s="6"/>
    </row>
    <row r="12" spans="1:18" x14ac:dyDescent="0.35">
      <c r="A12" s="8" t="s">
        <v>271</v>
      </c>
      <c r="L12" s="6" t="s">
        <v>272</v>
      </c>
      <c r="M12" s="6">
        <v>183.5</v>
      </c>
      <c r="N12" s="6">
        <v>-24.2</v>
      </c>
      <c r="O12" s="6"/>
      <c r="P12" s="6"/>
      <c r="Q12" s="6"/>
      <c r="R12" s="6"/>
    </row>
    <row r="13" spans="1:18" x14ac:dyDescent="0.35">
      <c r="A13" s="8" t="s">
        <v>273</v>
      </c>
      <c r="L13" s="6" t="s">
        <v>274</v>
      </c>
      <c r="M13" s="6">
        <v>0.7</v>
      </c>
      <c r="N13" s="6">
        <v>-0.3</v>
      </c>
      <c r="O13" s="6"/>
      <c r="P13" s="6"/>
      <c r="Q13" s="6"/>
      <c r="R13" s="6"/>
    </row>
    <row r="14" spans="1:18" x14ac:dyDescent="0.35">
      <c r="L14" s="6"/>
      <c r="M14" s="6"/>
      <c r="N14" s="6"/>
      <c r="O14" s="6"/>
      <c r="P14" s="6"/>
      <c r="Q14" s="6"/>
      <c r="R14" s="6"/>
    </row>
    <row r="15" spans="1:18" x14ac:dyDescent="0.35">
      <c r="L15" s="6"/>
      <c r="M15" s="6"/>
      <c r="N15" s="6"/>
      <c r="O15" s="6"/>
      <c r="P15" s="6"/>
      <c r="Q15" s="6"/>
      <c r="R15" s="6"/>
    </row>
    <row r="16" spans="1:18" x14ac:dyDescent="0.35">
      <c r="L16" s="7" t="s">
        <v>87</v>
      </c>
      <c r="M16" s="6"/>
      <c r="N16" s="6"/>
      <c r="O16" s="6"/>
      <c r="P16" s="6"/>
      <c r="Q16" s="6"/>
      <c r="R16" s="6"/>
    </row>
    <row r="17" spans="12:18" x14ac:dyDescent="0.35">
      <c r="L17" s="6" t="s">
        <v>275</v>
      </c>
      <c r="M17" s="6">
        <v>0</v>
      </c>
      <c r="N17" s="6">
        <v>-171.5</v>
      </c>
      <c r="O17" s="6"/>
      <c r="P17" s="6"/>
      <c r="Q17" s="6"/>
      <c r="R17" s="6"/>
    </row>
    <row r="18" spans="12:18" x14ac:dyDescent="0.35">
      <c r="L18" s="6"/>
      <c r="M18" s="6"/>
      <c r="N18" s="6"/>
      <c r="O18" s="6"/>
      <c r="P18" s="6"/>
      <c r="Q18" s="6"/>
      <c r="R18" s="6"/>
    </row>
    <row r="19" spans="12:18" x14ac:dyDescent="0.35">
      <c r="L19" s="6"/>
      <c r="M19" s="6"/>
      <c r="N19" s="6"/>
      <c r="O19" s="6"/>
      <c r="P19" s="6"/>
      <c r="Q19" s="6"/>
      <c r="R19" s="6"/>
    </row>
    <row r="20" spans="12:18" x14ac:dyDescent="0.35">
      <c r="L20" s="7" t="s">
        <v>89</v>
      </c>
      <c r="M20" s="7">
        <f>SUM(M2:M19)</f>
        <v>344.2</v>
      </c>
      <c r="N20" s="7">
        <f>SUM(N2:N19)</f>
        <v>-234.6</v>
      </c>
      <c r="O20" s="7"/>
      <c r="P20" s="7" t="s">
        <v>90</v>
      </c>
      <c r="Q20" s="7">
        <f>SUM(Q2:Q19)</f>
        <v>3669.5</v>
      </c>
      <c r="R20" s="7">
        <f>SUM(R2:R19)</f>
        <v>637.38</v>
      </c>
    </row>
    <row r="21" spans="12:18" x14ac:dyDescent="0.35">
      <c r="L21" s="6"/>
      <c r="M21" s="6"/>
      <c r="N21" s="6"/>
      <c r="O21" s="6"/>
      <c r="P21" s="6"/>
      <c r="Q21" s="6"/>
      <c r="R21" s="6"/>
    </row>
    <row r="22" spans="12:18" x14ac:dyDescent="0.35">
      <c r="L22" s="7" t="s">
        <v>91</v>
      </c>
      <c r="M22" s="7">
        <f>SUM(M2:M9)</f>
        <v>160</v>
      </c>
      <c r="N22" s="7">
        <f>SUM(N2:N9)</f>
        <v>-38.599999999999994</v>
      </c>
      <c r="O22" s="6"/>
      <c r="P22" s="6"/>
      <c r="Q22" s="6"/>
      <c r="R22" s="6"/>
    </row>
    <row r="23" spans="12:18" x14ac:dyDescent="0.35">
      <c r="L23" s="7" t="s">
        <v>92</v>
      </c>
      <c r="M23" s="7">
        <f>SUM(M12:M14)</f>
        <v>184.2</v>
      </c>
      <c r="N23" s="7">
        <f>SUM(N12:N14)</f>
        <v>-24.5</v>
      </c>
      <c r="O23" s="6"/>
      <c r="P23" s="6"/>
      <c r="Q23" s="6"/>
      <c r="R23" s="6"/>
    </row>
    <row r="25" spans="12:18" x14ac:dyDescent="0.35">
      <c r="L25" s="7" t="s">
        <v>93</v>
      </c>
      <c r="M25" s="7">
        <f>ROUND(M22/M20*100,2)</f>
        <v>46.48</v>
      </c>
    </row>
    <row r="26" spans="12:18" x14ac:dyDescent="0.35">
      <c r="L26" s="7" t="s">
        <v>94</v>
      </c>
      <c r="M26" s="7">
        <f>ROUND(M23/M20*100,2)</f>
        <v>53.52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linedata</vt:lpstr>
      <vt:lpstr>Zone 1</vt:lpstr>
      <vt:lpstr>Zone 2</vt:lpstr>
      <vt:lpstr>Zone 3</vt:lpstr>
      <vt:lpstr>Zone 4</vt:lpstr>
      <vt:lpstr>Zone 5</vt:lpstr>
      <vt:lpstr>Zone 6</vt:lpstr>
      <vt:lpstr>Zone 7</vt:lpstr>
      <vt:lpstr>Zone 8</vt:lpstr>
      <vt:lpstr>Zone 9</vt:lpstr>
      <vt:lpstr>Zone 10</vt:lpstr>
      <vt:lpstr>Zone 11</vt:lpstr>
      <vt:lpstr>Zone 12</vt:lpstr>
      <vt:lpstr>Zone 13</vt:lpstr>
      <vt:lpstr>Zone 14</vt:lpstr>
      <vt:lpstr>Zone14A</vt:lpstr>
      <vt:lpstr>Zone 15</vt:lpstr>
      <vt:lpstr>Zone 16</vt:lpstr>
      <vt:lpstr>Zone 17</vt:lpstr>
      <vt:lpstr>Zone 18</vt:lpstr>
      <vt:lpstr>Zone 19</vt:lpstr>
      <vt:lpstr>Zone 20</vt:lpstr>
      <vt:lpstr>Zone 21</vt:lpstr>
      <vt:lpstr>Zone 22</vt:lpstr>
      <vt:lpstr>Zone 23</vt:lpstr>
      <vt:lpstr>Zone 24</vt:lpstr>
      <vt:lpstr>Zone 25</vt:lpstr>
      <vt:lpstr>Zone 25A</vt:lpstr>
      <vt:lpstr>Zone 26</vt:lpstr>
      <vt:lpstr>Zone 27E</vt:lpstr>
      <vt:lpstr>Zone 27W</vt:lpstr>
      <vt:lpstr>Zone 28</vt:lpstr>
      <vt:lpstr>Zone 29</vt:lpstr>
      <vt:lpstr>Zone 30</vt:lpstr>
      <vt:lpstr>Zone 31</vt:lpstr>
      <vt:lpstr>Zone 32</vt:lpstr>
      <vt:lpstr>Zone 33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Brahma, Debargha</dc:creator>
  <cp:keywords/>
  <dc:description/>
  <cp:lastModifiedBy>Albert-Antwi, Sam</cp:lastModifiedBy>
  <cp:revision/>
  <dcterms:created xsi:type="dcterms:W3CDTF">2023-11-08T15:33:38Z</dcterms:created>
  <dcterms:modified xsi:type="dcterms:W3CDTF">2024-05-22T14:39:17Z</dcterms:modified>
  <cp:category/>
  <cp:contentStatus/>
</cp:coreProperties>
</file>