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8_{08261FDC-9007-4A78-88BB-2A92D19B3FBE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NOMINA" sheetId="1" r:id="rId1"/>
    <sheet name="PLANTILLA" sheetId="2" r:id="rId2"/>
  </sheets>
  <calcPr calcId="191029"/>
</workbook>
</file>

<file path=xl/calcChain.xml><?xml version="1.0" encoding="utf-8"?>
<calcChain xmlns="http://schemas.openxmlformats.org/spreadsheetml/2006/main">
  <c r="E37" i="2" l="1"/>
  <c r="F37" i="2"/>
  <c r="D37" i="2"/>
  <c r="E36" i="2"/>
  <c r="F36" i="2"/>
  <c r="D36" i="2"/>
  <c r="E35" i="2"/>
  <c r="F35" i="2"/>
  <c r="D35" i="2"/>
  <c r="E34" i="2"/>
  <c r="F34" i="2"/>
  <c r="D34" i="2"/>
  <c r="F27" i="2"/>
  <c r="E27" i="2"/>
  <c r="D2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E2" i="2"/>
  <c r="F17" i="1"/>
  <c r="G17" i="1"/>
  <c r="H17" i="1"/>
  <c r="I17" i="1"/>
  <c r="E17" i="1"/>
  <c r="I8" i="1"/>
  <c r="I9" i="1"/>
  <c r="I10" i="1"/>
  <c r="I11" i="1"/>
  <c r="I12" i="1"/>
  <c r="I13" i="1"/>
  <c r="I14" i="1"/>
  <c r="I15" i="1"/>
  <c r="I16" i="1"/>
  <c r="I7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  <c r="F8" i="1"/>
  <c r="F9" i="1"/>
  <c r="F10" i="1"/>
  <c r="F11" i="1"/>
  <c r="F12" i="1"/>
  <c r="F13" i="1"/>
  <c r="F14" i="1"/>
  <c r="F15" i="1"/>
  <c r="F16" i="1"/>
  <c r="F7" i="1"/>
  <c r="E10" i="1"/>
  <c r="E11" i="1"/>
  <c r="E12" i="1"/>
  <c r="E13" i="1"/>
  <c r="E14" i="1"/>
  <c r="E15" i="1"/>
  <c r="E16" i="1"/>
  <c r="E8" i="1"/>
  <c r="E9" i="1"/>
  <c r="E7" i="1"/>
</calcChain>
</file>

<file path=xl/sharedStrings.xml><?xml version="1.0" encoding="utf-8"?>
<sst xmlns="http://schemas.openxmlformats.org/spreadsheetml/2006/main" count="89" uniqueCount="67">
  <si>
    <t>APELLIDO</t>
  </si>
  <si>
    <t>NOMBRE</t>
  </si>
  <si>
    <t>BÁSICO</t>
  </si>
  <si>
    <t>Bonificacion 3%</t>
  </si>
  <si>
    <t>SUBSIDIO 6%</t>
  </si>
  <si>
    <t>DEDUCCION SALUD 4%</t>
  </si>
  <si>
    <t>PENSION 4%</t>
  </si>
  <si>
    <t>NETO  PAGAR</t>
  </si>
  <si>
    <t>Vega</t>
  </si>
  <si>
    <t>Patricia</t>
  </si>
  <si>
    <t>Quiroz</t>
  </si>
  <si>
    <t>Tania</t>
  </si>
  <si>
    <t>Cortés</t>
  </si>
  <si>
    <t>Milagros</t>
  </si>
  <si>
    <t>Canepa</t>
  </si>
  <si>
    <t>Rocío</t>
  </si>
  <si>
    <t>Ccance</t>
  </si>
  <si>
    <t>Juan</t>
  </si>
  <si>
    <t>Soto</t>
  </si>
  <si>
    <t>Jorge</t>
  </si>
  <si>
    <t>Cortez</t>
  </si>
  <si>
    <t>Marina</t>
  </si>
  <si>
    <t>Huamani</t>
  </si>
  <si>
    <t>Ángel</t>
  </si>
  <si>
    <t>Carpió</t>
  </si>
  <si>
    <t>Miguel</t>
  </si>
  <si>
    <t>Oconor</t>
  </si>
  <si>
    <t>Julia</t>
  </si>
  <si>
    <t>Luisa</t>
  </si>
  <si>
    <t>TOTAL</t>
  </si>
  <si>
    <t>Nombre</t>
  </si>
  <si>
    <t>Apellido</t>
  </si>
  <si>
    <t>Ventas</t>
  </si>
  <si>
    <t>Descuento 5%</t>
  </si>
  <si>
    <t>Iva 19%</t>
  </si>
  <si>
    <t>Valor Neto</t>
  </si>
  <si>
    <t>Daniela</t>
  </si>
  <si>
    <t>Valencia</t>
  </si>
  <si>
    <t>Pérez</t>
  </si>
  <si>
    <t>Laura</t>
  </si>
  <si>
    <t>Bisbal</t>
  </si>
  <si>
    <t>Bibiana</t>
  </si>
  <si>
    <t>Tejada</t>
  </si>
  <si>
    <t>Mebarak</t>
  </si>
  <si>
    <t>Mónica</t>
  </si>
  <si>
    <t>Moreno</t>
  </si>
  <si>
    <t>Shakira</t>
  </si>
  <si>
    <t>Curiel</t>
  </si>
  <si>
    <t>Melissa</t>
  </si>
  <si>
    <t>Angela</t>
  </si>
  <si>
    <t>López</t>
  </si>
  <si>
    <t>Claudia</t>
  </si>
  <si>
    <t>Lopera</t>
  </si>
  <si>
    <t>Andrea</t>
  </si>
  <si>
    <t>María</t>
  </si>
  <si>
    <t>Marcela</t>
  </si>
  <si>
    <t>Agudelo</t>
  </si>
  <si>
    <t>Aristizabal</t>
  </si>
  <si>
    <t>Montoya</t>
  </si>
  <si>
    <t>Veronica</t>
  </si>
  <si>
    <t>Henao</t>
  </si>
  <si>
    <t>Alberto</t>
  </si>
  <si>
    <t>David</t>
  </si>
  <si>
    <t xml:space="preserve">PROMEDIO </t>
  </si>
  <si>
    <t>MAXIMO</t>
  </si>
  <si>
    <t>MINIMO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</si>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</sst>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\ #,##0"/>
    <numFmt numFmtId="166" formatCode="_ &quot;$&quot;\ * #,##0_ ;_ &quot;$&quot;\ * \-#,##0_ ;_ &quot;$&quot;\ * &quot;-&quot;??_ ;_ @_ "/>
    <numFmt numFmtId="167" formatCode="_(&quot;$&quot;\ * #,##0_);_(&quot;$&quot;\ * \(#,##0\);_(&quot;$&quot;\ * &quot;-&quot;??_);_(@_)"/>
    <numFmt numFmtId="168" formatCode="_(* #,##0.00_);_(* \(#,##0.00\);_(* &quot;-&quot;??_);_(@_)"/>
  </numFmts>
  <fonts count="9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theme="1"/>
      <name val="Verdana"/>
    </font>
    <font>
      <sz val="10"/>
      <color theme="1"/>
      <name val="Verdana"/>
    </font>
    <font>
      <b/>
      <sz val="10"/>
      <color theme="1"/>
      <name val="Verdana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  <xf numFmtId="0" fontId="6" fillId="0" borderId="3" xfId="0" applyFont="1" applyBorder="1" applyAlignment="1">
      <alignment horizontal="center"/>
    </xf>
    <xf numFmtId="165" fontId="6" fillId="0" borderId="3" xfId="0" applyNumberFormat="1" applyFont="1" applyBorder="1"/>
    <xf numFmtId="166" fontId="3" fillId="0" borderId="3" xfId="0" applyNumberFormat="1" applyFont="1" applyBorder="1"/>
    <xf numFmtId="167" fontId="3" fillId="0" borderId="3" xfId="0" applyNumberFormat="1" applyFont="1" applyBorder="1"/>
    <xf numFmtId="0" fontId="6" fillId="0" borderId="0" xfId="0" applyFont="1"/>
    <xf numFmtId="0" fontId="7" fillId="2" borderId="3" xfId="0" applyFont="1" applyFill="1" applyBorder="1"/>
    <xf numFmtId="165" fontId="6" fillId="0" borderId="0" xfId="0" applyNumberFormat="1" applyFont="1"/>
    <xf numFmtId="168" fontId="6" fillId="0" borderId="0" xfId="0" applyNumberFormat="1" applyFont="1"/>
    <xf numFmtId="165" fontId="6" fillId="0" borderId="4" xfId="0" applyNumberFormat="1" applyFont="1" applyBorder="1"/>
    <xf numFmtId="0" fontId="6" fillId="0" borderId="4" xfId="0" applyFont="1" applyBorder="1"/>
    <xf numFmtId="164" fontId="3" fillId="0" borderId="2" xfId="1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164" fontId="0" fillId="0" borderId="0" xfId="0" applyNumberFormat="1" applyFont="1" applyAlignment="1"/>
    <xf numFmtId="0" fontId="3" fillId="2" borderId="5" xfId="0" applyFont="1" applyFill="1" applyBorder="1" applyAlignment="1">
      <alignment horizontal="center" wrapText="1"/>
    </xf>
    <xf numFmtId="166" fontId="6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990"/>
  <sheetViews>
    <sheetView topLeftCell="A4" workbookViewId="0">
      <selection activeCell="E17" sqref="E17"/>
    </sheetView>
  </sheetViews>
  <sheetFormatPr baseColWidth="10" defaultColWidth="14.42578125" defaultRowHeight="15" customHeight="1" x14ac:dyDescent="0.25"/>
  <cols>
    <col min="1" max="1" width="10.7109375" customWidth="1"/>
    <col min="2" max="5" width="13.7109375" customWidth="1"/>
    <col min="6" max="6" width="16" customWidth="1"/>
    <col min="7" max="7" width="17.28515625" customWidth="1"/>
    <col min="8" max="8" width="16.5703125" customWidth="1"/>
    <col min="9" max="9" width="16.140625" customWidth="1"/>
    <col min="10" max="25" width="10.7109375" customWidth="1"/>
  </cols>
  <sheetData>
    <row r="4" spans="2:9" ht="15" customHeight="1" thickBot="1" x14ac:dyDescent="0.3"/>
    <row r="5" spans="2:9" ht="15.75" thickBot="1" x14ac:dyDescent="0.3">
      <c r="B5" s="1"/>
      <c r="C5" s="1"/>
      <c r="D5" s="1"/>
      <c r="E5" s="1"/>
      <c r="F5" s="1"/>
      <c r="G5" s="1"/>
      <c r="H5" s="1"/>
      <c r="I5" s="1"/>
    </row>
    <row r="6" spans="2:9" ht="30.75" thickBot="1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</row>
    <row r="7" spans="2:9" ht="15.75" thickBot="1" x14ac:dyDescent="0.3">
      <c r="B7" s="3" t="s">
        <v>8</v>
      </c>
      <c r="C7" s="3" t="s">
        <v>9</v>
      </c>
      <c r="D7" s="16">
        <v>1800</v>
      </c>
      <c r="E7" s="17">
        <f>D7*3%</f>
        <v>54</v>
      </c>
      <c r="F7" s="17">
        <f>D7*6%</f>
        <v>108</v>
      </c>
      <c r="G7" s="17">
        <f>D7*4%</f>
        <v>72</v>
      </c>
      <c r="H7" s="17">
        <f>D7*4%</f>
        <v>72</v>
      </c>
      <c r="I7" s="17">
        <f>D7+E7+F7-G7-H7</f>
        <v>1818</v>
      </c>
    </row>
    <row r="8" spans="2:9" ht="15.75" thickBot="1" x14ac:dyDescent="0.3">
      <c r="B8" s="3" t="s">
        <v>10</v>
      </c>
      <c r="C8" s="3" t="s">
        <v>11</v>
      </c>
      <c r="D8" s="16">
        <v>1900</v>
      </c>
      <c r="E8" s="17">
        <f t="shared" ref="E8:E17" si="0">D8*3%</f>
        <v>57</v>
      </c>
      <c r="F8" s="17">
        <f t="shared" ref="F8:F17" si="1">D8*6%</f>
        <v>114</v>
      </c>
      <c r="G8" s="17">
        <f t="shared" ref="G8:G17" si="2">D8*4%</f>
        <v>76</v>
      </c>
      <c r="H8" s="17">
        <f t="shared" ref="H8:H17" si="3">D8*4%</f>
        <v>76</v>
      </c>
      <c r="I8" s="17">
        <f t="shared" ref="I8:I16" si="4">D8+E8+F8-G8-H8</f>
        <v>1919</v>
      </c>
    </row>
    <row r="9" spans="2:9" ht="15.75" thickBot="1" x14ac:dyDescent="0.3">
      <c r="B9" s="3" t="s">
        <v>12</v>
      </c>
      <c r="C9" s="3" t="s">
        <v>13</v>
      </c>
      <c r="D9" s="16">
        <v>1100</v>
      </c>
      <c r="E9" s="17">
        <f t="shared" si="0"/>
        <v>33</v>
      </c>
      <c r="F9" s="17">
        <f t="shared" si="1"/>
        <v>66</v>
      </c>
      <c r="G9" s="17">
        <f t="shared" si="2"/>
        <v>44</v>
      </c>
      <c r="H9" s="17">
        <f t="shared" si="3"/>
        <v>44</v>
      </c>
      <c r="I9" s="17">
        <f t="shared" si="4"/>
        <v>1111</v>
      </c>
    </row>
    <row r="10" spans="2:9" ht="15.75" thickBot="1" x14ac:dyDescent="0.3">
      <c r="B10" s="3" t="s">
        <v>14</v>
      </c>
      <c r="C10" s="3" t="s">
        <v>15</v>
      </c>
      <c r="D10" s="16">
        <v>1300</v>
      </c>
      <c r="E10" s="17">
        <f t="shared" si="0"/>
        <v>39</v>
      </c>
      <c r="F10" s="17">
        <f t="shared" si="1"/>
        <v>78</v>
      </c>
      <c r="G10" s="17">
        <f t="shared" si="2"/>
        <v>52</v>
      </c>
      <c r="H10" s="17">
        <f t="shared" si="3"/>
        <v>52</v>
      </c>
      <c r="I10" s="17">
        <f t="shared" si="4"/>
        <v>1313</v>
      </c>
    </row>
    <row r="11" spans="2:9" ht="15.75" thickBot="1" x14ac:dyDescent="0.3">
      <c r="B11" s="3" t="s">
        <v>16</v>
      </c>
      <c r="C11" s="3" t="s">
        <v>17</v>
      </c>
      <c r="D11" s="16">
        <v>2200</v>
      </c>
      <c r="E11" s="17">
        <f t="shared" si="0"/>
        <v>66</v>
      </c>
      <c r="F11" s="17">
        <f t="shared" si="1"/>
        <v>132</v>
      </c>
      <c r="G11" s="17">
        <f t="shared" si="2"/>
        <v>88</v>
      </c>
      <c r="H11" s="17">
        <f t="shared" si="3"/>
        <v>88</v>
      </c>
      <c r="I11" s="17">
        <f t="shared" si="4"/>
        <v>2222</v>
      </c>
    </row>
    <row r="12" spans="2:9" ht="15.75" thickBot="1" x14ac:dyDescent="0.3">
      <c r="B12" s="3" t="s">
        <v>18</v>
      </c>
      <c r="C12" s="3" t="s">
        <v>19</v>
      </c>
      <c r="D12" s="16">
        <v>1500</v>
      </c>
      <c r="E12" s="17">
        <f t="shared" si="0"/>
        <v>45</v>
      </c>
      <c r="F12" s="17">
        <f t="shared" si="1"/>
        <v>90</v>
      </c>
      <c r="G12" s="17">
        <f t="shared" si="2"/>
        <v>60</v>
      </c>
      <c r="H12" s="17">
        <f t="shared" si="3"/>
        <v>60</v>
      </c>
      <c r="I12" s="17">
        <f t="shared" si="4"/>
        <v>1515</v>
      </c>
    </row>
    <row r="13" spans="2:9" ht="15.75" thickBot="1" x14ac:dyDescent="0.3">
      <c r="B13" s="3" t="s">
        <v>20</v>
      </c>
      <c r="C13" s="3" t="s">
        <v>21</v>
      </c>
      <c r="D13" s="16">
        <v>2500</v>
      </c>
      <c r="E13" s="17">
        <f t="shared" si="0"/>
        <v>75</v>
      </c>
      <c r="F13" s="17">
        <f t="shared" si="1"/>
        <v>150</v>
      </c>
      <c r="G13" s="17">
        <f t="shared" si="2"/>
        <v>100</v>
      </c>
      <c r="H13" s="17">
        <f t="shared" si="3"/>
        <v>100</v>
      </c>
      <c r="I13" s="17">
        <f t="shared" si="4"/>
        <v>2525</v>
      </c>
    </row>
    <row r="14" spans="2:9" ht="15.75" thickBot="1" x14ac:dyDescent="0.3">
      <c r="B14" s="3" t="s">
        <v>22</v>
      </c>
      <c r="C14" s="3" t="s">
        <v>23</v>
      </c>
      <c r="D14" s="16">
        <v>1500</v>
      </c>
      <c r="E14" s="17">
        <f t="shared" si="0"/>
        <v>45</v>
      </c>
      <c r="F14" s="17">
        <f t="shared" si="1"/>
        <v>90</v>
      </c>
      <c r="G14" s="17">
        <f t="shared" si="2"/>
        <v>60</v>
      </c>
      <c r="H14" s="17">
        <f t="shared" si="3"/>
        <v>60</v>
      </c>
      <c r="I14" s="17">
        <f t="shared" si="4"/>
        <v>1515</v>
      </c>
    </row>
    <row r="15" spans="2:9" ht="15.75" thickBot="1" x14ac:dyDescent="0.3">
      <c r="B15" s="3" t="s">
        <v>24</v>
      </c>
      <c r="C15" s="3" t="s">
        <v>25</v>
      </c>
      <c r="D15" s="16">
        <v>3500</v>
      </c>
      <c r="E15" s="17">
        <f t="shared" si="0"/>
        <v>105</v>
      </c>
      <c r="F15" s="17">
        <f t="shared" si="1"/>
        <v>210</v>
      </c>
      <c r="G15" s="17">
        <f t="shared" si="2"/>
        <v>140</v>
      </c>
      <c r="H15" s="17">
        <f t="shared" si="3"/>
        <v>140</v>
      </c>
      <c r="I15" s="17">
        <f t="shared" si="4"/>
        <v>3535</v>
      </c>
    </row>
    <row r="16" spans="2:9" ht="15.75" thickBot="1" x14ac:dyDescent="0.3">
      <c r="B16" s="3" t="s">
        <v>26</v>
      </c>
      <c r="C16" s="3" t="s">
        <v>27</v>
      </c>
      <c r="D16" s="16">
        <v>900</v>
      </c>
      <c r="E16" s="17">
        <f t="shared" si="0"/>
        <v>27</v>
      </c>
      <c r="F16" s="17">
        <f t="shared" si="1"/>
        <v>54</v>
      </c>
      <c r="G16" s="17">
        <f t="shared" si="2"/>
        <v>36</v>
      </c>
      <c r="H16" s="17">
        <f t="shared" si="3"/>
        <v>36</v>
      </c>
      <c r="I16" s="17">
        <f t="shared" si="4"/>
        <v>909</v>
      </c>
    </row>
    <row r="17" spans="4:9" ht="15.75" customHeight="1" thickBot="1" x14ac:dyDescent="0.3">
      <c r="D17" s="19"/>
      <c r="E17" s="17">
        <f>SUM(E7:E16)</f>
        <v>546</v>
      </c>
      <c r="F17" s="17">
        <f t="shared" ref="F17:I17" si="5">SUM(F7:F16)</f>
        <v>1092</v>
      </c>
      <c r="G17" s="17">
        <f t="shared" si="5"/>
        <v>728</v>
      </c>
      <c r="H17" s="17">
        <f t="shared" si="5"/>
        <v>728</v>
      </c>
      <c r="I17" s="17">
        <f t="shared" si="5"/>
        <v>18382</v>
      </c>
    </row>
    <row r="18" spans="4:9" ht="15.75" customHeight="1" x14ac:dyDescent="0.25">
      <c r="D18" s="18"/>
      <c r="E18" s="18"/>
      <c r="F18" s="18"/>
      <c r="G18" s="18"/>
      <c r="H18" s="18"/>
      <c r="I18" s="18"/>
    </row>
    <row r="19" spans="4:9" ht="15.75" customHeight="1" x14ac:dyDescent="0.25">
      <c r="D19" s="18"/>
      <c r="E19" s="18"/>
      <c r="F19" s="18"/>
      <c r="G19" s="18"/>
      <c r="H19" s="18"/>
      <c r="I19" s="18"/>
    </row>
    <row r="20" spans="4:9" ht="15.75" customHeight="1" x14ac:dyDescent="0.25">
      <c r="D20" s="18"/>
      <c r="E20" s="18"/>
      <c r="F20" s="18"/>
      <c r="G20" s="18"/>
      <c r="H20" s="18"/>
      <c r="I20" s="18"/>
    </row>
    <row r="21" spans="4:9" ht="15.75" customHeight="1" x14ac:dyDescent="0.25"/>
    <row r="22" spans="4:9" ht="15.75" customHeight="1" x14ac:dyDescent="0.25"/>
    <row r="23" spans="4:9" ht="15.75" customHeight="1" x14ac:dyDescent="0.25"/>
    <row r="24" spans="4:9" ht="15.75" customHeight="1" x14ac:dyDescent="0.25"/>
    <row r="25" spans="4:9" ht="15.75" customHeight="1" x14ac:dyDescent="0.25"/>
    <row r="26" spans="4:9" ht="15.75" customHeight="1" x14ac:dyDescent="0.25"/>
    <row r="27" spans="4:9" ht="15.75" customHeight="1" x14ac:dyDescent="0.25"/>
    <row r="28" spans="4:9" ht="15.75" customHeight="1" x14ac:dyDescent="0.25"/>
    <row r="29" spans="4:9" ht="15.75" customHeight="1" x14ac:dyDescent="0.25"/>
    <row r="30" spans="4:9" ht="15.75" customHeight="1" x14ac:dyDescent="0.25"/>
    <row r="31" spans="4:9" ht="15.75" customHeight="1" x14ac:dyDescent="0.25"/>
    <row r="32" spans="4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13" workbookViewId="0">
      <selection activeCell="G37" sqref="G37"/>
    </sheetView>
  </sheetViews>
  <sheetFormatPr baseColWidth="10" defaultColWidth="14.42578125" defaultRowHeight="15" customHeight="1" x14ac:dyDescent="0.25"/>
  <cols>
    <col min="1" max="1" width="15.7109375" customWidth="1"/>
    <col min="2" max="2" width="18.7109375" customWidth="1"/>
    <col min="3" max="3" width="14.5703125" customWidth="1"/>
    <col min="4" max="4" width="18.140625" customWidth="1"/>
    <col min="5" max="5" width="14.5703125" customWidth="1"/>
    <col min="6" max="6" width="15.7109375" customWidth="1"/>
    <col min="7" max="25" width="11.42578125" customWidth="1"/>
  </cols>
  <sheetData>
    <row r="1" spans="1:25" ht="26.25" customHeight="1" x14ac:dyDescent="0.2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2.75" customHeight="1" x14ac:dyDescent="0.25">
      <c r="A2" s="6" t="s">
        <v>36</v>
      </c>
      <c r="B2" s="6" t="s">
        <v>37</v>
      </c>
      <c r="C2" s="7">
        <v>365000</v>
      </c>
      <c r="D2" s="8">
        <f>C2*5%</f>
        <v>18250</v>
      </c>
      <c r="E2" s="9">
        <f>C2*19%</f>
        <v>69350</v>
      </c>
      <c r="F2" s="7">
        <f>C2-D2+E2</f>
        <v>416100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2.75" customHeight="1" x14ac:dyDescent="0.25">
      <c r="A3" s="6" t="s">
        <v>28</v>
      </c>
      <c r="B3" s="6" t="s">
        <v>38</v>
      </c>
      <c r="C3" s="7">
        <v>550000</v>
      </c>
      <c r="D3" s="8">
        <f t="shared" ref="D3:D27" si="0">C3*5%</f>
        <v>27500</v>
      </c>
      <c r="E3" s="9">
        <f t="shared" ref="E3:E27" si="1">C3*19%</f>
        <v>104500</v>
      </c>
      <c r="F3" s="7">
        <f t="shared" ref="F3:F27" si="2">C3-D3+E3</f>
        <v>627000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2.75" customHeight="1" x14ac:dyDescent="0.25">
      <c r="A4" s="6" t="s">
        <v>39</v>
      </c>
      <c r="B4" s="6" t="s">
        <v>40</v>
      </c>
      <c r="C4" s="7">
        <v>550000</v>
      </c>
      <c r="D4" s="8">
        <f t="shared" si="0"/>
        <v>27500</v>
      </c>
      <c r="E4" s="9">
        <f t="shared" si="1"/>
        <v>104500</v>
      </c>
      <c r="F4" s="7">
        <f t="shared" si="2"/>
        <v>627000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2.75" customHeight="1" x14ac:dyDescent="0.25">
      <c r="A5" s="6" t="s">
        <v>41</v>
      </c>
      <c r="B5" s="6" t="s">
        <v>38</v>
      </c>
      <c r="C5" s="7">
        <v>1500000</v>
      </c>
      <c r="D5" s="8">
        <f t="shared" si="0"/>
        <v>75000</v>
      </c>
      <c r="E5" s="9">
        <f t="shared" si="1"/>
        <v>285000</v>
      </c>
      <c r="F5" s="7">
        <f t="shared" si="2"/>
        <v>1710000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2.75" customHeight="1" x14ac:dyDescent="0.25">
      <c r="A6" s="6" t="s">
        <v>39</v>
      </c>
      <c r="B6" s="6" t="s">
        <v>42</v>
      </c>
      <c r="C6" s="7">
        <v>2500000</v>
      </c>
      <c r="D6" s="8">
        <f t="shared" si="0"/>
        <v>125000</v>
      </c>
      <c r="E6" s="9">
        <f t="shared" si="1"/>
        <v>475000</v>
      </c>
      <c r="F6" s="7">
        <f t="shared" si="2"/>
        <v>2850000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2.75" customHeight="1" x14ac:dyDescent="0.25">
      <c r="A7" s="6" t="s">
        <v>39</v>
      </c>
      <c r="B7" s="6" t="s">
        <v>43</v>
      </c>
      <c r="C7" s="7">
        <v>875000</v>
      </c>
      <c r="D7" s="8">
        <f t="shared" si="0"/>
        <v>43750</v>
      </c>
      <c r="E7" s="9">
        <f t="shared" si="1"/>
        <v>166250</v>
      </c>
      <c r="F7" s="7">
        <f t="shared" si="2"/>
        <v>997500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2.75" customHeight="1" x14ac:dyDescent="0.25">
      <c r="A8" s="6" t="s">
        <v>44</v>
      </c>
      <c r="B8" s="6" t="s">
        <v>40</v>
      </c>
      <c r="C8" s="7">
        <v>1000000</v>
      </c>
      <c r="D8" s="8">
        <f t="shared" si="0"/>
        <v>50000</v>
      </c>
      <c r="E8" s="9">
        <f t="shared" si="1"/>
        <v>190000</v>
      </c>
      <c r="F8" s="7">
        <f t="shared" si="2"/>
        <v>1140000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2.75" customHeight="1" x14ac:dyDescent="0.25">
      <c r="A9" s="6" t="s">
        <v>41</v>
      </c>
      <c r="B9" s="6" t="s">
        <v>45</v>
      </c>
      <c r="C9" s="7">
        <v>1800000</v>
      </c>
      <c r="D9" s="8">
        <f t="shared" si="0"/>
        <v>90000</v>
      </c>
      <c r="E9" s="9">
        <f t="shared" si="1"/>
        <v>342000</v>
      </c>
      <c r="F9" s="7">
        <f t="shared" si="2"/>
        <v>2052000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2.75" customHeight="1" x14ac:dyDescent="0.25">
      <c r="A10" s="6" t="s">
        <v>46</v>
      </c>
      <c r="B10" s="6" t="s">
        <v>43</v>
      </c>
      <c r="C10" s="7">
        <v>3000000</v>
      </c>
      <c r="D10" s="8">
        <f t="shared" si="0"/>
        <v>150000</v>
      </c>
      <c r="E10" s="9">
        <f t="shared" si="1"/>
        <v>570000</v>
      </c>
      <c r="F10" s="7">
        <f t="shared" si="2"/>
        <v>3420000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2.75" customHeight="1" x14ac:dyDescent="0.25">
      <c r="A11" s="6" t="s">
        <v>39</v>
      </c>
      <c r="B11" s="6" t="s">
        <v>47</v>
      </c>
      <c r="C11" s="7">
        <v>750000</v>
      </c>
      <c r="D11" s="8">
        <f t="shared" si="0"/>
        <v>37500</v>
      </c>
      <c r="E11" s="9">
        <f t="shared" si="1"/>
        <v>142500</v>
      </c>
      <c r="F11" s="7">
        <f t="shared" si="2"/>
        <v>855000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2.75" customHeight="1" x14ac:dyDescent="0.25">
      <c r="A12" s="6" t="s">
        <v>48</v>
      </c>
      <c r="B12" s="6" t="s">
        <v>40</v>
      </c>
      <c r="C12" s="7">
        <v>2500000</v>
      </c>
      <c r="D12" s="8">
        <f t="shared" si="0"/>
        <v>125000</v>
      </c>
      <c r="E12" s="9">
        <f t="shared" si="1"/>
        <v>475000</v>
      </c>
      <c r="F12" s="7">
        <f t="shared" si="2"/>
        <v>2850000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2.75" customHeight="1" x14ac:dyDescent="0.25">
      <c r="A13" s="6" t="s">
        <v>49</v>
      </c>
      <c r="B13" s="6" t="s">
        <v>50</v>
      </c>
      <c r="C13" s="7">
        <v>700000</v>
      </c>
      <c r="D13" s="8">
        <f t="shared" si="0"/>
        <v>35000</v>
      </c>
      <c r="E13" s="9">
        <f t="shared" si="1"/>
        <v>133000</v>
      </c>
      <c r="F13" s="7">
        <f t="shared" si="2"/>
        <v>798000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2.75" customHeight="1" x14ac:dyDescent="0.25">
      <c r="A14" s="6" t="s">
        <v>51</v>
      </c>
      <c r="B14" s="6" t="s">
        <v>52</v>
      </c>
      <c r="C14" s="7">
        <v>750000</v>
      </c>
      <c r="D14" s="8">
        <f t="shared" si="0"/>
        <v>37500</v>
      </c>
      <c r="E14" s="9">
        <f t="shared" si="1"/>
        <v>142500</v>
      </c>
      <c r="F14" s="7">
        <f t="shared" si="2"/>
        <v>855000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2.75" customHeight="1" x14ac:dyDescent="0.25">
      <c r="A15" s="6" t="s">
        <v>53</v>
      </c>
      <c r="B15" s="6" t="s">
        <v>43</v>
      </c>
      <c r="C15" s="7">
        <v>350000</v>
      </c>
      <c r="D15" s="8">
        <f t="shared" si="0"/>
        <v>17500</v>
      </c>
      <c r="E15" s="9">
        <f t="shared" si="1"/>
        <v>66500</v>
      </c>
      <c r="F15" s="7">
        <f t="shared" si="2"/>
        <v>399000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2.75" customHeight="1" x14ac:dyDescent="0.25">
      <c r="A16" s="6" t="s">
        <v>54</v>
      </c>
      <c r="B16" s="6" t="s">
        <v>50</v>
      </c>
      <c r="C16" s="7">
        <v>450000</v>
      </c>
      <c r="D16" s="8">
        <f t="shared" si="0"/>
        <v>22500</v>
      </c>
      <c r="E16" s="9">
        <f t="shared" si="1"/>
        <v>85500</v>
      </c>
      <c r="F16" s="7">
        <f t="shared" si="2"/>
        <v>513000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2.75" customHeight="1" x14ac:dyDescent="0.25">
      <c r="A17" s="6" t="s">
        <v>55</v>
      </c>
      <c r="B17" s="6" t="s">
        <v>56</v>
      </c>
      <c r="C17" s="7">
        <v>1000000</v>
      </c>
      <c r="D17" s="8">
        <f t="shared" si="0"/>
        <v>50000</v>
      </c>
      <c r="E17" s="9">
        <f t="shared" si="1"/>
        <v>190000</v>
      </c>
      <c r="F17" s="7">
        <f t="shared" si="2"/>
        <v>1140000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2.75" customHeight="1" x14ac:dyDescent="0.25">
      <c r="A18" s="6" t="s">
        <v>54</v>
      </c>
      <c r="B18" s="6" t="s">
        <v>57</v>
      </c>
      <c r="C18" s="7">
        <v>3000000</v>
      </c>
      <c r="D18" s="8">
        <f t="shared" si="0"/>
        <v>150000</v>
      </c>
      <c r="E18" s="9">
        <f t="shared" si="1"/>
        <v>570000</v>
      </c>
      <c r="F18" s="7">
        <f t="shared" si="2"/>
        <v>3420000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2.75" customHeight="1" x14ac:dyDescent="0.25">
      <c r="A19" s="6" t="s">
        <v>48</v>
      </c>
      <c r="B19" s="6" t="s">
        <v>42</v>
      </c>
      <c r="C19" s="7">
        <v>3652000</v>
      </c>
      <c r="D19" s="8">
        <f t="shared" si="0"/>
        <v>182600</v>
      </c>
      <c r="E19" s="9">
        <f t="shared" si="1"/>
        <v>693880</v>
      </c>
      <c r="F19" s="7">
        <f t="shared" si="2"/>
        <v>4163280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2.75" customHeight="1" x14ac:dyDescent="0.25">
      <c r="A20" s="6" t="s">
        <v>41</v>
      </c>
      <c r="B20" s="6" t="s">
        <v>40</v>
      </c>
      <c r="C20" s="7">
        <v>2500000</v>
      </c>
      <c r="D20" s="8">
        <f t="shared" si="0"/>
        <v>125000</v>
      </c>
      <c r="E20" s="9">
        <f t="shared" si="1"/>
        <v>475000</v>
      </c>
      <c r="F20" s="7">
        <f t="shared" si="2"/>
        <v>2850000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2.75" customHeight="1" x14ac:dyDescent="0.25">
      <c r="A21" s="6" t="s">
        <v>36</v>
      </c>
      <c r="B21" s="6" t="s">
        <v>58</v>
      </c>
      <c r="C21" s="7">
        <v>1500000</v>
      </c>
      <c r="D21" s="8">
        <f t="shared" si="0"/>
        <v>75000</v>
      </c>
      <c r="E21" s="9">
        <f t="shared" si="1"/>
        <v>285000</v>
      </c>
      <c r="F21" s="7">
        <f t="shared" si="2"/>
        <v>1710000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2.75" customHeight="1" x14ac:dyDescent="0.25">
      <c r="A22" s="6" t="s">
        <v>48</v>
      </c>
      <c r="B22" s="6" t="s">
        <v>57</v>
      </c>
      <c r="C22" s="7">
        <v>3650000</v>
      </c>
      <c r="D22" s="8">
        <f t="shared" si="0"/>
        <v>182500</v>
      </c>
      <c r="E22" s="9">
        <f t="shared" si="1"/>
        <v>693500</v>
      </c>
      <c r="F22" s="7">
        <f t="shared" si="2"/>
        <v>4161000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2.75" customHeight="1" x14ac:dyDescent="0.25">
      <c r="A23" s="6" t="s">
        <v>59</v>
      </c>
      <c r="B23" s="6" t="s">
        <v>60</v>
      </c>
      <c r="C23" s="7">
        <v>4512000</v>
      </c>
      <c r="D23" s="8">
        <f t="shared" si="0"/>
        <v>225600</v>
      </c>
      <c r="E23" s="9">
        <f t="shared" si="1"/>
        <v>857280</v>
      </c>
      <c r="F23" s="7">
        <f t="shared" si="2"/>
        <v>5143680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2.75" customHeight="1" x14ac:dyDescent="0.25">
      <c r="A24" s="6" t="s">
        <v>61</v>
      </c>
      <c r="B24" s="6" t="s">
        <v>58</v>
      </c>
      <c r="C24" s="7">
        <v>350000</v>
      </c>
      <c r="D24" s="8">
        <f t="shared" si="0"/>
        <v>17500</v>
      </c>
      <c r="E24" s="9">
        <f t="shared" si="1"/>
        <v>66500</v>
      </c>
      <c r="F24" s="7">
        <f t="shared" si="2"/>
        <v>399000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2.75" customHeight="1" x14ac:dyDescent="0.25">
      <c r="A25" s="6" t="s">
        <v>62</v>
      </c>
      <c r="B25" s="6" t="s">
        <v>50</v>
      </c>
      <c r="C25" s="7">
        <v>850000</v>
      </c>
      <c r="D25" s="8">
        <f t="shared" si="0"/>
        <v>42500</v>
      </c>
      <c r="E25" s="9">
        <f t="shared" si="1"/>
        <v>161500</v>
      </c>
      <c r="F25" s="7">
        <f t="shared" si="2"/>
        <v>969000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2.75" customHeight="1" x14ac:dyDescent="0.25">
      <c r="A26" s="6" t="s">
        <v>17</v>
      </c>
      <c r="B26" s="6" t="s">
        <v>56</v>
      </c>
      <c r="C26" s="7">
        <v>364100</v>
      </c>
      <c r="D26" s="8">
        <f t="shared" si="0"/>
        <v>18205</v>
      </c>
      <c r="E26" s="9">
        <f t="shared" si="1"/>
        <v>69179</v>
      </c>
      <c r="F26" s="7">
        <f t="shared" si="2"/>
        <v>415074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2.75" customHeight="1" x14ac:dyDescent="0.25">
      <c r="A27" s="10"/>
      <c r="C27" s="11" t="s">
        <v>29</v>
      </c>
      <c r="D27" s="8">
        <f>SUM(D2:D26)</f>
        <v>1950905</v>
      </c>
      <c r="E27" s="9">
        <f>SUM(E2:E26)</f>
        <v>7413439</v>
      </c>
      <c r="F27" s="7">
        <f>SUM(F2:F26)</f>
        <v>44480634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2.75" customHeight="1" x14ac:dyDescent="0.25">
      <c r="A28" s="10"/>
      <c r="B28" s="10"/>
      <c r="C28" s="12"/>
      <c r="D28" s="12"/>
      <c r="E28" s="12"/>
      <c r="F28" s="1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2.75" customHeight="1" x14ac:dyDescent="0.25">
      <c r="A29" s="10"/>
      <c r="B29" s="10"/>
      <c r="C29" s="12"/>
      <c r="D29" s="12"/>
      <c r="E29" s="12"/>
      <c r="F29" s="1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2.75" customHeight="1" x14ac:dyDescent="0.25">
      <c r="A30" s="10"/>
      <c r="B30" s="13"/>
      <c r="C30" s="12"/>
      <c r="D30" s="12"/>
      <c r="E30" s="12"/>
      <c r="F30" s="1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2.75" customHeight="1" x14ac:dyDescent="0.25">
      <c r="A31" s="10"/>
      <c r="B31" s="10"/>
      <c r="C31" s="12"/>
      <c r="D31" s="12"/>
      <c r="E31" s="12"/>
      <c r="F31" s="1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2.75" customHeight="1" x14ac:dyDescent="0.25">
      <c r="A32" s="10"/>
      <c r="B32" s="10"/>
      <c r="C32" s="1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2.75" customHeight="1" x14ac:dyDescent="0.25">
      <c r="A33" s="10"/>
      <c r="B33" s="10"/>
      <c r="C33" s="1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2.75" customHeight="1" x14ac:dyDescent="0.25">
      <c r="A34" s="10"/>
      <c r="B34" s="10"/>
      <c r="C34" s="12" t="s">
        <v>63</v>
      </c>
      <c r="D34" s="20">
        <f>AVERAGE(D2:D27)</f>
        <v>150069.61538461538</v>
      </c>
      <c r="E34" s="20">
        <f t="shared" ref="E34:F34" si="3">AVERAGE(E2:E27)</f>
        <v>570264.5384615385</v>
      </c>
      <c r="F34" s="20">
        <f t="shared" si="3"/>
        <v>3421587.230769231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2.75" customHeight="1" x14ac:dyDescent="0.25">
      <c r="A35" s="10"/>
      <c r="B35" s="10"/>
      <c r="C35" s="12" t="s">
        <v>64</v>
      </c>
      <c r="D35" s="20">
        <f>MAX(D2:D27)</f>
        <v>1950905</v>
      </c>
      <c r="E35" s="20">
        <f t="shared" ref="E35:F35" si="4">MAX(E2:E27)</f>
        <v>7413439</v>
      </c>
      <c r="F35" s="20">
        <f t="shared" si="4"/>
        <v>44480634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2.75" customHeight="1" x14ac:dyDescent="0.25">
      <c r="A36" s="10"/>
      <c r="B36" s="10"/>
      <c r="C36" s="12" t="s">
        <v>65</v>
      </c>
      <c r="D36" s="20">
        <f>MIN(D2:D27)</f>
        <v>17500</v>
      </c>
      <c r="E36" s="20">
        <f t="shared" ref="E36:F36" si="5">MIN(E2:E27)</f>
        <v>66500</v>
      </c>
      <c r="F36" s="20">
        <f t="shared" si="5"/>
        <v>399000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2.75" customHeight="1" x14ac:dyDescent="0.25">
      <c r="A37" s="10"/>
      <c r="B37" s="10"/>
      <c r="C37" s="12" t="s">
        <v>66</v>
      </c>
      <c r="D37" s="10">
        <f>MODE(D2:D27)</f>
        <v>125000</v>
      </c>
      <c r="E37" s="10">
        <f t="shared" ref="E37:F37" si="6">MODE(E2:E27)</f>
        <v>475000</v>
      </c>
      <c r="F37" s="10">
        <f t="shared" si="6"/>
        <v>2850000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2.75" customHeight="1" x14ac:dyDescent="0.25">
      <c r="A38" s="10"/>
      <c r="B38" s="10"/>
      <c r="C38" s="1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2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2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2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2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2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2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2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2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2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2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2.7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2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2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2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2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2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2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2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2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2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2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2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2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2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2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2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2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2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2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2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2.75" customHeight="1" x14ac:dyDescent="0.25">
      <c r="A69" s="10"/>
      <c r="B69" s="10"/>
      <c r="C69" s="1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2.75" customHeight="1" x14ac:dyDescent="0.25">
      <c r="A70" s="10"/>
      <c r="B70" s="10"/>
      <c r="C70" s="12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2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2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2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2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2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2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2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2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2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2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2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2.75" customHeight="1" x14ac:dyDescent="0.25">
      <c r="A82" s="10"/>
      <c r="B82" s="10"/>
      <c r="C82" s="12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2.75" customHeight="1" x14ac:dyDescent="0.25">
      <c r="A83" s="10"/>
      <c r="B83" s="10"/>
      <c r="C83" s="12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2.75" customHeight="1" x14ac:dyDescent="0.25">
      <c r="A84" s="10"/>
      <c r="B84" s="10"/>
      <c r="C84" s="12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2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2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2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2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2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2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2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2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2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2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2.75" customHeight="1" x14ac:dyDescent="0.25">
      <c r="A95" s="10"/>
      <c r="B95" s="1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2.75" customHeight="1" x14ac:dyDescent="0.25">
      <c r="A96" s="10"/>
      <c r="B96" s="12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2.75" customHeight="1" x14ac:dyDescent="0.25">
      <c r="A97" s="10"/>
      <c r="B97" s="12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2.75" customHeight="1" x14ac:dyDescent="0.25">
      <c r="A98" s="10"/>
      <c r="B98" s="12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2.75" customHeight="1" x14ac:dyDescent="0.25">
      <c r="A99" s="10"/>
      <c r="B99" s="12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2.75" customHeight="1" x14ac:dyDescent="0.25">
      <c r="A100" s="10"/>
      <c r="B100" s="12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2.75" customHeight="1" x14ac:dyDescent="0.25">
      <c r="A101" s="10"/>
      <c r="B101" s="12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2.75" customHeight="1" x14ac:dyDescent="0.25">
      <c r="A102" s="10"/>
      <c r="B102" s="12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2.75" customHeight="1" x14ac:dyDescent="0.25">
      <c r="A103" s="10"/>
      <c r="B103" s="12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2.75" customHeight="1" x14ac:dyDescent="0.25">
      <c r="A104" s="10"/>
      <c r="B104" s="1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2.75" customHeight="1" x14ac:dyDescent="0.25">
      <c r="A105" s="10"/>
      <c r="B105" s="12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2.75" customHeight="1" x14ac:dyDescent="0.25">
      <c r="A106" s="10"/>
      <c r="B106" s="12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2.75" customHeight="1" x14ac:dyDescent="0.25">
      <c r="A107" s="10"/>
      <c r="B107" s="12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2.75" customHeight="1" x14ac:dyDescent="0.25">
      <c r="A108" s="10"/>
      <c r="B108" s="12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2.75" customHeight="1" x14ac:dyDescent="0.25">
      <c r="A109" s="10"/>
      <c r="B109" s="12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2.75" customHeight="1" x14ac:dyDescent="0.25">
      <c r="A110" s="10"/>
      <c r="B110" s="12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2.75" customHeight="1" x14ac:dyDescent="0.25">
      <c r="A111" s="10"/>
      <c r="B111" s="1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2.75" customHeight="1" x14ac:dyDescent="0.25">
      <c r="A112" s="10"/>
      <c r="B112" s="12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2.75" customHeight="1" x14ac:dyDescent="0.25">
      <c r="A113" s="10"/>
      <c r="B113" s="1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2.75" customHeight="1" x14ac:dyDescent="0.25">
      <c r="A114" s="10"/>
      <c r="B114" s="12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2.75" customHeight="1" x14ac:dyDescent="0.25">
      <c r="A115" s="10"/>
      <c r="B115" s="12"/>
      <c r="C115" s="1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2.75" customHeight="1" x14ac:dyDescent="0.25">
      <c r="A116" s="10"/>
      <c r="B116" s="12"/>
      <c r="C116" s="1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2.75" customHeight="1" x14ac:dyDescent="0.25">
      <c r="A117" s="10"/>
      <c r="B117" s="12"/>
      <c r="C117" s="1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2.75" customHeight="1" x14ac:dyDescent="0.25">
      <c r="A118" s="10"/>
      <c r="B118" s="12"/>
      <c r="C118" s="14"/>
      <c r="D118" s="15"/>
      <c r="E118" s="15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2.75" customHeight="1" x14ac:dyDescent="0.25">
      <c r="A119" s="10"/>
      <c r="B119" s="12"/>
      <c r="C119" s="1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2.75" customHeight="1" x14ac:dyDescent="0.25">
      <c r="A120" s="10"/>
      <c r="B120" s="12"/>
      <c r="C120" s="1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2.75" customHeight="1" x14ac:dyDescent="0.25">
      <c r="A121" s="10"/>
      <c r="B121" s="12"/>
      <c r="C121" s="1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2.75" customHeight="1" x14ac:dyDescent="0.25">
      <c r="A122" s="10"/>
      <c r="B122" s="12"/>
      <c r="C122" s="1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2.75" customHeight="1" x14ac:dyDescent="0.25">
      <c r="A123" s="10"/>
      <c r="B123" s="12"/>
      <c r="C123" s="1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2.75" customHeight="1" x14ac:dyDescent="0.25">
      <c r="A124" s="10"/>
      <c r="B124" s="12"/>
      <c r="C124" s="1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2.75" customHeight="1" x14ac:dyDescent="0.25">
      <c r="A125" s="10"/>
      <c r="B125" s="10"/>
      <c r="C125" s="1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2.75" customHeight="1" x14ac:dyDescent="0.25">
      <c r="A126" s="10"/>
      <c r="B126" s="10"/>
      <c r="C126" s="1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2.75" customHeight="1" x14ac:dyDescent="0.25">
      <c r="A127" s="10"/>
      <c r="B127" s="10"/>
      <c r="C127" s="1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2.75" customHeight="1" x14ac:dyDescent="0.25">
      <c r="A128" s="10"/>
      <c r="B128" s="10"/>
      <c r="C128" s="1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2.75" customHeight="1" x14ac:dyDescent="0.25">
      <c r="A129" s="10"/>
      <c r="B129" s="10"/>
      <c r="C129" s="1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2.75" customHeight="1" x14ac:dyDescent="0.25">
      <c r="A130" s="10"/>
      <c r="B130" s="10"/>
      <c r="C130" s="1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2.75" customHeight="1" x14ac:dyDescent="0.25">
      <c r="A131" s="10"/>
      <c r="B131" s="10"/>
      <c r="C131" s="1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2.75" customHeight="1" x14ac:dyDescent="0.25">
      <c r="A132" s="10"/>
      <c r="B132" s="10"/>
      <c r="C132" s="1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2.75" customHeight="1" x14ac:dyDescent="0.25">
      <c r="A133" s="10"/>
      <c r="B133" s="10"/>
      <c r="C133" s="12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2.75" customHeight="1" x14ac:dyDescent="0.25">
      <c r="A134" s="10"/>
      <c r="B134" s="10"/>
      <c r="C134" s="1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2.75" customHeight="1" x14ac:dyDescent="0.25">
      <c r="A135" s="10"/>
      <c r="B135" s="10"/>
      <c r="C135" s="12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2.75" customHeight="1" x14ac:dyDescent="0.25">
      <c r="A136" s="10"/>
      <c r="B136" s="10"/>
      <c r="C136" s="1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2.75" customHeight="1" x14ac:dyDescent="0.25">
      <c r="A137" s="10"/>
      <c r="B137" s="10"/>
      <c r="C137" s="1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2.75" customHeight="1" x14ac:dyDescent="0.25">
      <c r="A138" s="10"/>
      <c r="B138" s="10"/>
      <c r="C138" s="1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2.75" customHeight="1" x14ac:dyDescent="0.25">
      <c r="A139" s="10"/>
      <c r="B139" s="10"/>
      <c r="C139" s="1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2.75" customHeight="1" x14ac:dyDescent="0.25">
      <c r="A140" s="10"/>
      <c r="B140" s="10"/>
      <c r="C140" s="1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2.75" customHeight="1" x14ac:dyDescent="0.25">
      <c r="A141" s="10"/>
      <c r="B141" s="10"/>
      <c r="C141" s="1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2.75" customHeight="1" x14ac:dyDescent="0.25">
      <c r="A142" s="10"/>
      <c r="B142" s="10"/>
      <c r="C142" s="1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2.75" customHeight="1" x14ac:dyDescent="0.25">
      <c r="A143" s="10"/>
      <c r="B143" s="10"/>
      <c r="C143" s="12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2.75" customHeight="1" x14ac:dyDescent="0.25">
      <c r="A144" s="10"/>
      <c r="B144" s="10"/>
      <c r="C144" s="12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2.75" customHeight="1" x14ac:dyDescent="0.25">
      <c r="A145" s="10"/>
      <c r="B145" s="10"/>
      <c r="C145" s="12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2.75" customHeight="1" x14ac:dyDescent="0.25">
      <c r="A146" s="10"/>
      <c r="B146" s="10"/>
      <c r="C146" s="1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2.75" customHeight="1" x14ac:dyDescent="0.25">
      <c r="A147" s="10"/>
      <c r="B147" s="10"/>
      <c r="C147" s="12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2.75" customHeight="1" x14ac:dyDescent="0.25">
      <c r="A148" s="10"/>
      <c r="B148" s="10"/>
      <c r="C148" s="12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2.75" customHeight="1" x14ac:dyDescent="0.25">
      <c r="A149" s="10"/>
      <c r="B149" s="10"/>
      <c r="C149" s="12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2.75" customHeight="1" x14ac:dyDescent="0.25">
      <c r="A150" s="10"/>
      <c r="B150" s="10"/>
      <c r="C150" s="12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2.75" customHeight="1" x14ac:dyDescent="0.25">
      <c r="A151" s="10"/>
      <c r="B151" s="10"/>
      <c r="C151" s="12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2.75" customHeight="1" x14ac:dyDescent="0.25">
      <c r="A152" s="10"/>
      <c r="B152" s="10"/>
      <c r="C152" s="12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2.75" customHeight="1" x14ac:dyDescent="0.25">
      <c r="A153" s="10"/>
      <c r="B153" s="10"/>
      <c r="C153" s="12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2.75" customHeight="1" x14ac:dyDescent="0.25">
      <c r="A154" s="10"/>
      <c r="B154" s="10"/>
      <c r="C154" s="12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2.75" customHeight="1" x14ac:dyDescent="0.25">
      <c r="A155" s="10"/>
      <c r="B155" s="10"/>
      <c r="C155" s="12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2.75" customHeight="1" x14ac:dyDescent="0.25">
      <c r="A156" s="10"/>
      <c r="B156" s="10"/>
      <c r="C156" s="12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2.75" customHeight="1" x14ac:dyDescent="0.25">
      <c r="A157" s="10"/>
      <c r="B157" s="10"/>
      <c r="C157" s="12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2.75" customHeight="1" x14ac:dyDescent="0.25">
      <c r="A158" s="10"/>
      <c r="B158" s="10"/>
      <c r="C158" s="1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2.75" customHeight="1" x14ac:dyDescent="0.25">
      <c r="A159" s="10"/>
      <c r="B159" s="10"/>
      <c r="C159" s="1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2.75" customHeight="1" x14ac:dyDescent="0.25">
      <c r="A160" s="10"/>
      <c r="B160" s="10"/>
      <c r="C160" s="1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2.75" customHeight="1" x14ac:dyDescent="0.25">
      <c r="A161" s="10"/>
      <c r="B161" s="10"/>
      <c r="C161" s="12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2.75" customHeight="1" x14ac:dyDescent="0.25">
      <c r="A162" s="10"/>
      <c r="B162" s="10"/>
      <c r="C162" s="1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2.75" customHeight="1" x14ac:dyDescent="0.25">
      <c r="A163" s="10"/>
      <c r="B163" s="10"/>
      <c r="C163" s="1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2.75" customHeight="1" x14ac:dyDescent="0.25">
      <c r="A164" s="10"/>
      <c r="B164" s="10"/>
      <c r="C164" s="1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2.75" customHeight="1" x14ac:dyDescent="0.25">
      <c r="A165" s="10"/>
      <c r="B165" s="10"/>
      <c r="C165" s="1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2.75" customHeight="1" x14ac:dyDescent="0.25">
      <c r="A166" s="10"/>
      <c r="B166" s="10"/>
      <c r="C166" s="1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2.75" customHeight="1" x14ac:dyDescent="0.25">
      <c r="A167" s="10"/>
      <c r="B167" s="10"/>
      <c r="C167" s="1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2.75" customHeight="1" x14ac:dyDescent="0.25">
      <c r="A168" s="10"/>
      <c r="B168" s="10"/>
      <c r="C168" s="1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2.75" customHeight="1" x14ac:dyDescent="0.25">
      <c r="A169" s="10"/>
      <c r="B169" s="10"/>
      <c r="C169" s="1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2.75" customHeight="1" x14ac:dyDescent="0.25">
      <c r="A170" s="10"/>
      <c r="B170" s="10"/>
      <c r="C170" s="1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2.75" customHeight="1" x14ac:dyDescent="0.25">
      <c r="A171" s="10"/>
      <c r="B171" s="10"/>
      <c r="C171" s="1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2.75" customHeight="1" x14ac:dyDescent="0.25">
      <c r="A172" s="10"/>
      <c r="B172" s="10"/>
      <c r="C172" s="1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2.75" customHeight="1" x14ac:dyDescent="0.25">
      <c r="A173" s="10"/>
      <c r="B173" s="10"/>
      <c r="C173" s="1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2.75" customHeight="1" x14ac:dyDescent="0.25">
      <c r="A174" s="10"/>
      <c r="B174" s="10"/>
      <c r="C174" s="1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2.75" customHeight="1" x14ac:dyDescent="0.25">
      <c r="A175" s="10"/>
      <c r="B175" s="10"/>
      <c r="C175" s="1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2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2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2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2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2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2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2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2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2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2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2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2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2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2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2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2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2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2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2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2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2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2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2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2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2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2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2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2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2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2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2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2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2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2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2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2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2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2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2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2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2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2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2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2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2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2.7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2.7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2.7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2.7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2.7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2.7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2.7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2.7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2.7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2.7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2.7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2.7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2.7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2.7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2.7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2.7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2.7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2.7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2.7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2.7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2.7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2.7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2.7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2.7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2.7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2.7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2.7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2.7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2.7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2.7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2.7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2.7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2.7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2.7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2.7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2.7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2.7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2.7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2.7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2.7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2.7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2.7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2.7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2.7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2.7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2.7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2.7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2.7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2.7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2.7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2.7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2.7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2.7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2.7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2.7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2.7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2.7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2.7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2.7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2.7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2.7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2.7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2.7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2.7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2.7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2.7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2.7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2.7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2.7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2.7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2.7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2.7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2.7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2.7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2.7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2.7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2.7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2.7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2.7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2.7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2.7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2.7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2.7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2.7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2.7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2.7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2.7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2.7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2.7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2.7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2.7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2.7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2.7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2.7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2.7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2.7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2.7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2.7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2.7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2.7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2.7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2.7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2.7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2.7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2.7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2.7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2.7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2.7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2.7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2.7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2.7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2.7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2.7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2.7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2.7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2.7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2.7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2.7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2.7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2.7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2.7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2.7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2.7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2.7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2.7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2.7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2.7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2.7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2.7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2.7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2.7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2.7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2.7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2.7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2.7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2.7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2.7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2.7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2.7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2.7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2.7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2.7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2.7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2.7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2.7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2.7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2.7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2.7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2.7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2.7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2.7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2.7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2.7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2.7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2.7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2.7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2.7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2.7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2.7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2.7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2.7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2.7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2.7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2.7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2.7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2.7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2.7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2.7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2.7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2.7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2.7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2.7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2.7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2.7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2.7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2.7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2.7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2.7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2.7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2.7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2.7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2.7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2.7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2.7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2.7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2.7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2.7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2.7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2.7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2.7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2.7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2.7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2.7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2.7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2.7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2.7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2.7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2.7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2.7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2.7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2.7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2.7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2.7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2.7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2.7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2.7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2.7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2.7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2.7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2.7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2.7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2.7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2.7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2.7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2.7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2.7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2.7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2.7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2.7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2.7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2.7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2.7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2.7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2.7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2.7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2.7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2.7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2.7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2.7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2.7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2.7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2.7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2.7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2.7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2.7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2.7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2.7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2.7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2.7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2.7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2.7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2.7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2.7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2.7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2.7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2.7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2.7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2.7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2.7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2.7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2.7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2.7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2.7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2.7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2.7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2.7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2.7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2.7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2.7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2.7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2.7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2.7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2.7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2.7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2.7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2.7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2.7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2.7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2.7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2.7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2.7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2.7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2.7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2.7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2.7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2.7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2.7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2.7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2.7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2.7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2.7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2.7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2.7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2.7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2.7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2.7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2.7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2.7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2.7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2.7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2.7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2.7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2.7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2.7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2.7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2.7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2.7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2.7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2.7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2.7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2.7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2.7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2.7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2.7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2.7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2.7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2.7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2.7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2.7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2.7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2.7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2.7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2.7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2.7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2.7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2.7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2.7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2.7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2.7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2.7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2.7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2.7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2.7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2.7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2.7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2.7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2.7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2.7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2.7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2.7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2.7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2.7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2.7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2.7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2.7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2.7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2.7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2.7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2.7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2.7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2.7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2.7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2.7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2.7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2.7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2.7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2.7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2.7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2.7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2.7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2.7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2.7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2.7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2.7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2.7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2.7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2.7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2.7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2.7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2.7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2.7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2.7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2.7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2.7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2.7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2.7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2.7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2.7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2.7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2.7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2.7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2.7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2.7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2.7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2.7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2.7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2.7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2.7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2.7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2.7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2.7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2.7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2.7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2.7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2.7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2.7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2.7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2.7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2.7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2.7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2.7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2.7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2.7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2.7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2.7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2.7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2.7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2.7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2.7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2.7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2.7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2.7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2.7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2.7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2.7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2.7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2.7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2.7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2.7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2.7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2.7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2.7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2.7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2.7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2.7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2.7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2.7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2.7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2.7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2.7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2.7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2.7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2.7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2.7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2.7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2.7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2.7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2.7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2.7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2.7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2.7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2.7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2.7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2.7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2.7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2.7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2.7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2.7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2.7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2.7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2.7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2.7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2.7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2.7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2.7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2.7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2.7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2.7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2.7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2.7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2.7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2.7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2.7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2.7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2.7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2.7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2.7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2.7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2.7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2.7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2.7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2.7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2.7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2.7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2.7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2.7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2.7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2.7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2.7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2.7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2.7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2.7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2.7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2.7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2.7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2.7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2.7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2.7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2.7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2.7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2.7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2.7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2.7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2.7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2.7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2.7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2.7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2.7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2.7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2.7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2.7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2.7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2.7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2.7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2.7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2.7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2.7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2.7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2.7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2.7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2.7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2.7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2.7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2.7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2.7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2.7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2.7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2.7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2.7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2.7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2.7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2.7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2.7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2.7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2.7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2.7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2.7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2.7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2.7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2.7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2.7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2.7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2.7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2.7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2.7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2.7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2.7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2.7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2.7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2.7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2.7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2.7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2.7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2.7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2.7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2.7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2.7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2.7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2.7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2.7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2.7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2.7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2.7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2.7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2.7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2.7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2.7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2.7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2.7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2.7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2.7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2.7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2.7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2.7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2.7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2.7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2.7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2.7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2.7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2.7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2.7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2.7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2.7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2.7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2.7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2.7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2.7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2.7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2.7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2.7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2.7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2.7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2.7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2.7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2.7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2.7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2.7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2.7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2.7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2.7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2.7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2.7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2.7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2.7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2.7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2.7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2.7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2.7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2.7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2.7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2.7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2.7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2.7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2.7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2.7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2.7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2.7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2.7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2.7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2.7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2.7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2.7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2.7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2.7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2.7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2.7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2.7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2.7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2.7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2.7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2.7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2.7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2.7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2.7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2.7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2.7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2.7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2.7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2.7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2.7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2.7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2.7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2.7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2.7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2.7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2.7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2.7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2.7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2.7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2.7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2.7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2.7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2.7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2.7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2.7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2.7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2.7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2.7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2.7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2.7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2.7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2.7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2.7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2.7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2.7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2.7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2.7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2.7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2.7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2.7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2.7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2.7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2.7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2.7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2.7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2.7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2.7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2.7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2.7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2.7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2.7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2.7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2.7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2.7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2.7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2.7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2.7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2.7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2.7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2.7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2.7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2.7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2.7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2.7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2.7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2.7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2.7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2.7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2.7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2.7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2.7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2.7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2.7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2.7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2.7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2.7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2.7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2.7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2.7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2.7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2.7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2.7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2.7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2.7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2.7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2.7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2.7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2.7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2.7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2.7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2.7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2.7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2.7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2.7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2.7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2.7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2.7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2.7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2.7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2.7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2.7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2.7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2.7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2.7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2.7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2.7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2.7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2.7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2.7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2.7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2.7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2.7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2.7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2.7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2.7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2.7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2.7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2.7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2.7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2.7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2.7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2.7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2.7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2.7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2.7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2.7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2.7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2.7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2.7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2.7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2.7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2.7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2.7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2.7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2.7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2.7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2.7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2.7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2.7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2.7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2.7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2.7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2.7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2.7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2.7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2.7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2.7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2.7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2.7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2.7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2.7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2.7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2.7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2.7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2.7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2.7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2.7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2.7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2.7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2.7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2.7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2.7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2.7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ht="12.7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ht="12.7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 ht="12.7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 ht="12.7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1:25" ht="12.7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1:25" ht="12.7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1:25" ht="12.7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NOMINA</vt:lpstr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</dc:creator>
  <cp:lastModifiedBy>desarrollo</cp:lastModifiedBy>
  <dcterms:created xsi:type="dcterms:W3CDTF">2022-07-22T15:32:37Z</dcterms:created>
  <dcterms:modified xsi:type="dcterms:W3CDTF">2023-03-07T19:51:39Z</dcterms:modified>
</cp:coreProperties>
</file>