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" sheetId="1" r:id="rId4"/>
    <sheet state="visible" name="DSR" sheetId="2" r:id="rId5"/>
    <sheet state="visible" name="Expense" sheetId="3" r:id="rId6"/>
    <sheet state="visible" name="HB_GV_RRN" sheetId="4" r:id="rId7"/>
    <sheet state="visible" name="Credit_Trans" sheetId="5" r:id="rId8"/>
    <sheet state="visible" name="Damage_Report" sheetId="6" r:id="rId9"/>
    <sheet state="visible" name="Daily_Checklist" sheetId="7" r:id="rId10"/>
    <sheet state="visible" name="Weekly_Checklist" sheetId="8" r:id="rId11"/>
    <sheet state="visible" name="Rang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AMEX RS-30526/-
	-Anna Nagar Poppat Jamals</t>
      </text>
    </comment>
    <comment authorId="0" ref="R3">
      <text>
        <t xml:space="preserve">AMEX RS.21,030/-
	-Anna Nagar Poppat Jamals</t>
      </text>
    </comment>
    <comment authorId="0" ref="P3">
      <text>
        <t xml:space="preserve">AMEX RS-4276/-
AMEX RS-4408/-
AMEX RS-2059/-
AMEX RS.5225/-
AMEX RS.1402/-
	-Anna Nagar Poppat Jamals</t>
      </text>
    </comment>
    <comment authorId="0" ref="O14">
      <text>
        <t xml:space="preserve">MADARAS CRISITAN CLUB
CR2174 - RS.10,383
PAYMENT BY CASH RECEIVED
	-Anna Nagar Poppat Jamals</t>
      </text>
    </comment>
    <comment authorId="0" ref="L6">
      <text>
        <t xml:space="preserve">PAYTM ADVANCE RS.2000/-
HB027
	-Anna Nagar Poppat Jamals</t>
      </text>
    </comment>
    <comment authorId="0" ref="H6">
      <text>
        <t xml:space="preserve">BIKKI CREDIT PAYMENT RECEIVED RS.2422/-
BILL NUMBER - CR3620
	-Anna Nagar Poppat Jamals</t>
      </text>
    </comment>
    <comment authorId="0" ref="H3">
      <text>
        <t xml:space="preserve">AMEX RS-7267/-
	-Anna Nagar Poppat Jamals</t>
      </text>
    </comment>
    <comment authorId="0" ref="F3">
      <text>
        <t xml:space="preserve">AMEX - RS.2,166/-
	-Anna Nagar Poppat Jamals</t>
      </text>
    </comment>
  </commentList>
</comments>
</file>

<file path=xl/sharedStrings.xml><?xml version="1.0" encoding="utf-8"?>
<sst xmlns="http://schemas.openxmlformats.org/spreadsheetml/2006/main" count="1887" uniqueCount="663">
  <si>
    <t xml:space="preserve">Note: </t>
  </si>
  <si>
    <t>a. For all dates, do not enter the value. Just double click on the cell and a calendar will open for you.</t>
  </si>
  <si>
    <t>Step 1:</t>
  </si>
  <si>
    <t>DSR Sheet</t>
  </si>
  <si>
    <t>a. Enter System Cash, card and PayTM sales</t>
  </si>
  <si>
    <t>b. Enter Petty cash Information</t>
  </si>
  <si>
    <t xml:space="preserve">     i. Sale Cash moved to Petty cash account</t>
  </si>
  <si>
    <t xml:space="preserve">     ii. Petty cash received from Ayanavaram</t>
  </si>
  <si>
    <t>c. Enter Billing information</t>
  </si>
  <si>
    <t xml:space="preserve">     i. Total number of bills made</t>
  </si>
  <si>
    <t xml:space="preserve">     ii. Total number of customer data collected</t>
  </si>
  <si>
    <t>Step 2:</t>
  </si>
  <si>
    <t>HB_GV_RRN Sheet</t>
  </si>
  <si>
    <t>a. For Gift Vouchers</t>
  </si>
  <si>
    <t xml:space="preserve">     i. Creation</t>
  </si>
  <si>
    <t>1. Double click and choose date</t>
  </si>
  <si>
    <t>2. In the "Action" column, choose "Create"</t>
  </si>
  <si>
    <t>3. Enter the GV no. and also the amount</t>
  </si>
  <si>
    <t>4. Choose the tender type</t>
  </si>
  <si>
    <t xml:space="preserve">     ii. Redemption</t>
  </si>
  <si>
    <t>2. In the "Action" column, choose "Redeem"</t>
  </si>
  <si>
    <t>b. RRN - Only RRN Redemption</t>
  </si>
  <si>
    <t xml:space="preserve">     i. Double click and choose date</t>
  </si>
  <si>
    <t xml:space="preserve">     ii. Enter the RRN No. and the System Bill against which the RRN is being adjusted.</t>
  </si>
  <si>
    <t xml:space="preserve">     iii. Enter the RRN amount</t>
  </si>
  <si>
    <t xml:space="preserve">     iv. Enter the Tender Type</t>
  </si>
  <si>
    <t>c. For Handbills</t>
  </si>
  <si>
    <t xml:space="preserve">     i. Generate</t>
  </si>
  <si>
    <t>2. In the "Action" column, choose "Generate"</t>
  </si>
  <si>
    <t>3. Enter the hand bill no. and also the amount</t>
  </si>
  <si>
    <t xml:space="preserve">     ii. Adjust</t>
  </si>
  <si>
    <t>2. In the "Action" column, choose "Adjust"</t>
  </si>
  <si>
    <t xml:space="preserve"> </t>
  </si>
  <si>
    <t xml:space="preserve">Step 3: </t>
  </si>
  <si>
    <t>Credit_Trans Sheet</t>
  </si>
  <si>
    <t>a. Double click the Start Date cell and choose the date.</t>
  </si>
  <si>
    <t>b. Enter the type of voucher we are intially giving the customer.</t>
  </si>
  <si>
    <t xml:space="preserve">c. Enter the voucher no. </t>
  </si>
  <si>
    <t>d. Enter the total amount of the bill</t>
  </si>
  <si>
    <t>e. If you receive an advance, enter the amount and tender type</t>
  </si>
  <si>
    <t>f. When you receive payment, enter the payment date, Bill No. generated by the system and Payment type</t>
  </si>
  <si>
    <t>Step 4:</t>
  </si>
  <si>
    <t>Expense Sheet</t>
  </si>
  <si>
    <t>As before - No changes</t>
  </si>
  <si>
    <t xml:space="preserve">Step 5: </t>
  </si>
  <si>
    <t>Damage_Report</t>
  </si>
  <si>
    <t>As before - Small changes that can easily be understood</t>
  </si>
  <si>
    <t>Weekly_Checklist</t>
  </si>
  <si>
    <t>To be filled in ONLY once a week.New report - Simple to understand, please enter remarks where possible</t>
  </si>
  <si>
    <t>Step 6:</t>
  </si>
  <si>
    <t>Daily_Checklist</t>
  </si>
  <si>
    <t>New report - Simple to understand, please enter remarks where possible</t>
  </si>
  <si>
    <t>Incoming</t>
  </si>
  <si>
    <t>Cash</t>
  </si>
  <si>
    <t>Card</t>
  </si>
  <si>
    <t>Hand Bills Generated</t>
  </si>
  <si>
    <t>PayTM</t>
  </si>
  <si>
    <t>Gift Voucher Sales</t>
  </si>
  <si>
    <t>Outgoing</t>
  </si>
  <si>
    <t>RRN</t>
  </si>
  <si>
    <t>HB Conv to System</t>
  </si>
  <si>
    <t>Payment by GV</t>
  </si>
  <si>
    <t>Credit Transactions</t>
  </si>
  <si>
    <t>Credit Sales Made</t>
  </si>
  <si>
    <t>Credit Payments Received</t>
  </si>
  <si>
    <t>Petty Cash Account</t>
  </si>
  <si>
    <t>Petty Cash Opening</t>
  </si>
  <si>
    <t>Expense</t>
  </si>
  <si>
    <t>Sale Cash moved to PC a/c</t>
  </si>
  <si>
    <t>Receipts from HQ</t>
  </si>
  <si>
    <t>Sale Cash Account</t>
  </si>
  <si>
    <t>Credit Advance(Cash)</t>
  </si>
  <si>
    <t>Credit Advance(Other)</t>
  </si>
  <si>
    <t>GV Cash Pmt</t>
  </si>
  <si>
    <t>RRN Cash Bill</t>
  </si>
  <si>
    <t>GV Cash Bill</t>
  </si>
  <si>
    <t>Sale Cash</t>
  </si>
  <si>
    <t>Total number of bills</t>
  </si>
  <si>
    <t>Total number of customer data recorded</t>
  </si>
  <si>
    <t xml:space="preserve">           </t>
  </si>
  <si>
    <t>.</t>
  </si>
  <si>
    <t>DATE</t>
  </si>
  <si>
    <t>Voucher No.</t>
  </si>
  <si>
    <t>CONVEYANCE</t>
  </si>
  <si>
    <t>Detail</t>
  </si>
  <si>
    <t>Owner</t>
  </si>
  <si>
    <t>Amount</t>
  </si>
  <si>
    <t>HDFC BANK</t>
  </si>
  <si>
    <t xml:space="preserve">Bank Deposit </t>
  </si>
  <si>
    <t>GOPI</t>
  </si>
  <si>
    <t>FREIGHT</t>
  </si>
  <si>
    <t xml:space="preserve">Porter Charges For Discount Tags </t>
  </si>
  <si>
    <t>SHOP EXPENSES</t>
  </si>
  <si>
    <t>Airtel</t>
  </si>
  <si>
    <t>STAFF WELFARE</t>
  </si>
  <si>
    <t>Purchase Of Cool Drinks - Karima Mam</t>
  </si>
  <si>
    <t xml:space="preserve">Freight Charges For AC </t>
  </si>
  <si>
    <t xml:space="preserve">Purchase Of Flowers &amp; Chocolates &amp; Ice Cubes </t>
  </si>
  <si>
    <t>Porter Charges From AyanavaramTo Anna Nagar -Esteem Stocks</t>
  </si>
  <si>
    <t>Local Convenyance -2Times</t>
  </si>
  <si>
    <t>PURUSOTHAMAN</t>
  </si>
  <si>
    <t xml:space="preserve">Porter Charges From Redhills To Anna Nagar - Customer Order </t>
  </si>
  <si>
    <t xml:space="preserve">Porter Charges From Grandline  To Anna Nagar - Customer Order </t>
  </si>
  <si>
    <t>REPAIRS &amp; RENEWALS</t>
  </si>
  <si>
    <t xml:space="preserve">Ac Installation Materials Advance - Edward </t>
  </si>
  <si>
    <t>Coffee Expense - Karima Mam</t>
  </si>
  <si>
    <t>WATER CHARGES</t>
  </si>
  <si>
    <t>Staff Water Expense &amp; Purchase Of 300Ml Water Bottle For Customer</t>
  </si>
  <si>
    <t>STAFF SALARY</t>
  </si>
  <si>
    <t>Coffee Expense - Big Sir</t>
  </si>
  <si>
    <t>Ac 2Nos Installion Electric Wireing Materials Etc - Touch Me - Attached With Gst Bill</t>
  </si>
  <si>
    <t>DINU BORA</t>
  </si>
  <si>
    <t>4 Wheeler Porter Charges - Ho To Anna Nagar - Esteem Stocks</t>
  </si>
  <si>
    <t xml:space="preserve">2Nos Ac Line Wireing Electrion Labour Charges - Augastin </t>
  </si>
  <si>
    <t xml:space="preserve">2Nos AC Fixing Labour Charges - Edward </t>
  </si>
  <si>
    <t>Purchase Of AC Stabilizer Double Booster -2Nos Attached With Gst Billing</t>
  </si>
  <si>
    <t xml:space="preserve">Purcahse Of Insulator Tape &amp; Double Tape </t>
  </si>
  <si>
    <t xml:space="preserve">Rent Charges For Aircooler -3Days </t>
  </si>
  <si>
    <t>Two Porter Charges From Redhills To Annanagar &amp; AnnaNagar To Abramipuram</t>
  </si>
  <si>
    <t>Porter Charges For  Computer Monitor</t>
  </si>
  <si>
    <t xml:space="preserve">Rental Charges For Cutting Machince </t>
  </si>
  <si>
    <t xml:space="preserve">Purchase Of Cutting Machince  Blade </t>
  </si>
  <si>
    <t>Purchase Of Spot lights 2nos From Ratan Lights -Attached With Gst Bill</t>
  </si>
  <si>
    <t xml:space="preserve">Porter Charges From Parrys To Annanagar - Ratan Lights </t>
  </si>
  <si>
    <t>Purchase Of Flowers &amp; Chocolates &amp; Lemon</t>
  </si>
  <si>
    <t>Weekly prayer</t>
  </si>
  <si>
    <t>PACKING MATERIAL</t>
  </si>
  <si>
    <t>Purchase Of Packing Tape Material Attached With Gst Bill</t>
  </si>
  <si>
    <t>Two Porter Charges From AnnaNagar To Korattur &amp; Kilpauk - Customer Place Delivery</t>
  </si>
  <si>
    <t>Salary For The Month Of June -2025 Jiten</t>
  </si>
  <si>
    <t>JITEN</t>
  </si>
  <si>
    <t>Sweeper Salary For The Month Of June -2025 Jiten</t>
  </si>
  <si>
    <t>Staff Monthly Tea Expense - Zahir Hussain</t>
  </si>
  <si>
    <t>Purchase Of Packing News Papers</t>
  </si>
  <si>
    <t>Porter Charges - Adyar To Anna Nagar - My Bento &amp; Serverwell Spoons</t>
  </si>
  <si>
    <t>4 Wheeler Porter Charges - Ho To Anna Nagar - Esteem &amp; Kai Stocks</t>
  </si>
  <si>
    <t>KPN Transport Chages From Vinod Mahalakshmi Steel House Inv No.345</t>
  </si>
  <si>
    <t>Porter Charges From Annanagar To Aynavaram -  Doniv Stock Return</t>
  </si>
  <si>
    <t>PRINTING &amp; STATIONARY</t>
  </si>
  <si>
    <t xml:space="preserve">Purchase Of Revenue Stamp </t>
  </si>
  <si>
    <t>Staff Water Expense</t>
  </si>
  <si>
    <t>WAZIR</t>
  </si>
  <si>
    <t>Jiten One Day Salary (Muharram)</t>
  </si>
  <si>
    <t>AYANAVARAM HO</t>
  </si>
  <si>
    <t xml:space="preserve">Petty Cash To H.O </t>
  </si>
  <si>
    <t>Purchase of Flowers &amp;Lemon ,chocolates</t>
  </si>
  <si>
    <t>Monthly Corporation Cleaning Charges - Velu</t>
  </si>
  <si>
    <t>Porter Charges H.O to Anna Nagar Luminarc Stocks</t>
  </si>
  <si>
    <t>Coffee Expenses Big Sir</t>
  </si>
  <si>
    <t>KPN Transport Charges Mahalakshmi Steel House - Inv:366</t>
  </si>
  <si>
    <t>Local Conveyance Customer Delivery - Thirumangalam</t>
  </si>
  <si>
    <t xml:space="preserve">EB 1Phase Issue </t>
  </si>
  <si>
    <t xml:space="preserve">Porter Charges From Adyar To AnnaNagar - Customer Order </t>
  </si>
  <si>
    <t>A/C Service Charges - 2Nos (Kelvinator AC)</t>
  </si>
  <si>
    <t>Purchase Of Flowers &amp; Lemon</t>
  </si>
  <si>
    <t>Porter Charges From Adyar To AnnaNagar - Dw Plates</t>
  </si>
  <si>
    <t>COMPUTER MAINTAINANCE</t>
  </si>
  <si>
    <t>Purchase Of Ethernet Dlink Cable - Attached With Gst Bill</t>
  </si>
  <si>
    <t xml:space="preserve">Purchase Of Room Spray </t>
  </si>
  <si>
    <t>Porter Charges From AyanavaramTo Anna Nagar -Mosaic Stocks</t>
  </si>
  <si>
    <t>3 Wheeler Porter Charges From Redhills To Anna Nagar - Cello Puro Bottles</t>
  </si>
  <si>
    <t>Purchase Packing News Paper</t>
  </si>
  <si>
    <t>Weekly Prayer - Sadre Alam</t>
  </si>
  <si>
    <t>Purchase Bleaching Powder</t>
  </si>
  <si>
    <t>Gift Voucher</t>
  </si>
  <si>
    <t>HANDBILL</t>
  </si>
  <si>
    <t>ACTION</t>
  </si>
  <si>
    <t>GV NO.</t>
  </si>
  <si>
    <t>AMOUNT</t>
  </si>
  <si>
    <t>TENDER TYPE</t>
  </si>
  <si>
    <t>RRN NO.</t>
  </si>
  <si>
    <t>SYS BILL</t>
  </si>
  <si>
    <t>HANDBILL NO.</t>
  </si>
  <si>
    <t>REMARKS</t>
  </si>
  <si>
    <t>GENERATE</t>
  </si>
  <si>
    <t>SO141</t>
  </si>
  <si>
    <t>CHEQUE</t>
  </si>
  <si>
    <t>vibrant designs milton full amount paid cheq deposit 7840 vijaya bank559990</t>
  </si>
  <si>
    <t>bill not generated</t>
  </si>
  <si>
    <t>SO143</t>
  </si>
  <si>
    <t xml:space="preserve">jak industries full amount cheq paid 33860-855 bill generated insystem cq 6674 balance 33005 </t>
  </si>
  <si>
    <t>bill not generated 877533 indian bank</t>
  </si>
  <si>
    <t>SO165</t>
  </si>
  <si>
    <t>CARD</t>
  </si>
  <si>
    <t>Customer paid 11233/- billed for 10549/- balance 684/- pending</t>
  </si>
  <si>
    <t>SO269</t>
  </si>
  <si>
    <t>omada customer order</t>
  </si>
  <si>
    <t>sri durga engineering</t>
  </si>
  <si>
    <t>SO648</t>
  </si>
  <si>
    <t>PAYTM</t>
  </si>
  <si>
    <t xml:space="preserve">Manoj Staff Purchase </t>
  </si>
  <si>
    <t>Staff Purchaise - Discount pending</t>
  </si>
  <si>
    <t>CASH</t>
  </si>
  <si>
    <t>No Details</t>
  </si>
  <si>
    <t>HB2501</t>
  </si>
  <si>
    <t>montavo baby spoon</t>
  </si>
  <si>
    <t>USHA</t>
  </si>
  <si>
    <t>Hand bill - Item not showing correct price, No details avilable.</t>
  </si>
  <si>
    <t>HB2526</t>
  </si>
  <si>
    <t>ROXX SQUARE DISH</t>
  </si>
  <si>
    <t>SUGANYA</t>
  </si>
  <si>
    <t>Freelance grip liner</t>
  </si>
  <si>
    <t>Manjula No 7073523021</t>
  </si>
  <si>
    <t>HB2551</t>
  </si>
  <si>
    <t>Probott Flask</t>
  </si>
  <si>
    <t>Venkatraman</t>
  </si>
  <si>
    <t>ADJUST</t>
  </si>
  <si>
    <t>SO260</t>
  </si>
  <si>
    <t>RAMESH</t>
  </si>
  <si>
    <t>CUSTOMER  NOT RESPONDING THE CALL</t>
  </si>
  <si>
    <t>HB1151</t>
  </si>
  <si>
    <t>ASHA</t>
  </si>
  <si>
    <t>75% DIS  DEC 2023</t>
  </si>
  <si>
    <t xml:space="preserve">item not showing for in stock list </t>
  </si>
  <si>
    <t>HB1164</t>
  </si>
  <si>
    <t xml:space="preserve">CHRISTINA </t>
  </si>
  <si>
    <t>PAYMENT RECEIVED</t>
  </si>
  <si>
    <t xml:space="preserve">item sold barcode not showing for in stock list once its added in stock list its closed </t>
  </si>
  <si>
    <t>HB1124</t>
  </si>
  <si>
    <t>REAVATHY</t>
  </si>
  <si>
    <t>HB1146</t>
  </si>
  <si>
    <t>KUMAR</t>
  </si>
  <si>
    <t>item sold barcode not showing for in stock list once its added in stock list its closed  75% DIS 61189</t>
  </si>
  <si>
    <t>HB1150</t>
  </si>
  <si>
    <t>KAVITHA</t>
  </si>
  <si>
    <t>item sold barcode not showing for in stock list once its added in stock list its closed  75% DIS 70812</t>
  </si>
  <si>
    <t>HB1203</t>
  </si>
  <si>
    <t>SHERINE</t>
  </si>
  <si>
    <t>item sold barcode not showing for in stock list once its added in stock list its closed  75%</t>
  </si>
  <si>
    <t>HB1209</t>
  </si>
  <si>
    <t>SUDHA</t>
  </si>
  <si>
    <t>HB 1222</t>
  </si>
  <si>
    <t>SITHA</t>
  </si>
  <si>
    <t>66105 item sold barcode not showing for in stock list once its added in stock list its closed  15% disc</t>
  </si>
  <si>
    <t>HB1239</t>
  </si>
  <si>
    <t>PAVITHRA</t>
  </si>
  <si>
    <t>70108 item sold barcode not showing for in stock list once its added in stock list its closed  15% disc</t>
  </si>
  <si>
    <t>HB1272</t>
  </si>
  <si>
    <t>BABU.K</t>
  </si>
  <si>
    <t xml:space="preserve">item sold barcode not showing for in stock list once its added in stock list its closed  </t>
  </si>
  <si>
    <t>PF048</t>
  </si>
  <si>
    <t xml:space="preserve">ANNY </t>
  </si>
  <si>
    <t xml:space="preserve">66712 ROXX TUSCANY MUG ITEM SOLD BARCODE NOT SHOWING FOR IN STOCK LIST </t>
  </si>
  <si>
    <t>HB001</t>
  </si>
  <si>
    <t>ICARUS HEALTH CARE PVT LTD</t>
  </si>
  <si>
    <t xml:space="preserve">DEVI CUSTOMER </t>
  </si>
  <si>
    <t>PENDING AMOUNT - RS.71,862/-</t>
  </si>
  <si>
    <t>HB011</t>
  </si>
  <si>
    <t>MUZHI</t>
  </si>
  <si>
    <t>HB013</t>
  </si>
  <si>
    <t>RUBA</t>
  </si>
  <si>
    <t>HB014</t>
  </si>
  <si>
    <t>CHITRA</t>
  </si>
  <si>
    <t>HB018</t>
  </si>
  <si>
    <t>MOHAMMED ASIS</t>
  </si>
  <si>
    <t>HB022</t>
  </si>
  <si>
    <t>SATHISH</t>
  </si>
  <si>
    <t xml:space="preserve">70831 ESTEEM 0624-5876 TINGRI TRAY LARGE 15% DISCOUNT </t>
  </si>
  <si>
    <t>HB023</t>
  </si>
  <si>
    <t>AYAZ</t>
  </si>
  <si>
    <t>70831 ESTEEM 0624-5876 TINGRI TRAY LARGE 25 % DISCOUNT</t>
  </si>
  <si>
    <t>HB026</t>
  </si>
  <si>
    <t>ACCPL</t>
  </si>
  <si>
    <t>HB027</t>
  </si>
  <si>
    <t>JASMINE SHAW</t>
  </si>
  <si>
    <t>ADVANCE  RECEIVED</t>
  </si>
  <si>
    <t>Date</t>
  </si>
  <si>
    <t>Initial Voucher Type</t>
  </si>
  <si>
    <t>Total Amount</t>
  </si>
  <si>
    <t>Credit Days</t>
  </si>
  <si>
    <t>Advance</t>
  </si>
  <si>
    <t>Balance Payable</t>
  </si>
  <si>
    <t>Payment Date</t>
  </si>
  <si>
    <t>System Bill No.</t>
  </si>
  <si>
    <t>Payment Type</t>
  </si>
  <si>
    <t>CUSTOMER NAME</t>
  </si>
  <si>
    <t>Type</t>
  </si>
  <si>
    <t>SYSTEM CREDIT BILL</t>
  </si>
  <si>
    <t>CR2142</t>
  </si>
  <si>
    <t>bpcl amount pending</t>
  </si>
  <si>
    <t>CR4733</t>
  </si>
  <si>
    <t>VINODHINI</t>
  </si>
  <si>
    <t>CR8630</t>
  </si>
  <si>
    <t>SURAJ (MGM)</t>
  </si>
  <si>
    <t>CR22</t>
  </si>
  <si>
    <t>CR526</t>
  </si>
  <si>
    <t>CR3620</t>
  </si>
  <si>
    <t>BIKI BORA</t>
  </si>
  <si>
    <t>NILL BALANCE</t>
  </si>
  <si>
    <t>CR8996</t>
  </si>
  <si>
    <t>MGM HEALTHCARE</t>
  </si>
  <si>
    <t>CR209</t>
  </si>
  <si>
    <t>KANDHAN STAFF</t>
  </si>
  <si>
    <t>CR1702</t>
  </si>
  <si>
    <t>CR2066</t>
  </si>
  <si>
    <t>NEFT</t>
  </si>
  <si>
    <t>PUSHKAR PROP</t>
  </si>
  <si>
    <t>CR2125</t>
  </si>
  <si>
    <t>DEBOJIT STAFF</t>
  </si>
  <si>
    <t>CR2174</t>
  </si>
  <si>
    <t>MADRAS CRICKET CLUB</t>
  </si>
  <si>
    <t>CR2341</t>
  </si>
  <si>
    <t>CR2637</t>
  </si>
  <si>
    <t>ST.JOHN SCHOOL</t>
  </si>
  <si>
    <t>CR2661</t>
  </si>
  <si>
    <t>S.No</t>
  </si>
  <si>
    <t>Supplier</t>
  </si>
  <si>
    <t>DC NO</t>
  </si>
  <si>
    <t>Item code</t>
  </si>
  <si>
    <t>Brand name</t>
  </si>
  <si>
    <t>Item Name</t>
  </si>
  <si>
    <t>Qty</t>
  </si>
  <si>
    <t>Source of Damage</t>
  </si>
  <si>
    <t>Catogary</t>
  </si>
  <si>
    <t>Action</t>
  </si>
  <si>
    <t>Replacement from Distributor</t>
  </si>
  <si>
    <t>Credit Note No.</t>
  </si>
  <si>
    <t>Remarks</t>
  </si>
  <si>
    <t>vinod</t>
  </si>
  <si>
    <t>VINOD BELLY 1000ML</t>
  </si>
  <si>
    <t>DISTRIBUTOR</t>
  </si>
  <si>
    <t>DEFECT</t>
  </si>
  <si>
    <t>REPLACEMENT</t>
  </si>
  <si>
    <t xml:space="preserve">VINOD FUSION TUMBLER </t>
  </si>
  <si>
    <t>Item Code</t>
  </si>
  <si>
    <t xml:space="preserve">VINOD PLAIN TUSCANY CONTAINER 2PC </t>
  </si>
  <si>
    <t>VINOD STAINLESS STEEL BELLY 2000ML</t>
  </si>
  <si>
    <t>VINOD PLAIN 8INCH TUMBLER</t>
  </si>
  <si>
    <t>VINOD SS 2800ML CASSEROLE</t>
  </si>
  <si>
    <t>VINOD MATT 5000ML</t>
  </si>
  <si>
    <t>VINOD BOMBAY TIFFEN</t>
  </si>
  <si>
    <t>Milton</t>
  </si>
  <si>
    <t xml:space="preserve">MILTON AQUA 750ml UNISTEEL </t>
  </si>
  <si>
    <t>CELLO FUN &amp;FOOD 4 LUNCH</t>
  </si>
  <si>
    <t>Roxx</t>
  </si>
  <si>
    <t>ROXX 1679 DECORATIVE JAR</t>
  </si>
  <si>
    <t>DAMAGE</t>
  </si>
  <si>
    <t>ROXX 3397 PANNELLED JAR</t>
  </si>
  <si>
    <t>Shri &amp; Sham</t>
  </si>
  <si>
    <t>SHRI &amp; SAM HAMMERED SAUCE PAN 18CM</t>
  </si>
  <si>
    <t>Bergner</t>
  </si>
  <si>
    <t>BG-5010 COPPER CANISTER</t>
  </si>
  <si>
    <t>VINOD 2 TIER STEAMER</t>
  </si>
  <si>
    <t xml:space="preserve">VINOD 22CM KADAI </t>
  </si>
  <si>
    <t xml:space="preserve">VINOD 26CM KADAI </t>
  </si>
  <si>
    <t>VINOPD PLATINUM TAWA</t>
  </si>
  <si>
    <t>bergner</t>
  </si>
  <si>
    <t>BERGNER KH 125 WHISTLING KETTLE</t>
  </si>
  <si>
    <t>Kamadenu</t>
  </si>
  <si>
    <t xml:space="preserve">KAMADHENU SALT BOX </t>
  </si>
  <si>
    <t>KAMADHENU OVAL TURNER</t>
  </si>
  <si>
    <t>VINOD PURI DABBA - 9</t>
  </si>
  <si>
    <t>VINOD PURI DABBA - 6</t>
  </si>
  <si>
    <t>MILTON PET BOTTLE</t>
  </si>
  <si>
    <t>Royal windsor</t>
  </si>
  <si>
    <t>royalwindsorrv427 toilet brush</t>
  </si>
  <si>
    <t>Saleem Sir</t>
  </si>
  <si>
    <t>Ekkani</t>
  </si>
  <si>
    <t>EKN 1261</t>
  </si>
  <si>
    <t>EKN 1210</t>
  </si>
  <si>
    <t>EKN 571</t>
  </si>
  <si>
    <t>EKN 1170</t>
  </si>
  <si>
    <t>EKN 254</t>
  </si>
  <si>
    <t>EKN 1272</t>
  </si>
  <si>
    <t>EKN 1104</t>
  </si>
  <si>
    <t>EKN 568</t>
  </si>
  <si>
    <t>EKN 1535</t>
  </si>
  <si>
    <t>EKN 1541</t>
  </si>
  <si>
    <t>EKN 1523</t>
  </si>
  <si>
    <t>EKN 1116</t>
  </si>
  <si>
    <t>EKN 1231</t>
  </si>
  <si>
    <t>EKN 809</t>
  </si>
  <si>
    <t>EKN 1308</t>
  </si>
  <si>
    <t>EKN 595</t>
  </si>
  <si>
    <t>EKN 528</t>
  </si>
  <si>
    <t>EKN 1259</t>
  </si>
  <si>
    <t>EKN 526</t>
  </si>
  <si>
    <t>EKN 1122</t>
  </si>
  <si>
    <t>EKN 688G</t>
  </si>
  <si>
    <t>EKN 730</t>
  </si>
  <si>
    <t>EKN 519</t>
  </si>
  <si>
    <t>EKN 1230</t>
  </si>
  <si>
    <t>EKN 729</t>
  </si>
  <si>
    <t>EKN 1257</t>
  </si>
  <si>
    <t>EKN 1303</t>
  </si>
  <si>
    <t>EKN 1256</t>
  </si>
  <si>
    <t>EKN 1235</t>
  </si>
  <si>
    <t>EKN 1211</t>
  </si>
  <si>
    <t>EKN 1405</t>
  </si>
  <si>
    <t>EKN 1207</t>
  </si>
  <si>
    <t>EKN 1436</t>
  </si>
  <si>
    <t>EKN 1565</t>
  </si>
  <si>
    <t>Versace</t>
  </si>
  <si>
    <t>VERSACE 005</t>
  </si>
  <si>
    <t>EKN 1228</t>
  </si>
  <si>
    <t>EKN 670</t>
  </si>
  <si>
    <t>EKN 053</t>
  </si>
  <si>
    <t>VERSACE 004</t>
  </si>
  <si>
    <t>EKN 1353</t>
  </si>
  <si>
    <t>EKN 1270</t>
  </si>
  <si>
    <t>EKN 687</t>
  </si>
  <si>
    <t>EKN 1301</t>
  </si>
  <si>
    <t>EKN 1258</t>
  </si>
  <si>
    <t>EKN 278</t>
  </si>
  <si>
    <t>EKN 1279</t>
  </si>
  <si>
    <t>EKN 1113</t>
  </si>
  <si>
    <t>EKN 659</t>
  </si>
  <si>
    <t>EKN 1269</t>
  </si>
  <si>
    <t>EKN 1161</t>
  </si>
  <si>
    <t>EKN 658</t>
  </si>
  <si>
    <t>EKN 669</t>
  </si>
  <si>
    <t>EKN 1141</t>
  </si>
  <si>
    <t>EKN 1213</t>
  </si>
  <si>
    <t>EKN 1194</t>
  </si>
  <si>
    <t>EKN 716</t>
  </si>
  <si>
    <t>EKN 641</t>
  </si>
  <si>
    <t>EKN 1124</t>
  </si>
  <si>
    <t>ekkani</t>
  </si>
  <si>
    <t>EKN 723</t>
  </si>
  <si>
    <t>EKN 537S</t>
  </si>
  <si>
    <t>EKN 1133</t>
  </si>
  <si>
    <t>EKN 609</t>
  </si>
  <si>
    <t>EKN 1142</t>
  </si>
  <si>
    <t>EKN 1271</t>
  </si>
  <si>
    <t>EKN 1108</t>
  </si>
  <si>
    <t>EKN 628</t>
  </si>
  <si>
    <t>EKN 585</t>
  </si>
  <si>
    <t>EKN 206</t>
  </si>
  <si>
    <t>versace</t>
  </si>
  <si>
    <t>VERSACE 003</t>
  </si>
  <si>
    <t>EKN 619</t>
  </si>
  <si>
    <t>EKN 277</t>
  </si>
  <si>
    <t>EKN 642</t>
  </si>
  <si>
    <t>EKN 702</t>
  </si>
  <si>
    <t>EKN 726</t>
  </si>
  <si>
    <t>EKN 634</t>
  </si>
  <si>
    <t>EKN 1314</t>
  </si>
  <si>
    <t>EKN 753</t>
  </si>
  <si>
    <t>EKN 1159</t>
  </si>
  <si>
    <t>EKN 712</t>
  </si>
  <si>
    <t>EKN 1302</t>
  </si>
  <si>
    <t>EKN 018</t>
  </si>
  <si>
    <t>EKN 1315</t>
  </si>
  <si>
    <t>EKN 1198</t>
  </si>
  <si>
    <t>EKN 1232</t>
  </si>
  <si>
    <t>EKN 1528</t>
  </si>
  <si>
    <t>EKN 725</t>
  </si>
  <si>
    <t>EKN 1114</t>
  </si>
  <si>
    <t>EKN 1153</t>
  </si>
  <si>
    <t>EKN 1234</t>
  </si>
  <si>
    <t>EKN 632</t>
  </si>
  <si>
    <t>EKN 576</t>
  </si>
  <si>
    <t>EKN 1195</t>
  </si>
  <si>
    <t>EKN 1238</t>
  </si>
  <si>
    <t>EKN 757</t>
  </si>
  <si>
    <t>EKN 643</t>
  </si>
  <si>
    <t>EKN 1220</t>
  </si>
  <si>
    <t>EKN 1267</t>
  </si>
  <si>
    <t>EKN 724</t>
  </si>
  <si>
    <t>EKN 1209</t>
  </si>
  <si>
    <t>EKN 1202</t>
  </si>
  <si>
    <t>EKN 1266</t>
  </si>
  <si>
    <t>EKN 600</t>
  </si>
  <si>
    <t>EKN 1323</t>
  </si>
  <si>
    <t>EKN 1160</t>
  </si>
  <si>
    <t>EKN 1150</t>
  </si>
  <si>
    <t>EKN 1155</t>
  </si>
  <si>
    <t>EKN 020</t>
  </si>
  <si>
    <t>EKN 1265</t>
  </si>
  <si>
    <t>EKN 1251</t>
  </si>
  <si>
    <t>EKN 644</t>
  </si>
  <si>
    <t>EKN 1307</t>
  </si>
  <si>
    <t>EKN 1196</t>
  </si>
  <si>
    <t>EKN 1109</t>
  </si>
  <si>
    <t>EKN 1226</t>
  </si>
  <si>
    <t>EKN 1245</t>
  </si>
  <si>
    <t>EKN 1136</t>
  </si>
  <si>
    <t>EKN 1227</t>
  </si>
  <si>
    <t>EKN 807</t>
  </si>
  <si>
    <t>EKN 1156</t>
  </si>
  <si>
    <t>EKN 600G</t>
  </si>
  <si>
    <t>EKN 513</t>
  </si>
  <si>
    <t>EKN 1255</t>
  </si>
  <si>
    <t>EKN 1246</t>
  </si>
  <si>
    <t>EKN 1157</t>
  </si>
  <si>
    <t>EKN 1247</t>
  </si>
  <si>
    <t>EKN 751</t>
  </si>
  <si>
    <t>Milton flexi</t>
  </si>
  <si>
    <t>milton duo flask 750ml  ( lide only )</t>
  </si>
  <si>
    <t xml:space="preserve">milton duo flask 1000ml </t>
  </si>
  <si>
    <t>Meyer</t>
  </si>
  <si>
    <t>meyer oil spray</t>
  </si>
  <si>
    <t>BERGNER CAST IRON KADAI WITH LID</t>
  </si>
  <si>
    <t>BERGNER CONTAINER SS</t>
  </si>
  <si>
    <t>vinod sauepan triply 20cm</t>
  </si>
  <si>
    <t>OTHER</t>
  </si>
  <si>
    <t>RW</t>
  </si>
  <si>
    <t>RW 1545</t>
  </si>
  <si>
    <t>Esteem</t>
  </si>
  <si>
    <t>esteem tray</t>
  </si>
  <si>
    <t>esteem6016 ceramic mug</t>
  </si>
  <si>
    <t>PJ</t>
  </si>
  <si>
    <t>pj v3171 plastic stroage bin solid small</t>
  </si>
  <si>
    <t>meyer 86013 circulon orgins ha open skillet 28cm</t>
  </si>
  <si>
    <t>vinod lunch pack 3 COMP</t>
  </si>
  <si>
    <t>Pj coffee mug</t>
  </si>
  <si>
    <t>Pj coffee mug HP</t>
  </si>
  <si>
    <t>Ayanavaram HO</t>
  </si>
  <si>
    <t>TO330</t>
  </si>
  <si>
    <t>Esteem 0624-5334 Elodia Jar</t>
  </si>
  <si>
    <t>Transporataion damage</t>
  </si>
  <si>
    <t>Jar</t>
  </si>
  <si>
    <t>25/06/2024</t>
  </si>
  <si>
    <t>TO337</t>
  </si>
  <si>
    <t>Esteem 0624-5496 Plitvice Glass Set</t>
  </si>
  <si>
    <t>Glass</t>
  </si>
  <si>
    <t>26/06/2024</t>
  </si>
  <si>
    <t>Esteem 0624-5505 Deimos Glass Set</t>
  </si>
  <si>
    <t>Esteem 0624-5862 Momentum c/s Set</t>
  </si>
  <si>
    <t>Esteem 0624-5876 Tingri Tray L</t>
  </si>
  <si>
    <t>Tray</t>
  </si>
  <si>
    <t>Esteem 0624-5830 Crisper Tray</t>
  </si>
  <si>
    <t>Esteem 0624-5880 Butwal Tray 5680</t>
  </si>
  <si>
    <t>TO351</t>
  </si>
  <si>
    <t>Esteem 0624-5482 Stonney Mug</t>
  </si>
  <si>
    <t>Mug</t>
  </si>
  <si>
    <t>27/06/2024</t>
  </si>
  <si>
    <t xml:space="preserve">Esteem 0624-5361 Salt And Pepper </t>
  </si>
  <si>
    <t>Pepper</t>
  </si>
  <si>
    <t>TO502</t>
  </si>
  <si>
    <t xml:space="preserve">Esteem 0624-5867 Momentum Whisky </t>
  </si>
  <si>
    <t>22/07/2024</t>
  </si>
  <si>
    <t>Esteem 0624-5394 Cane Jar L</t>
  </si>
  <si>
    <t>Staff</t>
  </si>
  <si>
    <t>Are the staff all clean and presentable?</t>
  </si>
  <si>
    <t>Are the staff all wearing the proper uniform clothes?</t>
  </si>
  <si>
    <t>Are the staff wearing the proper uniform footwear?</t>
  </si>
  <si>
    <t>If a staff has taken off(other than week-off), have you informed HO?</t>
  </si>
  <si>
    <t>Have all the staff marked their attendance on the attendance system?</t>
  </si>
  <si>
    <t>Do you have enough staff for proper operations and sales today?</t>
  </si>
  <si>
    <t>Store</t>
  </si>
  <si>
    <t>Has the store floor and common area been cleaned and wiped properly?</t>
  </si>
  <si>
    <t>Have the racks and shelves all been cleaned properly?</t>
  </si>
  <si>
    <t>Is the correct type of music playing in the store?</t>
  </si>
  <si>
    <t>Does the store smell neat and clean?</t>
  </si>
  <si>
    <t>Is the store main signage properly visible from all directions?</t>
  </si>
  <si>
    <t>Is the bathroom clean and usable?</t>
  </si>
  <si>
    <t>Reporting and Operations</t>
  </si>
  <si>
    <t>Has the DSR been updated?</t>
  </si>
  <si>
    <t>Has yesterdays cash been tallied?</t>
  </si>
  <si>
    <t>Has the sale cash been deposited in the bank?</t>
  </si>
  <si>
    <t>Have handbills if any been updated on the system?</t>
  </si>
  <si>
    <t>Have you followed up on customer orders if any?</t>
  </si>
  <si>
    <t>If Friday, have you placed the orders for the week as per the schedule?</t>
  </si>
  <si>
    <t>Have you had a daily meeting to discuss strategy to achieve sales target?</t>
  </si>
  <si>
    <t>Stock</t>
  </si>
  <si>
    <t>Is the stock at the store arranged in a neat and attractive way?</t>
  </si>
  <si>
    <t>Is the stock all on the racks and not on the floor?</t>
  </si>
  <si>
    <t>If stock is being received has it come at the correct time as per our rules?</t>
  </si>
  <si>
    <t>If there is any difference in stock received from invoice or order, has it been addressed?</t>
  </si>
  <si>
    <t>If any new item has been received, have you done your research to make sure you and your staff can answer questions about the item?</t>
  </si>
  <si>
    <t>System</t>
  </si>
  <si>
    <t>Is your software up to date and functioning without any problem?</t>
  </si>
  <si>
    <t>Are you able to bill the customer in a fast and efficient way?</t>
  </si>
  <si>
    <t>Is your EDC machine working properly?</t>
  </si>
  <si>
    <t>Is your telephone and internet connection working properly?</t>
  </si>
  <si>
    <t>Are your printers working properly?</t>
  </si>
  <si>
    <t>Check</t>
  </si>
  <si>
    <t>Computer &amp; Peripherals</t>
  </si>
  <si>
    <t>Computer</t>
  </si>
  <si>
    <t>Monitor working?</t>
  </si>
  <si>
    <t>CPU working</t>
  </si>
  <si>
    <t>Mouse working?</t>
  </si>
  <si>
    <t>Bill Printer</t>
  </si>
  <si>
    <t>Working?</t>
  </si>
  <si>
    <t>Printing ribbon available?</t>
  </si>
  <si>
    <t>Printing Paper available</t>
  </si>
  <si>
    <t>Barcode Printer</t>
  </si>
  <si>
    <t>Scanner</t>
  </si>
  <si>
    <t>Software</t>
  </si>
  <si>
    <t>Gofrugal</t>
  </si>
  <si>
    <t>Is RPOS 7 working properly?</t>
  </si>
  <si>
    <t>Is Net Trade working properly?</t>
  </si>
  <si>
    <t>Attendance System</t>
  </si>
  <si>
    <t>Is your attendance system software working properly?</t>
  </si>
  <si>
    <t>General Maintenance</t>
  </si>
  <si>
    <t>Lights</t>
  </si>
  <si>
    <t>Ceiling lights working?</t>
  </si>
  <si>
    <t>Cove lights working</t>
  </si>
  <si>
    <t>Recess Lights working?</t>
  </si>
  <si>
    <t>Bathroom lights working?</t>
  </si>
  <si>
    <t>Exterior Lights working?</t>
  </si>
  <si>
    <t>CCTV</t>
  </si>
  <si>
    <t>Cameras all working?</t>
  </si>
  <si>
    <t>DVR working and recording?</t>
  </si>
  <si>
    <t>AC</t>
  </si>
  <si>
    <t>Ducts clean and dry?</t>
  </si>
  <si>
    <t>Condenser working?</t>
  </si>
  <si>
    <t>Gas filled properly?</t>
  </si>
  <si>
    <t>Is the AC cooling?</t>
  </si>
  <si>
    <t>Is there any leaks in the AC unit?</t>
  </si>
  <si>
    <t>Plumbing</t>
  </si>
  <si>
    <t>Is the handwash clean and working?</t>
  </si>
  <si>
    <t>Is the urinal clean and working?</t>
  </si>
  <si>
    <t>Is the toilet clean and working?</t>
  </si>
  <si>
    <t>Telephone &amp; Internet</t>
  </si>
  <si>
    <t>Is your phone connection OK?</t>
  </si>
  <si>
    <t>Is your internet working without stopping?</t>
  </si>
  <si>
    <t>EDC Machine</t>
  </si>
  <si>
    <t>Is the attendance system working correctly?</t>
  </si>
  <si>
    <t>Are all the staff fingerprints updated in the system?</t>
  </si>
  <si>
    <t>Exterior</t>
  </si>
  <si>
    <t>Main signage</t>
  </si>
  <si>
    <t>Is the board clean?</t>
  </si>
  <si>
    <t>Are the LED letter on the board clean?</t>
  </si>
  <si>
    <t>Are all the LED letters clean and bright?</t>
  </si>
  <si>
    <t>Exterior Signage</t>
  </si>
  <si>
    <t>Are all the lights working?</t>
  </si>
  <si>
    <t>Do you have the latest campaign board?</t>
  </si>
  <si>
    <t>General</t>
  </si>
  <si>
    <t>Is the parking area clean and well lit?</t>
  </si>
  <si>
    <t>Parking area well lit?</t>
  </si>
  <si>
    <t>Is the approach to the store clean?</t>
  </si>
  <si>
    <t>Electrical</t>
  </si>
  <si>
    <t>Wiring</t>
  </si>
  <si>
    <t>Is all the wiring working properly without any burns?</t>
  </si>
  <si>
    <t>Is there any naked wiring visible?</t>
  </si>
  <si>
    <t>Generator</t>
  </si>
  <si>
    <t>Is the generator functioning properly?</t>
  </si>
  <si>
    <t>Is the change over switch functioning properly?</t>
  </si>
  <si>
    <t>Do you have enough diesel?</t>
  </si>
  <si>
    <t>DC</t>
  </si>
  <si>
    <t>Is the DC box in good condition?</t>
  </si>
  <si>
    <t>ADVERTISING</t>
  </si>
  <si>
    <t>BIG SIR</t>
  </si>
  <si>
    <t>AYANAVARAM</t>
  </si>
  <si>
    <t>SALEEM SIR</t>
  </si>
  <si>
    <t>SO</t>
  </si>
  <si>
    <t>CUSTOMER</t>
  </si>
  <si>
    <t>STORE CREDIT</t>
  </si>
  <si>
    <t>BOOKS &amp; PERIODICAL</t>
  </si>
  <si>
    <t>KARIMA MADAM</t>
  </si>
  <si>
    <t>CASH BACK</t>
  </si>
  <si>
    <t>CARRIAGE IN</t>
  </si>
  <si>
    <t>ROZEENA MADAM</t>
  </si>
  <si>
    <t>STORE</t>
  </si>
  <si>
    <t>CREDIT NOTE</t>
  </si>
  <si>
    <t>CARRIAGE OUT</t>
  </si>
  <si>
    <t>CUSTOMER REFUND</t>
  </si>
  <si>
    <t>KANDHAN</t>
  </si>
  <si>
    <t>DEBIT OF ACCOUNT</t>
  </si>
  <si>
    <t>AMUL</t>
  </si>
  <si>
    <t>SAM</t>
  </si>
  <si>
    <t>POSTAGE &amp; COURIER</t>
  </si>
  <si>
    <t>STAFF ADVANCE</t>
  </si>
  <si>
    <t>STAFF BONUS</t>
  </si>
  <si>
    <t>STAFF INCENCTIVE</t>
  </si>
  <si>
    <t>STAFF LOAN</t>
  </si>
  <si>
    <t>TELEPHONE</t>
  </si>
  <si>
    <t>CASH PURCHASE</t>
  </si>
  <si>
    <t>TRAVELLING EXPENCE</t>
  </si>
  <si>
    <t>VEHICLE MAINTAINANACE</t>
  </si>
  <si>
    <t>COOLI &amp; CARTONS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</si>
</sst>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dd/mm/yyyy"/>
    <numFmt numFmtId="166" formatCode="m/d/yyyy"/>
    <numFmt numFmtId="167" formatCode="yyyy-mm-dd"/>
    <numFmt numFmtId="168" formatCode="mmmm yyyy"/>
    <numFmt numFmtId="169" formatCode="mmm yyyy"/>
    <numFmt numFmtId="170" formatCode="mm-dd-yyyy"/>
    <numFmt numFmtId="171" formatCode="mm-dd-yy"/>
  </numFmts>
  <fonts count="1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/>
    <font>
      <b/>
      <sz val="14.0"/>
      <color theme="1"/>
      <name val="Arial"/>
    </font>
    <font>
      <sz val="9.0"/>
      <color theme="1"/>
      <name val="Arial"/>
    </font>
    <font>
      <b/>
      <color theme="1"/>
      <name val="Calibri"/>
    </font>
    <font>
      <b/>
      <sz val="14.0"/>
      <color theme="1"/>
      <name val="Calibri"/>
    </font>
    <font>
      <b/>
      <sz val="20.0"/>
      <color theme="1"/>
      <name val="Arial"/>
    </font>
    <font>
      <b/>
      <i/>
      <sz val="15.0"/>
      <color theme="1"/>
      <name val="Calibri"/>
    </font>
    <font>
      <b/>
      <sz val="15.0"/>
      <color theme="1"/>
      <name val="Calibri"/>
    </font>
    <font>
      <b/>
      <sz val="15.0"/>
      <color theme="1"/>
      <name val="Arial"/>
    </font>
    <font>
      <sz val="11.0"/>
      <color rgb="FFEA4335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AF9F9"/>
        <bgColor rgb="FFFAF9F9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3" fontId="3" numFmtId="164" xfId="0" applyAlignment="1" applyBorder="1" applyFill="1" applyFont="1" applyNumberFormat="1">
      <alignment horizontal="center" readingOrder="0" vertical="center"/>
    </xf>
    <xf borderId="4" fillId="2" fontId="4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vertical="center"/>
    </xf>
    <xf borderId="4" fillId="0" fontId="5" numFmtId="0" xfId="0" applyBorder="1" applyFont="1"/>
    <xf borderId="6" fillId="0" fontId="5" numFmtId="0" xfId="0" applyBorder="1" applyFont="1"/>
    <xf borderId="7" fillId="4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8" fillId="0" fontId="5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6" fillId="2" fontId="2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7" fillId="2" fontId="2" numFmtId="3" xfId="0" applyAlignment="1" applyBorder="1" applyFont="1" applyNumberFormat="1">
      <alignment horizontal="center" vertical="center"/>
    </xf>
    <xf borderId="9" fillId="2" fontId="3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7" fillId="5" fontId="1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6" fontId="6" numFmtId="0" xfId="0" applyAlignment="1" applyBorder="1" applyFill="1" applyFont="1">
      <alignment horizontal="center" readingOrder="0" vertical="bottom"/>
    </xf>
    <xf borderId="10" fillId="6" fontId="6" numFmtId="0" xfId="0" applyAlignment="1" applyBorder="1" applyFont="1">
      <alignment horizontal="center" vertical="bottom"/>
    </xf>
    <xf borderId="10" fillId="0" fontId="7" numFmtId="165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vertical="bottom"/>
    </xf>
    <xf borderId="10" fillId="0" fontId="7" numFmtId="165" xfId="0" applyAlignment="1" applyBorder="1" applyFont="1" applyNumberFormat="1">
      <alignment horizontal="center" readingOrder="0" vertical="bottom"/>
    </xf>
    <xf borderId="10" fillId="0" fontId="1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5" fillId="0" fontId="1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8" fillId="7" fontId="8" numFmtId="0" xfId="0" applyAlignment="1" applyBorder="1" applyFill="1" applyFont="1">
      <alignment horizontal="center" vertical="center"/>
    </xf>
    <xf borderId="6" fillId="7" fontId="8" numFmtId="0" xfId="0" applyAlignment="1" applyBorder="1" applyFont="1">
      <alignment horizontal="center" vertical="center"/>
    </xf>
    <xf borderId="7" fillId="7" fontId="8" numFmtId="0" xfId="0" applyAlignment="1" applyBorder="1" applyFont="1">
      <alignment horizontal="center" vertical="center"/>
    </xf>
    <xf borderId="10" fillId="0" fontId="1" numFmtId="165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6" xfId="0" applyAlignment="1" applyBorder="1" applyFont="1" applyNumberFormat="1">
      <alignment horizontal="center" vertical="center"/>
    </xf>
    <xf borderId="6" fillId="4" fontId="1" numFmtId="167" xfId="0" applyAlignment="1" applyBorder="1" applyFont="1" applyNumberForma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8" fillId="0" fontId="1" numFmtId="166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6" fillId="0" fontId="1" numFmtId="167" xfId="0" applyAlignment="1" applyBorder="1" applyFont="1" applyNumberFormat="1">
      <alignment horizontal="center" vertical="center"/>
    </xf>
    <xf borderId="6" fillId="8" fontId="4" numFmtId="167" xfId="0" applyAlignment="1" applyBorder="1" applyFill="1" applyFont="1" applyNumberFormat="1">
      <alignment horizontal="center" vertical="center"/>
    </xf>
    <xf borderId="6" fillId="8" fontId="4" numFmtId="0" xfId="0" applyAlignment="1" applyBorder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6" fillId="9" fontId="1" numFmtId="167" xfId="0" applyAlignment="1" applyBorder="1" applyFill="1" applyFont="1" applyNumberFormat="1">
      <alignment horizontal="center" vertical="center"/>
    </xf>
    <xf borderId="6" fillId="9" fontId="1" numFmtId="0" xfId="0" applyAlignment="1" applyBorder="1" applyFont="1">
      <alignment horizontal="center" vertical="center"/>
    </xf>
    <xf borderId="6" fillId="9" fontId="4" numFmtId="168" xfId="0" applyAlignment="1" applyBorder="1" applyFont="1" applyNumberFormat="1">
      <alignment horizontal="center" vertical="center"/>
    </xf>
    <xf borderId="6" fillId="0" fontId="4" numFmtId="167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6" fillId="2" fontId="1" numFmtId="167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1" numFmtId="168" xfId="0" applyAlignment="1" applyBorder="1" applyFont="1" applyNumberFormat="1">
      <alignment horizontal="center" vertical="center"/>
    </xf>
    <xf borderId="6" fillId="9" fontId="4" numFmtId="169" xfId="0" applyAlignment="1" applyBorder="1" applyFont="1" applyNumberFormat="1">
      <alignment horizontal="center" vertical="center"/>
    </xf>
    <xf borderId="6" fillId="10" fontId="1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11" fontId="1" numFmtId="0" xfId="0" applyAlignment="1" applyBorder="1" applyFill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0" fillId="0" fontId="1" numFmtId="167" xfId="0" applyAlignment="1" applyBorder="1" applyFont="1" applyNumberFormat="1">
      <alignment horizontal="center" vertical="center"/>
    </xf>
    <xf borderId="10" fillId="11" fontId="1" numFmtId="0" xfId="0" applyAlignment="1" applyBorder="1" applyFont="1">
      <alignment horizontal="center" vertical="center"/>
    </xf>
    <xf borderId="10" fillId="2" fontId="1" numFmtId="165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center" vertical="center"/>
    </xf>
    <xf borderId="10" fillId="9" fontId="1" numFmtId="0" xfId="0" applyAlignment="1" applyBorder="1" applyFon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10" fillId="0" fontId="1" numFmtId="165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12" fontId="1" numFmtId="0" xfId="0" applyAlignment="1" applyBorder="1" applyFill="1" applyFont="1">
      <alignment horizontal="center" readingOrder="0" vertical="center"/>
    </xf>
    <xf borderId="10" fillId="9" fontId="1" numFmtId="0" xfId="0" applyAlignment="1" applyBorder="1" applyFont="1">
      <alignment horizontal="center" readingOrder="0" vertical="center"/>
    </xf>
    <xf borderId="11" fillId="6" fontId="9" numFmtId="167" xfId="0" applyAlignment="1" applyBorder="1" applyFont="1" applyNumberForma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2" fillId="6" fontId="9" numFmtId="0" xfId="0" applyAlignment="1" applyBorder="1" applyFont="1">
      <alignment horizontal="center" shrinkToFit="0" vertical="center" wrapText="1"/>
    </xf>
    <xf borderId="12" fillId="6" fontId="6" numFmtId="0" xfId="0" applyAlignment="1" applyBorder="1" applyFont="1">
      <alignment horizontal="center" shrinkToFit="0" vertical="center" wrapText="1"/>
    </xf>
    <xf borderId="12" fillId="6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6" fillId="6" fontId="9" numFmtId="0" xfId="0" applyAlignment="1" applyBorder="1" applyFont="1">
      <alignment horizontal="center" shrinkToFit="0" vertical="center" wrapText="1"/>
    </xf>
    <xf borderId="8" fillId="0" fontId="1" numFmtId="167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center"/>
    </xf>
    <xf borderId="8" fillId="9" fontId="4" numFmtId="168" xfId="0" applyAlignment="1" applyBorder="1" applyFont="1" applyNumberFormat="1">
      <alignment horizontal="center" vertical="center"/>
    </xf>
    <xf borderId="6" fillId="9" fontId="1" numFmtId="0" xfId="0" applyAlignment="1" applyBorder="1" applyFont="1">
      <alignment vertical="center"/>
    </xf>
    <xf borderId="6" fillId="9" fontId="1" numFmtId="167" xfId="0" applyAlignment="1" applyBorder="1" applyFont="1" applyNumberFormat="1">
      <alignment vertical="center"/>
    </xf>
    <xf borderId="6" fillId="0" fontId="1" numFmtId="167" xfId="0" applyAlignment="1" applyBorder="1" applyFont="1" applyNumberFormat="1">
      <alignment vertical="center"/>
    </xf>
    <xf borderId="9" fillId="13" fontId="10" numFmtId="0" xfId="0" applyAlignment="1" applyBorder="1" applyFill="1" applyFont="1">
      <alignment horizontal="center" vertical="center"/>
    </xf>
    <xf borderId="8" fillId="0" fontId="1" numFmtId="170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166" xfId="0" applyAlignment="1" applyBorder="1" applyFont="1" applyNumberFormat="1">
      <alignment readingOrder="0" vertical="center"/>
    </xf>
    <xf borderId="6" fillId="0" fontId="1" numFmtId="166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readingOrder="0" vertical="center"/>
    </xf>
    <xf borderId="8" fillId="0" fontId="1" numFmtId="170" xfId="0" applyAlignment="1" applyBorder="1" applyFont="1" applyNumberFormat="1">
      <alignment horizontal="center" readingOrder="0" vertical="center"/>
    </xf>
    <xf borderId="8" fillId="0" fontId="1" numFmtId="170" xfId="0" applyAlignment="1" applyBorder="1" applyFont="1" applyNumberFormat="1">
      <alignment vertical="center"/>
    </xf>
    <xf borderId="11" fillId="6" fontId="11" numFmtId="0" xfId="0" applyAlignment="1" applyBorder="1" applyFont="1">
      <alignment horizontal="center" shrinkToFit="0" vertical="center" wrapText="1"/>
    </xf>
    <xf borderId="12" fillId="6" fontId="12" numFmtId="0" xfId="0" applyAlignment="1" applyBorder="1" applyFont="1">
      <alignment horizontal="center" shrinkToFit="0" vertical="center" wrapText="1"/>
    </xf>
    <xf borderId="5" fillId="6" fontId="13" numFmtId="0" xfId="0" applyAlignment="1" applyBorder="1" applyFont="1">
      <alignment horizontal="center" vertical="center"/>
    </xf>
    <xf borderId="5" fillId="6" fontId="12" numFmtId="0" xfId="0" applyAlignment="1" applyBorder="1" applyFont="1">
      <alignment horizontal="center" shrinkToFit="0" vertical="center" wrapText="1"/>
    </xf>
    <xf borderId="2" fillId="6" fontId="12" numFmtId="0" xfId="0" applyAlignment="1" applyBorder="1" applyFont="1">
      <alignment horizontal="center" shrinkToFit="0" vertical="center" wrapText="1"/>
    </xf>
    <xf borderId="7" fillId="6" fontId="12" numFmtId="0" xfId="0" applyAlignment="1" applyBorder="1" applyFont="1">
      <alignment horizontal="center" shrinkToFit="0" vertical="center" wrapText="1"/>
    </xf>
    <xf borderId="6" fillId="6" fontId="1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8" fillId="9" fontId="1" numFmtId="0" xfId="0" applyAlignment="1" applyBorder="1" applyFont="1">
      <alignment horizontal="center" vertical="center"/>
    </xf>
    <xf borderId="6" fillId="9" fontId="2" numFmtId="0" xfId="0" applyAlignment="1" applyBorder="1" applyFont="1">
      <alignment horizontal="center" shrinkToFit="0" vertical="center" wrapText="1"/>
    </xf>
    <xf borderId="6" fillId="9" fontId="1" numFmtId="0" xfId="0" applyAlignment="1" applyBorder="1" applyFont="1">
      <alignment horizontal="center" vertical="center"/>
    </xf>
    <xf borderId="6" fillId="9" fontId="2" numFmtId="0" xfId="0" applyAlignment="1" applyBorder="1" applyFont="1">
      <alignment horizontal="center" vertical="center"/>
    </xf>
    <xf borderId="6" fillId="9" fontId="3" numFmtId="0" xfId="0" applyAlignment="1" applyBorder="1" applyFont="1">
      <alignment horizontal="center" shrinkToFit="0" vertical="center" wrapText="1"/>
    </xf>
    <xf borderId="6" fillId="0" fontId="2" numFmtId="167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2" numFmtId="167" xfId="0" applyAlignment="1" applyBorder="1" applyFont="1" applyNumberFormat="1">
      <alignment horizontal="center" shrinkToFit="0" vertical="center" wrapText="1"/>
    </xf>
    <xf borderId="6" fillId="9" fontId="2" numFmtId="167" xfId="0" applyAlignment="1" applyBorder="1" applyFont="1" applyNumberFormat="1">
      <alignment horizontal="center" shrinkToFit="0" vertical="center" wrapText="1"/>
    </xf>
    <xf borderId="6" fillId="0" fontId="2" numFmtId="171" xfId="0" applyAlignment="1" applyBorder="1" applyFont="1" applyNumberFormat="1">
      <alignment horizontal="center" shrinkToFit="0" vertical="center" wrapText="1"/>
    </xf>
    <xf borderId="8" fillId="14" fontId="1" numFmtId="0" xfId="0" applyAlignment="1" applyBorder="1" applyFill="1" applyFont="1">
      <alignment horizontal="center" vertical="center"/>
    </xf>
    <xf borderId="6" fillId="14" fontId="1" numFmtId="0" xfId="0" applyAlignment="1" applyBorder="1" applyFont="1">
      <alignment horizontal="center" vertical="center"/>
    </xf>
    <xf borderId="0" fillId="14" fontId="1" numFmtId="0" xfId="0" applyAlignment="1" applyFont="1">
      <alignment horizontal="center" vertical="center"/>
    </xf>
    <xf borderId="3" fillId="15" fontId="3" numFmtId="164" xfId="0" applyAlignment="1" applyBorder="1" applyFill="1" applyFont="1" applyNumberFormat="1">
      <alignment horizontal="center" readingOrder="0" vertical="center"/>
    </xf>
    <xf borderId="4" fillId="11" fontId="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4" fillId="11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15" fontId="3" numFmtId="164" xfId="0" applyAlignment="1" applyBorder="1" applyFont="1" applyNumberFormat="1">
      <alignment horizontal="center" readingOrder="0" vertical="center"/>
    </xf>
    <xf borderId="2" fillId="15" fontId="3" numFmtId="164" xfId="0" applyAlignment="1" applyBorder="1" applyFont="1" applyNumberFormat="1">
      <alignment horizontal="center" vertical="center"/>
    </xf>
    <xf borderId="6" fillId="15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0" fillId="14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14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2</v>
      </c>
      <c r="C7" s="2" t="s">
        <v>3</v>
      </c>
      <c r="D7" s="2" t="s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2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2" t="s">
        <v>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2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2" t="s">
        <v>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" t="s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11</v>
      </c>
      <c r="C14" s="2" t="s">
        <v>12</v>
      </c>
      <c r="D14" s="2" t="s">
        <v>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" t="s">
        <v>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2" t="s">
        <v>15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2" t="s">
        <v>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2" t="s">
        <v>17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2" t="s">
        <v>18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 t="s">
        <v>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2" t="s">
        <v>15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2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2" t="s">
        <v>17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2" t="s">
        <v>18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" t="s">
        <v>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2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2" t="s">
        <v>23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2" t="s">
        <v>24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2" t="s">
        <v>25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2" t="s">
        <v>26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2" t="s">
        <v>27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2" t="s">
        <v>15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2" t="s">
        <v>28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2" t="s">
        <v>29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2" t="s">
        <v>18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2" t="s">
        <v>30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2" t="s">
        <v>15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2" t="s">
        <v>31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2" t="s">
        <v>29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2" t="s">
        <v>32</v>
      </c>
      <c r="E40" s="2" t="s">
        <v>18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 t="s">
        <v>33</v>
      </c>
      <c r="C41" s="2" t="s">
        <v>34</v>
      </c>
      <c r="D41" s="2" t="s">
        <v>35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2" t="s">
        <v>36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2" t="s">
        <v>37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2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2" t="s">
        <v>39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2" t="s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 t="s">
        <v>41</v>
      </c>
      <c r="C47" s="2" t="s">
        <v>42</v>
      </c>
      <c r="D47" s="2" t="s">
        <v>43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 t="s">
        <v>44</v>
      </c>
      <c r="C48" s="2" t="s">
        <v>45</v>
      </c>
      <c r="D48" s="2" t="s">
        <v>46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 t="s">
        <v>44</v>
      </c>
      <c r="C49" s="2" t="s">
        <v>47</v>
      </c>
      <c r="D49" s="2" t="s">
        <v>48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 t="s">
        <v>49</v>
      </c>
      <c r="C50" s="2" t="s">
        <v>50</v>
      </c>
      <c r="D50" s="2" t="s">
        <v>51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4" t="s">
        <v>32</v>
      </c>
      <c r="B1" s="5"/>
      <c r="C1" s="6"/>
      <c r="D1" s="7">
        <v>45839.0</v>
      </c>
      <c r="E1" s="7">
        <v>45840.0</v>
      </c>
      <c r="F1" s="7">
        <v>45841.0</v>
      </c>
      <c r="G1" s="7">
        <v>45842.0</v>
      </c>
      <c r="H1" s="7">
        <v>45843.0</v>
      </c>
      <c r="I1" s="7">
        <v>45844.0</v>
      </c>
      <c r="J1" s="7">
        <v>45845.0</v>
      </c>
      <c r="K1" s="7">
        <v>45846.0</v>
      </c>
      <c r="L1" s="7">
        <v>45847.0</v>
      </c>
      <c r="M1" s="7">
        <v>45848.0</v>
      </c>
      <c r="N1" s="7">
        <v>45849.0</v>
      </c>
      <c r="O1" s="7">
        <v>45850.0</v>
      </c>
      <c r="P1" s="7">
        <v>45851.0</v>
      </c>
      <c r="Q1" s="7">
        <v>45852.0</v>
      </c>
      <c r="R1" s="7">
        <v>45853.0</v>
      </c>
      <c r="S1" s="7">
        <v>45854.0</v>
      </c>
      <c r="T1" s="7">
        <v>45855.0</v>
      </c>
      <c r="U1" s="7">
        <v>45856.0</v>
      </c>
      <c r="V1" s="7">
        <v>45857.0</v>
      </c>
      <c r="W1" s="7">
        <v>45858.0</v>
      </c>
      <c r="X1" s="7">
        <v>45859.0</v>
      </c>
      <c r="Y1" s="7">
        <v>45860.0</v>
      </c>
      <c r="Z1" s="7">
        <v>45861.0</v>
      </c>
      <c r="AA1" s="7">
        <v>45862.0</v>
      </c>
      <c r="AB1" s="7">
        <v>45863.0</v>
      </c>
      <c r="AC1" s="7">
        <v>45864.0</v>
      </c>
      <c r="AD1" s="7">
        <v>45865.0</v>
      </c>
      <c r="AE1" s="7">
        <v>45866.0</v>
      </c>
      <c r="AF1" s="7">
        <v>45867.0</v>
      </c>
      <c r="AG1" s="7">
        <v>45868.0</v>
      </c>
      <c r="AH1" s="7">
        <v>45869.0</v>
      </c>
    </row>
    <row r="2">
      <c r="A2" s="8" t="s">
        <v>52</v>
      </c>
      <c r="B2" s="9" t="s">
        <v>32</v>
      </c>
      <c r="C2" s="10" t="s">
        <v>53</v>
      </c>
      <c r="D2" s="11">
        <v>12810.0</v>
      </c>
      <c r="E2" s="11">
        <v>42849.0</v>
      </c>
      <c r="F2" s="11">
        <v>10024.0</v>
      </c>
      <c r="G2" s="11">
        <v>7815.0</v>
      </c>
      <c r="H2" s="11">
        <v>47735.0</v>
      </c>
      <c r="I2" s="11">
        <v>46135.0</v>
      </c>
      <c r="J2" s="12">
        <v>14941.0</v>
      </c>
      <c r="K2" s="11">
        <v>18493.0</v>
      </c>
      <c r="L2" s="11">
        <v>15243.0</v>
      </c>
      <c r="M2" s="11">
        <v>18982.0</v>
      </c>
      <c r="N2" s="11">
        <v>9678.0</v>
      </c>
      <c r="O2" s="11">
        <v>28961.0</v>
      </c>
      <c r="P2" s="11">
        <v>47201.0</v>
      </c>
      <c r="Q2" s="11">
        <v>25844.0</v>
      </c>
      <c r="R2" s="11">
        <v>39131.0</v>
      </c>
      <c r="S2" s="11">
        <v>22932.0</v>
      </c>
      <c r="T2" s="13">
        <v>47182.0</v>
      </c>
      <c r="U2" s="14"/>
      <c r="V2" s="14"/>
      <c r="W2" s="14"/>
      <c r="X2" s="15"/>
      <c r="Y2" s="16"/>
      <c r="Z2" s="17"/>
      <c r="AA2" s="17"/>
      <c r="AB2" s="17"/>
      <c r="AC2" s="17"/>
      <c r="AD2" s="17"/>
      <c r="AE2" s="17"/>
      <c r="AF2" s="17"/>
      <c r="AG2" s="17"/>
      <c r="AH2" s="17"/>
    </row>
    <row r="3">
      <c r="A3" s="18"/>
      <c r="B3" s="19"/>
      <c r="C3" s="10" t="s">
        <v>54</v>
      </c>
      <c r="D3" s="12">
        <v>20166.0</v>
      </c>
      <c r="E3" s="12">
        <v>83502.0</v>
      </c>
      <c r="F3" s="12">
        <v>32534.0</v>
      </c>
      <c r="G3" s="12">
        <v>65845.0</v>
      </c>
      <c r="H3" s="12">
        <v>50630.0</v>
      </c>
      <c r="I3" s="12">
        <v>79859.0</v>
      </c>
      <c r="J3" s="12">
        <v>54705.0</v>
      </c>
      <c r="K3" s="12">
        <v>53255.0</v>
      </c>
      <c r="L3" s="12">
        <v>51900.0</v>
      </c>
      <c r="M3" s="12">
        <v>28655.0</v>
      </c>
      <c r="N3" s="12">
        <v>25819.0</v>
      </c>
      <c r="O3" s="12">
        <v>63274.0</v>
      </c>
      <c r="P3" s="12">
        <v>152977.0</v>
      </c>
      <c r="Q3" s="12">
        <v>79389.0</v>
      </c>
      <c r="R3" s="12">
        <v>43618.0</v>
      </c>
      <c r="S3" s="12">
        <v>34681.0</v>
      </c>
      <c r="T3" s="20">
        <v>147718.0</v>
      </c>
      <c r="U3" s="15"/>
      <c r="V3" s="15"/>
      <c r="W3" s="15"/>
      <c r="X3" s="21"/>
      <c r="Y3" s="21"/>
      <c r="Z3" s="22"/>
      <c r="AA3" s="22"/>
      <c r="AB3" s="22"/>
      <c r="AC3" s="22"/>
      <c r="AD3" s="22"/>
      <c r="AE3" s="22"/>
      <c r="AF3" s="22"/>
      <c r="AG3" s="22"/>
      <c r="AH3" s="22"/>
    </row>
    <row r="4">
      <c r="A4" s="18"/>
      <c r="B4" s="23" t="s">
        <v>55</v>
      </c>
      <c r="C4" s="10" t="s">
        <v>53</v>
      </c>
      <c r="D4" s="24">
        <f>SUMIFS(HB_GV_RRN!$P:$P,HB_GV_RRN!$N:$N,"GENERATE",HB_GV_RRN!$Q:$Q,"CASH",HB_GV_RRN!$M:$M,D$1)</f>
        <v>0</v>
      </c>
      <c r="E4" s="24">
        <f>SUMIFS(HB_GV_RRN!$P:$P,HB_GV_RRN!$N:$N,"GENERATE",HB_GV_RRN!$Q:$Q,"CASH",HB_GV_RRN!$M:$M,E$1)</f>
        <v>0</v>
      </c>
      <c r="F4" s="24">
        <f>SUMIFS(HB_GV_RRN!$P:$P,HB_GV_RRN!$N:$N,"GENERATE",HB_GV_RRN!$Q:$Q,"CASH",HB_GV_RRN!$M:$M,F$1)</f>
        <v>0</v>
      </c>
      <c r="G4" s="24">
        <f>SUMIFS(HB_GV_RRN!$P:$P,HB_GV_RRN!$N:$N,"GENERATE",HB_GV_RRN!$Q:$Q,"CASH",HB_GV_RRN!$M:$M,G$1)</f>
        <v>0</v>
      </c>
      <c r="H4" s="24">
        <f>SUMIFS(HB_GV_RRN!$P:$P,HB_GV_RRN!$N:$N,"GENERATE",HB_GV_RRN!$Q:$Q,"CASH",HB_GV_RRN!$M:$M,H$1)</f>
        <v>0</v>
      </c>
      <c r="I4" s="24">
        <f>SUMIFS(HB_GV_RRN!$P:$P,HB_GV_RRN!$N:$N,"GENERATE",HB_GV_RRN!$Q:$Q,"CASH",HB_GV_RRN!$M:$M,I$1)</f>
        <v>0</v>
      </c>
      <c r="J4" s="24">
        <f>SUMIFS(HB_GV_RRN!$P:$P,HB_GV_RRN!$N:$N,"GENERATE",HB_GV_RRN!$Q:$Q,"CASH",HB_GV_RRN!$M:$M,J$1)</f>
        <v>0</v>
      </c>
      <c r="K4" s="24">
        <f>SUMIFS(HB_GV_RRN!$P:$P,HB_GV_RRN!$N:$N,"GENERATE",HB_GV_RRN!$Q:$Q,"CASH",HB_GV_RRN!$M:$M,K$1)</f>
        <v>0</v>
      </c>
      <c r="L4" s="24">
        <f>SUMIFS(HB_GV_RRN!$P:$P,HB_GV_RRN!$N:$N,"GENERATE",HB_GV_RRN!$Q:$Q,"CASH",HB_GV_RRN!$M:$M,L$1)</f>
        <v>0</v>
      </c>
      <c r="M4" s="24">
        <f>SUMIFS(HB_GV_RRN!$P:$P,HB_GV_RRN!$N:$N,"GENERATE",HB_GV_RRN!$Q:$Q,"CASH",HB_GV_RRN!$M:$M,M$1)</f>
        <v>0</v>
      </c>
      <c r="N4" s="24">
        <f>SUMIFS(HB_GV_RRN!$P:$P,HB_GV_RRN!$N:$N,"GENERATE",HB_GV_RRN!$Q:$Q,"CASH",HB_GV_RRN!$M:$M,N$1)</f>
        <v>0</v>
      </c>
      <c r="O4" s="24">
        <f>SUMIFS(HB_GV_RRN!$P:$P,HB_GV_RRN!$N:$N,"GENERATE",HB_GV_RRN!$Q:$Q,"CASH",HB_GV_RRN!$M:$M,O$1)</f>
        <v>0</v>
      </c>
      <c r="P4" s="24">
        <f>SUMIFS(HB_GV_RRN!$P:$P,HB_GV_RRN!$N:$N,"GENERATE",HB_GV_RRN!$Q:$Q,"CASH",HB_GV_RRN!$M:$M,P$1)</f>
        <v>0</v>
      </c>
      <c r="Q4" s="24">
        <f>SUMIFS(HB_GV_RRN!$P:$P,HB_GV_RRN!$N:$N,"GENERATE",HB_GV_RRN!$Q:$Q,"CASH",HB_GV_RRN!$M:$M,Q$1)</f>
        <v>0</v>
      </c>
      <c r="R4" s="24">
        <f>SUMIFS(HB_GV_RRN!$P:$P,HB_GV_RRN!$N:$N,"GENERATE",HB_GV_RRN!$Q:$Q,"CASH",HB_GV_RRN!$M:$M,R$1)</f>
        <v>0</v>
      </c>
      <c r="S4" s="24">
        <f>SUMIFS(HB_GV_RRN!$P:$P,HB_GV_RRN!$N:$N,"GENERATE",HB_GV_RRN!$Q:$Q,"CASH",HB_GV_RRN!$M:$M,S$1)</f>
        <v>0</v>
      </c>
      <c r="T4" s="24">
        <f>SUMIFS(HB_GV_RRN!$P:$P,HB_GV_RRN!$N:$N,"GENERATE",HB_GV_RRN!$Q:$Q,"CASH",HB_GV_RRN!$M:$M,T$1)</f>
        <v>0</v>
      </c>
      <c r="U4" s="24">
        <f>SUMIFS(HB_GV_RRN!$P:$P,HB_GV_RRN!$N:$N,"GENERATE",HB_GV_RRN!$Q:$Q,"CASH",HB_GV_RRN!$M:$M,U$1)</f>
        <v>0</v>
      </c>
      <c r="V4" s="24">
        <f>SUMIFS(HB_GV_RRN!$P:$P,HB_GV_RRN!$N:$N,"GENERATE",HB_GV_RRN!$Q:$Q,"CASH",HB_GV_RRN!$M:$M,V$1)</f>
        <v>0</v>
      </c>
      <c r="W4" s="24">
        <f>SUMIFS(HB_GV_RRN!$P:$P,HB_GV_RRN!$N:$N,"GENERATE",HB_GV_RRN!$Q:$Q,"CASH",HB_GV_RRN!$M:$M,W$1)</f>
        <v>0</v>
      </c>
      <c r="X4" s="24">
        <f>SUMIFS(HB_GV_RRN!$P:$P,HB_GV_RRN!$N:$N,"GENERATE",HB_GV_RRN!$Q:$Q,"CASH",HB_GV_RRN!$M:$M,X$1)</f>
        <v>0</v>
      </c>
      <c r="Y4" s="24">
        <f>SUMIFS(HB_GV_RRN!$P:$P,HB_GV_RRN!$N:$N,"GENERATE",HB_GV_RRN!$Q:$Q,"CASH",HB_GV_RRN!$M:$M,Y$1)</f>
        <v>0</v>
      </c>
      <c r="Z4" s="24">
        <f>SUMIFS(HB_GV_RRN!$P:$P,HB_GV_RRN!$N:$N,"GENERATE",HB_GV_RRN!$Q:$Q,"CASH",HB_GV_RRN!$M:$M,Z$1)</f>
        <v>0</v>
      </c>
      <c r="AA4" s="24">
        <f>SUMIFS(HB_GV_RRN!$P:$P,HB_GV_RRN!$N:$N,"GENERATE",HB_GV_RRN!$Q:$Q,"CASH",HB_GV_RRN!$M:$M,AA$1)</f>
        <v>0</v>
      </c>
      <c r="AB4" s="24">
        <f>SUMIFS(HB_GV_RRN!$P:$P,HB_GV_RRN!$N:$N,"GENERATE",HB_GV_RRN!$Q:$Q,"CASH",HB_GV_RRN!$M:$M,AB$1)</f>
        <v>0</v>
      </c>
      <c r="AC4" s="24">
        <f>SUMIFS(HB_GV_RRN!$P:$P,HB_GV_RRN!$N:$N,"GENERATE",HB_GV_RRN!$Q:$Q,"CASH",HB_GV_RRN!$M:$M,AC$1)</f>
        <v>0</v>
      </c>
      <c r="AD4" s="24">
        <f>SUMIFS(HB_GV_RRN!$P:$P,HB_GV_RRN!$N:$N,"GENERATE",HB_GV_RRN!$Q:$Q,"CASH",HB_GV_RRN!$M:$M,AD$1)</f>
        <v>0</v>
      </c>
      <c r="AE4" s="24">
        <f>SUMIFS(HB_GV_RRN!$P:$P,HB_GV_RRN!$N:$N,"GENERATE",HB_GV_RRN!$Q:$Q,"CASH",HB_GV_RRN!$M:$M,AE$1)</f>
        <v>0</v>
      </c>
      <c r="AF4" s="24">
        <f>SUMIFS(HB_GV_RRN!$P:$P,HB_GV_RRN!$N:$N,"GENERATE",HB_GV_RRN!$Q:$Q,"CASH",HB_GV_RRN!$M:$M,AF$1)</f>
        <v>0</v>
      </c>
      <c r="AG4" s="24">
        <f>SUMIFS(HB_GV_RRN!$P:$P,HB_GV_RRN!$N:$N,"GENERATE",HB_GV_RRN!$Q:$Q,"CASH",HB_GV_RRN!$M:$M,AG$1)</f>
        <v>0</v>
      </c>
      <c r="AH4" s="24">
        <f>SUMIFS(HB_GV_RRN!$P:$P,HB_GV_RRN!$N:$N,"GENERATE",HB_GV_RRN!$Q:$Q,"CASH",HB_GV_RRN!$M:$M,AH$1)</f>
        <v>0</v>
      </c>
    </row>
    <row r="5">
      <c r="A5" s="18"/>
      <c r="B5" s="19"/>
      <c r="C5" s="10" t="s">
        <v>54</v>
      </c>
      <c r="D5" s="25">
        <f>SUMIFS(HB_GV_RRN!$P:$P,HB_GV_RRN!$N:$N,"GENERATE",HB_GV_RRN!$Q:$Q,"CARD",HB_GV_RRN!$M:$M,D$1)</f>
        <v>0</v>
      </c>
      <c r="E5" s="25">
        <f>SUMIFS(HB_GV_RRN!$P:$P,HB_GV_RRN!$N:$N,"GENERATE",HB_GV_RRN!$Q:$Q,"CARD",HB_GV_RRN!$M:$M,E$1)</f>
        <v>6592</v>
      </c>
      <c r="F5" s="25">
        <f>SUMIFS(HB_GV_RRN!$P:$P,HB_GV_RRN!$N:$N,"GENERATE",HB_GV_RRN!$Q:$Q,"CARD",HB_GV_RRN!$M:$M,F$1)</f>
        <v>0</v>
      </c>
      <c r="G5" s="25">
        <f>SUMIFS(HB_GV_RRN!$P:$P,HB_GV_RRN!$N:$N,"GENERATE",HB_GV_RRN!$Q:$Q,"CARD",HB_GV_RRN!$M:$M,G$1)</f>
        <v>0</v>
      </c>
      <c r="H5" s="25">
        <f>SUMIFS(HB_GV_RRN!$P:$P,HB_GV_RRN!$N:$N,"GENERATE",HB_GV_RRN!$Q:$Q,"CARD",HB_GV_RRN!$M:$M,H$1)</f>
        <v>0</v>
      </c>
      <c r="I5" s="25">
        <f>SUMIFS(HB_GV_RRN!$P:$P,HB_GV_RRN!$N:$N,"GENERATE",HB_GV_RRN!$Q:$Q,"CARD",HB_GV_RRN!$M:$M,I$1)</f>
        <v>0</v>
      </c>
      <c r="J5" s="25">
        <f>SUMIFS(HB_GV_RRN!$P:$P,HB_GV_RRN!$N:$N,"GENERATE",HB_GV_RRN!$Q:$Q,"CARD",HB_GV_RRN!$M:$M,J$1)</f>
        <v>0</v>
      </c>
      <c r="K5" s="25">
        <f>SUMIFS(HB_GV_RRN!$P:$P,HB_GV_RRN!$N:$N,"GENERATE",HB_GV_RRN!$Q:$Q,"CARD",HB_GV_RRN!$M:$M,K$1)</f>
        <v>0</v>
      </c>
      <c r="L5" s="25">
        <f>SUMIFS(HB_GV_RRN!$P:$P,HB_GV_RRN!$N:$N,"GENERATE",HB_GV_RRN!$Q:$Q,"CARD",HB_GV_RRN!$M:$M,L$1)</f>
        <v>0</v>
      </c>
      <c r="M5" s="25">
        <f>SUMIFS(HB_GV_RRN!$P:$P,HB_GV_RRN!$N:$N,"GENERATE",HB_GV_RRN!$Q:$Q,"CARD",HB_GV_RRN!$M:$M,M$1)</f>
        <v>0</v>
      </c>
      <c r="N5" s="25">
        <f>SUMIFS(HB_GV_RRN!$P:$P,HB_GV_RRN!$N:$N,"GENERATE",HB_GV_RRN!$Q:$Q,"CARD",HB_GV_RRN!$M:$M,N$1)</f>
        <v>0</v>
      </c>
      <c r="O5" s="25">
        <f>SUMIFS(HB_GV_RRN!$P:$P,HB_GV_RRN!$N:$N,"GENERATE",HB_GV_RRN!$Q:$Q,"CARD",HB_GV_RRN!$M:$M,O$1)</f>
        <v>0</v>
      </c>
      <c r="P5" s="25">
        <f>SUMIFS(HB_GV_RRN!$P:$P,HB_GV_RRN!$N:$N,"GENERATE",HB_GV_RRN!$Q:$Q,"CARD",HB_GV_RRN!$M:$M,P$1)</f>
        <v>0</v>
      </c>
      <c r="Q5" s="25">
        <f>SUMIFS(HB_GV_RRN!$P:$P,HB_GV_RRN!$N:$N,"GENERATE",HB_GV_RRN!$Q:$Q,"CARD",HB_GV_RRN!$M:$M,Q$1)</f>
        <v>0</v>
      </c>
      <c r="R5" s="25">
        <f>SUMIFS(HB_GV_RRN!$P:$P,HB_GV_RRN!$N:$N,"GENERATE",HB_GV_RRN!$Q:$Q,"CARD",HB_GV_RRN!$M:$M,R$1)</f>
        <v>0</v>
      </c>
      <c r="S5" s="25">
        <f>SUMIFS(HB_GV_RRN!$P:$P,HB_GV_RRN!$N:$N,"GENERATE",HB_GV_RRN!$Q:$Q,"CARD",HB_GV_RRN!$M:$M,S$1)</f>
        <v>0</v>
      </c>
      <c r="T5" s="25">
        <f>SUMIFS(HB_GV_RRN!$P:$P,HB_GV_RRN!$N:$N,"GENERATE",HB_GV_RRN!$Q:$Q,"CARD",HB_GV_RRN!$M:$M,T$1)</f>
        <v>0</v>
      </c>
      <c r="U5" s="25">
        <f>SUMIFS(HB_GV_RRN!$P:$P,HB_GV_RRN!$N:$N,"GENERATE",HB_GV_RRN!$Q:$Q,"CARD",HB_GV_RRN!$M:$M,U$1)</f>
        <v>0</v>
      </c>
      <c r="V5" s="25">
        <f>SUMIFS(HB_GV_RRN!$P:$P,HB_GV_RRN!$N:$N,"GENERATE",HB_GV_RRN!$Q:$Q,"CARD",HB_GV_RRN!$M:$M,V$1)</f>
        <v>0</v>
      </c>
      <c r="W5" s="25">
        <f>SUMIFS(HB_GV_RRN!$P:$P,HB_GV_RRN!$N:$N,"GENERATE",HB_GV_RRN!$Q:$Q,"CARD",HB_GV_RRN!$M:$M,W$1)</f>
        <v>0</v>
      </c>
      <c r="X5" s="25">
        <f>SUMIFS(HB_GV_RRN!$P:$P,HB_GV_RRN!$N:$N,"GENERATE",HB_GV_RRN!$Q:$Q,"CARD",HB_GV_RRN!$M:$M,X$1)</f>
        <v>0</v>
      </c>
      <c r="Y5" s="25">
        <f>SUMIFS(HB_GV_RRN!$P:$P,HB_GV_RRN!$N:$N,"GENERATE",HB_GV_RRN!$Q:$Q,"CARD",HB_GV_RRN!$M:$M,Y$1)</f>
        <v>0</v>
      </c>
      <c r="Z5" s="25">
        <f>SUMIFS(HB_GV_RRN!$P:$P,HB_GV_RRN!$N:$N,"GENERATE",HB_GV_RRN!$Q:$Q,"CARD",HB_GV_RRN!$M:$M,Z$1)</f>
        <v>0</v>
      </c>
      <c r="AA5" s="25">
        <f>SUMIFS(HB_GV_RRN!$P:$P,HB_GV_RRN!$N:$N,"GENERATE",HB_GV_RRN!$Q:$Q,"CARD",HB_GV_RRN!$M:$M,AA$1)</f>
        <v>0</v>
      </c>
      <c r="AB5" s="25">
        <f>SUMIFS(HB_GV_RRN!$P:$P,HB_GV_RRN!$N:$N,"GENERATE",HB_GV_RRN!$Q:$Q,"CARD",HB_GV_RRN!$M:$M,AB$1)</f>
        <v>0</v>
      </c>
      <c r="AC5" s="25">
        <f>SUMIFS(HB_GV_RRN!$P:$P,HB_GV_RRN!$N:$N,"GENERATE",HB_GV_RRN!$Q:$Q,"CARD",HB_GV_RRN!$M:$M,AC$1)</f>
        <v>0</v>
      </c>
      <c r="AD5" s="25">
        <f>SUMIFS(HB_GV_RRN!$P:$P,HB_GV_RRN!$N:$N,"GENERATE",HB_GV_RRN!$Q:$Q,"CARD",HB_GV_RRN!$M:$M,AD$1)</f>
        <v>0</v>
      </c>
      <c r="AE5" s="25">
        <f>SUMIFS(HB_GV_RRN!$P:$P,HB_GV_RRN!$N:$N,"GENERATE",HB_GV_RRN!$Q:$Q,"CARD",HB_GV_RRN!$M:$M,AE$1)</f>
        <v>0</v>
      </c>
      <c r="AF5" s="25">
        <f>SUMIFS(HB_GV_RRN!$P:$P,HB_GV_RRN!$N:$N,"GENERATE",HB_GV_RRN!$Q:$Q,"CARD",HB_GV_RRN!$M:$M,AF$1)</f>
        <v>0</v>
      </c>
      <c r="AG5" s="25">
        <f>SUMIFS(HB_GV_RRN!$P:$P,HB_GV_RRN!$N:$N,"GENERATE",HB_GV_RRN!$Q:$Q,"CARD",HB_GV_RRN!$M:$M,AG$1)</f>
        <v>0</v>
      </c>
      <c r="AH5" s="25">
        <f>SUMIFS(HB_GV_RRN!$P:$P,HB_GV_RRN!$N:$N,"GENERATE",HB_GV_RRN!$Q:$Q,"CARD",HB_GV_RRN!$M:$M,AH$1)</f>
        <v>0</v>
      </c>
    </row>
    <row r="6">
      <c r="A6" s="18"/>
      <c r="B6" s="25" t="s">
        <v>56</v>
      </c>
      <c r="C6" s="19"/>
      <c r="D6" s="11">
        <v>13534.0</v>
      </c>
      <c r="E6" s="11">
        <v>21859.0</v>
      </c>
      <c r="F6" s="11">
        <v>25372.0</v>
      </c>
      <c r="G6" s="11">
        <v>14412.0</v>
      </c>
      <c r="H6" s="11">
        <v>36013.0</v>
      </c>
      <c r="I6" s="11">
        <v>70722.0</v>
      </c>
      <c r="J6" s="11">
        <v>33214.0</v>
      </c>
      <c r="K6" s="11">
        <v>34575.0</v>
      </c>
      <c r="L6" s="11">
        <v>29956.0</v>
      </c>
      <c r="M6" s="11">
        <v>28189.0</v>
      </c>
      <c r="N6" s="11">
        <v>26435.0</v>
      </c>
      <c r="O6" s="11">
        <v>27523.0</v>
      </c>
      <c r="P6" s="11">
        <v>38209.0</v>
      </c>
      <c r="Q6" s="12">
        <v>24155.0</v>
      </c>
      <c r="R6" s="11">
        <v>30443.0</v>
      </c>
      <c r="S6" s="11">
        <v>9000.0</v>
      </c>
      <c r="T6" s="11">
        <v>21765.0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26"/>
      <c r="B7" s="25" t="s">
        <v>57</v>
      </c>
      <c r="C7" s="19"/>
      <c r="D7" s="25">
        <f>SUMIFS(HB_GV_RRN!$D:$D,HB_GV_RRN!$B:$B,"CREATE",HB_GV_RRN!$A:$A,D1)</f>
        <v>0</v>
      </c>
      <c r="E7" s="25">
        <f>SUMIFS(HB_GV_RRN!$D:$D,HB_GV_RRN!$B:$B,"CREATE",HB_GV_RRN!$A:$A,E1)</f>
        <v>0</v>
      </c>
      <c r="F7" s="25">
        <f>SUMIFS(HB_GV_RRN!$D:$D,HB_GV_RRN!$B:$B,"CREATE",HB_GV_RRN!$A:$A,F1)</f>
        <v>0</v>
      </c>
      <c r="G7" s="25">
        <f>SUMIFS(HB_GV_RRN!$D:$D,HB_GV_RRN!$B:$B,"CREATE",HB_GV_RRN!$A:$A,G1)</f>
        <v>0</v>
      </c>
      <c r="H7" s="25">
        <f>SUMIFS(HB_GV_RRN!$D:$D,HB_GV_RRN!$B:$B,"CREATE",HB_GV_RRN!$A:$A,H1)</f>
        <v>0</v>
      </c>
      <c r="I7" s="25">
        <f>SUMIFS(HB_GV_RRN!$D:$D,HB_GV_RRN!$B:$B,"CREATE",HB_GV_RRN!$A:$A,I1)</f>
        <v>0</v>
      </c>
      <c r="J7" s="25">
        <f>SUMIFS(HB_GV_RRN!$D:$D,HB_GV_RRN!$B:$B,"CREATE",HB_GV_RRN!$A:$A,J1)</f>
        <v>0</v>
      </c>
      <c r="K7" s="25">
        <f>SUMIFS(HB_GV_RRN!$D:$D,HB_GV_RRN!$B:$B,"CREATE",HB_GV_RRN!$A:$A,K1)</f>
        <v>0</v>
      </c>
      <c r="L7" s="25">
        <f>SUMIFS(HB_GV_RRN!$D:$D,HB_GV_RRN!$B:$B,"CREATE",HB_GV_RRN!$A:$A,L1)</f>
        <v>0</v>
      </c>
      <c r="M7" s="25">
        <f>SUMIFS(HB_GV_RRN!$D:$D,HB_GV_RRN!$B:$B,"CREATE",HB_GV_RRN!$A:$A,M1)</f>
        <v>0</v>
      </c>
      <c r="N7" s="25">
        <f>SUMIFS(HB_GV_RRN!$D:$D,HB_GV_RRN!$B:$B,"CREATE",HB_GV_RRN!$A:$A,N1)</f>
        <v>0</v>
      </c>
      <c r="O7" s="25">
        <f>SUMIFS(HB_GV_RRN!$D:$D,HB_GV_RRN!$B:$B,"CREATE",HB_GV_RRN!$A:$A,O1)</f>
        <v>0</v>
      </c>
      <c r="P7" s="25">
        <f>SUMIFS(HB_GV_RRN!$D:$D,HB_GV_RRN!$B:$B,"CREATE",HB_GV_RRN!$A:$A,P1)</f>
        <v>0</v>
      </c>
      <c r="Q7" s="25">
        <f>SUMIFS(HB_GV_RRN!$D:$D,HB_GV_RRN!$B:$B,"CREATE",HB_GV_RRN!$A:$A,Q1)</f>
        <v>0</v>
      </c>
      <c r="R7" s="25">
        <f>SUMIFS(HB_GV_RRN!$D:$D,HB_GV_RRN!$B:$B,"CREATE",HB_GV_RRN!$A:$A,R1)</f>
        <v>0</v>
      </c>
      <c r="S7" s="25">
        <f>SUMIFS(HB_GV_RRN!$D:$D,HB_GV_RRN!$B:$B,"CREATE",HB_GV_RRN!$A:$A,S1)</f>
        <v>0</v>
      </c>
      <c r="T7" s="25">
        <f>SUMIFS(HB_GV_RRN!$D:$D,HB_GV_RRN!$B:$B,"CREATE",HB_GV_RRN!$A:$A,T1)</f>
        <v>0</v>
      </c>
      <c r="U7" s="25">
        <f>SUMIFS(HB_GV_RRN!$D:$D,HB_GV_RRN!$B:$B,"CREATE",HB_GV_RRN!$A:$A,U1)</f>
        <v>0</v>
      </c>
      <c r="V7" s="25">
        <f>SUMIFS(HB_GV_RRN!$D:$D,HB_GV_RRN!$B:$B,"CREATE",HB_GV_RRN!$A:$A,V1)</f>
        <v>0</v>
      </c>
      <c r="W7" s="25">
        <f>SUMIFS(HB_GV_RRN!$D:$D,HB_GV_RRN!$B:$B,"CREATE",HB_GV_RRN!$A:$A,W1)</f>
        <v>0</v>
      </c>
      <c r="X7" s="25">
        <f>SUMIFS(HB_GV_RRN!$D:$D,HB_GV_RRN!$B:$B,"CREATE",HB_GV_RRN!$A:$A,X1)</f>
        <v>0</v>
      </c>
      <c r="Y7" s="25">
        <f>SUMIFS(HB_GV_RRN!$D:$D,HB_GV_RRN!$B:$B,"CREATE",HB_GV_RRN!$A:$A,Y1)</f>
        <v>0</v>
      </c>
      <c r="Z7" s="25">
        <f>SUMIFS(HB_GV_RRN!$D:$D,HB_GV_RRN!$B:$B,"CREATE",HB_GV_RRN!$A:$A,Z1)</f>
        <v>0</v>
      </c>
      <c r="AA7" s="25">
        <f>SUMIFS(HB_GV_RRN!$D:$D,HB_GV_RRN!$B:$B,"CREATE",HB_GV_RRN!$A:$A,AA1)</f>
        <v>0</v>
      </c>
      <c r="AB7" s="25">
        <f>SUMIFS(HB_GV_RRN!$D:$D,HB_GV_RRN!$B:$B,"CREATE",HB_GV_RRN!$A:$A,AB1)</f>
        <v>0</v>
      </c>
      <c r="AC7" s="25">
        <f>SUMIFS(HB_GV_RRN!$D:$D,HB_GV_RRN!$B:$B,"CREATE",HB_GV_RRN!$A:$A,AC1)</f>
        <v>0</v>
      </c>
      <c r="AD7" s="25">
        <f>SUMIFS(HB_GV_RRN!$D:$D,HB_GV_RRN!$B:$B,"CREATE",HB_GV_RRN!$A:$A,AD1)</f>
        <v>0</v>
      </c>
      <c r="AE7" s="25">
        <f>SUMIFS(HB_GV_RRN!$D:$D,HB_GV_RRN!$B:$B,"CREATE",HB_GV_RRN!$A:$A,AE1)</f>
        <v>0</v>
      </c>
      <c r="AF7" s="25">
        <f>SUMIFS(HB_GV_RRN!$D:$D,HB_GV_RRN!$B:$B,"CREATE",HB_GV_RRN!$A:$A,AF1)</f>
        <v>0</v>
      </c>
      <c r="AG7" s="25">
        <f>SUMIFS(HB_GV_RRN!$D:$D,HB_GV_RRN!$B:$B,"CREATE",HB_GV_RRN!$A:$A,AG1)</f>
        <v>0</v>
      </c>
      <c r="AH7" s="25">
        <f>SUMIFS(HB_GV_RRN!$D:$D,HB_GV_RRN!$B:$B,"CREATE",HB_GV_RRN!$A:$A,AH1)</f>
        <v>0</v>
      </c>
    </row>
    <row r="8">
      <c r="A8" s="27" t="s">
        <v>58</v>
      </c>
      <c r="B8" s="9" t="s">
        <v>59</v>
      </c>
      <c r="C8" s="10" t="s">
        <v>53</v>
      </c>
      <c r="D8" s="24">
        <f>SUMIFS(HB_GV_RRN!$J:$J,HB_GV_RRN!$K:$K,"CASH",HB_GV_RRN!$G:$G,D1)</f>
        <v>0</v>
      </c>
      <c r="E8" s="24">
        <f>SUMIFS(HB_GV_RRN!$J:$J,HB_GV_RRN!$K:$K,"CASH",HB_GV_RRN!$G:$G,E1)</f>
        <v>0</v>
      </c>
      <c r="F8" s="24">
        <f>SUMIFS(HB_GV_RRN!$J:$J,HB_GV_RRN!$K:$K,"CASH",HB_GV_RRN!$G:$G,F1)</f>
        <v>0</v>
      </c>
      <c r="G8" s="24">
        <f>SUMIFS(HB_GV_RRN!$J:$J,HB_GV_RRN!$K:$K,"CASH",HB_GV_RRN!$G:$G,G1)</f>
        <v>0</v>
      </c>
      <c r="H8" s="24">
        <f>SUMIFS(HB_GV_RRN!$J:$J,HB_GV_RRN!$K:$K,"CASH",HB_GV_RRN!$G:$G,H1)</f>
        <v>0</v>
      </c>
      <c r="I8" s="24">
        <f>SUMIFS(HB_GV_RRN!$J:$J,HB_GV_RRN!$K:$K,"CASH",HB_GV_RRN!$G:$G,I1)</f>
        <v>0</v>
      </c>
      <c r="J8" s="24">
        <f>SUMIFS(HB_GV_RRN!$J:$J,HB_GV_RRN!$K:$K,"CASH",HB_GV_RRN!$G:$G,J1)</f>
        <v>0</v>
      </c>
      <c r="K8" s="24">
        <f>SUMIFS(HB_GV_RRN!$J:$J,HB_GV_RRN!$K:$K,"CASH",HB_GV_RRN!$G:$G,K1)</f>
        <v>0</v>
      </c>
      <c r="L8" s="24">
        <f>SUMIFS(HB_GV_RRN!$J:$J,HB_GV_RRN!$K:$K,"CASH",HB_GV_RRN!$G:$G,L1)</f>
        <v>0</v>
      </c>
      <c r="M8" s="24">
        <f>SUMIFS(HB_GV_RRN!$J:$J,HB_GV_RRN!$K:$K,"CASH",HB_GV_RRN!$G:$G,M1)</f>
        <v>0</v>
      </c>
      <c r="N8" s="24">
        <f>SUMIFS(HB_GV_RRN!$J:$J,HB_GV_RRN!$K:$K,"CASH",HB_GV_RRN!$G:$G,N1)</f>
        <v>0</v>
      </c>
      <c r="O8" s="24">
        <f>SUMIFS(HB_GV_RRN!$J:$J,HB_GV_RRN!$K:$K,"CASH",HB_GV_RRN!$G:$G,O1)</f>
        <v>0</v>
      </c>
      <c r="P8" s="24">
        <f>SUMIFS(HB_GV_RRN!$J:$J,HB_GV_RRN!$K:$K,"CASH",HB_GV_RRN!$G:$G,P1)</f>
        <v>0</v>
      </c>
      <c r="Q8" s="24">
        <f>SUMIFS(HB_GV_RRN!$J:$J,HB_GV_RRN!$K:$K,"CASH",HB_GV_RRN!$G:$G,Q1)</f>
        <v>0</v>
      </c>
      <c r="R8" s="24">
        <f>SUMIFS(HB_GV_RRN!$J:$J,HB_GV_RRN!$K:$K,"CASH",HB_GV_RRN!$G:$G,R1)</f>
        <v>0</v>
      </c>
      <c r="S8" s="24">
        <f>SUMIFS(HB_GV_RRN!$J:$J,HB_GV_RRN!$K:$K,"CASH",HB_GV_RRN!$G:$G,S1)</f>
        <v>0</v>
      </c>
      <c r="T8" s="24">
        <f>SUMIFS(HB_GV_RRN!$J:$J,HB_GV_RRN!$K:$K,"CASH",HB_GV_RRN!$G:$G,T1)</f>
        <v>0</v>
      </c>
      <c r="U8" s="24">
        <f>SUMIFS(HB_GV_RRN!$J:$J,HB_GV_RRN!$K:$K,"CASH",HB_GV_RRN!$G:$G,U1)</f>
        <v>0</v>
      </c>
      <c r="V8" s="24">
        <f>SUMIFS(HB_GV_RRN!$J:$J,HB_GV_RRN!$K:$K,"CASH",HB_GV_RRN!$G:$G,V1)</f>
        <v>0</v>
      </c>
      <c r="W8" s="24">
        <f>SUMIFS(HB_GV_RRN!$J:$J,HB_GV_RRN!$K:$K,"CASH",HB_GV_RRN!$G:$G,W1)</f>
        <v>0</v>
      </c>
      <c r="X8" s="24">
        <f>SUMIFS(HB_GV_RRN!$J:$J,HB_GV_RRN!$K:$K,"CASH",HB_GV_RRN!$G:$G,X1)</f>
        <v>0</v>
      </c>
      <c r="Y8" s="24">
        <f>SUMIFS(HB_GV_RRN!$J:$J,HB_GV_RRN!$K:$K,"CASH",HB_GV_RRN!$G:$G,Y1)</f>
        <v>0</v>
      </c>
      <c r="Z8" s="24">
        <f>SUMIFS(HB_GV_RRN!$J:$J,HB_GV_RRN!$K:$K,"CASH",HB_GV_RRN!$G:$G,Z1)</f>
        <v>0</v>
      </c>
      <c r="AA8" s="24">
        <f>SUMIFS(HB_GV_RRN!$J:$J,HB_GV_RRN!$K:$K,"CASH",HB_GV_RRN!$G:$G,AA1)</f>
        <v>0</v>
      </c>
      <c r="AB8" s="24">
        <f>SUMIFS(HB_GV_RRN!$J:$J,HB_GV_RRN!$K:$K,"CASH",HB_GV_RRN!$G:$G,AB1)</f>
        <v>0</v>
      </c>
      <c r="AC8" s="24">
        <f>SUMIFS(HB_GV_RRN!$J:$J,HB_GV_RRN!$K:$K,"CASH",HB_GV_RRN!$G:$G,AC1)</f>
        <v>0</v>
      </c>
      <c r="AD8" s="24">
        <f>SUMIFS(HB_GV_RRN!$J:$J,HB_GV_RRN!$K:$K,"CASH",HB_GV_RRN!$G:$G,AD1)</f>
        <v>0</v>
      </c>
      <c r="AE8" s="24">
        <f>SUMIFS(HB_GV_RRN!$J:$J,HB_GV_RRN!$K:$K,"CASH",HB_GV_RRN!$G:$G,AE1)</f>
        <v>0</v>
      </c>
      <c r="AF8" s="24">
        <f>SUMIFS(HB_GV_RRN!$J:$J,HB_GV_RRN!$K:$K,"CASH",HB_GV_RRN!$G:$G,AF1)</f>
        <v>0</v>
      </c>
      <c r="AG8" s="24">
        <f>SUMIFS(HB_GV_RRN!$J:$J,HB_GV_RRN!$K:$K,"CASH",HB_GV_RRN!$G:$G,AG1)</f>
        <v>0</v>
      </c>
      <c r="AH8" s="24">
        <f>SUMIFS(HB_GV_RRN!$J:$J,HB_GV_RRN!$K:$K,"CASH",HB_GV_RRN!$G:$G,AH1)</f>
        <v>0</v>
      </c>
    </row>
    <row r="9">
      <c r="A9" s="18"/>
      <c r="B9" s="19"/>
      <c r="C9" s="10" t="s">
        <v>54</v>
      </c>
      <c r="D9" s="25">
        <f>SUMIFS(HB_GV_RRN!$J:$J,HB_GV_RRN!$K:$K,"CARD",HB_GV_RRN!$G:$G,D1)</f>
        <v>0</v>
      </c>
      <c r="E9" s="25">
        <f>SUMIFS(HB_GV_RRN!$J:$J,HB_GV_RRN!$K:$K,"CARD",HB_GV_RRN!$G:$G,E1)</f>
        <v>0</v>
      </c>
      <c r="F9" s="25">
        <f>SUMIFS(HB_GV_RRN!$J:$J,HB_GV_RRN!$K:$K,"CARD",HB_GV_RRN!$G:$G,F1)</f>
        <v>0</v>
      </c>
      <c r="G9" s="25">
        <f>SUMIFS(HB_GV_RRN!$J:$J,HB_GV_RRN!$K:$K,"CARD",HB_GV_RRN!$G:$G,G1)</f>
        <v>0</v>
      </c>
      <c r="H9" s="25">
        <f>SUMIFS(HB_GV_RRN!$J:$J,HB_GV_RRN!$K:$K,"CARD",HB_GV_RRN!$G:$G,H1)</f>
        <v>0</v>
      </c>
      <c r="I9" s="25">
        <f>SUMIFS(HB_GV_RRN!$J:$J,HB_GV_RRN!$K:$K,"CARD",HB_GV_RRN!$G:$G,I1)</f>
        <v>0</v>
      </c>
      <c r="J9" s="25">
        <f>SUMIFS(HB_GV_RRN!$J:$J,HB_GV_RRN!$K:$K,"CARD",HB_GV_RRN!$G:$G,J1)</f>
        <v>0</v>
      </c>
      <c r="K9" s="25">
        <f>SUMIFS(HB_GV_RRN!$J:$J,HB_GV_RRN!$K:$K,"CARD",HB_GV_RRN!$G:$G,K1)</f>
        <v>0</v>
      </c>
      <c r="L9" s="25">
        <f>SUMIFS(HB_GV_RRN!$J:$J,HB_GV_RRN!$K:$K,"CARD",HB_GV_RRN!$G:$G,L1)</f>
        <v>0</v>
      </c>
      <c r="M9" s="25">
        <f>SUMIFS(HB_GV_RRN!$J:$J,HB_GV_RRN!$K:$K,"CARD",HB_GV_RRN!$G:$G,M1)</f>
        <v>0</v>
      </c>
      <c r="N9" s="25">
        <f>SUMIFS(HB_GV_RRN!$J:$J,HB_GV_RRN!$K:$K,"CARD",HB_GV_RRN!$G:$G,N1)</f>
        <v>0</v>
      </c>
      <c r="O9" s="25">
        <f>SUMIFS(HB_GV_RRN!$J:$J,HB_GV_RRN!$K:$K,"CARD",HB_GV_RRN!$G:$G,O1)</f>
        <v>0</v>
      </c>
      <c r="P9" s="25">
        <f>SUMIFS(HB_GV_RRN!$J:$J,HB_GV_RRN!$K:$K,"CARD",HB_GV_RRN!$G:$G,P1)</f>
        <v>0</v>
      </c>
      <c r="Q9" s="25">
        <f>SUMIFS(HB_GV_RRN!$J:$J,HB_GV_RRN!$K:$K,"CARD",HB_GV_RRN!$G:$G,Q1)</f>
        <v>0</v>
      </c>
      <c r="R9" s="25">
        <f>SUMIFS(HB_GV_RRN!$J:$J,HB_GV_RRN!$K:$K,"CARD",HB_GV_RRN!$G:$G,R1)</f>
        <v>0</v>
      </c>
      <c r="S9" s="25">
        <f>SUMIFS(HB_GV_RRN!$J:$J,HB_GV_RRN!$K:$K,"CARD",HB_GV_RRN!$G:$G,S1)</f>
        <v>0</v>
      </c>
      <c r="T9" s="25">
        <f>SUMIFS(HB_GV_RRN!$J:$J,HB_GV_RRN!$K:$K,"CARD",HB_GV_RRN!$G:$G,T1)</f>
        <v>0</v>
      </c>
      <c r="U9" s="25">
        <f>SUMIFS(HB_GV_RRN!$J:$J,HB_GV_RRN!$K:$K,"CARD",HB_GV_RRN!$G:$G,U1)</f>
        <v>0</v>
      </c>
      <c r="V9" s="25">
        <f>SUMIFS(HB_GV_RRN!$J:$J,HB_GV_RRN!$K:$K,"CARD",HB_GV_RRN!$G:$G,V1)</f>
        <v>0</v>
      </c>
      <c r="W9" s="25">
        <f>SUMIFS(HB_GV_RRN!$J:$J,HB_GV_RRN!$K:$K,"CARD",HB_GV_RRN!$G:$G,W1)</f>
        <v>0</v>
      </c>
      <c r="X9" s="25">
        <f>SUMIFS(HB_GV_RRN!$J:$J,HB_GV_RRN!$K:$K,"CARD",HB_GV_RRN!$G:$G,X1)</f>
        <v>0</v>
      </c>
      <c r="Y9" s="25">
        <f>SUMIFS(HB_GV_RRN!$J:$J,HB_GV_RRN!$K:$K,"CARD",HB_GV_RRN!$G:$G,Y1)</f>
        <v>0</v>
      </c>
      <c r="Z9" s="25">
        <f>SUMIFS(HB_GV_RRN!$J:$J,HB_GV_RRN!$K:$K,"CARD",HB_GV_RRN!$G:$G,Z1)</f>
        <v>0</v>
      </c>
      <c r="AA9" s="25">
        <f>SUMIFS(HB_GV_RRN!$J:$J,HB_GV_RRN!$K:$K,"CARD",HB_GV_RRN!$G:$G,AA1)</f>
        <v>0</v>
      </c>
      <c r="AB9" s="25">
        <f>SUMIFS(HB_GV_RRN!$J:$J,HB_GV_RRN!$K:$K,"CARD",HB_GV_RRN!$G:$G,AB1)</f>
        <v>0</v>
      </c>
      <c r="AC9" s="25">
        <f>SUMIFS(HB_GV_RRN!$J:$J,HB_GV_RRN!$K:$K,"CARD",HB_GV_RRN!$G:$G,AC1)</f>
        <v>0</v>
      </c>
      <c r="AD9" s="25">
        <f>SUMIFS(HB_GV_RRN!$J:$J,HB_GV_RRN!$K:$K,"CARD",HB_GV_RRN!$G:$G,AD1)</f>
        <v>0</v>
      </c>
      <c r="AE9" s="25">
        <f>SUMIFS(HB_GV_RRN!$J:$J,HB_GV_RRN!$K:$K,"CARD",HB_GV_RRN!$G:$G,AE1)</f>
        <v>0</v>
      </c>
      <c r="AF9" s="25">
        <f>SUMIFS(HB_GV_RRN!$J:$J,HB_GV_RRN!$K:$K,"CARD",HB_GV_RRN!$G:$G,AF1)</f>
        <v>0</v>
      </c>
      <c r="AG9" s="25">
        <f>SUMIFS(HB_GV_RRN!$J:$J,HB_GV_RRN!$K:$K,"CARD",HB_GV_RRN!$G:$G,AG1)</f>
        <v>0</v>
      </c>
      <c r="AH9" s="25">
        <f>SUMIFS(HB_GV_RRN!$J:$J,HB_GV_RRN!$K:$K,"CARD",HB_GV_RRN!$G:$G,AH1)</f>
        <v>0</v>
      </c>
    </row>
    <row r="10">
      <c r="A10" s="18"/>
      <c r="B10" s="23" t="s">
        <v>60</v>
      </c>
      <c r="C10" s="10" t="s">
        <v>53</v>
      </c>
      <c r="D10" s="24">
        <f>SUMIFS(HB_GV_RRN!$P:$P,HB_GV_RRN!$Q:$Q,"CASH",HB_GV_RRN!$N:$N,"ADJUST",HB_GV_RRN!$M:$M,D$1)</f>
        <v>0</v>
      </c>
      <c r="E10" s="24">
        <f>SUMIFS(HB_GV_RRN!$P:$P,HB_GV_RRN!$Q:$Q,"CASH",HB_GV_RRN!$N:$N,"ADJUST",HB_GV_RRN!$M:$M,E$1)</f>
        <v>0</v>
      </c>
      <c r="F10" s="24">
        <f>SUMIFS(HB_GV_RRN!$P:$P,HB_GV_RRN!$Q:$Q,"CASH",HB_GV_RRN!$N:$N,"ADJUST",HB_GV_RRN!$M:$M,F$1)</f>
        <v>0</v>
      </c>
      <c r="G10" s="24">
        <f>SUMIFS(HB_GV_RRN!$P:$P,HB_GV_RRN!$Q:$Q,"CASH",HB_GV_RRN!$N:$N,"ADJUST",HB_GV_RRN!$M:$M,G$1)</f>
        <v>0</v>
      </c>
      <c r="H10" s="24">
        <f>SUMIFS(HB_GV_RRN!$P:$P,HB_GV_RRN!$Q:$Q,"CASH",HB_GV_RRN!$N:$N,"ADJUST",HB_GV_RRN!$M:$M,H$1)</f>
        <v>0</v>
      </c>
      <c r="I10" s="24">
        <f>SUMIFS(HB_GV_RRN!$P:$P,HB_GV_RRN!$Q:$Q,"CASH",HB_GV_RRN!$N:$N,"ADJUST",HB_GV_RRN!$M:$M,I$1)</f>
        <v>0</v>
      </c>
      <c r="J10" s="24">
        <f>SUMIFS(HB_GV_RRN!$P:$P,HB_GV_RRN!$Q:$Q,"CASH",HB_GV_RRN!$N:$N,"ADJUST",HB_GV_RRN!$M:$M,J$1)</f>
        <v>0</v>
      </c>
      <c r="K10" s="24">
        <f>SUMIFS(HB_GV_RRN!$P:$P,HB_GV_RRN!$Q:$Q,"CASH",HB_GV_RRN!$N:$N,"ADJUST",HB_GV_RRN!$M:$M,K$1)</f>
        <v>0</v>
      </c>
      <c r="L10" s="24">
        <f>SUMIFS(HB_GV_RRN!$P:$P,HB_GV_RRN!$Q:$Q,"CASH",HB_GV_RRN!$N:$N,"ADJUST",HB_GV_RRN!$M:$M,L$1)</f>
        <v>0</v>
      </c>
      <c r="M10" s="24">
        <f>SUMIFS(HB_GV_RRN!$P:$P,HB_GV_RRN!$Q:$Q,"CASH",HB_GV_RRN!$N:$N,"ADJUST",HB_GV_RRN!$M:$M,M$1)</f>
        <v>0</v>
      </c>
      <c r="N10" s="24">
        <f>SUMIFS(HB_GV_RRN!$P:$P,HB_GV_RRN!$Q:$Q,"CASH",HB_GV_RRN!$N:$N,"ADJUST",HB_GV_RRN!$M:$M,N$1)</f>
        <v>0</v>
      </c>
      <c r="O10" s="24">
        <f>SUMIFS(HB_GV_RRN!$P:$P,HB_GV_RRN!$Q:$Q,"CASH",HB_GV_RRN!$N:$N,"ADJUST",HB_GV_RRN!$M:$M,O$1)</f>
        <v>0</v>
      </c>
      <c r="P10" s="24">
        <f>SUMIFS(HB_GV_RRN!$P:$P,HB_GV_RRN!$Q:$Q,"CASH",HB_GV_RRN!$N:$N,"ADJUST",HB_GV_RRN!$M:$M,P$1)</f>
        <v>0</v>
      </c>
      <c r="Q10" s="24">
        <f>SUMIFS(HB_GV_RRN!$P:$P,HB_GV_RRN!$Q:$Q,"CASH",HB_GV_RRN!$N:$N,"ADJUST",HB_GV_RRN!$M:$M,Q$1)</f>
        <v>0</v>
      </c>
      <c r="R10" s="24">
        <f>SUMIFS(HB_GV_RRN!$P:$P,HB_GV_RRN!$Q:$Q,"CASH",HB_GV_RRN!$N:$N,"ADJUST",HB_GV_RRN!$M:$M,R$1)</f>
        <v>0</v>
      </c>
      <c r="S10" s="24">
        <f>SUMIFS(HB_GV_RRN!$P:$P,HB_GV_RRN!$Q:$Q,"CASH",HB_GV_RRN!$N:$N,"ADJUST",HB_GV_RRN!$M:$M,S$1)</f>
        <v>0</v>
      </c>
      <c r="T10" s="24">
        <f>SUMIFS(HB_GV_RRN!$P:$P,HB_GV_RRN!$Q:$Q,"CASH",HB_GV_RRN!$N:$N,"ADJUST",HB_GV_RRN!$M:$M,T$1)</f>
        <v>0</v>
      </c>
      <c r="U10" s="24">
        <f>SUMIFS(HB_GV_RRN!$P:$P,HB_GV_RRN!$Q:$Q,"CASH",HB_GV_RRN!$N:$N,"ADJUST",HB_GV_RRN!$M:$M,U$1)</f>
        <v>0</v>
      </c>
      <c r="V10" s="24">
        <f>SUMIFS(HB_GV_RRN!$P:$P,HB_GV_RRN!$Q:$Q,"CASH",HB_GV_RRN!$N:$N,"ADJUST",HB_GV_RRN!$M:$M,V$1)</f>
        <v>0</v>
      </c>
      <c r="W10" s="24">
        <f>SUMIFS(HB_GV_RRN!$P:$P,HB_GV_RRN!$Q:$Q,"CASH",HB_GV_RRN!$N:$N,"ADJUST",HB_GV_RRN!$M:$M,W$1)</f>
        <v>0</v>
      </c>
      <c r="X10" s="24">
        <f>SUMIFS(HB_GV_RRN!$P:$P,HB_GV_RRN!$Q:$Q,"CASH",HB_GV_RRN!$N:$N,"ADJUST",HB_GV_RRN!$M:$M,X$1)</f>
        <v>0</v>
      </c>
      <c r="Y10" s="24">
        <f>SUMIFS(HB_GV_RRN!$P:$P,HB_GV_RRN!$Q:$Q,"CASH",HB_GV_RRN!$N:$N,"ADJUST",HB_GV_RRN!$M:$M,Y$1)</f>
        <v>0</v>
      </c>
      <c r="Z10" s="24">
        <f>SUMIFS(HB_GV_RRN!$P:$P,HB_GV_RRN!$Q:$Q,"CASH",HB_GV_RRN!$N:$N,"ADJUST",HB_GV_RRN!$M:$M,Z$1)</f>
        <v>0</v>
      </c>
      <c r="AA10" s="24">
        <f>SUMIFS(HB_GV_RRN!$P:$P,HB_GV_RRN!$Q:$Q,"CASH",HB_GV_RRN!$N:$N,"ADJUST",HB_GV_RRN!$M:$M,AA$1)</f>
        <v>0</v>
      </c>
      <c r="AB10" s="24">
        <f>SUMIFS(HB_GV_RRN!$P:$P,HB_GV_RRN!$Q:$Q,"CASH",HB_GV_RRN!$N:$N,"ADJUST",HB_GV_RRN!$M:$M,AB$1)</f>
        <v>0</v>
      </c>
      <c r="AC10" s="24">
        <f>SUMIFS(HB_GV_RRN!$P:$P,HB_GV_RRN!$Q:$Q,"CASH",HB_GV_RRN!$N:$N,"ADJUST",HB_GV_RRN!$M:$M,AC$1)</f>
        <v>0</v>
      </c>
      <c r="AD10" s="24">
        <f>SUMIFS(HB_GV_RRN!$P:$P,HB_GV_RRN!$Q:$Q,"CASH",HB_GV_RRN!$N:$N,"ADJUST",HB_GV_RRN!$M:$M,AD$1)</f>
        <v>0</v>
      </c>
      <c r="AE10" s="24">
        <f>SUMIFS(HB_GV_RRN!$P:$P,HB_GV_RRN!$Q:$Q,"CASH",HB_GV_RRN!$N:$N,"ADJUST",HB_GV_RRN!$M:$M,AE$1)</f>
        <v>0</v>
      </c>
      <c r="AF10" s="24">
        <f>SUMIFS(HB_GV_RRN!$P:$P,HB_GV_RRN!$Q:$Q,"CASH",HB_GV_RRN!$N:$N,"ADJUST",HB_GV_RRN!$M:$M,AF$1)</f>
        <v>0</v>
      </c>
      <c r="AG10" s="24">
        <f>SUMIFS(HB_GV_RRN!$P:$P,HB_GV_RRN!$Q:$Q,"CASH",HB_GV_RRN!$N:$N,"ADJUST",HB_GV_RRN!$M:$M,AG$1)</f>
        <v>0</v>
      </c>
      <c r="AH10" s="24">
        <f>SUMIFS(HB_GV_RRN!$P:$P,HB_GV_RRN!$Q:$Q,"CASH",HB_GV_RRN!$N:$N,"ADJUST",HB_GV_RRN!$M:$M,AH$1)</f>
        <v>0</v>
      </c>
    </row>
    <row r="11">
      <c r="A11" s="18"/>
      <c r="B11" s="19"/>
      <c r="C11" s="10" t="s">
        <v>54</v>
      </c>
      <c r="D11" s="25">
        <f>SUMIFS(HB_GV_RRN!$P:$P,HB_GV_RRN!$Q:$Q,"CARD",HB_GV_RRN!$N:$N,"ADJUST",HB_GV_RRN!$M:$M,D$1)</f>
        <v>0</v>
      </c>
      <c r="E11" s="25">
        <f>SUMIFS(HB_GV_RRN!$P:$P,HB_GV_RRN!$Q:$Q,"CARD",HB_GV_RRN!$N:$N,"ADJUST",HB_GV_RRN!$M:$M,E$1)</f>
        <v>0</v>
      </c>
      <c r="F11" s="25">
        <f>SUMIFS(HB_GV_RRN!$P:$P,HB_GV_RRN!$Q:$Q,"CARD",HB_GV_RRN!$N:$N,"ADJUST",HB_GV_RRN!$M:$M,F$1)</f>
        <v>6592</v>
      </c>
      <c r="G11" s="25">
        <f>SUMIFS(HB_GV_RRN!$P:$P,HB_GV_RRN!$Q:$Q,"CARD",HB_GV_RRN!$N:$N,"ADJUST",HB_GV_RRN!$M:$M,G$1)</f>
        <v>0</v>
      </c>
      <c r="H11" s="25">
        <f>SUMIFS(HB_GV_RRN!$P:$P,HB_GV_RRN!$Q:$Q,"CARD",HB_GV_RRN!$N:$N,"ADJUST",HB_GV_RRN!$M:$M,H$1)</f>
        <v>0</v>
      </c>
      <c r="I11" s="25">
        <f>SUMIFS(HB_GV_RRN!$P:$P,HB_GV_RRN!$Q:$Q,"CARD",HB_GV_RRN!$N:$N,"ADJUST",HB_GV_RRN!$M:$M,I$1)</f>
        <v>0</v>
      </c>
      <c r="J11" s="25">
        <f>SUMIFS(HB_GV_RRN!$P:$P,HB_GV_RRN!$Q:$Q,"CARD",HB_GV_RRN!$N:$N,"ADJUST",HB_GV_RRN!$M:$M,J$1)</f>
        <v>0</v>
      </c>
      <c r="K11" s="25">
        <f>SUMIFS(HB_GV_RRN!$P:$P,HB_GV_RRN!$Q:$Q,"CARD",HB_GV_RRN!$N:$N,"ADJUST",HB_GV_RRN!$M:$M,K$1)</f>
        <v>0</v>
      </c>
      <c r="L11" s="25">
        <f>SUMIFS(HB_GV_RRN!$P:$P,HB_GV_RRN!$Q:$Q,"CARD",HB_GV_RRN!$N:$N,"ADJUST",HB_GV_RRN!$M:$M,L$1)</f>
        <v>0</v>
      </c>
      <c r="M11" s="25">
        <f>SUMIFS(HB_GV_RRN!$P:$P,HB_GV_RRN!$Q:$Q,"CARD",HB_GV_RRN!$N:$N,"ADJUST",HB_GV_RRN!$M:$M,M$1)</f>
        <v>0</v>
      </c>
      <c r="N11" s="25">
        <f>SUMIFS(HB_GV_RRN!$P:$P,HB_GV_RRN!$Q:$Q,"CARD",HB_GV_RRN!$N:$N,"ADJUST",HB_GV_RRN!$M:$M,N$1)</f>
        <v>0</v>
      </c>
      <c r="O11" s="25">
        <f>SUMIFS(HB_GV_RRN!$P:$P,HB_GV_RRN!$Q:$Q,"CARD",HB_GV_RRN!$N:$N,"ADJUST",HB_GV_RRN!$M:$M,O$1)</f>
        <v>0</v>
      </c>
      <c r="P11" s="25">
        <f>SUMIFS(HB_GV_RRN!$P:$P,HB_GV_RRN!$Q:$Q,"CARD",HB_GV_RRN!$N:$N,"ADJUST",HB_GV_RRN!$M:$M,P$1)</f>
        <v>0</v>
      </c>
      <c r="Q11" s="25">
        <f>SUMIFS(HB_GV_RRN!$P:$P,HB_GV_RRN!$Q:$Q,"CARD",HB_GV_RRN!$N:$N,"ADJUST",HB_GV_RRN!$M:$M,Q$1)</f>
        <v>0</v>
      </c>
      <c r="R11" s="25">
        <f>SUMIFS(HB_GV_RRN!$P:$P,HB_GV_RRN!$Q:$Q,"CARD",HB_GV_RRN!$N:$N,"ADJUST",HB_GV_RRN!$M:$M,R$1)</f>
        <v>0</v>
      </c>
      <c r="S11" s="25">
        <f>SUMIFS(HB_GV_RRN!$P:$P,HB_GV_RRN!$Q:$Q,"CARD",HB_GV_RRN!$N:$N,"ADJUST",HB_GV_RRN!$M:$M,S$1)</f>
        <v>0</v>
      </c>
      <c r="T11" s="25">
        <f>SUMIFS(HB_GV_RRN!$P:$P,HB_GV_RRN!$Q:$Q,"CARD",HB_GV_RRN!$N:$N,"ADJUST",HB_GV_RRN!$M:$M,T$1)</f>
        <v>0</v>
      </c>
      <c r="U11" s="25">
        <f>SUMIFS(HB_GV_RRN!$P:$P,HB_GV_RRN!$Q:$Q,"CARD",HB_GV_RRN!$N:$N,"ADJUST",HB_GV_RRN!$M:$M,U$1)</f>
        <v>0</v>
      </c>
      <c r="V11" s="25">
        <f>SUMIFS(HB_GV_RRN!$P:$P,HB_GV_RRN!$Q:$Q,"CARD",HB_GV_RRN!$N:$N,"ADJUST",HB_GV_RRN!$M:$M,V$1)</f>
        <v>0</v>
      </c>
      <c r="W11" s="25">
        <f>SUMIFS(HB_GV_RRN!$P:$P,HB_GV_RRN!$Q:$Q,"CARD",HB_GV_RRN!$N:$N,"ADJUST",HB_GV_RRN!$M:$M,W$1)</f>
        <v>0</v>
      </c>
      <c r="X11" s="25">
        <f>SUMIFS(HB_GV_RRN!$P:$P,HB_GV_RRN!$Q:$Q,"CARD",HB_GV_RRN!$N:$N,"ADJUST",HB_GV_RRN!$M:$M,X$1)</f>
        <v>0</v>
      </c>
      <c r="Y11" s="25">
        <f>SUMIFS(HB_GV_RRN!$P:$P,HB_GV_RRN!$Q:$Q,"CARD",HB_GV_RRN!$N:$N,"ADJUST",HB_GV_RRN!$M:$M,Y$1)</f>
        <v>0</v>
      </c>
      <c r="Z11" s="25">
        <f>SUMIFS(HB_GV_RRN!$P:$P,HB_GV_RRN!$Q:$Q,"CARD",HB_GV_RRN!$N:$N,"ADJUST",HB_GV_RRN!$M:$M,Z$1)</f>
        <v>0</v>
      </c>
      <c r="AA11" s="25">
        <f>SUMIFS(HB_GV_RRN!$P:$P,HB_GV_RRN!$Q:$Q,"CARD",HB_GV_RRN!$N:$N,"ADJUST",HB_GV_RRN!$M:$M,AA$1)</f>
        <v>0</v>
      </c>
      <c r="AB11" s="25">
        <f>SUMIFS(HB_GV_RRN!$P:$P,HB_GV_RRN!$Q:$Q,"CARD",HB_GV_RRN!$N:$N,"ADJUST",HB_GV_RRN!$M:$M,AB$1)</f>
        <v>0</v>
      </c>
      <c r="AC11" s="25">
        <f>SUMIFS(HB_GV_RRN!$P:$P,HB_GV_RRN!$Q:$Q,"CARD",HB_GV_RRN!$N:$N,"ADJUST",HB_GV_RRN!$M:$M,AC$1)</f>
        <v>0</v>
      </c>
      <c r="AD11" s="25">
        <f>SUMIFS(HB_GV_RRN!$P:$P,HB_GV_RRN!$Q:$Q,"CARD",HB_GV_RRN!$N:$N,"ADJUST",HB_GV_RRN!$M:$M,AD$1)</f>
        <v>0</v>
      </c>
      <c r="AE11" s="25">
        <f>SUMIFS(HB_GV_RRN!$P:$P,HB_GV_RRN!$Q:$Q,"CARD",HB_GV_RRN!$N:$N,"ADJUST",HB_GV_RRN!$M:$M,AE$1)</f>
        <v>0</v>
      </c>
      <c r="AF11" s="25">
        <f>SUMIFS(HB_GV_RRN!$P:$P,HB_GV_RRN!$Q:$Q,"CARD",HB_GV_RRN!$N:$N,"ADJUST",HB_GV_RRN!$M:$M,AF$1)</f>
        <v>0</v>
      </c>
      <c r="AG11" s="25">
        <f>SUMIFS(HB_GV_RRN!$P:$P,HB_GV_RRN!$Q:$Q,"CARD",HB_GV_RRN!$N:$N,"ADJUST",HB_GV_RRN!$M:$M,AG$1)</f>
        <v>0</v>
      </c>
      <c r="AH11" s="25">
        <f>SUMIFS(HB_GV_RRN!$P:$P,HB_GV_RRN!$Q:$Q,"CARD",HB_GV_RRN!$N:$N,"ADJUST",HB_GV_RRN!$M:$M,AH$1)</f>
        <v>0</v>
      </c>
    </row>
    <row r="12">
      <c r="A12" s="26"/>
      <c r="B12" s="25" t="s">
        <v>61</v>
      </c>
      <c r="C12" s="19"/>
      <c r="D12" s="25">
        <f>SUMIFS(HB_GV_RRN!$D:$D,HB_GV_RRN!$B:$B,"REDEEM",HB_GV_RRN!$A:$A,D1)</f>
        <v>0</v>
      </c>
      <c r="E12" s="25">
        <f>SUMIFS(HB_GV_RRN!$D:$D,HB_GV_RRN!$B:$B,"REDEEM",HB_GV_RRN!$A:$A,E1)</f>
        <v>0</v>
      </c>
      <c r="F12" s="25">
        <f>SUMIFS(HB_GV_RRN!$D:$D,HB_GV_RRN!$B:$B,"REDEEM",HB_GV_RRN!$A:$A,F1)</f>
        <v>0</v>
      </c>
      <c r="G12" s="25">
        <f>SUMIFS(HB_GV_RRN!$D:$D,HB_GV_RRN!$B:$B,"REDEEM",HB_GV_RRN!$A:$A,G1)</f>
        <v>0</v>
      </c>
      <c r="H12" s="25">
        <f>SUMIFS(HB_GV_RRN!$D:$D,HB_GV_RRN!$B:$B,"REDEEM",HB_GV_RRN!$A:$A,H1)</f>
        <v>0</v>
      </c>
      <c r="I12" s="25">
        <f>SUMIFS(HB_GV_RRN!$D:$D,HB_GV_RRN!$B:$B,"REDEEM",HB_GV_RRN!$A:$A,I1)</f>
        <v>0</v>
      </c>
      <c r="J12" s="25">
        <f>SUMIFS(HB_GV_RRN!$D:$D,HB_GV_RRN!$B:$B,"REDEEM",HB_GV_RRN!$A:$A,J1)</f>
        <v>0</v>
      </c>
      <c r="K12" s="25">
        <f>SUMIFS(HB_GV_RRN!$D:$D,HB_GV_RRN!$B:$B,"REDEEM",HB_GV_RRN!$A:$A,K1)</f>
        <v>0</v>
      </c>
      <c r="L12" s="25">
        <f>SUMIFS(HB_GV_RRN!$D:$D,HB_GV_RRN!$B:$B,"REDEEM",HB_GV_RRN!$A:$A,L1)</f>
        <v>0</v>
      </c>
      <c r="M12" s="25">
        <f>SUMIFS(HB_GV_RRN!$D:$D,HB_GV_RRN!$B:$B,"REDEEM",HB_GV_RRN!$A:$A,M1)</f>
        <v>0</v>
      </c>
      <c r="N12" s="25">
        <f>SUMIFS(HB_GV_RRN!$D:$D,HB_GV_RRN!$B:$B,"REDEEM",HB_GV_RRN!$A:$A,N1)</f>
        <v>0</v>
      </c>
      <c r="O12" s="25">
        <f>SUMIFS(HB_GV_RRN!$D:$D,HB_GV_RRN!$B:$B,"REDEEM",HB_GV_RRN!$A:$A,O1)</f>
        <v>0</v>
      </c>
      <c r="P12" s="25">
        <f>SUMIFS(HB_GV_RRN!$D:$D,HB_GV_RRN!$B:$B,"REDEEM",HB_GV_RRN!$A:$A,P1)</f>
        <v>0</v>
      </c>
      <c r="Q12" s="25">
        <f>SUMIFS(HB_GV_RRN!$D:$D,HB_GV_RRN!$B:$B,"REDEEM",HB_GV_RRN!$A:$A,Q1)</f>
        <v>0</v>
      </c>
      <c r="R12" s="25">
        <f>SUMIFS(HB_GV_RRN!$D:$D,HB_GV_RRN!$B:$B,"REDEEM",HB_GV_RRN!$A:$A,R1)</f>
        <v>0</v>
      </c>
      <c r="S12" s="25">
        <f>SUMIFS(HB_GV_RRN!$D:$D,HB_GV_RRN!$B:$B,"REDEEM",HB_GV_RRN!$A:$A,S1)</f>
        <v>0</v>
      </c>
      <c r="T12" s="25">
        <f>SUMIFS(HB_GV_RRN!$D:$D,HB_GV_RRN!$B:$B,"REDEEM",HB_GV_RRN!$A:$A,T1)</f>
        <v>0</v>
      </c>
      <c r="U12" s="25">
        <f>SUMIFS(HB_GV_RRN!$D:$D,HB_GV_RRN!$B:$B,"REDEEM",HB_GV_RRN!$A:$A,U1)</f>
        <v>0</v>
      </c>
      <c r="V12" s="25">
        <f>SUMIFS(HB_GV_RRN!$D:$D,HB_GV_RRN!$B:$B,"REDEEM",HB_GV_RRN!$A:$A,V1)</f>
        <v>0</v>
      </c>
      <c r="W12" s="25">
        <f>SUMIFS(HB_GV_RRN!$D:$D,HB_GV_RRN!$B:$B,"REDEEM",HB_GV_RRN!$A:$A,W1)</f>
        <v>0</v>
      </c>
      <c r="X12" s="25">
        <f>SUMIFS(HB_GV_RRN!$D:$D,HB_GV_RRN!$B:$B,"REDEEM",HB_GV_RRN!$A:$A,X1)</f>
        <v>0</v>
      </c>
      <c r="Y12" s="25">
        <f>SUMIFS(HB_GV_RRN!$D:$D,HB_GV_RRN!$B:$B,"REDEEM",HB_GV_RRN!$A:$A,Y1)</f>
        <v>0</v>
      </c>
      <c r="Z12" s="25">
        <f>SUMIFS(HB_GV_RRN!$D:$D,HB_GV_RRN!$B:$B,"REDEEM",HB_GV_RRN!$A:$A,Z1)</f>
        <v>0</v>
      </c>
      <c r="AA12" s="25">
        <f>SUMIFS(HB_GV_RRN!$D:$D,HB_GV_RRN!$B:$B,"REDEEM",HB_GV_RRN!$A:$A,AA1)</f>
        <v>0</v>
      </c>
      <c r="AB12" s="25">
        <f>SUMIFS(HB_GV_RRN!$D:$D,HB_GV_RRN!$B:$B,"REDEEM",HB_GV_RRN!$A:$A,AB1)</f>
        <v>0</v>
      </c>
      <c r="AC12" s="25">
        <f>SUMIFS(HB_GV_RRN!$D:$D,HB_GV_RRN!$B:$B,"REDEEM",HB_GV_RRN!$A:$A,AC1)</f>
        <v>0</v>
      </c>
      <c r="AD12" s="25">
        <f>SUMIFS(HB_GV_RRN!$D:$D,HB_GV_RRN!$B:$B,"REDEEM",HB_GV_RRN!$A:$A,AD1)</f>
        <v>0</v>
      </c>
      <c r="AE12" s="25">
        <f>SUMIFS(HB_GV_RRN!$D:$D,HB_GV_RRN!$B:$B,"REDEEM",HB_GV_RRN!$A:$A,AE1)</f>
        <v>0</v>
      </c>
      <c r="AF12" s="25">
        <f>SUMIFS(HB_GV_RRN!$D:$D,HB_GV_RRN!$B:$B,"REDEEM",HB_GV_RRN!$A:$A,AF1)</f>
        <v>0</v>
      </c>
      <c r="AG12" s="25">
        <f>SUMIFS(HB_GV_RRN!$D:$D,HB_GV_RRN!$B:$B,"REDEEM",HB_GV_RRN!$A:$A,AG1)</f>
        <v>0</v>
      </c>
      <c r="AH12" s="25">
        <f>SUMIFS(HB_GV_RRN!$D:$D,HB_GV_RRN!$B:$B,"REDEEM",HB_GV_RRN!$A:$A,AH1)</f>
        <v>0</v>
      </c>
    </row>
    <row r="13">
      <c r="A13" s="27" t="s">
        <v>62</v>
      </c>
      <c r="B13" s="25" t="s">
        <v>63</v>
      </c>
      <c r="C13" s="19"/>
      <c r="D13" s="24">
        <f>SUMIFS(Credit_Trans!$D:$D,Credit_Trans!$A:$A,D1)</f>
        <v>10773</v>
      </c>
      <c r="E13" s="24">
        <f>SUMIFS(Credit_Trans!$D:$D,Credit_Trans!$A:$A,E1)</f>
        <v>334</v>
      </c>
      <c r="F13" s="24">
        <f>SUMIFS(Credit_Trans!$D:$D,Credit_Trans!$A:$A,F1)</f>
        <v>0</v>
      </c>
      <c r="G13" s="24">
        <f>SUMIFS(Credit_Trans!$D:$D,Credit_Trans!$A:$A,G1)</f>
        <v>10383</v>
      </c>
      <c r="H13" s="24">
        <f>SUMIFS(Credit_Trans!$D:$D,Credit_Trans!$A:$A,H1)</f>
        <v>0</v>
      </c>
      <c r="I13" s="24">
        <f>SUMIFS(Credit_Trans!$D:$D,Credit_Trans!$A:$A,I1)</f>
        <v>0</v>
      </c>
      <c r="J13" s="24">
        <f>SUMIFS(Credit_Trans!$D:$D,Credit_Trans!$A:$A,J1)</f>
        <v>0</v>
      </c>
      <c r="K13" s="24">
        <f>SUMIFS(Credit_Trans!$D:$D,Credit_Trans!$A:$A,K1)</f>
        <v>24399</v>
      </c>
      <c r="L13" s="24">
        <f>SUMIFS(Credit_Trans!$D:$D,Credit_Trans!$A:$A,L1)</f>
        <v>0</v>
      </c>
      <c r="M13" s="24">
        <f>SUMIFS(Credit_Trans!$D:$D,Credit_Trans!$A:$A,M1)</f>
        <v>0</v>
      </c>
      <c r="N13" s="24">
        <f>SUMIFS(Credit_Trans!$D:$D,Credit_Trans!$A:$A,N1)</f>
        <v>0</v>
      </c>
      <c r="O13" s="24">
        <f>SUMIFS(Credit_Trans!$D:$D,Credit_Trans!$A:$A,O1)</f>
        <v>0</v>
      </c>
      <c r="P13" s="24">
        <f>SUMIFS(Credit_Trans!$D:$D,Credit_Trans!$A:$A,P1)</f>
        <v>0</v>
      </c>
      <c r="Q13" s="24">
        <f>SUMIFS(Credit_Trans!$D:$D,Credit_Trans!$A:$A,Q1)</f>
        <v>0</v>
      </c>
      <c r="R13" s="24">
        <f>SUMIFS(Credit_Trans!$D:$D,Credit_Trans!$A:$A,R1)</f>
        <v>41955</v>
      </c>
      <c r="S13" s="24">
        <f>SUMIFS(Credit_Trans!$D:$D,Credit_Trans!$A:$A,S1)</f>
        <v>9000</v>
      </c>
      <c r="T13" s="24">
        <f>SUMIFS(Credit_Trans!$D:$D,Credit_Trans!$A:$A,T1)</f>
        <v>0</v>
      </c>
      <c r="U13" s="24">
        <f>SUMIFS(Credit_Trans!$D:$D,Credit_Trans!$A:$A,U1)</f>
        <v>0</v>
      </c>
      <c r="V13" s="24">
        <f>SUMIFS(Credit_Trans!$D:$D,Credit_Trans!$A:$A,V1)</f>
        <v>0</v>
      </c>
      <c r="W13" s="24">
        <f>SUMIFS(Credit_Trans!$D:$D,Credit_Trans!$A:$A,W1)</f>
        <v>0</v>
      </c>
      <c r="X13" s="24">
        <f>SUMIFS(Credit_Trans!$D:$D,Credit_Trans!$A:$A,X1)</f>
        <v>0</v>
      </c>
      <c r="Y13" s="24">
        <f>SUMIFS(Credit_Trans!$D:$D,Credit_Trans!$A:$A,Y1)</f>
        <v>0</v>
      </c>
      <c r="Z13" s="24">
        <f>SUMIFS(Credit_Trans!$D:$D,Credit_Trans!$A:$A,Z1)</f>
        <v>0</v>
      </c>
      <c r="AA13" s="24">
        <f>SUMIFS(Credit_Trans!$D:$D,Credit_Trans!$A:$A,AA1)</f>
        <v>0</v>
      </c>
      <c r="AB13" s="24">
        <f>SUMIFS(Credit_Trans!$D:$D,Credit_Trans!$A:$A,AB1)</f>
        <v>0</v>
      </c>
      <c r="AC13" s="24">
        <f>SUMIFS(Credit_Trans!$D:$D,Credit_Trans!$A:$A,AC1)</f>
        <v>0</v>
      </c>
      <c r="AD13" s="24">
        <f>SUMIFS(Credit_Trans!$D:$D,Credit_Trans!$A:$A,AD1)</f>
        <v>0</v>
      </c>
      <c r="AE13" s="24">
        <f>SUMIFS(Credit_Trans!$D:$D,Credit_Trans!$A:$A,AE1)</f>
        <v>0</v>
      </c>
      <c r="AF13" s="24">
        <f>SUMIFS(Credit_Trans!$D:$D,Credit_Trans!$A:$A,AF1)</f>
        <v>0</v>
      </c>
      <c r="AG13" s="24">
        <f>SUMIFS(Credit_Trans!$D:$D,Credit_Trans!$A:$A,AG1)</f>
        <v>0</v>
      </c>
      <c r="AH13" s="24">
        <f>SUMIFS(Credit_Trans!$D:$D,Credit_Trans!$A:$A,AH1)</f>
        <v>0</v>
      </c>
    </row>
    <row r="14">
      <c r="A14" s="26"/>
      <c r="B14" s="25" t="s">
        <v>64</v>
      </c>
      <c r="C14" s="19"/>
      <c r="D14" s="25">
        <f>SUMIFS(Credit_Trans!$D:$D,Credit_Trans!$I:$I,D1)</f>
        <v>0</v>
      </c>
      <c r="E14" s="25">
        <f>SUMIFS(Credit_Trans!$D:$D,Credit_Trans!$I:$I,E1)</f>
        <v>0</v>
      </c>
      <c r="F14" s="25">
        <f>SUMIFS(Credit_Trans!$D:$D,Credit_Trans!$I:$I,F1)</f>
        <v>0</v>
      </c>
      <c r="G14" s="25">
        <f>SUMIFS(Credit_Trans!$D:$D,Credit_Trans!$I:$I,G1)</f>
        <v>0</v>
      </c>
      <c r="H14" s="25">
        <f>SUMIFS(Credit_Trans!$D:$D,Credit_Trans!$I:$I,H1)</f>
        <v>2422</v>
      </c>
      <c r="I14" s="25">
        <f>SUMIFS(Credit_Trans!$D:$D,Credit_Trans!$I:$I,I1)</f>
        <v>0</v>
      </c>
      <c r="J14" s="25">
        <f>SUMIFS(Credit_Trans!$D:$D,Credit_Trans!$I:$I,J1)</f>
        <v>0</v>
      </c>
      <c r="K14" s="25">
        <f>SUMIFS(Credit_Trans!$D:$D,Credit_Trans!$I:$I,K1)</f>
        <v>0</v>
      </c>
      <c r="L14" s="25">
        <f>SUMIFS(Credit_Trans!$D:$D,Credit_Trans!$I:$I,L1)</f>
        <v>0</v>
      </c>
      <c r="M14" s="25">
        <f>SUMIFS(Credit_Trans!$D:$D,Credit_Trans!$I:$I,M1)</f>
        <v>0</v>
      </c>
      <c r="N14" s="25">
        <f>SUMIFS(Credit_Trans!$D:$D,Credit_Trans!$I:$I,N1)</f>
        <v>0</v>
      </c>
      <c r="O14" s="25">
        <f>SUMIFS(Credit_Trans!$D:$D,Credit_Trans!$I:$I,O1)</f>
        <v>10383</v>
      </c>
      <c r="P14" s="25">
        <f>SUMIFS(Credit_Trans!$D:$D,Credit_Trans!$I:$I,P1)</f>
        <v>0</v>
      </c>
      <c r="Q14" s="25">
        <f>SUMIFS(Credit_Trans!$D:$D,Credit_Trans!$I:$I,Q1)</f>
        <v>0</v>
      </c>
      <c r="R14" s="25">
        <f>SUMIFS(Credit_Trans!$D:$D,Credit_Trans!$I:$I,R1)</f>
        <v>41955</v>
      </c>
      <c r="S14" s="25">
        <f>SUMIFS(Credit_Trans!$D:$D,Credit_Trans!$I:$I,S1)</f>
        <v>0</v>
      </c>
      <c r="T14" s="25">
        <f>SUMIFS(Credit_Trans!$D:$D,Credit_Trans!$I:$I,T1)</f>
        <v>0</v>
      </c>
      <c r="U14" s="25">
        <f>SUMIFS(Credit_Trans!$D:$D,Credit_Trans!$I:$I,U1)</f>
        <v>0</v>
      </c>
      <c r="V14" s="25">
        <f>SUMIFS(Credit_Trans!$D:$D,Credit_Trans!$I:$I,V1)</f>
        <v>0</v>
      </c>
      <c r="W14" s="25">
        <f>SUMIFS(Credit_Trans!$D:$D,Credit_Trans!$I:$I,W1)</f>
        <v>0</v>
      </c>
      <c r="X14" s="25">
        <f>SUMIFS(Credit_Trans!$D:$D,Credit_Trans!$I:$I,X1)</f>
        <v>0</v>
      </c>
      <c r="Y14" s="25">
        <f>SUMIFS(Credit_Trans!$D:$D,Credit_Trans!$I:$I,Y1)</f>
        <v>0</v>
      </c>
      <c r="Z14" s="25">
        <f>SUMIFS(Credit_Trans!$D:$D,Credit_Trans!$I:$I,Z1)</f>
        <v>0</v>
      </c>
      <c r="AA14" s="25">
        <f>SUMIFS(Credit_Trans!$D:$D,Credit_Trans!$I:$I,AA1)</f>
        <v>0</v>
      </c>
      <c r="AB14" s="25">
        <f>SUMIFS(Credit_Trans!$D:$D,Credit_Trans!$I:$I,AB1)</f>
        <v>0</v>
      </c>
      <c r="AC14" s="25">
        <f>SUMIFS(Credit_Trans!$D:$D,Credit_Trans!$I:$I,AC1)</f>
        <v>0</v>
      </c>
      <c r="AD14" s="25">
        <f>SUMIFS(Credit_Trans!$D:$D,Credit_Trans!$I:$I,AD1)</f>
        <v>0</v>
      </c>
      <c r="AE14" s="25">
        <f>SUMIFS(Credit_Trans!$D:$D,Credit_Trans!$I:$I,AE1)</f>
        <v>0</v>
      </c>
      <c r="AF14" s="25">
        <f>SUMIFS(Credit_Trans!$D:$D,Credit_Trans!$I:$I,AF1)</f>
        <v>0</v>
      </c>
      <c r="AG14" s="25">
        <f>SUMIFS(Credit_Trans!$D:$D,Credit_Trans!$I:$I,AG1)</f>
        <v>0</v>
      </c>
      <c r="AH14" s="25">
        <f>SUMIFS(Credit_Trans!$D:$D,Credit_Trans!$I:$I,AH1)</f>
        <v>0</v>
      </c>
    </row>
    <row r="15">
      <c r="A15" s="27" t="s">
        <v>65</v>
      </c>
      <c r="B15" s="25" t="s">
        <v>66</v>
      </c>
      <c r="C15" s="19"/>
      <c r="D15" s="28">
        <v>36352.0</v>
      </c>
      <c r="E15" s="24">
        <f t="shared" ref="E15:AH15" si="1">D15+D17+D18-D16</f>
        <v>17062</v>
      </c>
      <c r="F15" s="24">
        <f t="shared" si="1"/>
        <v>59441</v>
      </c>
      <c r="G15" s="24">
        <f t="shared" si="1"/>
        <v>42981</v>
      </c>
      <c r="H15" s="24">
        <f t="shared" si="1"/>
        <v>29076</v>
      </c>
      <c r="I15" s="24">
        <f t="shared" si="1"/>
        <v>33798</v>
      </c>
      <c r="J15" s="24">
        <f t="shared" si="1"/>
        <v>74033</v>
      </c>
      <c r="K15" s="24">
        <f t="shared" si="1"/>
        <v>3741</v>
      </c>
      <c r="L15" s="24">
        <f t="shared" si="1"/>
        <v>20964</v>
      </c>
      <c r="M15" s="24">
        <f t="shared" si="1"/>
        <v>4704</v>
      </c>
      <c r="N15" s="24">
        <f t="shared" si="1"/>
        <v>3807</v>
      </c>
      <c r="O15" s="24">
        <f t="shared" si="1"/>
        <v>12663</v>
      </c>
      <c r="P15" s="24">
        <f t="shared" si="1"/>
        <v>35228</v>
      </c>
      <c r="Q15" s="24">
        <f t="shared" si="1"/>
        <v>82329</v>
      </c>
      <c r="R15" s="24">
        <f t="shared" si="1"/>
        <v>4829</v>
      </c>
      <c r="S15" s="24">
        <f t="shared" si="1"/>
        <v>3309</v>
      </c>
      <c r="T15" s="24">
        <f t="shared" si="1"/>
        <v>2951</v>
      </c>
      <c r="U15" s="24">
        <f t="shared" si="1"/>
        <v>1306</v>
      </c>
      <c r="V15" s="24">
        <f t="shared" si="1"/>
        <v>1306</v>
      </c>
      <c r="W15" s="24">
        <f t="shared" si="1"/>
        <v>1306</v>
      </c>
      <c r="X15" s="24">
        <f t="shared" si="1"/>
        <v>1306</v>
      </c>
      <c r="Y15" s="24">
        <f t="shared" si="1"/>
        <v>1306</v>
      </c>
      <c r="Z15" s="24">
        <f t="shared" si="1"/>
        <v>1306</v>
      </c>
      <c r="AA15" s="24">
        <f t="shared" si="1"/>
        <v>1306</v>
      </c>
      <c r="AB15" s="24">
        <f t="shared" si="1"/>
        <v>1306</v>
      </c>
      <c r="AC15" s="24">
        <f t="shared" si="1"/>
        <v>1306</v>
      </c>
      <c r="AD15" s="24">
        <f t="shared" si="1"/>
        <v>1306</v>
      </c>
      <c r="AE15" s="24">
        <f t="shared" si="1"/>
        <v>1306</v>
      </c>
      <c r="AF15" s="24">
        <f t="shared" si="1"/>
        <v>1306</v>
      </c>
      <c r="AG15" s="24">
        <f t="shared" si="1"/>
        <v>1306</v>
      </c>
      <c r="AH15" s="24">
        <f t="shared" si="1"/>
        <v>1306</v>
      </c>
    </row>
    <row r="16">
      <c r="A16" s="18"/>
      <c r="B16" s="25" t="s">
        <v>67</v>
      </c>
      <c r="C16" s="19"/>
      <c r="D16" s="24">
        <f>SUMIFS(Expense!$F:$F,Expense!$A:$A,D1)</f>
        <v>32100</v>
      </c>
      <c r="E16" s="24">
        <f>SUMIFS(Expense!$F:$F,Expense!$A:$A,E1)</f>
        <v>470</v>
      </c>
      <c r="F16" s="24">
        <f>SUMIFS(Expense!$F:$F,Expense!$A:$A,F1)</f>
        <v>26484</v>
      </c>
      <c r="G16" s="24">
        <f>SUMIFS(Expense!$F:$F,Expense!$A:$A,G1)</f>
        <v>21720</v>
      </c>
      <c r="H16" s="24">
        <f>SUMIFS(Expense!$F:$F,Expense!$A:$A,H1)</f>
        <v>43013</v>
      </c>
      <c r="I16" s="24">
        <f>SUMIFS(Expense!$F:$F,Expense!$A:$A,I1)</f>
        <v>5900</v>
      </c>
      <c r="J16" s="24">
        <f>SUMIFS(Expense!$F:$F,Expense!$A:$A,J1)</f>
        <v>70292</v>
      </c>
      <c r="K16" s="24">
        <f>SUMIFS(Expense!$F:$F,Expense!$A:$A,K1)</f>
        <v>1270</v>
      </c>
      <c r="L16" s="24">
        <f>SUMIFS(Expense!$F:$F,Expense!$A:$A,L1)</f>
        <v>16260</v>
      </c>
      <c r="M16" s="24">
        <f>SUMIFS(Expense!$F:$F,Expense!$A:$A,M1)</f>
        <v>897</v>
      </c>
      <c r="N16" s="24">
        <f>SUMIFS(Expense!$F:$F,Expense!$A:$A,N1)</f>
        <v>822</v>
      </c>
      <c r="O16" s="24">
        <f>SUMIFS(Expense!$F:$F,Expense!$A:$A,O1)</f>
        <v>6396</v>
      </c>
      <c r="P16" s="24">
        <f>SUMIFS(Expense!$F:$F,Expense!$A:$A,P1)</f>
        <v>100</v>
      </c>
      <c r="Q16" s="24">
        <f>SUMIFS(Expense!$F:$F,Expense!$A:$A,Q1)</f>
        <v>77500</v>
      </c>
      <c r="R16" s="24">
        <f>SUMIFS(Expense!$F:$F,Expense!$A:$A,R1)</f>
        <v>1520</v>
      </c>
      <c r="S16" s="24">
        <f>SUMIFS(Expense!$F:$F,Expense!$A:$A,S1)</f>
        <v>358</v>
      </c>
      <c r="T16" s="24">
        <f>SUMIFS(Expense!$F:$F,Expense!$A:$A,T1)</f>
        <v>1645</v>
      </c>
      <c r="U16" s="24">
        <f>SUMIFS(Expense!$F:$F,Expense!$A:$A,U1)</f>
        <v>0</v>
      </c>
      <c r="V16" s="24">
        <f>SUMIFS(Expense!$F:$F,Expense!$A:$A,V1)</f>
        <v>0</v>
      </c>
      <c r="W16" s="24">
        <f>SUMIFS(Expense!$F:$F,Expense!$A:$A,W1)</f>
        <v>0</v>
      </c>
      <c r="X16" s="24">
        <f>SUMIFS(Expense!$F:$F,Expense!$A:$A,X1)</f>
        <v>0</v>
      </c>
      <c r="Y16" s="24">
        <f>SUMIFS(Expense!$F:$F,Expense!$A:$A,Y1)</f>
        <v>0</v>
      </c>
      <c r="Z16" s="24">
        <f>SUMIFS(Expense!$F:$F,Expense!$A:$A,Z1)</f>
        <v>0</v>
      </c>
      <c r="AA16" s="24">
        <f>SUMIFS(Expense!$F:$F,Expense!$A:$A,AA1)</f>
        <v>0</v>
      </c>
      <c r="AB16" s="24">
        <f>SUMIFS(Expense!$F:$F,Expense!$A:$A,AB1)</f>
        <v>0</v>
      </c>
      <c r="AC16" s="24">
        <f>SUMIFS(Expense!$F:$F,Expense!$A:$A,AC1)</f>
        <v>0</v>
      </c>
      <c r="AD16" s="24">
        <f>SUMIFS(Expense!$F:$F,Expense!$A:$A,AD1)</f>
        <v>0</v>
      </c>
      <c r="AE16" s="24">
        <f>SUMIFS(Expense!$F:$F,Expense!$A:$A,AE1)</f>
        <v>0</v>
      </c>
      <c r="AF16" s="24">
        <f>SUMIFS(Expense!$F:$F,Expense!$A:$A,AF1)</f>
        <v>0</v>
      </c>
      <c r="AG16" s="24">
        <f>SUMIFS(Expense!$F:$F,Expense!$A:$A,AG1)</f>
        <v>0</v>
      </c>
      <c r="AH16" s="24">
        <f>SUMIFS(Expense!$F:$F,Expense!$A:$A,AH1)</f>
        <v>0</v>
      </c>
    </row>
    <row r="17">
      <c r="A17" s="18"/>
      <c r="B17" s="25" t="s">
        <v>68</v>
      </c>
      <c r="C17" s="19"/>
      <c r="D17" s="11">
        <v>12810.0</v>
      </c>
      <c r="E17" s="11">
        <v>42849.0</v>
      </c>
      <c r="F17" s="11">
        <v>10024.0</v>
      </c>
      <c r="G17" s="11">
        <v>7815.0</v>
      </c>
      <c r="H17" s="11">
        <v>47735.0</v>
      </c>
      <c r="I17" s="11">
        <v>46135.0</v>
      </c>
      <c r="J17" s="17"/>
      <c r="K17" s="11">
        <v>18493.0</v>
      </c>
      <c r="L17" s="17"/>
      <c r="M17" s="17"/>
      <c r="N17" s="11">
        <v>9678.0</v>
      </c>
      <c r="O17" s="11">
        <v>28961.0</v>
      </c>
      <c r="P17" s="11">
        <v>47201.0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>
      <c r="A18" s="26"/>
      <c r="B18" s="25" t="s">
        <v>69</v>
      </c>
      <c r="C18" s="19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>
      <c r="A19" s="27" t="s">
        <v>70</v>
      </c>
      <c r="B19" s="23" t="s">
        <v>52</v>
      </c>
      <c r="C19" s="29" t="s">
        <v>71</v>
      </c>
      <c r="D19" s="24">
        <f>SUMIFS(Credit_Trans!$G:$G,Credit_Trans!$F:$F,"CASH",Credit_Trans!$A:$A,D1)</f>
        <v>0</v>
      </c>
      <c r="E19" s="24">
        <f>SUMIFS(Credit_Trans!$G:$G,Credit_Trans!$F:$F,"CASH",Credit_Trans!$A:$A,E1)</f>
        <v>0</v>
      </c>
      <c r="F19" s="24">
        <f>SUMIFS(Credit_Trans!$G:$G,Credit_Trans!$F:$F,"CASH",Credit_Trans!$A:$A,F1)</f>
        <v>0</v>
      </c>
      <c r="G19" s="24">
        <f>SUMIFS(Credit_Trans!$G:$G,Credit_Trans!$F:$F,"CASH",Credit_Trans!$A:$A,G1)</f>
        <v>0</v>
      </c>
      <c r="H19" s="24">
        <f>SUMIFS(Credit_Trans!$G:$G,Credit_Trans!$F:$F,"CASH",Credit_Trans!$A:$A,H1)</f>
        <v>0</v>
      </c>
      <c r="I19" s="24">
        <f>SUMIFS(Credit_Trans!$G:$G,Credit_Trans!$F:$F,"CASH",Credit_Trans!$A:$A,I1)</f>
        <v>0</v>
      </c>
      <c r="J19" s="24">
        <f>SUMIFS(Credit_Trans!$G:$G,Credit_Trans!$F:$F,"CASH",Credit_Trans!$A:$A,J1)</f>
        <v>0</v>
      </c>
      <c r="K19" s="24">
        <f>SUMIFS(Credit_Trans!$G:$G,Credit_Trans!$F:$F,"CASH",Credit_Trans!$A:$A,K1)</f>
        <v>0</v>
      </c>
      <c r="L19" s="24">
        <f>SUMIFS(Credit_Trans!$G:$G,Credit_Trans!$F:$F,"CASH",Credit_Trans!$A:$A,L1)</f>
        <v>0</v>
      </c>
      <c r="M19" s="24">
        <f>SUMIFS(Credit_Trans!$G:$G,Credit_Trans!$F:$F,"CASH",Credit_Trans!$A:$A,M1)</f>
        <v>0</v>
      </c>
      <c r="N19" s="24">
        <f>SUMIFS(Credit_Trans!$G:$G,Credit_Trans!$F:$F,"CASH",Credit_Trans!$A:$A,N1)</f>
        <v>0</v>
      </c>
      <c r="O19" s="24">
        <f>SUMIFS(Credit_Trans!$G:$G,Credit_Trans!$F:$F,"CASH",Credit_Trans!$A:$A,O1)</f>
        <v>0</v>
      </c>
      <c r="P19" s="24">
        <f>SUMIFS(Credit_Trans!$G:$G,Credit_Trans!$F:$F,"CASH",Credit_Trans!$A:$A,P1)</f>
        <v>0</v>
      </c>
      <c r="Q19" s="24">
        <f>SUMIFS(Credit_Trans!$G:$G,Credit_Trans!$F:$F,"CASH",Credit_Trans!$A:$A,Q1)</f>
        <v>0</v>
      </c>
      <c r="R19" s="24">
        <f>SUMIFS(Credit_Trans!$G:$G,Credit_Trans!$F:$F,"CASH",Credit_Trans!$A:$A,R1)</f>
        <v>0</v>
      </c>
      <c r="S19" s="24">
        <f>SUMIFS(Credit_Trans!$G:$G,Credit_Trans!$F:$F,"CASH",Credit_Trans!$A:$A,S1)</f>
        <v>0</v>
      </c>
      <c r="T19" s="24">
        <f>SUMIFS(Credit_Trans!$G:$G,Credit_Trans!$F:$F,"CASH",Credit_Trans!$A:$A,T1)</f>
        <v>0</v>
      </c>
      <c r="U19" s="24">
        <f>SUMIFS(Credit_Trans!$G:$G,Credit_Trans!$F:$F,"CASH",Credit_Trans!$A:$A,U1)</f>
        <v>0</v>
      </c>
      <c r="V19" s="24">
        <f>SUMIFS(Credit_Trans!$G:$G,Credit_Trans!$F:$F,"CASH",Credit_Trans!$A:$A,V1)</f>
        <v>0</v>
      </c>
      <c r="W19" s="24">
        <f>SUMIFS(Credit_Trans!$G:$G,Credit_Trans!$F:$F,"CASH",Credit_Trans!$A:$A,W1)</f>
        <v>0</v>
      </c>
      <c r="X19" s="24">
        <f>SUMIFS(Credit_Trans!$G:$G,Credit_Trans!$F:$F,"CASH",Credit_Trans!$A:$A,X1)</f>
        <v>0</v>
      </c>
      <c r="Y19" s="24">
        <f>SUMIFS(Credit_Trans!$G:$G,Credit_Trans!$F:$F,"CASH",Credit_Trans!$A:$A,Y1)</f>
        <v>0</v>
      </c>
      <c r="Z19" s="24">
        <f>SUMIFS(Credit_Trans!$G:$G,Credit_Trans!$F:$F,"CASH",Credit_Trans!$A:$A,Z1)</f>
        <v>0</v>
      </c>
      <c r="AA19" s="24">
        <f>SUMIFS(Credit_Trans!$G:$G,Credit_Trans!$F:$F,"CASH",Credit_Trans!$A:$A,AA1)</f>
        <v>0</v>
      </c>
      <c r="AB19" s="24">
        <f>SUMIFS(Credit_Trans!$G:$G,Credit_Trans!$F:$F,"CASH",Credit_Trans!$A:$A,AB1)</f>
        <v>0</v>
      </c>
      <c r="AC19" s="24">
        <f>SUMIFS(Credit_Trans!$G:$G,Credit_Trans!$F:$F,"CASH",Credit_Trans!$A:$A,AC1)</f>
        <v>0</v>
      </c>
      <c r="AD19" s="24">
        <f>SUMIFS(Credit_Trans!$G:$G,Credit_Trans!$F:$F,"CASH",Credit_Trans!$A:$A,AD1)</f>
        <v>0</v>
      </c>
      <c r="AE19" s="24">
        <f>SUMIFS(Credit_Trans!$G:$G,Credit_Trans!$F:$F,"CASH",Credit_Trans!$A:$A,AE1)</f>
        <v>0</v>
      </c>
      <c r="AF19" s="24">
        <f>SUMIFS(Credit_Trans!$G:$G,Credit_Trans!$F:$F,"CASH",Credit_Trans!$A:$A,AF1)</f>
        <v>0</v>
      </c>
      <c r="AG19" s="24">
        <f>SUMIFS(Credit_Trans!$G:$G,Credit_Trans!$F:$F,"CASH",Credit_Trans!$A:$A,AG1)</f>
        <v>0</v>
      </c>
      <c r="AH19" s="24">
        <f>SUMIFS(Credit_Trans!$G:$G,Credit_Trans!$F:$F,"CASH",Credit_Trans!$A:$A,AH1)</f>
        <v>0</v>
      </c>
    </row>
    <row r="20">
      <c r="A20" s="18"/>
      <c r="B20" s="30"/>
      <c r="C20" s="29" t="s">
        <v>72</v>
      </c>
      <c r="D20" s="24">
        <f>SUMIFS(Credit_Trans!$G:$G,Credit_Trans!$F:$F,"&lt;&gt;CASH",Credit_Trans!$A:$A,D1)</f>
        <v>0</v>
      </c>
      <c r="E20" s="24">
        <f>SUMIFS(Credit_Trans!$G:$G,Credit_Trans!$F:$F,"&lt;&gt;CASH",Credit_Trans!$A:$A,E1)</f>
        <v>0</v>
      </c>
      <c r="F20" s="24">
        <f>SUMIFS(Credit_Trans!$G:$G,Credit_Trans!$F:$F,"&lt;&gt;CASH",Credit_Trans!$A:$A,F1)</f>
        <v>0</v>
      </c>
      <c r="G20" s="24">
        <f>SUMIFS(Credit_Trans!$G:$G,Credit_Trans!$F:$F,"&lt;&gt;CASH",Credit_Trans!$A:$A,G1)</f>
        <v>0</v>
      </c>
      <c r="H20" s="24">
        <f>SUMIFS(Credit_Trans!$G:$G,Credit_Trans!$F:$F,"&lt;&gt;CASH",Credit_Trans!$A:$A,H1)</f>
        <v>0</v>
      </c>
      <c r="I20" s="24">
        <f>SUMIFS(Credit_Trans!$G:$G,Credit_Trans!$F:$F,"&lt;&gt;CASH",Credit_Trans!$A:$A,I1)</f>
        <v>0</v>
      </c>
      <c r="J20" s="24">
        <f>SUMIFS(Credit_Trans!$G:$G,Credit_Trans!$F:$F,"&lt;&gt;CASH",Credit_Trans!$A:$A,J1)</f>
        <v>0</v>
      </c>
      <c r="K20" s="24">
        <f>SUMIFS(Credit_Trans!$G:$G,Credit_Trans!$F:$F,"&lt;&gt;CASH",Credit_Trans!$A:$A,K1)</f>
        <v>0</v>
      </c>
      <c r="L20" s="24">
        <f>SUMIFS(Credit_Trans!$G:$G,Credit_Trans!$F:$F,"&lt;&gt;CASH",Credit_Trans!$A:$A,L1)</f>
        <v>0</v>
      </c>
      <c r="M20" s="24">
        <f>SUMIFS(Credit_Trans!$G:$G,Credit_Trans!$F:$F,"&lt;&gt;CASH",Credit_Trans!$A:$A,M1)</f>
        <v>0</v>
      </c>
      <c r="N20" s="24">
        <f>SUMIFS(Credit_Trans!$G:$G,Credit_Trans!$F:$F,"&lt;&gt;CASH",Credit_Trans!$A:$A,N1)</f>
        <v>0</v>
      </c>
      <c r="O20" s="24">
        <f>SUMIFS(Credit_Trans!$G:$G,Credit_Trans!$F:$F,"&lt;&gt;CASH",Credit_Trans!$A:$A,O1)</f>
        <v>0</v>
      </c>
      <c r="P20" s="24">
        <f>SUMIFS(Credit_Trans!$G:$G,Credit_Trans!$F:$F,"&lt;&gt;CASH",Credit_Trans!$A:$A,P1)</f>
        <v>0</v>
      </c>
      <c r="Q20" s="24">
        <f>SUMIFS(Credit_Trans!$G:$G,Credit_Trans!$F:$F,"&lt;&gt;CASH",Credit_Trans!$A:$A,Q1)</f>
        <v>0</v>
      </c>
      <c r="R20" s="24">
        <f>SUMIFS(Credit_Trans!$G:$G,Credit_Trans!$F:$F,"&lt;&gt;CASH",Credit_Trans!$A:$A,R1)</f>
        <v>0</v>
      </c>
      <c r="S20" s="24">
        <f>SUMIFS(Credit_Trans!$G:$G,Credit_Trans!$F:$F,"&lt;&gt;CASH",Credit_Trans!$A:$A,S1)</f>
        <v>0</v>
      </c>
      <c r="T20" s="24">
        <f>SUMIFS(Credit_Trans!$G:$G,Credit_Trans!$F:$F,"&lt;&gt;CASH",Credit_Trans!$A:$A,T1)</f>
        <v>0</v>
      </c>
      <c r="U20" s="24">
        <f>SUMIFS(Credit_Trans!$G:$G,Credit_Trans!$F:$F,"&lt;&gt;CASH",Credit_Trans!$A:$A,U1)</f>
        <v>0</v>
      </c>
      <c r="V20" s="24">
        <f>SUMIFS(Credit_Trans!$G:$G,Credit_Trans!$F:$F,"&lt;&gt;CASH",Credit_Trans!$A:$A,V1)</f>
        <v>0</v>
      </c>
      <c r="W20" s="24">
        <f>SUMIFS(Credit_Trans!$G:$G,Credit_Trans!$F:$F,"&lt;&gt;CASH",Credit_Trans!$A:$A,W1)</f>
        <v>0</v>
      </c>
      <c r="X20" s="24">
        <f>SUMIFS(Credit_Trans!$G:$G,Credit_Trans!$F:$F,"&lt;&gt;CASH",Credit_Trans!$A:$A,X1)</f>
        <v>0</v>
      </c>
      <c r="Y20" s="24">
        <f>SUMIFS(Credit_Trans!$G:$G,Credit_Trans!$F:$F,"&lt;&gt;CASH",Credit_Trans!$A:$A,Y1)</f>
        <v>0</v>
      </c>
      <c r="Z20" s="24">
        <f>SUMIFS(Credit_Trans!$G:$G,Credit_Trans!$F:$F,"&lt;&gt;CASH",Credit_Trans!$A:$A,Z1)</f>
        <v>0</v>
      </c>
      <c r="AA20" s="24">
        <f>SUMIFS(Credit_Trans!$G:$G,Credit_Trans!$F:$F,"&lt;&gt;CASH",Credit_Trans!$A:$A,AA1)</f>
        <v>0</v>
      </c>
      <c r="AB20" s="24">
        <f>SUMIFS(Credit_Trans!$G:$G,Credit_Trans!$F:$F,"&lt;&gt;CASH",Credit_Trans!$A:$A,AB1)</f>
        <v>0</v>
      </c>
      <c r="AC20" s="24">
        <f>SUMIFS(Credit_Trans!$G:$G,Credit_Trans!$F:$F,"&lt;&gt;CASH",Credit_Trans!$A:$A,AC1)</f>
        <v>0</v>
      </c>
      <c r="AD20" s="24">
        <f>SUMIFS(Credit_Trans!$G:$G,Credit_Trans!$F:$F,"&lt;&gt;CASH",Credit_Trans!$A:$A,AD1)</f>
        <v>0</v>
      </c>
      <c r="AE20" s="24">
        <f>SUMIFS(Credit_Trans!$G:$G,Credit_Trans!$F:$F,"&lt;&gt;CASH",Credit_Trans!$A:$A,AE1)</f>
        <v>0</v>
      </c>
      <c r="AF20" s="24">
        <f>SUMIFS(Credit_Trans!$G:$G,Credit_Trans!$F:$F,"&lt;&gt;CASH",Credit_Trans!$A:$A,AF1)</f>
        <v>0</v>
      </c>
      <c r="AG20" s="24">
        <f>SUMIFS(Credit_Trans!$G:$G,Credit_Trans!$F:$F,"&lt;&gt;CASH",Credit_Trans!$A:$A,AG1)</f>
        <v>0</v>
      </c>
      <c r="AH20" s="24">
        <f>SUMIFS(Credit_Trans!$G:$G,Credit_Trans!$F:$F,"&lt;&gt;CASH",Credit_Trans!$A:$A,AH1)</f>
        <v>0</v>
      </c>
    </row>
    <row r="21">
      <c r="A21" s="18"/>
      <c r="B21" s="19"/>
      <c r="C21" s="29" t="s">
        <v>73</v>
      </c>
      <c r="D21" s="25">
        <f>SUMIFS(HB_GV_RRN!$D:$D,HB_GV_RRN!$B:$B,"CREATE",HB_GV_RRN!$E:$E,"CASH",HB_GV_RRN!$A:$A,D1)</f>
        <v>0</v>
      </c>
      <c r="E21" s="25">
        <f>SUMIFS(HB_GV_RRN!$D:$D,HB_GV_RRN!$B:$B,"CREATE",HB_GV_RRN!$E:$E,"CASH",HB_GV_RRN!$A:$A,E1)</f>
        <v>0</v>
      </c>
      <c r="F21" s="25">
        <f>SUMIFS(HB_GV_RRN!$D:$D,HB_GV_RRN!$B:$B,"CREATE",HB_GV_RRN!$E:$E,"CASH",HB_GV_RRN!$A:$A,F1)</f>
        <v>0</v>
      </c>
      <c r="G21" s="25">
        <f>SUMIFS(HB_GV_RRN!$D:$D,HB_GV_RRN!$B:$B,"CREATE",HB_GV_RRN!$E:$E,"CASH",HB_GV_RRN!$A:$A,G1)</f>
        <v>0</v>
      </c>
      <c r="H21" s="25">
        <f>SUMIFS(HB_GV_RRN!$D:$D,HB_GV_RRN!$B:$B,"CREATE",HB_GV_RRN!$E:$E,"CASH",HB_GV_RRN!$A:$A,H1)</f>
        <v>0</v>
      </c>
      <c r="I21" s="25">
        <f>SUMIFS(HB_GV_RRN!$D:$D,HB_GV_RRN!$B:$B,"CREATE",HB_GV_RRN!$E:$E,"CASH",HB_GV_RRN!$A:$A,I1)</f>
        <v>0</v>
      </c>
      <c r="J21" s="25">
        <f>SUMIFS(HB_GV_RRN!$D:$D,HB_GV_RRN!$B:$B,"CREATE",HB_GV_RRN!$E:$E,"CASH",HB_GV_RRN!$A:$A,J1)</f>
        <v>0</v>
      </c>
      <c r="K21" s="25">
        <f>SUMIFS(HB_GV_RRN!$D:$D,HB_GV_RRN!$B:$B,"CREATE",HB_GV_RRN!$E:$E,"CASH",HB_GV_RRN!$A:$A,K1)</f>
        <v>0</v>
      </c>
      <c r="L21" s="25">
        <f>SUMIFS(HB_GV_RRN!$D:$D,HB_GV_RRN!$B:$B,"CREATE",HB_GV_RRN!$E:$E,"CASH",HB_GV_RRN!$A:$A,L1)</f>
        <v>0</v>
      </c>
      <c r="M21" s="25">
        <f>SUMIFS(HB_GV_RRN!$D:$D,HB_GV_RRN!$B:$B,"CREATE",HB_GV_RRN!$E:$E,"CASH",HB_GV_RRN!$A:$A,M1)</f>
        <v>0</v>
      </c>
      <c r="N21" s="25">
        <f>SUMIFS(HB_GV_RRN!$D:$D,HB_GV_RRN!$B:$B,"CREATE",HB_GV_RRN!$E:$E,"CASH",HB_GV_RRN!$A:$A,N1)</f>
        <v>0</v>
      </c>
      <c r="O21" s="25">
        <f>SUMIFS(HB_GV_RRN!$D:$D,HB_GV_RRN!$B:$B,"CREATE",HB_GV_RRN!$E:$E,"CASH",HB_GV_RRN!$A:$A,O1)</f>
        <v>0</v>
      </c>
      <c r="P21" s="25">
        <f>SUMIFS(HB_GV_RRN!$D:$D,HB_GV_RRN!$B:$B,"CREATE",HB_GV_RRN!$E:$E,"CASH",HB_GV_RRN!$A:$A,P1)</f>
        <v>0</v>
      </c>
      <c r="Q21" s="25">
        <f>SUMIFS(HB_GV_RRN!$D:$D,HB_GV_RRN!$B:$B,"CREATE",HB_GV_RRN!$E:$E,"CASH",HB_GV_RRN!$A:$A,Q1)</f>
        <v>0</v>
      </c>
      <c r="R21" s="25">
        <f>SUMIFS(HB_GV_RRN!$D:$D,HB_GV_RRN!$B:$B,"CREATE",HB_GV_RRN!$E:$E,"CASH",HB_GV_RRN!$A:$A,R1)</f>
        <v>0</v>
      </c>
      <c r="S21" s="25">
        <f>SUMIFS(HB_GV_RRN!$D:$D,HB_GV_RRN!$B:$B,"CREATE",HB_GV_RRN!$E:$E,"CASH",HB_GV_RRN!$A:$A,S1)</f>
        <v>0</v>
      </c>
      <c r="T21" s="25">
        <f>SUMIFS(HB_GV_RRN!$D:$D,HB_GV_RRN!$B:$B,"CREATE",HB_GV_RRN!$E:$E,"CASH",HB_GV_RRN!$A:$A,T1)</f>
        <v>0</v>
      </c>
      <c r="U21" s="25">
        <f>SUMIFS(HB_GV_RRN!$D:$D,HB_GV_RRN!$B:$B,"CREATE",HB_GV_RRN!$E:$E,"CASH",HB_GV_RRN!$A:$A,U1)</f>
        <v>0</v>
      </c>
      <c r="V21" s="25">
        <f>SUMIFS(HB_GV_RRN!$D:$D,HB_GV_RRN!$B:$B,"CREATE",HB_GV_RRN!$E:$E,"CASH",HB_GV_RRN!$A:$A,V1)</f>
        <v>0</v>
      </c>
      <c r="W21" s="25">
        <f>SUMIFS(HB_GV_RRN!$D:$D,HB_GV_RRN!$B:$B,"CREATE",HB_GV_RRN!$E:$E,"CASH",HB_GV_RRN!$A:$A,W1)</f>
        <v>0</v>
      </c>
      <c r="X21" s="25">
        <f>SUMIFS(HB_GV_RRN!$D:$D,HB_GV_RRN!$B:$B,"CREATE",HB_GV_RRN!$E:$E,"CASH",HB_GV_RRN!$A:$A,X1)</f>
        <v>0</v>
      </c>
      <c r="Y21" s="25">
        <f>SUMIFS(HB_GV_RRN!$D:$D,HB_GV_RRN!$B:$B,"CREATE",HB_GV_RRN!$E:$E,"CASH",HB_GV_RRN!$A:$A,Y1)</f>
        <v>0</v>
      </c>
      <c r="Z21" s="25">
        <f>SUMIFS(HB_GV_RRN!$D:$D,HB_GV_RRN!$B:$B,"CREATE",HB_GV_RRN!$E:$E,"CASH",HB_GV_RRN!$A:$A,Z1)</f>
        <v>0</v>
      </c>
      <c r="AA21" s="25">
        <f>SUMIFS(HB_GV_RRN!$D:$D,HB_GV_RRN!$B:$B,"CREATE",HB_GV_RRN!$E:$E,"CASH",HB_GV_RRN!$A:$A,AA1)</f>
        <v>0</v>
      </c>
      <c r="AB21" s="25">
        <f>SUMIFS(HB_GV_RRN!$D:$D,HB_GV_RRN!$B:$B,"CREATE",HB_GV_RRN!$E:$E,"CASH",HB_GV_RRN!$A:$A,AB1)</f>
        <v>0</v>
      </c>
      <c r="AC21" s="25">
        <f>SUMIFS(HB_GV_RRN!$D:$D,HB_GV_RRN!$B:$B,"CREATE",HB_GV_RRN!$E:$E,"CASH",HB_GV_RRN!$A:$A,AC1)</f>
        <v>0</v>
      </c>
      <c r="AD21" s="25">
        <f>SUMIFS(HB_GV_RRN!$D:$D,HB_GV_RRN!$B:$B,"CREATE",HB_GV_RRN!$E:$E,"CASH",HB_GV_RRN!$A:$A,AD1)</f>
        <v>0</v>
      </c>
      <c r="AE21" s="25">
        <f>SUMIFS(HB_GV_RRN!$D:$D,HB_GV_RRN!$B:$B,"CREATE",HB_GV_RRN!$E:$E,"CASH",HB_GV_RRN!$A:$A,AE1)</f>
        <v>0</v>
      </c>
      <c r="AF21" s="25">
        <f>SUMIFS(HB_GV_RRN!$D:$D,HB_GV_RRN!$B:$B,"CREATE",HB_GV_RRN!$E:$E,"CASH",HB_GV_RRN!$A:$A,AF1)</f>
        <v>0</v>
      </c>
      <c r="AG21" s="25">
        <f>SUMIFS(HB_GV_RRN!$D:$D,HB_GV_RRN!$B:$B,"CREATE",HB_GV_RRN!$E:$E,"CASH",HB_GV_RRN!$A:$A,AG1)</f>
        <v>0</v>
      </c>
      <c r="AH21" s="25">
        <f>SUMIFS(HB_GV_RRN!$D:$D,HB_GV_RRN!$B:$B,"CREATE",HB_GV_RRN!$E:$E,"CASH",HB_GV_RRN!$A:$A,AH1)</f>
        <v>0</v>
      </c>
    </row>
    <row r="22">
      <c r="A22" s="18"/>
      <c r="B22" s="9" t="s">
        <v>58</v>
      </c>
      <c r="C22" s="29" t="s">
        <v>74</v>
      </c>
      <c r="D22" s="24">
        <f>SUMIFS(HB_GV_RRN!$J:$J,HB_GV_RRN!$K:$K,"CASH",HB_GV_RRN!$G:$G,D1)</f>
        <v>0</v>
      </c>
      <c r="E22" s="24">
        <f>SUMIFS(HB_GV_RRN!$J:$J,HB_GV_RRN!$K:$K,"CASH",HB_GV_RRN!$G:$G,E1)</f>
        <v>0</v>
      </c>
      <c r="F22" s="24">
        <f>SUMIFS(HB_GV_RRN!$J:$J,HB_GV_RRN!$K:$K,"CASH",HB_GV_RRN!$G:$G,F1)</f>
        <v>0</v>
      </c>
      <c r="G22" s="24">
        <f>SUMIFS(HB_GV_RRN!$J:$J,HB_GV_RRN!$K:$K,"CASH",HB_GV_RRN!$G:$G,G1)</f>
        <v>0</v>
      </c>
      <c r="H22" s="24">
        <f>SUMIFS(HB_GV_RRN!$J:$J,HB_GV_RRN!$K:$K,"CASH",HB_GV_RRN!$G:$G,H1)</f>
        <v>0</v>
      </c>
      <c r="I22" s="24">
        <f>SUMIFS(HB_GV_RRN!$J:$J,HB_GV_RRN!$K:$K,"CASH",HB_GV_RRN!$G:$G,I1)</f>
        <v>0</v>
      </c>
      <c r="J22" s="24">
        <f>SUMIFS(HB_GV_RRN!$J:$J,HB_GV_RRN!$K:$K,"CASH",HB_GV_RRN!$G:$G,J1)</f>
        <v>0</v>
      </c>
      <c r="K22" s="24">
        <f>SUMIFS(HB_GV_RRN!$J:$J,HB_GV_RRN!$K:$K,"CASH",HB_GV_RRN!$G:$G,K1)</f>
        <v>0</v>
      </c>
      <c r="L22" s="24">
        <f>SUMIFS(HB_GV_RRN!$J:$J,HB_GV_RRN!$K:$K,"CASH",HB_GV_RRN!$G:$G,L1)</f>
        <v>0</v>
      </c>
      <c r="M22" s="24">
        <f>SUMIFS(HB_GV_RRN!$J:$J,HB_GV_RRN!$K:$K,"CASH",HB_GV_RRN!$G:$G,M1)</f>
        <v>0</v>
      </c>
      <c r="N22" s="24">
        <f>SUMIFS(HB_GV_RRN!$J:$J,HB_GV_RRN!$K:$K,"CASH",HB_GV_RRN!$G:$G,N1)</f>
        <v>0</v>
      </c>
      <c r="O22" s="24">
        <f>SUMIFS(HB_GV_RRN!$J:$J,HB_GV_RRN!$K:$K,"CASH",HB_GV_RRN!$G:$G,O1)</f>
        <v>0</v>
      </c>
      <c r="P22" s="24">
        <f>SUMIFS(HB_GV_RRN!$J:$J,HB_GV_RRN!$K:$K,"CASH",HB_GV_RRN!$G:$G,P1)</f>
        <v>0</v>
      </c>
      <c r="Q22" s="24">
        <f>SUMIFS(HB_GV_RRN!$J:$J,HB_GV_RRN!$K:$K,"CASH",HB_GV_RRN!$G:$G,Q1)</f>
        <v>0</v>
      </c>
      <c r="R22" s="24">
        <f>SUMIFS(HB_GV_RRN!$J:$J,HB_GV_RRN!$K:$K,"CASH",HB_GV_RRN!$G:$G,R1)</f>
        <v>0</v>
      </c>
      <c r="S22" s="24">
        <f>SUMIFS(HB_GV_RRN!$J:$J,HB_GV_RRN!$K:$K,"CASH",HB_GV_RRN!$G:$G,S1)</f>
        <v>0</v>
      </c>
      <c r="T22" s="24">
        <f>SUMIFS(HB_GV_RRN!$J:$J,HB_GV_RRN!$K:$K,"CASH",HB_GV_RRN!$G:$G,T1)</f>
        <v>0</v>
      </c>
      <c r="U22" s="24">
        <f>SUMIFS(HB_GV_RRN!$J:$J,HB_GV_RRN!$K:$K,"CASH",HB_GV_RRN!$G:$G,U1)</f>
        <v>0</v>
      </c>
      <c r="V22" s="24">
        <f>SUMIFS(HB_GV_RRN!$J:$J,HB_GV_RRN!$K:$K,"CASH",HB_GV_RRN!$G:$G,V1)</f>
        <v>0</v>
      </c>
      <c r="W22" s="24">
        <f>SUMIFS(HB_GV_RRN!$J:$J,HB_GV_RRN!$K:$K,"CASH",HB_GV_RRN!$G:$G,W1)</f>
        <v>0</v>
      </c>
      <c r="X22" s="24">
        <f>SUMIFS(HB_GV_RRN!$J:$J,HB_GV_RRN!$K:$K,"CASH",HB_GV_RRN!$G:$G,X1)</f>
        <v>0</v>
      </c>
      <c r="Y22" s="24">
        <f>SUMIFS(HB_GV_RRN!$J:$J,HB_GV_RRN!$K:$K,"CASH",HB_GV_RRN!$G:$G,Y1)</f>
        <v>0</v>
      </c>
      <c r="Z22" s="24">
        <f>SUMIFS(HB_GV_RRN!$J:$J,HB_GV_RRN!$K:$K,"CASH",HB_GV_RRN!$G:$G,Z1)</f>
        <v>0</v>
      </c>
      <c r="AA22" s="24">
        <f>SUMIFS(HB_GV_RRN!$J:$J,HB_GV_RRN!$K:$K,"CASH",HB_GV_RRN!$G:$G,AA1)</f>
        <v>0</v>
      </c>
      <c r="AB22" s="24">
        <f>SUMIFS(HB_GV_RRN!$J:$J,HB_GV_RRN!$K:$K,"CASH",HB_GV_RRN!$G:$G,AB1)</f>
        <v>0</v>
      </c>
      <c r="AC22" s="24">
        <f>SUMIFS(HB_GV_RRN!$J:$J,HB_GV_RRN!$K:$K,"CASH",HB_GV_RRN!$G:$G,AC1)</f>
        <v>0</v>
      </c>
      <c r="AD22" s="24">
        <f>SUMIFS(HB_GV_RRN!$J:$J,HB_GV_RRN!$K:$K,"CASH",HB_GV_RRN!$G:$G,AD1)</f>
        <v>0</v>
      </c>
      <c r="AE22" s="24">
        <f>SUMIFS(HB_GV_RRN!$J:$J,HB_GV_RRN!$K:$K,"CASH",HB_GV_RRN!$G:$G,AE1)</f>
        <v>0</v>
      </c>
      <c r="AF22" s="24">
        <f>SUMIFS(HB_GV_RRN!$J:$J,HB_GV_RRN!$K:$K,"CASH",HB_GV_RRN!$G:$G,AF1)</f>
        <v>0</v>
      </c>
      <c r="AG22" s="24">
        <f>SUMIFS(HB_GV_RRN!$J:$J,HB_GV_RRN!$K:$K,"CASH",HB_GV_RRN!$G:$G,AG1)</f>
        <v>0</v>
      </c>
      <c r="AH22" s="24">
        <f>SUMIFS(HB_GV_RRN!$J:$J,HB_GV_RRN!$K:$K,"CASH",HB_GV_RRN!$G:$G,AH1)</f>
        <v>0</v>
      </c>
    </row>
    <row r="23">
      <c r="A23" s="18"/>
      <c r="B23" s="19"/>
      <c r="C23" s="29" t="s">
        <v>75</v>
      </c>
      <c r="D23" s="25">
        <f>SUMIFS(HB_GV_RRN!$D:$D,HB_GV_RRN!$B:$B,"REDEEM",HB_GV_RRN!$E:$E,"CASH",HB_GV_RRN!$A:$A,D1)</f>
        <v>0</v>
      </c>
      <c r="E23" s="25">
        <f>SUMIFS(HB_GV_RRN!$D:$D,HB_GV_RRN!$B:$B,"REDEEM",HB_GV_RRN!$E:$E,"CASH",HB_GV_RRN!$A:$A,E3)</f>
        <v>0</v>
      </c>
      <c r="F23" s="25">
        <f>SUMIFS(HB_GV_RRN!$D:$D,HB_GV_RRN!$B:$B,"REDEEM",HB_GV_RRN!$E:$E,"CASH",HB_GV_RRN!$A:$A,F3)</f>
        <v>0</v>
      </c>
      <c r="G23" s="25">
        <f>SUMIFS(HB_GV_RRN!$D:$D,HB_GV_RRN!$B:$B,"REDEEM",HB_GV_RRN!$E:$E,"CASH",HB_GV_RRN!$A:$A,G3)</f>
        <v>0</v>
      </c>
      <c r="H23" s="25">
        <f>SUMIFS(HB_GV_RRN!$D:$D,HB_GV_RRN!$B:$B,"REDEEM",HB_GV_RRN!$E:$E,"CASH",HB_GV_RRN!$A:$A,H3)</f>
        <v>0</v>
      </c>
      <c r="I23" s="25">
        <f>SUMIFS(HB_GV_RRN!$D:$D,HB_GV_RRN!$B:$B,"REDEEM",HB_GV_RRN!$E:$E,"CASH",HB_GV_RRN!$A:$A,I3)</f>
        <v>0</v>
      </c>
      <c r="J23" s="25">
        <f>SUMIFS(HB_GV_RRN!$D:$D,HB_GV_RRN!$B:$B,"REDEEM",HB_GV_RRN!$E:$E,"CASH",HB_GV_RRN!$A:$A,J3)</f>
        <v>0</v>
      </c>
      <c r="K23" s="25">
        <f>SUMIFS(HB_GV_RRN!$D:$D,HB_GV_RRN!$B:$B,"REDEEM",HB_GV_RRN!$E:$E,"CASH",HB_GV_RRN!$A:$A,K3)</f>
        <v>0</v>
      </c>
      <c r="L23" s="25">
        <f>SUMIFS(HB_GV_RRN!$D:$D,HB_GV_RRN!$B:$B,"REDEEM",HB_GV_RRN!$E:$E,"CASH",HB_GV_RRN!$A:$A,L3)</f>
        <v>0</v>
      </c>
      <c r="M23" s="25">
        <f>SUMIFS(HB_GV_RRN!$D:$D,HB_GV_RRN!$B:$B,"REDEEM",HB_GV_RRN!$E:$E,"CASH",HB_GV_RRN!$A:$A,M3)</f>
        <v>0</v>
      </c>
      <c r="N23" s="25">
        <f>SUMIFS(HB_GV_RRN!$D:$D,HB_GV_RRN!$B:$B,"REDEEM",HB_GV_RRN!$E:$E,"CASH",HB_GV_RRN!$A:$A,N3)</f>
        <v>0</v>
      </c>
      <c r="O23" s="25">
        <f>SUMIFS(HB_GV_RRN!$D:$D,HB_GV_RRN!$B:$B,"REDEEM",HB_GV_RRN!$E:$E,"CASH",HB_GV_RRN!$A:$A,O3)</f>
        <v>0</v>
      </c>
      <c r="P23" s="25">
        <f>SUMIFS(HB_GV_RRN!$D:$D,HB_GV_RRN!$B:$B,"REDEEM",HB_GV_RRN!$E:$E,"CASH",HB_GV_RRN!$A:$A,P3)</f>
        <v>0</v>
      </c>
      <c r="Q23" s="25">
        <f>SUMIFS(HB_GV_RRN!$D:$D,HB_GV_RRN!$B:$B,"REDEEM",HB_GV_RRN!$E:$E,"CASH",HB_GV_RRN!$A:$A,Q3)</f>
        <v>0</v>
      </c>
      <c r="R23" s="25">
        <f>SUMIFS(HB_GV_RRN!$D:$D,HB_GV_RRN!$B:$B,"REDEEM",HB_GV_RRN!$E:$E,"CASH",HB_GV_RRN!$A:$A,R3)</f>
        <v>0</v>
      </c>
      <c r="S23" s="25">
        <f>SUMIFS(HB_GV_RRN!$D:$D,HB_GV_RRN!$B:$B,"REDEEM",HB_GV_RRN!$E:$E,"CASH",HB_GV_RRN!$A:$A,S3)</f>
        <v>0</v>
      </c>
      <c r="T23" s="25">
        <f>SUMIFS(HB_GV_RRN!$D:$D,HB_GV_RRN!$B:$B,"REDEEM",HB_GV_RRN!$E:$E,"CASH",HB_GV_RRN!$A:$A,#REF!)</f>
        <v>0</v>
      </c>
      <c r="U23" s="25">
        <f>SUMIFS(HB_GV_RRN!$D:$D,HB_GV_RRN!$B:$B,"REDEEM",HB_GV_RRN!$E:$E,"CASH",HB_GV_RRN!$A:$A,U3)</f>
        <v>0</v>
      </c>
      <c r="V23" s="25">
        <f>SUMIFS(HB_GV_RRN!$D:$D,HB_GV_RRN!$B:$B,"REDEEM",HB_GV_RRN!$E:$E,"CASH",HB_GV_RRN!$A:$A,V3)</f>
        <v>0</v>
      </c>
      <c r="W23" s="25">
        <f>SUMIFS(HB_GV_RRN!$D:$D,HB_GV_RRN!$B:$B,"REDEEM",HB_GV_RRN!$E:$E,"CASH",HB_GV_RRN!$A:$A,#REF!)</f>
        <v>0</v>
      </c>
      <c r="X23" s="25">
        <f>SUMIFS(HB_GV_RRN!$D:$D,HB_GV_RRN!$B:$B,"REDEEM",HB_GV_RRN!$E:$E,"CASH",HB_GV_RRN!$A:$A,X2)</f>
        <v>0</v>
      </c>
      <c r="Y23" s="25">
        <f>SUMIFS(HB_GV_RRN!$D:$D,HB_GV_RRN!$B:$B,"REDEEM",HB_GV_RRN!$E:$E,"CASH",HB_GV_RRN!$A:$A,Y3)</f>
        <v>0</v>
      </c>
      <c r="Z23" s="25">
        <f>SUMIFS(HB_GV_RRN!$D:$D,HB_GV_RRN!$B:$B,"REDEEM",HB_GV_RRN!$E:$E,"CASH",HB_GV_RRN!$A:$A,Z3)</f>
        <v>0</v>
      </c>
      <c r="AA23" s="25">
        <f>SUMIFS(HB_GV_RRN!$D:$D,HB_GV_RRN!$B:$B,"REDEEM",HB_GV_RRN!$E:$E,"CASH",HB_GV_RRN!$A:$A,#REF!)</f>
        <v>0</v>
      </c>
      <c r="AB23" s="25">
        <f>SUMIFS(HB_GV_RRN!$D:$D,HB_GV_RRN!$B:$B,"REDEEM",HB_GV_RRN!$E:$E,"CASH",HB_GV_RRN!$A:$A,#REF!)</f>
        <v>0</v>
      </c>
      <c r="AC23" s="25">
        <f>SUMIFS(HB_GV_RRN!$D:$D,HB_GV_RRN!$B:$B,"REDEEM",HB_GV_RRN!$E:$E,"CASH",HB_GV_RRN!$A:$A,AC3)</f>
        <v>0</v>
      </c>
      <c r="AD23" s="25">
        <f>SUMIFS(HB_GV_RRN!$D:$D,HB_GV_RRN!$B:$B,"REDEEM",HB_GV_RRN!$E:$E,"CASH",HB_GV_RRN!$A:$A,AD3)</f>
        <v>0</v>
      </c>
      <c r="AE23" s="25">
        <f>SUMIFS(HB_GV_RRN!$D:$D,HB_GV_RRN!$B:$B,"REDEEM",HB_GV_RRN!$E:$E,"CASH",HB_GV_RRN!$A:$A,AE3)</f>
        <v>0</v>
      </c>
      <c r="AF23" s="25">
        <f>SUMIFS(HB_GV_RRN!$D:$D,HB_GV_RRN!$B:$B,"REDEEM",HB_GV_RRN!$E:$E,"CASH",HB_GV_RRN!$A:$A,AF3)</f>
        <v>0</v>
      </c>
      <c r="AG23" s="25">
        <f>SUMIFS(HB_GV_RRN!$D:$D,HB_GV_RRN!$B:$B,"REDEEM",HB_GV_RRN!$E:$E,"CASH",HB_GV_RRN!$A:$A,AG3)</f>
        <v>0</v>
      </c>
      <c r="AH23" s="25">
        <f>SUMIFS(HB_GV_RRN!$D:$D,HB_GV_RRN!$B:$B,"REDEEM",HB_GV_RRN!$E:$E,"CASH",HB_GV_RRN!$A:$A,AH3)</f>
        <v>0</v>
      </c>
    </row>
    <row r="24">
      <c r="A24" s="26"/>
      <c r="B24" s="25" t="s">
        <v>76</v>
      </c>
      <c r="C24" s="19"/>
      <c r="D24" s="25">
        <f t="shared" ref="D24:AH24" si="2">D2+D4+D19+D21-D8-D10-D23</f>
        <v>12810</v>
      </c>
      <c r="E24" s="25">
        <f t="shared" si="2"/>
        <v>42849</v>
      </c>
      <c r="F24" s="25">
        <f t="shared" si="2"/>
        <v>10024</v>
      </c>
      <c r="G24" s="25">
        <f t="shared" si="2"/>
        <v>7815</v>
      </c>
      <c r="H24" s="25">
        <f t="shared" si="2"/>
        <v>47735</v>
      </c>
      <c r="I24" s="25">
        <f t="shared" si="2"/>
        <v>46135</v>
      </c>
      <c r="J24" s="25">
        <f t="shared" si="2"/>
        <v>14941</v>
      </c>
      <c r="K24" s="25">
        <f t="shared" si="2"/>
        <v>18493</v>
      </c>
      <c r="L24" s="25">
        <f t="shared" si="2"/>
        <v>15243</v>
      </c>
      <c r="M24" s="25">
        <f t="shared" si="2"/>
        <v>18982</v>
      </c>
      <c r="N24" s="25">
        <f t="shared" si="2"/>
        <v>9678</v>
      </c>
      <c r="O24" s="25">
        <f t="shared" si="2"/>
        <v>28961</v>
      </c>
      <c r="P24" s="25">
        <f t="shared" si="2"/>
        <v>47201</v>
      </c>
      <c r="Q24" s="25">
        <f t="shared" si="2"/>
        <v>25844</v>
      </c>
      <c r="R24" s="25">
        <f t="shared" si="2"/>
        <v>39131</v>
      </c>
      <c r="S24" s="25">
        <f t="shared" si="2"/>
        <v>22932</v>
      </c>
      <c r="T24" s="25">
        <f t="shared" si="2"/>
        <v>47182</v>
      </c>
      <c r="U24" s="25">
        <f t="shared" si="2"/>
        <v>0</v>
      </c>
      <c r="V24" s="31">
        <f t="shared" si="2"/>
        <v>0</v>
      </c>
      <c r="W24" s="25">
        <f t="shared" si="2"/>
        <v>0</v>
      </c>
      <c r="X24" s="25">
        <f t="shared" si="2"/>
        <v>0</v>
      </c>
      <c r="Y24" s="25">
        <f t="shared" si="2"/>
        <v>0</v>
      </c>
      <c r="Z24" s="25">
        <f t="shared" si="2"/>
        <v>0</v>
      </c>
      <c r="AA24" s="25">
        <f t="shared" si="2"/>
        <v>0</v>
      </c>
      <c r="AB24" s="25">
        <f t="shared" si="2"/>
        <v>0</v>
      </c>
      <c r="AC24" s="25">
        <f t="shared" si="2"/>
        <v>0</v>
      </c>
      <c r="AD24" s="25">
        <f t="shared" si="2"/>
        <v>0</v>
      </c>
      <c r="AE24" s="25">
        <f t="shared" si="2"/>
        <v>0</v>
      </c>
      <c r="AF24" s="25">
        <f t="shared" si="2"/>
        <v>0</v>
      </c>
      <c r="AG24" s="25">
        <f t="shared" si="2"/>
        <v>0</v>
      </c>
      <c r="AH24" s="25">
        <f t="shared" si="2"/>
        <v>0</v>
      </c>
    </row>
    <row r="25">
      <c r="A25" s="32" t="s">
        <v>77</v>
      </c>
      <c r="B25" s="33"/>
      <c r="C25" s="19"/>
      <c r="D25" s="34">
        <v>28.0</v>
      </c>
      <c r="E25" s="34">
        <v>32.0</v>
      </c>
      <c r="F25" s="34">
        <v>29.0</v>
      </c>
      <c r="G25" s="34">
        <v>37.0</v>
      </c>
      <c r="H25" s="34">
        <v>50.0</v>
      </c>
      <c r="I25" s="34">
        <v>62.0</v>
      </c>
      <c r="J25" s="34">
        <v>29.0</v>
      </c>
      <c r="K25" s="34">
        <v>30.0</v>
      </c>
      <c r="L25" s="34">
        <v>33.0</v>
      </c>
      <c r="M25" s="34">
        <v>30.0</v>
      </c>
      <c r="N25" s="34">
        <v>32.0</v>
      </c>
      <c r="O25" s="34">
        <v>53.0</v>
      </c>
      <c r="P25" s="34">
        <v>63.0</v>
      </c>
      <c r="Q25" s="34">
        <v>36.0</v>
      </c>
      <c r="R25" s="34">
        <v>31.0</v>
      </c>
      <c r="S25" s="34">
        <v>31.0</v>
      </c>
      <c r="T25" s="34">
        <v>43.0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>
      <c r="A26" s="32" t="s">
        <v>78</v>
      </c>
      <c r="B26" s="33"/>
      <c r="C26" s="19"/>
      <c r="D26" s="34">
        <v>28.0</v>
      </c>
      <c r="E26" s="34">
        <v>32.0</v>
      </c>
      <c r="F26" s="34">
        <v>29.0</v>
      </c>
      <c r="G26" s="34">
        <v>37.0</v>
      </c>
      <c r="H26" s="34">
        <v>50.0</v>
      </c>
      <c r="I26" s="34">
        <v>62.0</v>
      </c>
      <c r="J26" s="34">
        <v>29.0</v>
      </c>
      <c r="K26" s="34">
        <v>30.0</v>
      </c>
      <c r="L26" s="34">
        <v>33.0</v>
      </c>
      <c r="M26" s="34">
        <v>30.0</v>
      </c>
      <c r="N26" s="34">
        <v>32.0</v>
      </c>
      <c r="O26" s="34">
        <v>53.0</v>
      </c>
      <c r="P26" s="34">
        <v>63.0</v>
      </c>
      <c r="Q26" s="34">
        <v>36.0</v>
      </c>
      <c r="R26" s="34">
        <v>31.0</v>
      </c>
      <c r="S26" s="34">
        <v>31.0</v>
      </c>
      <c r="T26" s="34">
        <v>43.0</v>
      </c>
      <c r="U26" s="35"/>
      <c r="V26" s="35"/>
      <c r="W26" s="35"/>
      <c r="X26" s="35"/>
      <c r="Y26" s="36"/>
      <c r="Z26" s="35"/>
      <c r="AA26" s="35"/>
      <c r="AB26" s="35"/>
      <c r="AC26" s="35"/>
      <c r="AD26" s="35"/>
      <c r="AE26" s="35"/>
      <c r="AF26" s="35"/>
      <c r="AG26" s="35"/>
      <c r="AH26" s="35"/>
    </row>
    <row r="27">
      <c r="A27" s="37"/>
      <c r="B27" s="37"/>
      <c r="C27" s="37"/>
      <c r="D27" s="37"/>
      <c r="E27" s="37"/>
      <c r="F27" s="38" t="s">
        <v>32</v>
      </c>
      <c r="G27" s="37"/>
      <c r="H27" s="37" t="s">
        <v>32</v>
      </c>
      <c r="I27" s="37"/>
      <c r="J27" s="37"/>
      <c r="K27" s="37"/>
      <c r="L27" s="37"/>
      <c r="M27" s="37"/>
      <c r="N27" s="37"/>
      <c r="O27" s="37"/>
      <c r="P27" s="37"/>
      <c r="Q27" s="37"/>
      <c r="R27" s="38" t="s">
        <v>32</v>
      </c>
      <c r="S27" s="37"/>
      <c r="T27" s="37"/>
      <c r="U27" s="37"/>
      <c r="V27" s="37"/>
      <c r="W27" s="37"/>
      <c r="X27" s="37"/>
      <c r="Y27" s="37"/>
      <c r="Z27" s="37"/>
      <c r="AA27" s="37"/>
      <c r="AB27" s="38" t="s">
        <v>79</v>
      </c>
      <c r="AC27" s="37"/>
      <c r="AD27" s="37" t="s">
        <v>32</v>
      </c>
      <c r="AE27" s="37"/>
      <c r="AF27" s="37"/>
      <c r="AG27" s="37"/>
      <c r="AH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9"/>
      <c r="AA28" s="37"/>
      <c r="AB28" s="37"/>
      <c r="AC28" s="37"/>
      <c r="AD28" s="37"/>
      <c r="AE28" s="37"/>
      <c r="AF28" s="37"/>
      <c r="AG28" s="37"/>
      <c r="AH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9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9"/>
      <c r="Z29" s="37"/>
      <c r="AA29" s="37"/>
      <c r="AB29" s="37"/>
      <c r="AC29" s="37"/>
      <c r="AD29" s="37"/>
      <c r="AE29" s="37"/>
      <c r="AF29" s="37"/>
      <c r="AG29" s="37"/>
      <c r="AH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 t="s">
        <v>80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 t="s">
        <v>32</v>
      </c>
      <c r="Q31" s="37"/>
      <c r="R31" s="37"/>
      <c r="S31" s="37"/>
      <c r="T31" s="37"/>
      <c r="U31" s="37"/>
      <c r="V31" s="37"/>
      <c r="W31" s="37"/>
      <c r="X31" s="37"/>
      <c r="Y31" s="37"/>
      <c r="Z31" s="39"/>
      <c r="AA31" s="37"/>
      <c r="AB31" s="37"/>
      <c r="AC31" s="37"/>
      <c r="AD31" s="37"/>
      <c r="AE31" s="37"/>
      <c r="AF31" s="37"/>
      <c r="AG31" s="37"/>
      <c r="AH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 t="s">
        <v>32</v>
      </c>
      <c r="AE33" s="37"/>
      <c r="AF33" s="37"/>
      <c r="AG33" s="37"/>
      <c r="AH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>
      <c r="A37" s="37"/>
      <c r="B37" s="37"/>
      <c r="C37" s="37"/>
      <c r="D37" s="39"/>
      <c r="E37" s="39"/>
      <c r="F37" s="39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</row>
  </sheetData>
  <mergeCells count="23">
    <mergeCell ref="B10:B11"/>
    <mergeCell ref="B12:C12"/>
    <mergeCell ref="A2:A7"/>
    <mergeCell ref="B2:B3"/>
    <mergeCell ref="B4:B5"/>
    <mergeCell ref="B6:C6"/>
    <mergeCell ref="B7:C7"/>
    <mergeCell ref="A8:A12"/>
    <mergeCell ref="B8:B9"/>
    <mergeCell ref="A15:A18"/>
    <mergeCell ref="A19:A24"/>
    <mergeCell ref="B19:B21"/>
    <mergeCell ref="B22:B23"/>
    <mergeCell ref="B24:C24"/>
    <mergeCell ref="A25:C25"/>
    <mergeCell ref="A26:C26"/>
    <mergeCell ref="A13:A14"/>
    <mergeCell ref="B13:C13"/>
    <mergeCell ref="B14:C14"/>
    <mergeCell ref="B15:C15"/>
    <mergeCell ref="B16:C16"/>
    <mergeCell ref="B17:C17"/>
    <mergeCell ref="B18:C18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63"/>
    <col customWidth="1" min="3" max="3" width="26.0"/>
    <col customWidth="1" min="4" max="4" width="65.0"/>
    <col customWidth="1" min="5" max="5" width="17.63"/>
    <col customWidth="1" min="6" max="6" width="20.63"/>
  </cols>
  <sheetData>
    <row r="1">
      <c r="A1" s="40" t="s">
        <v>81</v>
      </c>
      <c r="B1" s="41" t="s">
        <v>82</v>
      </c>
      <c r="C1" s="41" t="s">
        <v>83</v>
      </c>
      <c r="D1" s="41" t="s">
        <v>84</v>
      </c>
      <c r="E1" s="41" t="s">
        <v>85</v>
      </c>
      <c r="F1" s="41" t="s">
        <v>86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2">
        <v>45839.0</v>
      </c>
      <c r="B2" s="43">
        <v>15584.0</v>
      </c>
      <c r="C2" s="44" t="s">
        <v>87</v>
      </c>
      <c r="D2" s="45" t="s">
        <v>88</v>
      </c>
      <c r="E2" s="44" t="s">
        <v>89</v>
      </c>
      <c r="F2" s="43">
        <v>31000.0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2">
        <v>45839.0</v>
      </c>
      <c r="B3" s="43">
        <v>15585.0</v>
      </c>
      <c r="C3" s="44" t="s">
        <v>90</v>
      </c>
      <c r="D3" s="45" t="s">
        <v>91</v>
      </c>
      <c r="E3" s="44" t="s">
        <v>89</v>
      </c>
      <c r="F3" s="43">
        <v>80.0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2">
        <v>45839.0</v>
      </c>
      <c r="B4" s="43">
        <v>15586.0</v>
      </c>
      <c r="C4" s="44" t="s">
        <v>92</v>
      </c>
      <c r="D4" s="45" t="s">
        <v>93</v>
      </c>
      <c r="E4" s="44" t="s">
        <v>89</v>
      </c>
      <c r="F4" s="43">
        <v>120.0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2">
        <v>45839.0</v>
      </c>
      <c r="B5" s="43">
        <v>15587.0</v>
      </c>
      <c r="C5" s="44" t="s">
        <v>94</v>
      </c>
      <c r="D5" s="45" t="s">
        <v>95</v>
      </c>
      <c r="E5" s="44" t="s">
        <v>89</v>
      </c>
      <c r="F5" s="43">
        <v>110.0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2">
        <v>45839.0</v>
      </c>
      <c r="B6" s="43">
        <v>15588.0</v>
      </c>
      <c r="C6" s="44" t="s">
        <v>90</v>
      </c>
      <c r="D6" s="45" t="s">
        <v>96</v>
      </c>
      <c r="E6" s="44" t="s">
        <v>89</v>
      </c>
      <c r="F6" s="43">
        <v>100.0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2">
        <v>45839.0</v>
      </c>
      <c r="B7" s="43">
        <v>15589.0</v>
      </c>
      <c r="C7" s="44" t="s">
        <v>92</v>
      </c>
      <c r="D7" s="45" t="s">
        <v>97</v>
      </c>
      <c r="E7" s="44" t="s">
        <v>89</v>
      </c>
      <c r="F7" s="43">
        <v>300.0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2">
        <v>45839.0</v>
      </c>
      <c r="B8" s="43">
        <v>15590.0</v>
      </c>
      <c r="C8" s="44" t="s">
        <v>90</v>
      </c>
      <c r="D8" s="45" t="s">
        <v>98</v>
      </c>
      <c r="E8" s="44" t="s">
        <v>89</v>
      </c>
      <c r="F8" s="43">
        <v>290.0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6">
        <v>45839.0</v>
      </c>
      <c r="B9" s="43">
        <v>15591.0</v>
      </c>
      <c r="C9" s="44" t="s">
        <v>83</v>
      </c>
      <c r="D9" s="47" t="s">
        <v>99</v>
      </c>
      <c r="E9" s="44" t="s">
        <v>100</v>
      </c>
      <c r="F9" s="44">
        <v>100.0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6">
        <v>45840.0</v>
      </c>
      <c r="B10" s="43">
        <v>15592.0</v>
      </c>
      <c r="C10" s="44" t="s">
        <v>90</v>
      </c>
      <c r="D10" s="47" t="s">
        <v>101</v>
      </c>
      <c r="E10" s="44" t="s">
        <v>89</v>
      </c>
      <c r="F10" s="44">
        <v>190.0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6">
        <v>45840.0</v>
      </c>
      <c r="B11" s="43">
        <v>15593.0</v>
      </c>
      <c r="C11" s="44" t="s">
        <v>90</v>
      </c>
      <c r="D11" s="47" t="s">
        <v>102</v>
      </c>
      <c r="E11" s="44" t="s">
        <v>89</v>
      </c>
      <c r="F11" s="44">
        <v>200.0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6">
        <v>45840.0</v>
      </c>
      <c r="B12" s="43">
        <v>15594.0</v>
      </c>
      <c r="C12" s="44" t="s">
        <v>92</v>
      </c>
      <c r="D12" s="47" t="s">
        <v>93</v>
      </c>
      <c r="E12" s="44" t="s">
        <v>89</v>
      </c>
      <c r="F12" s="44">
        <v>80.0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6">
        <v>45841.0</v>
      </c>
      <c r="B13" s="43">
        <v>15595.0</v>
      </c>
      <c r="C13" s="44" t="s">
        <v>103</v>
      </c>
      <c r="D13" s="47" t="s">
        <v>104</v>
      </c>
      <c r="E13" s="44" t="s">
        <v>100</v>
      </c>
      <c r="F13" s="44">
        <v>10000.0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6">
        <v>45841.0</v>
      </c>
      <c r="B14" s="43">
        <v>15596.0</v>
      </c>
      <c r="C14" s="44" t="s">
        <v>94</v>
      </c>
      <c r="D14" s="47" t="s">
        <v>105</v>
      </c>
      <c r="E14" s="44" t="s">
        <v>100</v>
      </c>
      <c r="F14" s="44">
        <v>254.0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6">
        <v>45841.0</v>
      </c>
      <c r="B15" s="43">
        <v>15597.0</v>
      </c>
      <c r="C15" s="44" t="s">
        <v>106</v>
      </c>
      <c r="D15" s="47" t="s">
        <v>107</v>
      </c>
      <c r="E15" s="44" t="s">
        <v>100</v>
      </c>
      <c r="F15" s="44">
        <v>855.0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6">
        <v>45841.0</v>
      </c>
      <c r="B16" s="43">
        <v>15598.0</v>
      </c>
      <c r="C16" s="44" t="s">
        <v>108</v>
      </c>
      <c r="D16" s="47" t="s">
        <v>109</v>
      </c>
      <c r="E16" s="44" t="s">
        <v>100</v>
      </c>
      <c r="F16" s="44">
        <v>30.0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6">
        <v>45841.0</v>
      </c>
      <c r="B17" s="43">
        <v>15599.0</v>
      </c>
      <c r="C17" s="44" t="s">
        <v>92</v>
      </c>
      <c r="D17" s="47" t="s">
        <v>110</v>
      </c>
      <c r="E17" s="44" t="s">
        <v>111</v>
      </c>
      <c r="F17" s="44">
        <v>11545.0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6">
        <v>45841.0</v>
      </c>
      <c r="B18" s="43">
        <v>15600.0</v>
      </c>
      <c r="C18" s="44" t="s">
        <v>90</v>
      </c>
      <c r="D18" s="47" t="s">
        <v>112</v>
      </c>
      <c r="E18" s="44" t="s">
        <v>100</v>
      </c>
      <c r="F18" s="44">
        <v>300.0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6">
        <v>45841.0</v>
      </c>
      <c r="B19" s="43">
        <v>15601.0</v>
      </c>
      <c r="C19" s="44" t="s">
        <v>103</v>
      </c>
      <c r="D19" s="47" t="s">
        <v>113</v>
      </c>
      <c r="E19" s="44" t="s">
        <v>100</v>
      </c>
      <c r="F19" s="44">
        <v>3500.0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6">
        <v>45842.0</v>
      </c>
      <c r="B20" s="43">
        <v>15602.0</v>
      </c>
      <c r="C20" s="44" t="s">
        <v>103</v>
      </c>
      <c r="D20" s="47" t="s">
        <v>114</v>
      </c>
      <c r="E20" s="44" t="s">
        <v>89</v>
      </c>
      <c r="F20" s="44">
        <v>9900.0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6">
        <v>45842.0</v>
      </c>
      <c r="B21" s="43">
        <v>15603.0</v>
      </c>
      <c r="C21" s="44" t="s">
        <v>92</v>
      </c>
      <c r="D21" s="47" t="s">
        <v>115</v>
      </c>
      <c r="E21" s="44" t="s">
        <v>89</v>
      </c>
      <c r="F21" s="44">
        <v>9400.0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6">
        <v>45842.0</v>
      </c>
      <c r="B22" s="43">
        <v>15604.0</v>
      </c>
      <c r="C22" s="44" t="s">
        <v>103</v>
      </c>
      <c r="D22" s="47" t="s">
        <v>116</v>
      </c>
      <c r="E22" s="44" t="s">
        <v>89</v>
      </c>
      <c r="F22" s="44">
        <v>500.0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6">
        <v>45842.0</v>
      </c>
      <c r="B23" s="43">
        <v>15605.0</v>
      </c>
      <c r="C23" s="44" t="s">
        <v>92</v>
      </c>
      <c r="D23" s="47" t="s">
        <v>117</v>
      </c>
      <c r="E23" s="44" t="s">
        <v>89</v>
      </c>
      <c r="F23" s="44">
        <v>900.0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6">
        <v>45842.0</v>
      </c>
      <c r="B24" s="43">
        <v>15606.0</v>
      </c>
      <c r="C24" s="44" t="s">
        <v>90</v>
      </c>
      <c r="D24" s="47" t="s">
        <v>118</v>
      </c>
      <c r="E24" s="44" t="s">
        <v>89</v>
      </c>
      <c r="F24" s="44">
        <v>320.0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6">
        <v>45842.0</v>
      </c>
      <c r="B25" s="43">
        <v>15607.0</v>
      </c>
      <c r="C25" s="44" t="s">
        <v>90</v>
      </c>
      <c r="D25" s="47" t="s">
        <v>119</v>
      </c>
      <c r="E25" s="44" t="s">
        <v>89</v>
      </c>
      <c r="F25" s="44">
        <v>150.0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6">
        <v>45842.0</v>
      </c>
      <c r="B26" s="43">
        <v>15608.0</v>
      </c>
      <c r="C26" s="44" t="s">
        <v>92</v>
      </c>
      <c r="D26" s="47" t="s">
        <v>93</v>
      </c>
      <c r="E26" s="44" t="s">
        <v>89</v>
      </c>
      <c r="F26" s="44">
        <v>150.0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6">
        <v>45842.0</v>
      </c>
      <c r="B27" s="43">
        <v>15609.0</v>
      </c>
      <c r="C27" s="44" t="s">
        <v>103</v>
      </c>
      <c r="D27" s="47" t="s">
        <v>120</v>
      </c>
      <c r="E27" s="44" t="s">
        <v>89</v>
      </c>
      <c r="F27" s="44">
        <v>300.0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6">
        <v>45842.0</v>
      </c>
      <c r="B28" s="43">
        <v>15610.0</v>
      </c>
      <c r="C28" s="44" t="s">
        <v>103</v>
      </c>
      <c r="D28" s="47" t="s">
        <v>121</v>
      </c>
      <c r="E28" s="44" t="s">
        <v>89</v>
      </c>
      <c r="F28" s="44">
        <v>100.0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6">
        <v>45843.0</v>
      </c>
      <c r="B29" s="43">
        <v>15611.0</v>
      </c>
      <c r="C29" s="44" t="s">
        <v>87</v>
      </c>
      <c r="D29" s="47" t="s">
        <v>88</v>
      </c>
      <c r="E29" s="44" t="s">
        <v>100</v>
      </c>
      <c r="F29" s="44">
        <v>23000.0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6">
        <v>45843.0</v>
      </c>
      <c r="B30" s="43">
        <v>15612.0</v>
      </c>
      <c r="C30" s="44" t="s">
        <v>103</v>
      </c>
      <c r="D30" s="47" t="s">
        <v>122</v>
      </c>
      <c r="E30" s="44" t="s">
        <v>89</v>
      </c>
      <c r="F30" s="44">
        <v>2242.0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6">
        <v>45843.0</v>
      </c>
      <c r="B31" s="43">
        <v>15613.0</v>
      </c>
      <c r="C31" s="44" t="s">
        <v>90</v>
      </c>
      <c r="D31" s="47" t="s">
        <v>123</v>
      </c>
      <c r="E31" s="44" t="s">
        <v>89</v>
      </c>
      <c r="F31" s="44">
        <v>110.0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6">
        <v>45843.0</v>
      </c>
      <c r="B32" s="43">
        <v>15614.0</v>
      </c>
      <c r="C32" s="44" t="s">
        <v>92</v>
      </c>
      <c r="D32" s="47" t="s">
        <v>124</v>
      </c>
      <c r="E32" s="44" t="s">
        <v>89</v>
      </c>
      <c r="F32" s="44">
        <v>250.0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6">
        <v>45843.0</v>
      </c>
      <c r="B33" s="43">
        <v>15615.0</v>
      </c>
      <c r="C33" s="44" t="s">
        <v>92</v>
      </c>
      <c r="D33" s="47" t="s">
        <v>125</v>
      </c>
      <c r="E33" s="44" t="s">
        <v>89</v>
      </c>
      <c r="F33" s="44">
        <v>150.0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6">
        <v>45843.0</v>
      </c>
      <c r="B34" s="43">
        <v>15616.0</v>
      </c>
      <c r="C34" s="44" t="s">
        <v>126</v>
      </c>
      <c r="D34" s="47" t="s">
        <v>127</v>
      </c>
      <c r="E34" s="44" t="s">
        <v>89</v>
      </c>
      <c r="F34" s="44">
        <v>2011.0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6">
        <v>45843.0</v>
      </c>
      <c r="B35" s="43">
        <v>15617.0</v>
      </c>
      <c r="C35" s="44" t="s">
        <v>90</v>
      </c>
      <c r="D35" s="47" t="s">
        <v>128</v>
      </c>
      <c r="E35" s="44" t="s">
        <v>89</v>
      </c>
      <c r="F35" s="44">
        <v>250.0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6">
        <v>45843.0</v>
      </c>
      <c r="B36" s="43">
        <v>15618.0</v>
      </c>
      <c r="C36" s="44" t="s">
        <v>108</v>
      </c>
      <c r="D36" s="47" t="s">
        <v>129</v>
      </c>
      <c r="E36" s="44" t="s">
        <v>130</v>
      </c>
      <c r="F36" s="44">
        <v>7000.0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6">
        <v>45843.0</v>
      </c>
      <c r="B37" s="43">
        <v>15619.0</v>
      </c>
      <c r="C37" s="44" t="s">
        <v>108</v>
      </c>
      <c r="D37" s="47" t="s">
        <v>129</v>
      </c>
      <c r="E37" s="44" t="s">
        <v>130</v>
      </c>
      <c r="F37" s="44">
        <v>5000.0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6">
        <v>45843.0</v>
      </c>
      <c r="B38" s="43">
        <v>15620.0</v>
      </c>
      <c r="C38" s="44" t="s">
        <v>108</v>
      </c>
      <c r="D38" s="47" t="s">
        <v>131</v>
      </c>
      <c r="E38" s="44" t="s">
        <v>130</v>
      </c>
      <c r="F38" s="44">
        <v>3000.0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6">
        <v>45844.0</v>
      </c>
      <c r="B39" s="43">
        <v>15621.0</v>
      </c>
      <c r="C39" s="44" t="s">
        <v>94</v>
      </c>
      <c r="D39" s="47" t="s">
        <v>132</v>
      </c>
      <c r="E39" s="44" t="s">
        <v>89</v>
      </c>
      <c r="F39" s="44">
        <v>5650.0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6">
        <v>45844.0</v>
      </c>
      <c r="B40" s="43">
        <v>15622.0</v>
      </c>
      <c r="C40" s="44" t="s">
        <v>92</v>
      </c>
      <c r="D40" s="47" t="s">
        <v>93</v>
      </c>
      <c r="E40" s="44" t="s">
        <v>89</v>
      </c>
      <c r="F40" s="44">
        <v>250.0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6">
        <v>45845.0</v>
      </c>
      <c r="B41" s="43">
        <v>15623.0</v>
      </c>
      <c r="C41" s="44" t="s">
        <v>87</v>
      </c>
      <c r="D41" s="47" t="s">
        <v>88</v>
      </c>
      <c r="E41" s="44" t="s">
        <v>100</v>
      </c>
      <c r="F41" s="44">
        <v>69000.0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6">
        <v>45845.0</v>
      </c>
      <c r="B42" s="43">
        <v>15624.0</v>
      </c>
      <c r="C42" s="44" t="s">
        <v>92</v>
      </c>
      <c r="D42" s="47" t="s">
        <v>93</v>
      </c>
      <c r="E42" s="44" t="s">
        <v>100</v>
      </c>
      <c r="F42" s="44">
        <v>120.0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6">
        <v>45845.0</v>
      </c>
      <c r="B43" s="43">
        <v>15625.0</v>
      </c>
      <c r="C43" s="44" t="s">
        <v>126</v>
      </c>
      <c r="D43" s="47" t="s">
        <v>133</v>
      </c>
      <c r="E43" s="44" t="s">
        <v>100</v>
      </c>
      <c r="F43" s="44">
        <v>500.0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6">
        <v>45845.0</v>
      </c>
      <c r="B44" s="43">
        <v>15626.0</v>
      </c>
      <c r="C44" s="44" t="s">
        <v>90</v>
      </c>
      <c r="D44" s="47" t="s">
        <v>134</v>
      </c>
      <c r="E44" s="44" t="s">
        <v>100</v>
      </c>
      <c r="F44" s="44">
        <v>152.0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6">
        <v>45845.0</v>
      </c>
      <c r="B45" s="43">
        <v>15627.0</v>
      </c>
      <c r="C45" s="44" t="s">
        <v>90</v>
      </c>
      <c r="D45" s="47" t="s">
        <v>135</v>
      </c>
      <c r="E45" s="44" t="s">
        <v>100</v>
      </c>
      <c r="F45" s="44">
        <v>300.0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6">
        <v>45845.0</v>
      </c>
      <c r="B46" s="43">
        <v>15628.0</v>
      </c>
      <c r="C46" s="44" t="s">
        <v>90</v>
      </c>
      <c r="D46" s="47" t="s">
        <v>136</v>
      </c>
      <c r="E46" s="44" t="s">
        <v>100</v>
      </c>
      <c r="F46" s="44">
        <v>220.0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6">
        <v>45846.0</v>
      </c>
      <c r="B47" s="43">
        <v>15629.0</v>
      </c>
      <c r="C47" s="44" t="s">
        <v>90</v>
      </c>
      <c r="D47" s="47" t="s">
        <v>137</v>
      </c>
      <c r="E47" s="44" t="s">
        <v>89</v>
      </c>
      <c r="F47" s="44">
        <v>300.0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6">
        <v>45846.0</v>
      </c>
      <c r="B48" s="43">
        <v>15630.0</v>
      </c>
      <c r="C48" s="44" t="s">
        <v>138</v>
      </c>
      <c r="D48" s="47" t="s">
        <v>139</v>
      </c>
      <c r="E48" s="44" t="s">
        <v>89</v>
      </c>
      <c r="F48" s="44">
        <v>50.0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6">
        <v>45846.0</v>
      </c>
      <c r="B49" s="43">
        <v>15631.0</v>
      </c>
      <c r="C49" s="44" t="s">
        <v>106</v>
      </c>
      <c r="D49" s="47" t="s">
        <v>140</v>
      </c>
      <c r="E49" s="44" t="s">
        <v>89</v>
      </c>
      <c r="F49" s="44">
        <v>300.0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6">
        <v>45846.0</v>
      </c>
      <c r="B50" s="43">
        <v>15632.0</v>
      </c>
      <c r="C50" s="44" t="s">
        <v>83</v>
      </c>
      <c r="D50" s="47" t="s">
        <v>99</v>
      </c>
      <c r="E50" s="44" t="s">
        <v>141</v>
      </c>
      <c r="F50" s="44">
        <v>100.0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6">
        <v>45846.0</v>
      </c>
      <c r="B51" s="43">
        <v>15633.0</v>
      </c>
      <c r="C51" s="44" t="s">
        <v>92</v>
      </c>
      <c r="D51" s="47" t="s">
        <v>93</v>
      </c>
      <c r="E51" s="44" t="s">
        <v>89</v>
      </c>
      <c r="F51" s="44">
        <v>120.0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6">
        <v>45846.0</v>
      </c>
      <c r="B52" s="43">
        <v>15634.0</v>
      </c>
      <c r="C52" s="44" t="s">
        <v>108</v>
      </c>
      <c r="D52" s="47" t="s">
        <v>142</v>
      </c>
      <c r="E52" s="44" t="s">
        <v>130</v>
      </c>
      <c r="F52" s="44">
        <v>400.0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6">
        <v>45847.0</v>
      </c>
      <c r="B53" s="43">
        <v>15635.0</v>
      </c>
      <c r="C53" s="44" t="s">
        <v>87</v>
      </c>
      <c r="D53" s="47" t="s">
        <v>88</v>
      </c>
      <c r="E53" s="44" t="s">
        <v>89</v>
      </c>
      <c r="F53" s="44">
        <v>11000.0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6">
        <v>45847.0</v>
      </c>
      <c r="B54" s="43">
        <v>15636.0</v>
      </c>
      <c r="C54" s="44" t="s">
        <v>143</v>
      </c>
      <c r="D54" s="47" t="s">
        <v>144</v>
      </c>
      <c r="E54" s="44" t="s">
        <v>89</v>
      </c>
      <c r="F54" s="44">
        <v>5000.0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6">
        <v>45847.0</v>
      </c>
      <c r="B55" s="43">
        <v>15637.0</v>
      </c>
      <c r="C55" s="44" t="s">
        <v>92</v>
      </c>
      <c r="D55" s="47" t="s">
        <v>145</v>
      </c>
      <c r="E55" s="44" t="s">
        <v>89</v>
      </c>
      <c r="F55" s="44">
        <v>220.0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6">
        <v>45847.0</v>
      </c>
      <c r="B56" s="43">
        <v>15638.0</v>
      </c>
      <c r="C56" s="44" t="s">
        <v>92</v>
      </c>
      <c r="D56" s="47" t="s">
        <v>93</v>
      </c>
      <c r="E56" s="44" t="s">
        <v>89</v>
      </c>
      <c r="F56" s="44">
        <v>40.0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6">
        <v>45848.0</v>
      </c>
      <c r="B57" s="43">
        <v>15639.0</v>
      </c>
      <c r="C57" s="44" t="s">
        <v>92</v>
      </c>
      <c r="D57" s="47" t="s">
        <v>146</v>
      </c>
      <c r="E57" s="44"/>
      <c r="F57" s="44">
        <v>200.0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6">
        <v>45848.0</v>
      </c>
      <c r="B58" s="43">
        <v>15640.0</v>
      </c>
      <c r="C58" s="44" t="s">
        <v>90</v>
      </c>
      <c r="D58" s="47" t="s">
        <v>147</v>
      </c>
      <c r="E58" s="44" t="s">
        <v>100</v>
      </c>
      <c r="F58" s="44">
        <v>300.0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6">
        <v>45848.0</v>
      </c>
      <c r="B59" s="43">
        <v>15641.0</v>
      </c>
      <c r="C59" s="44" t="s">
        <v>94</v>
      </c>
      <c r="D59" s="47" t="s">
        <v>148</v>
      </c>
      <c r="E59" s="44" t="s">
        <v>100</v>
      </c>
      <c r="F59" s="44">
        <v>127.0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6">
        <v>45848.0</v>
      </c>
      <c r="B60" s="43">
        <v>15642.0</v>
      </c>
      <c r="C60" s="44" t="s">
        <v>90</v>
      </c>
      <c r="D60" s="47" t="s">
        <v>149</v>
      </c>
      <c r="E60" s="44" t="s">
        <v>100</v>
      </c>
      <c r="F60" s="44">
        <v>220.0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6">
        <v>45848.0</v>
      </c>
      <c r="B61" s="43">
        <v>15643.0</v>
      </c>
      <c r="C61" s="44" t="s">
        <v>83</v>
      </c>
      <c r="D61" s="47" t="s">
        <v>150</v>
      </c>
      <c r="E61" s="44" t="s">
        <v>141</v>
      </c>
      <c r="F61" s="44">
        <v>50.0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6">
        <v>45849.0</v>
      </c>
      <c r="B62" s="43">
        <v>15644.0</v>
      </c>
      <c r="C62" s="44" t="s">
        <v>92</v>
      </c>
      <c r="D62" s="47" t="s">
        <v>151</v>
      </c>
      <c r="E62" s="44" t="s">
        <v>89</v>
      </c>
      <c r="F62" s="44">
        <v>100.0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6">
        <v>45849.0</v>
      </c>
      <c r="B63" s="43">
        <v>15645.0</v>
      </c>
      <c r="C63" s="44" t="s">
        <v>90</v>
      </c>
      <c r="D63" s="47" t="s">
        <v>152</v>
      </c>
      <c r="E63" s="44" t="s">
        <v>89</v>
      </c>
      <c r="F63" s="44">
        <v>172.0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6">
        <v>45849.0</v>
      </c>
      <c r="B64" s="43">
        <v>15646.0</v>
      </c>
      <c r="C64" s="44" t="s">
        <v>92</v>
      </c>
      <c r="D64" s="47" t="s">
        <v>125</v>
      </c>
      <c r="E64" s="44" t="s">
        <v>89</v>
      </c>
      <c r="F64" s="44">
        <v>150.0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6">
        <v>45849.0</v>
      </c>
      <c r="B65" s="43">
        <v>15647.0</v>
      </c>
      <c r="C65" s="44" t="s">
        <v>92</v>
      </c>
      <c r="D65" s="47" t="s">
        <v>124</v>
      </c>
      <c r="E65" s="44" t="s">
        <v>89</v>
      </c>
      <c r="F65" s="44">
        <v>250.0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6">
        <v>45849.0</v>
      </c>
      <c r="B66" s="43">
        <v>15648.0</v>
      </c>
      <c r="C66" s="44" t="s">
        <v>92</v>
      </c>
      <c r="D66" s="47" t="s">
        <v>93</v>
      </c>
      <c r="E66" s="44" t="s">
        <v>89</v>
      </c>
      <c r="F66" s="44">
        <v>150.0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6">
        <v>45850.0</v>
      </c>
      <c r="B67" s="43">
        <v>15649.0</v>
      </c>
      <c r="C67" s="44" t="s">
        <v>103</v>
      </c>
      <c r="D67" s="47" t="s">
        <v>153</v>
      </c>
      <c r="E67" s="44" t="s">
        <v>89</v>
      </c>
      <c r="F67" s="44">
        <v>5500.0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6">
        <v>45850.0</v>
      </c>
      <c r="B68" s="43">
        <v>15650.0</v>
      </c>
      <c r="C68" s="44" t="s">
        <v>106</v>
      </c>
      <c r="D68" s="47" t="s">
        <v>107</v>
      </c>
      <c r="E68" s="44" t="s">
        <v>89</v>
      </c>
      <c r="F68" s="44">
        <v>660.0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6">
        <v>45850.0</v>
      </c>
      <c r="B69" s="43">
        <v>15651.0</v>
      </c>
      <c r="C69" s="44" t="s">
        <v>92</v>
      </c>
      <c r="D69" s="47" t="s">
        <v>93</v>
      </c>
      <c r="E69" s="44" t="s">
        <v>89</v>
      </c>
      <c r="F69" s="44">
        <v>120.0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6">
        <v>45850.0</v>
      </c>
      <c r="B70" s="43">
        <v>15652.0</v>
      </c>
      <c r="C70" s="44" t="s">
        <v>94</v>
      </c>
      <c r="D70" s="47" t="s">
        <v>148</v>
      </c>
      <c r="E70" s="44" t="s">
        <v>89</v>
      </c>
      <c r="F70" s="44">
        <v>116.0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6">
        <v>45851.0</v>
      </c>
      <c r="B71" s="43">
        <v>15653.0</v>
      </c>
      <c r="C71" s="44" t="s">
        <v>92</v>
      </c>
      <c r="D71" s="47" t="s">
        <v>93</v>
      </c>
      <c r="E71" s="44" t="s">
        <v>89</v>
      </c>
      <c r="F71" s="44">
        <v>100.0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6">
        <v>45852.0</v>
      </c>
      <c r="B72" s="43">
        <v>15654.0</v>
      </c>
      <c r="C72" s="44" t="s">
        <v>87</v>
      </c>
      <c r="D72" s="47" t="s">
        <v>88</v>
      </c>
      <c r="E72" s="44" t="s">
        <v>89</v>
      </c>
      <c r="F72" s="44">
        <v>77000.0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6">
        <v>45852.0</v>
      </c>
      <c r="B73" s="43">
        <v>15655.0</v>
      </c>
      <c r="C73" s="44" t="s">
        <v>92</v>
      </c>
      <c r="D73" s="47" t="s">
        <v>151</v>
      </c>
      <c r="E73" s="44" t="s">
        <v>89</v>
      </c>
      <c r="F73" s="44">
        <v>100.0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6">
        <v>45852.0</v>
      </c>
      <c r="B74" s="43">
        <v>15656.0</v>
      </c>
      <c r="C74" s="44" t="s">
        <v>92</v>
      </c>
      <c r="D74" s="47" t="s">
        <v>154</v>
      </c>
      <c r="E74" s="44" t="s">
        <v>89</v>
      </c>
      <c r="F74" s="44">
        <v>120.0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6">
        <v>45852.0</v>
      </c>
      <c r="B75" s="43">
        <v>15657.0</v>
      </c>
      <c r="C75" s="44" t="s">
        <v>92</v>
      </c>
      <c r="D75" s="47" t="s">
        <v>93</v>
      </c>
      <c r="E75" s="44" t="s">
        <v>89</v>
      </c>
      <c r="F75" s="44">
        <v>80.0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6">
        <v>45852.0</v>
      </c>
      <c r="B76" s="43">
        <v>15658.0</v>
      </c>
      <c r="C76" s="44" t="s">
        <v>90</v>
      </c>
      <c r="D76" s="47" t="s">
        <v>155</v>
      </c>
      <c r="E76" s="44" t="s">
        <v>89</v>
      </c>
      <c r="F76" s="44">
        <v>200.0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6">
        <v>45853.0</v>
      </c>
      <c r="B77" s="43">
        <v>15659.0</v>
      </c>
      <c r="C77" s="44" t="s">
        <v>156</v>
      </c>
      <c r="D77" s="47" t="s">
        <v>157</v>
      </c>
      <c r="E77" s="44" t="s">
        <v>100</v>
      </c>
      <c r="F77" s="44">
        <v>650.0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6">
        <v>45853.0</v>
      </c>
      <c r="B78" s="43">
        <v>15660.0</v>
      </c>
      <c r="C78" s="44" t="s">
        <v>92</v>
      </c>
      <c r="D78" s="47" t="s">
        <v>93</v>
      </c>
      <c r="E78" s="44" t="s">
        <v>100</v>
      </c>
      <c r="F78" s="44">
        <v>70.0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6">
        <v>45853.0</v>
      </c>
      <c r="B79" s="43">
        <v>15661.0</v>
      </c>
      <c r="C79" s="44" t="s">
        <v>92</v>
      </c>
      <c r="D79" s="47" t="s">
        <v>158</v>
      </c>
      <c r="E79" s="44" t="s">
        <v>100</v>
      </c>
      <c r="F79" s="44">
        <v>300.0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6">
        <v>45853.0</v>
      </c>
      <c r="B80" s="43">
        <v>15662.0</v>
      </c>
      <c r="C80" s="44" t="s">
        <v>90</v>
      </c>
      <c r="D80" s="47" t="s">
        <v>159</v>
      </c>
      <c r="E80" s="44" t="s">
        <v>100</v>
      </c>
      <c r="F80" s="44">
        <v>500.0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6">
        <v>45854.0</v>
      </c>
      <c r="B81" s="43">
        <v>15663.0</v>
      </c>
      <c r="C81" s="44" t="s">
        <v>90</v>
      </c>
      <c r="D81" s="47" t="s">
        <v>160</v>
      </c>
      <c r="E81" s="44" t="s">
        <v>89</v>
      </c>
      <c r="F81" s="44">
        <v>358.0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6">
        <v>45855.0</v>
      </c>
      <c r="B82" s="43">
        <v>15664.0</v>
      </c>
      <c r="C82" s="44" t="s">
        <v>126</v>
      </c>
      <c r="D82" s="47" t="s">
        <v>161</v>
      </c>
      <c r="E82" s="44" t="s">
        <v>100</v>
      </c>
      <c r="F82" s="44">
        <v>500.0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6">
        <v>45855.0</v>
      </c>
      <c r="B83" s="43">
        <v>15665.0</v>
      </c>
      <c r="C83" s="44" t="s">
        <v>92</v>
      </c>
      <c r="D83" s="47" t="s">
        <v>162</v>
      </c>
      <c r="E83" s="44" t="s">
        <v>100</v>
      </c>
      <c r="F83" s="44">
        <v>150.0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6">
        <v>45855.0</v>
      </c>
      <c r="B84" s="43">
        <v>15666.0</v>
      </c>
      <c r="C84" s="44" t="s">
        <v>92</v>
      </c>
      <c r="D84" s="47" t="s">
        <v>163</v>
      </c>
      <c r="E84" s="44" t="s">
        <v>100</v>
      </c>
      <c r="F84" s="44">
        <v>100.0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6">
        <v>45855.0</v>
      </c>
      <c r="B85" s="43">
        <v>15667.0</v>
      </c>
      <c r="C85" s="44" t="s">
        <v>106</v>
      </c>
      <c r="D85" s="47" t="s">
        <v>107</v>
      </c>
      <c r="E85" s="44" t="s">
        <v>100</v>
      </c>
      <c r="F85" s="44">
        <v>855.0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6">
        <v>45855.0</v>
      </c>
      <c r="B86" s="43">
        <v>15668.0</v>
      </c>
      <c r="C86" s="44" t="s">
        <v>92</v>
      </c>
      <c r="D86" s="47" t="s">
        <v>93</v>
      </c>
      <c r="E86" s="44" t="s">
        <v>100</v>
      </c>
      <c r="F86" s="44">
        <v>40.0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2"/>
      <c r="B87" s="43">
        <v>15669.0</v>
      </c>
      <c r="C87" s="43"/>
      <c r="D87" s="45"/>
      <c r="E87" s="43"/>
      <c r="F87" s="4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2"/>
      <c r="B88" s="43">
        <v>15670.0</v>
      </c>
      <c r="C88" s="43"/>
      <c r="D88" s="45"/>
      <c r="E88" s="43"/>
      <c r="F88" s="4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2"/>
      <c r="B89" s="43">
        <v>15671.0</v>
      </c>
      <c r="C89" s="43"/>
      <c r="D89" s="45"/>
      <c r="E89" s="43"/>
      <c r="F89" s="4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2"/>
      <c r="B90" s="43">
        <v>15672.0</v>
      </c>
      <c r="C90" s="43"/>
      <c r="D90" s="45"/>
      <c r="E90" s="43"/>
      <c r="F90" s="43"/>
    </row>
    <row r="91">
      <c r="A91" s="42"/>
      <c r="B91" s="43">
        <v>15673.0</v>
      </c>
      <c r="C91" s="43"/>
      <c r="D91" s="45"/>
      <c r="E91" s="43"/>
      <c r="F91" s="43"/>
    </row>
    <row r="92">
      <c r="A92" s="42"/>
      <c r="B92" s="43">
        <v>15674.0</v>
      </c>
      <c r="C92" s="43"/>
      <c r="D92" s="45"/>
      <c r="E92" s="43"/>
      <c r="F92" s="43"/>
    </row>
    <row r="93">
      <c r="A93" s="42"/>
      <c r="B93" s="43">
        <v>15675.0</v>
      </c>
      <c r="C93" s="43"/>
      <c r="D93" s="45"/>
      <c r="E93" s="43"/>
      <c r="F93" s="43"/>
    </row>
    <row r="94">
      <c r="A94" s="42"/>
      <c r="B94" s="43">
        <v>15676.0</v>
      </c>
      <c r="C94" s="43"/>
      <c r="D94" s="45"/>
      <c r="E94" s="43"/>
      <c r="F94" s="43"/>
    </row>
    <row r="95">
      <c r="A95" s="42"/>
      <c r="B95" s="43">
        <v>15677.0</v>
      </c>
      <c r="C95" s="43"/>
      <c r="D95" s="45"/>
      <c r="E95" s="43"/>
      <c r="F95" s="43"/>
    </row>
    <row r="96">
      <c r="A96" s="42"/>
      <c r="B96" s="43">
        <v>15678.0</v>
      </c>
      <c r="C96" s="43"/>
      <c r="D96" s="45"/>
      <c r="E96" s="43"/>
      <c r="F96" s="43"/>
    </row>
    <row r="97">
      <c r="A97" s="42"/>
      <c r="B97" s="43">
        <v>15679.0</v>
      </c>
      <c r="C97" s="43"/>
      <c r="D97" s="45"/>
      <c r="E97" s="43"/>
      <c r="F97" s="43"/>
    </row>
    <row r="98">
      <c r="A98" s="42"/>
      <c r="B98" s="43">
        <v>15680.0</v>
      </c>
      <c r="C98" s="43"/>
      <c r="D98" s="45"/>
      <c r="E98" s="43"/>
      <c r="F98" s="43"/>
    </row>
    <row r="99">
      <c r="A99" s="42"/>
      <c r="B99" s="43">
        <v>15681.0</v>
      </c>
      <c r="C99" s="43"/>
      <c r="D99" s="45"/>
      <c r="E99" s="43"/>
      <c r="F99" s="43"/>
    </row>
    <row r="100">
      <c r="A100" s="42"/>
      <c r="B100" s="43">
        <v>15682.0</v>
      </c>
      <c r="C100" s="43"/>
      <c r="D100" s="45"/>
      <c r="E100" s="43"/>
      <c r="F100" s="43"/>
    </row>
    <row r="101">
      <c r="A101" s="42"/>
      <c r="B101" s="43">
        <v>15683.0</v>
      </c>
      <c r="C101" s="43"/>
      <c r="D101" s="45"/>
      <c r="E101" s="43"/>
      <c r="F101" s="43"/>
    </row>
    <row r="102">
      <c r="A102" s="42"/>
      <c r="B102" s="43">
        <v>15684.0</v>
      </c>
      <c r="C102" s="43"/>
      <c r="D102" s="45"/>
      <c r="E102" s="43"/>
      <c r="F102" s="43"/>
    </row>
    <row r="103">
      <c r="A103" s="42"/>
      <c r="B103" s="43">
        <v>15685.0</v>
      </c>
      <c r="C103" s="43"/>
      <c r="D103" s="45"/>
      <c r="E103" s="43"/>
      <c r="F103" s="43"/>
    </row>
    <row r="104">
      <c r="A104" s="42"/>
      <c r="B104" s="43"/>
      <c r="C104" s="43"/>
      <c r="D104" s="45"/>
      <c r="E104" s="43"/>
      <c r="F104" s="43"/>
    </row>
    <row r="105">
      <c r="A105" s="42"/>
      <c r="B105" s="43"/>
      <c r="C105" s="43"/>
      <c r="D105" s="45"/>
      <c r="E105" s="43"/>
      <c r="F105" s="43"/>
    </row>
    <row r="106">
      <c r="A106" s="42"/>
      <c r="B106" s="43"/>
      <c r="C106" s="43"/>
      <c r="D106" s="45"/>
      <c r="E106" s="43"/>
      <c r="F106" s="43"/>
    </row>
    <row r="107">
      <c r="A107" s="42"/>
      <c r="B107" s="43"/>
      <c r="C107" s="43"/>
      <c r="D107" s="45"/>
      <c r="E107" s="43"/>
      <c r="F107" s="43"/>
    </row>
    <row r="108">
      <c r="A108" s="42"/>
      <c r="B108" s="43"/>
      <c r="C108" s="43"/>
      <c r="D108" s="45"/>
      <c r="E108" s="43"/>
      <c r="F108" s="43"/>
    </row>
    <row r="109">
      <c r="A109" s="42"/>
      <c r="B109" s="43"/>
      <c r="C109" s="43"/>
      <c r="D109" s="45"/>
      <c r="E109" s="43"/>
      <c r="F109" s="43"/>
    </row>
    <row r="110">
      <c r="A110" s="42"/>
      <c r="B110" s="43"/>
      <c r="C110" s="43"/>
      <c r="D110" s="45"/>
      <c r="E110" s="43"/>
      <c r="F110" s="43"/>
    </row>
    <row r="111">
      <c r="A111" s="42"/>
      <c r="B111" s="43"/>
      <c r="C111" s="43"/>
      <c r="D111" s="45"/>
      <c r="E111" s="43"/>
      <c r="F111" s="43"/>
    </row>
    <row r="112">
      <c r="A112" s="42"/>
      <c r="B112" s="43"/>
      <c r="C112" s="43"/>
      <c r="D112" s="45"/>
      <c r="E112" s="43"/>
      <c r="F112" s="43"/>
    </row>
    <row r="113">
      <c r="A113" s="42"/>
      <c r="B113" s="43"/>
      <c r="C113" s="43"/>
      <c r="D113" s="45"/>
      <c r="E113" s="43"/>
      <c r="F113" s="43"/>
    </row>
    <row r="114">
      <c r="A114" s="42"/>
      <c r="B114" s="43"/>
      <c r="C114" s="43"/>
      <c r="D114" s="45"/>
      <c r="E114" s="43"/>
      <c r="F114" s="43"/>
    </row>
  </sheetData>
  <dataValidations>
    <dataValidation type="list" allowBlank="1" showErrorMessage="1" sqref="C2:C114">
      <formula1>Range!$A$2:$A$50</formula1>
    </dataValidation>
    <dataValidation type="list" allowBlank="1" showErrorMessage="1" sqref="E2:E114">
      <formula1>Range!$C$2:$C$50</formula1>
    </dataValidation>
    <dataValidation type="custom" allowBlank="1" showDropDown="1" sqref="A2:A114">
      <formula1>OR(NOT(ISERROR(DATEVALUE(A2))), AND(ISNUMBER(A2), LEFT(CELL("format", A2))="D"))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8" max="18" width="43.5"/>
    <col customWidth="1" min="19" max="19" width="35.0"/>
    <col customWidth="1" min="20" max="20" width="74.63"/>
  </cols>
  <sheetData>
    <row r="1">
      <c r="A1" s="48" t="s">
        <v>164</v>
      </c>
      <c r="B1" s="49"/>
      <c r="C1" s="49"/>
      <c r="D1" s="49"/>
      <c r="E1" s="50"/>
      <c r="F1" s="51"/>
      <c r="G1" s="52" t="s">
        <v>59</v>
      </c>
      <c r="H1" s="49"/>
      <c r="I1" s="49"/>
      <c r="J1" s="49"/>
      <c r="K1" s="50"/>
      <c r="L1" s="51"/>
      <c r="M1" s="52" t="s">
        <v>165</v>
      </c>
      <c r="N1" s="49"/>
      <c r="O1" s="49"/>
      <c r="P1" s="49"/>
      <c r="Q1" s="50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>
      <c r="A2" s="53" t="s">
        <v>81</v>
      </c>
      <c r="B2" s="54" t="s">
        <v>166</v>
      </c>
      <c r="C2" s="54" t="s">
        <v>167</v>
      </c>
      <c r="D2" s="54" t="s">
        <v>168</v>
      </c>
      <c r="E2" s="54" t="s">
        <v>169</v>
      </c>
      <c r="F2" s="51"/>
      <c r="G2" s="54" t="s">
        <v>81</v>
      </c>
      <c r="H2" s="54" t="s">
        <v>170</v>
      </c>
      <c r="I2" s="54" t="s">
        <v>171</v>
      </c>
      <c r="J2" s="54" t="s">
        <v>168</v>
      </c>
      <c r="K2" s="54" t="s">
        <v>169</v>
      </c>
      <c r="L2" s="51"/>
      <c r="M2" s="54" t="s">
        <v>81</v>
      </c>
      <c r="N2" s="54" t="s">
        <v>166</v>
      </c>
      <c r="O2" s="54" t="s">
        <v>172</v>
      </c>
      <c r="P2" s="54" t="s">
        <v>168</v>
      </c>
      <c r="Q2" s="54" t="s">
        <v>169</v>
      </c>
      <c r="R2" s="55" t="s">
        <v>173</v>
      </c>
      <c r="S2" s="33"/>
      <c r="T2" s="33"/>
      <c r="U2" s="1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</row>
    <row r="3">
      <c r="A3" s="56"/>
      <c r="B3" s="57"/>
      <c r="C3" s="57"/>
      <c r="D3" s="57"/>
      <c r="E3" s="57"/>
      <c r="F3" s="51"/>
      <c r="G3" s="58"/>
      <c r="H3" s="57"/>
      <c r="I3" s="57"/>
      <c r="J3" s="57"/>
      <c r="K3" s="57"/>
      <c r="L3" s="51"/>
      <c r="M3" s="59">
        <v>43761.0</v>
      </c>
      <c r="N3" s="60" t="s">
        <v>174</v>
      </c>
      <c r="O3" s="60" t="s">
        <v>175</v>
      </c>
      <c r="P3" s="60">
        <v>7840.0</v>
      </c>
      <c r="Q3" s="60" t="s">
        <v>176</v>
      </c>
      <c r="R3" s="61" t="s">
        <v>177</v>
      </c>
      <c r="S3" s="62"/>
      <c r="T3" s="60">
        <v>2019.0</v>
      </c>
      <c r="U3" s="61" t="s">
        <v>178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>
      <c r="A4" s="56"/>
      <c r="B4" s="57"/>
      <c r="C4" s="57"/>
      <c r="D4" s="57"/>
      <c r="E4" s="57"/>
      <c r="F4" s="51"/>
      <c r="G4" s="58"/>
      <c r="H4" s="57"/>
      <c r="I4" s="57"/>
      <c r="J4" s="57"/>
      <c r="K4" s="57"/>
      <c r="L4" s="51"/>
      <c r="M4" s="59">
        <v>43761.0</v>
      </c>
      <c r="N4" s="60" t="s">
        <v>174</v>
      </c>
      <c r="O4" s="60" t="s">
        <v>179</v>
      </c>
      <c r="P4" s="60">
        <v>33860.0</v>
      </c>
      <c r="Q4" s="60" t="s">
        <v>176</v>
      </c>
      <c r="R4" s="61" t="s">
        <v>180</v>
      </c>
      <c r="S4" s="60" t="s">
        <v>181</v>
      </c>
      <c r="T4" s="60">
        <v>2019.0</v>
      </c>
      <c r="U4" s="62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>
      <c r="A5" s="56"/>
      <c r="B5" s="57"/>
      <c r="C5" s="57"/>
      <c r="D5" s="57"/>
      <c r="E5" s="57"/>
      <c r="F5" s="51"/>
      <c r="G5" s="58"/>
      <c r="H5" s="57"/>
      <c r="I5" s="57"/>
      <c r="J5" s="57"/>
      <c r="K5" s="57"/>
      <c r="L5" s="51"/>
      <c r="M5" s="59">
        <v>43782.0</v>
      </c>
      <c r="N5" s="62"/>
      <c r="O5" s="60" t="s">
        <v>182</v>
      </c>
      <c r="P5" s="60">
        <v>10549.0</v>
      </c>
      <c r="Q5" s="60" t="s">
        <v>183</v>
      </c>
      <c r="R5" s="61" t="s">
        <v>184</v>
      </c>
      <c r="S5" s="62"/>
      <c r="T5" s="60">
        <v>2019.0</v>
      </c>
      <c r="U5" s="62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</row>
    <row r="6">
      <c r="A6" s="56"/>
      <c r="B6" s="57"/>
      <c r="C6" s="57"/>
      <c r="D6" s="57"/>
      <c r="E6" s="57"/>
      <c r="F6" s="51"/>
      <c r="G6" s="58"/>
      <c r="H6" s="57"/>
      <c r="I6" s="57"/>
      <c r="J6" s="57"/>
      <c r="K6" s="57"/>
      <c r="L6" s="51"/>
      <c r="M6" s="59">
        <v>43827.0</v>
      </c>
      <c r="N6" s="60" t="s">
        <v>174</v>
      </c>
      <c r="O6" s="60" t="s">
        <v>185</v>
      </c>
      <c r="P6" s="60">
        <v>1104.0</v>
      </c>
      <c r="Q6" s="60" t="s">
        <v>183</v>
      </c>
      <c r="R6" s="60" t="s">
        <v>186</v>
      </c>
      <c r="S6" s="60" t="s">
        <v>187</v>
      </c>
      <c r="T6" s="60">
        <v>2019.0</v>
      </c>
      <c r="U6" s="62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</row>
    <row r="7">
      <c r="A7" s="56"/>
      <c r="B7" s="57"/>
      <c r="C7" s="57"/>
      <c r="D7" s="57"/>
      <c r="E7" s="57"/>
      <c r="F7" s="51"/>
      <c r="G7" s="58"/>
      <c r="H7" s="57"/>
      <c r="I7" s="57"/>
      <c r="J7" s="57"/>
      <c r="K7" s="57"/>
      <c r="L7" s="51"/>
      <c r="M7" s="59">
        <v>44502.0</v>
      </c>
      <c r="N7" s="60" t="s">
        <v>174</v>
      </c>
      <c r="O7" s="60" t="s">
        <v>188</v>
      </c>
      <c r="P7" s="60">
        <v>845.0</v>
      </c>
      <c r="Q7" s="60" t="s">
        <v>189</v>
      </c>
      <c r="R7" s="61" t="s">
        <v>190</v>
      </c>
      <c r="S7" s="22"/>
      <c r="T7" s="22" t="s">
        <v>191</v>
      </c>
      <c r="U7" s="62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</row>
    <row r="8">
      <c r="A8" s="63"/>
      <c r="B8" s="57"/>
      <c r="C8" s="57"/>
      <c r="D8" s="57"/>
      <c r="E8" s="57"/>
      <c r="F8" s="51"/>
      <c r="G8" s="58"/>
      <c r="H8" s="57"/>
      <c r="I8" s="57"/>
      <c r="J8" s="57"/>
      <c r="K8" s="57"/>
      <c r="L8" s="51"/>
      <c r="M8" s="59">
        <v>44509.0</v>
      </c>
      <c r="N8" s="60" t="s">
        <v>174</v>
      </c>
      <c r="O8" s="60">
        <v>3099.0</v>
      </c>
      <c r="P8" s="60">
        <v>110.0</v>
      </c>
      <c r="Q8" s="60" t="s">
        <v>192</v>
      </c>
      <c r="R8" s="62"/>
      <c r="S8" s="62"/>
      <c r="T8" s="60" t="s">
        <v>193</v>
      </c>
      <c r="U8" s="62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>
      <c r="A9" s="64"/>
      <c r="B9" s="57"/>
      <c r="C9" s="57"/>
      <c r="D9" s="57"/>
      <c r="E9" s="57"/>
      <c r="F9" s="51"/>
      <c r="G9" s="58"/>
      <c r="H9" s="57"/>
      <c r="I9" s="57"/>
      <c r="J9" s="57"/>
      <c r="K9" s="57"/>
      <c r="L9" s="51"/>
      <c r="M9" s="59">
        <v>44534.0</v>
      </c>
      <c r="N9" s="60" t="s">
        <v>174</v>
      </c>
      <c r="O9" s="60" t="s">
        <v>194</v>
      </c>
      <c r="P9" s="60">
        <v>199.0</v>
      </c>
      <c r="Q9" s="60" t="s">
        <v>183</v>
      </c>
      <c r="R9" s="60" t="s">
        <v>195</v>
      </c>
      <c r="S9" s="60" t="s">
        <v>196</v>
      </c>
      <c r="T9" s="21" t="s">
        <v>197</v>
      </c>
      <c r="U9" s="62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</row>
    <row r="10">
      <c r="A10" s="63"/>
      <c r="B10" s="57"/>
      <c r="C10" s="57"/>
      <c r="D10" s="57"/>
      <c r="E10" s="57"/>
      <c r="F10" s="51"/>
      <c r="G10" s="65"/>
      <c r="H10" s="57"/>
      <c r="I10" s="57"/>
      <c r="J10" s="57"/>
      <c r="K10" s="57"/>
      <c r="L10" s="51"/>
      <c r="M10" s="66">
        <v>44674.0</v>
      </c>
      <c r="N10" s="67" t="s">
        <v>174</v>
      </c>
      <c r="O10" s="67" t="s">
        <v>198</v>
      </c>
      <c r="P10" s="67">
        <v>675.0</v>
      </c>
      <c r="Q10" s="67" t="s">
        <v>183</v>
      </c>
      <c r="R10" s="68" t="s">
        <v>199</v>
      </c>
      <c r="S10" s="68" t="s">
        <v>200</v>
      </c>
      <c r="T10" s="57"/>
      <c r="U10" s="57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</row>
    <row r="11">
      <c r="A11" s="63"/>
      <c r="B11" s="57"/>
      <c r="C11" s="57"/>
      <c r="D11" s="57"/>
      <c r="E11" s="57"/>
      <c r="F11" s="51"/>
      <c r="G11" s="51"/>
      <c r="H11" s="57"/>
      <c r="I11" s="57"/>
      <c r="J11" s="57"/>
      <c r="K11" s="57"/>
      <c r="L11" s="51"/>
      <c r="M11" s="59">
        <v>44711.0</v>
      </c>
      <c r="N11" s="60" t="s">
        <v>174</v>
      </c>
      <c r="O11" s="60">
        <v>2527.0</v>
      </c>
      <c r="P11" s="60">
        <v>611.0</v>
      </c>
      <c r="Q11" s="60" t="s">
        <v>183</v>
      </c>
      <c r="R11" s="60" t="s">
        <v>201</v>
      </c>
      <c r="S11" s="61" t="s">
        <v>202</v>
      </c>
      <c r="T11" s="62"/>
      <c r="U11" s="62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</row>
    <row r="12">
      <c r="A12" s="63"/>
      <c r="B12" s="57"/>
      <c r="C12" s="57"/>
      <c r="D12" s="57"/>
      <c r="E12" s="57"/>
      <c r="F12" s="51"/>
      <c r="G12" s="65"/>
      <c r="H12" s="57"/>
      <c r="I12" s="57"/>
      <c r="J12" s="57"/>
      <c r="K12" s="57"/>
      <c r="L12" s="51"/>
      <c r="M12" s="69"/>
      <c r="N12" s="70"/>
      <c r="O12" s="71">
        <v>44896.0</v>
      </c>
      <c r="P12" s="70"/>
      <c r="Q12" s="70"/>
      <c r="R12" s="70"/>
      <c r="S12" s="70"/>
      <c r="T12" s="57"/>
      <c r="U12" s="57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</row>
    <row r="13">
      <c r="A13" s="63"/>
      <c r="B13" s="57"/>
      <c r="C13" s="57"/>
      <c r="D13" s="57"/>
      <c r="E13" s="57"/>
      <c r="F13" s="51"/>
      <c r="G13" s="65"/>
      <c r="H13" s="57"/>
      <c r="I13" s="57"/>
      <c r="J13" s="57"/>
      <c r="K13" s="57"/>
      <c r="L13" s="51"/>
      <c r="M13" s="72">
        <v>44915.0</v>
      </c>
      <c r="N13" s="73" t="s">
        <v>174</v>
      </c>
      <c r="O13" s="73" t="s">
        <v>203</v>
      </c>
      <c r="P13" s="73">
        <v>1738.0</v>
      </c>
      <c r="Q13" s="74" t="s">
        <v>192</v>
      </c>
      <c r="R13" s="75" t="s">
        <v>204</v>
      </c>
      <c r="S13" s="74" t="s">
        <v>205</v>
      </c>
      <c r="T13" s="57"/>
      <c r="U13" s="57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</row>
    <row r="14">
      <c r="A14" s="63"/>
      <c r="B14" s="57"/>
      <c r="C14" s="57"/>
      <c r="D14" s="57"/>
      <c r="E14" s="57"/>
      <c r="F14" s="51"/>
      <c r="G14" s="65"/>
      <c r="H14" s="57"/>
      <c r="I14" s="57"/>
      <c r="J14" s="57"/>
      <c r="K14" s="57"/>
      <c r="L14" s="51"/>
      <c r="M14" s="76"/>
      <c r="N14" s="77"/>
      <c r="O14" s="78"/>
      <c r="P14" s="77"/>
      <c r="Q14" s="57"/>
      <c r="R14" s="77"/>
      <c r="S14" s="77"/>
      <c r="T14" s="57"/>
      <c r="U14" s="5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</row>
    <row r="15">
      <c r="A15" s="63"/>
      <c r="B15" s="57"/>
      <c r="C15" s="57"/>
      <c r="D15" s="57"/>
      <c r="E15" s="57"/>
      <c r="F15" s="51"/>
      <c r="G15" s="65"/>
      <c r="H15" s="57"/>
      <c r="I15" s="57"/>
      <c r="J15" s="57"/>
      <c r="K15" s="57"/>
      <c r="L15" s="51"/>
      <c r="M15" s="69"/>
      <c r="N15" s="70"/>
      <c r="O15" s="79">
        <v>45200.0</v>
      </c>
      <c r="P15" s="70"/>
      <c r="Q15" s="70"/>
      <c r="R15" s="70"/>
      <c r="S15" s="70"/>
      <c r="T15" s="57"/>
      <c r="U15" s="57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</row>
    <row r="16">
      <c r="A16" s="63"/>
      <c r="B16" s="57"/>
      <c r="C16" s="57"/>
      <c r="D16" s="57"/>
      <c r="E16" s="57"/>
      <c r="F16" s="51"/>
      <c r="G16" s="65"/>
      <c r="H16" s="57"/>
      <c r="I16" s="57"/>
      <c r="J16" s="57"/>
      <c r="K16" s="57"/>
      <c r="L16" s="51"/>
      <c r="M16" s="65"/>
      <c r="N16" s="57"/>
      <c r="O16" s="57"/>
      <c r="P16" s="57"/>
      <c r="Q16" s="57"/>
      <c r="R16" s="57"/>
      <c r="S16" s="57"/>
      <c r="T16" s="57"/>
      <c r="U16" s="57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</row>
    <row r="17">
      <c r="A17" s="63"/>
      <c r="B17" s="57"/>
      <c r="C17" s="57"/>
      <c r="D17" s="57"/>
      <c r="E17" s="57"/>
      <c r="F17" s="51"/>
      <c r="G17" s="65"/>
      <c r="H17" s="57"/>
      <c r="I17" s="57"/>
      <c r="J17" s="57"/>
      <c r="K17" s="57"/>
      <c r="L17" s="51"/>
      <c r="M17" s="65">
        <v>45208.0</v>
      </c>
      <c r="N17" s="57" t="s">
        <v>206</v>
      </c>
      <c r="O17" s="57"/>
      <c r="P17" s="57">
        <v>4724.0</v>
      </c>
      <c r="Q17" s="57" t="s">
        <v>183</v>
      </c>
      <c r="R17" s="57"/>
      <c r="S17" s="57"/>
      <c r="T17" s="57"/>
      <c r="U17" s="57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</row>
    <row r="18">
      <c r="A18" s="63"/>
      <c r="B18" s="57"/>
      <c r="C18" s="57"/>
      <c r="D18" s="57"/>
      <c r="E18" s="57"/>
      <c r="F18" s="51"/>
      <c r="G18" s="65"/>
      <c r="H18" s="57"/>
      <c r="I18" s="57"/>
      <c r="J18" s="57"/>
      <c r="K18" s="57"/>
      <c r="L18" s="51"/>
      <c r="M18" s="65"/>
      <c r="N18" s="57"/>
      <c r="O18" s="57"/>
      <c r="P18" s="57"/>
      <c r="Q18" s="57"/>
      <c r="R18" s="57"/>
      <c r="S18" s="57"/>
      <c r="T18" s="57"/>
      <c r="U18" s="57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  <row r="19">
      <c r="A19" s="63"/>
      <c r="B19" s="57"/>
      <c r="C19" s="57"/>
      <c r="D19" s="57"/>
      <c r="E19" s="57"/>
      <c r="F19" s="51"/>
      <c r="G19" s="65"/>
      <c r="H19" s="57"/>
      <c r="I19" s="57"/>
      <c r="J19" s="57"/>
      <c r="K19" s="57"/>
      <c r="L19" s="51"/>
      <c r="M19" s="69"/>
      <c r="N19" s="70"/>
      <c r="O19" s="79">
        <v>45231.0</v>
      </c>
      <c r="P19" s="70"/>
      <c r="Q19" s="70"/>
      <c r="R19" s="70"/>
      <c r="S19" s="70"/>
      <c r="T19" s="57"/>
      <c r="U19" s="5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  <row r="20">
      <c r="A20" s="63"/>
      <c r="B20" s="57"/>
      <c r="C20" s="57"/>
      <c r="D20" s="57"/>
      <c r="E20" s="57"/>
      <c r="F20" s="39"/>
      <c r="G20" s="39"/>
      <c r="H20" s="39"/>
      <c r="I20" s="39"/>
      <c r="J20" s="39"/>
      <c r="K20" s="39"/>
      <c r="L20" s="39"/>
      <c r="M20" s="65">
        <v>45235.0</v>
      </c>
      <c r="N20" s="57" t="s">
        <v>174</v>
      </c>
      <c r="O20" s="57" t="s">
        <v>207</v>
      </c>
      <c r="P20" s="57">
        <v>10000.0</v>
      </c>
      <c r="Q20" s="57" t="s">
        <v>183</v>
      </c>
      <c r="R20" s="80" t="s">
        <v>208</v>
      </c>
      <c r="S20" s="81" t="s">
        <v>209</v>
      </c>
      <c r="T20" s="57"/>
      <c r="U20" s="5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1">
      <c r="A21" s="63"/>
      <c r="B21" s="57"/>
      <c r="C21" s="57"/>
      <c r="D21" s="57"/>
      <c r="E21" s="57"/>
      <c r="F21" s="39"/>
      <c r="G21" s="39"/>
      <c r="H21" s="39"/>
      <c r="I21" s="39"/>
      <c r="J21" s="39"/>
      <c r="K21" s="39"/>
      <c r="L21" s="39"/>
      <c r="M21" s="65"/>
      <c r="N21" s="57"/>
      <c r="O21" s="57"/>
      <c r="P21" s="57"/>
      <c r="Q21" s="57"/>
      <c r="R21" s="57"/>
      <c r="S21" s="81"/>
      <c r="T21" s="57"/>
      <c r="U21" s="5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</row>
    <row r="22">
      <c r="A22" s="63"/>
      <c r="B22" s="57"/>
      <c r="C22" s="57"/>
      <c r="D22" s="57"/>
      <c r="E22" s="57"/>
      <c r="F22" s="39"/>
      <c r="G22" s="39"/>
      <c r="H22" s="39"/>
      <c r="I22" s="39"/>
      <c r="J22" s="39"/>
      <c r="K22" s="39"/>
      <c r="L22" s="39"/>
      <c r="M22" s="65">
        <v>45507.0</v>
      </c>
      <c r="N22" s="57" t="s">
        <v>174</v>
      </c>
      <c r="O22" s="57" t="s">
        <v>210</v>
      </c>
      <c r="P22" s="57">
        <v>364.0</v>
      </c>
      <c r="Q22" s="57" t="s">
        <v>189</v>
      </c>
      <c r="R22" s="80" t="s">
        <v>211</v>
      </c>
      <c r="S22" s="57" t="s">
        <v>212</v>
      </c>
      <c r="T22" s="57" t="s">
        <v>213</v>
      </c>
      <c r="U22" s="5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</row>
    <row r="23">
      <c r="A23" s="63"/>
      <c r="B23" s="57"/>
      <c r="C23" s="57"/>
      <c r="D23" s="57"/>
      <c r="E23" s="57"/>
      <c r="F23" s="39"/>
      <c r="G23" s="39"/>
      <c r="H23" s="39"/>
      <c r="I23" s="39"/>
      <c r="J23" s="39"/>
      <c r="K23" s="39"/>
      <c r="L23" s="39"/>
      <c r="M23" s="65"/>
      <c r="N23" s="57"/>
      <c r="O23" s="57"/>
      <c r="P23" s="57"/>
      <c r="Q23" s="57"/>
      <c r="R23" s="57"/>
      <c r="S23" s="57"/>
      <c r="T23" s="57"/>
      <c r="U23" s="5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</row>
    <row r="24">
      <c r="A24" s="63"/>
      <c r="B24" s="57"/>
      <c r="C24" s="57"/>
      <c r="D24" s="57"/>
      <c r="E24" s="57"/>
      <c r="F24" s="39"/>
      <c r="G24" s="39"/>
      <c r="H24" s="39"/>
      <c r="I24" s="39"/>
      <c r="J24" s="39"/>
      <c r="K24" s="39"/>
      <c r="L24" s="39"/>
      <c r="M24" s="65"/>
      <c r="N24" s="57"/>
      <c r="O24" s="57"/>
      <c r="P24" s="57"/>
      <c r="Q24" s="57"/>
      <c r="R24" s="57"/>
      <c r="S24" s="57"/>
      <c r="T24" s="57"/>
      <c r="U24" s="5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</row>
    <row r="25">
      <c r="A25" s="63"/>
      <c r="B25" s="57"/>
      <c r="C25" s="57"/>
      <c r="D25" s="57"/>
      <c r="E25" s="57"/>
      <c r="F25" s="39"/>
      <c r="G25" s="39"/>
      <c r="H25" s="39"/>
      <c r="I25" s="39"/>
      <c r="J25" s="39"/>
      <c r="K25" s="39"/>
      <c r="L25" s="39"/>
      <c r="M25" s="65"/>
      <c r="N25" s="57"/>
      <c r="O25" s="57"/>
      <c r="P25" s="57"/>
      <c r="Q25" s="57"/>
      <c r="R25" s="57"/>
      <c r="S25" s="57"/>
      <c r="T25" s="57"/>
      <c r="U25" s="5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</row>
    <row r="26">
      <c r="A26" s="63"/>
      <c r="B26" s="57"/>
      <c r="C26" s="57"/>
      <c r="D26" s="57"/>
      <c r="E26" s="57"/>
      <c r="F26" s="39"/>
      <c r="G26" s="39"/>
      <c r="H26" s="39"/>
      <c r="I26" s="39"/>
      <c r="J26" s="39"/>
      <c r="K26" s="39"/>
      <c r="L26" s="39"/>
      <c r="M26" s="69"/>
      <c r="N26" s="70"/>
      <c r="O26" s="79">
        <v>45566.0</v>
      </c>
      <c r="P26" s="70"/>
      <c r="Q26" s="70"/>
      <c r="R26" s="70"/>
      <c r="S26" s="70"/>
      <c r="T26" s="57"/>
      <c r="U26" s="5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</row>
    <row r="27">
      <c r="A27" s="63"/>
      <c r="B27" s="57"/>
      <c r="C27" s="57"/>
      <c r="D27" s="57"/>
      <c r="E27" s="57"/>
      <c r="F27" s="39"/>
      <c r="G27" s="39"/>
      <c r="H27" s="39"/>
      <c r="I27" s="39"/>
      <c r="J27" s="39"/>
      <c r="K27" s="39"/>
      <c r="L27" s="39"/>
      <c r="M27" s="65">
        <v>45567.0</v>
      </c>
      <c r="N27" s="57" t="s">
        <v>174</v>
      </c>
      <c r="O27" s="57" t="s">
        <v>214</v>
      </c>
      <c r="P27" s="57">
        <v>3995.0</v>
      </c>
      <c r="Q27" s="57" t="s">
        <v>183</v>
      </c>
      <c r="R27" s="82" t="s">
        <v>215</v>
      </c>
      <c r="S27" s="57" t="s">
        <v>216</v>
      </c>
      <c r="T27" s="57" t="s">
        <v>217</v>
      </c>
      <c r="U27" s="57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</row>
    <row r="28">
      <c r="A28" s="63"/>
      <c r="B28" s="57"/>
      <c r="C28" s="57"/>
      <c r="D28" s="57"/>
      <c r="E28" s="57"/>
      <c r="F28" s="39"/>
      <c r="G28" s="39"/>
      <c r="H28" s="39"/>
      <c r="I28" s="39"/>
      <c r="J28" s="39"/>
      <c r="K28" s="39"/>
      <c r="L28" s="39"/>
      <c r="M28" s="65"/>
      <c r="N28" s="57"/>
      <c r="O28" s="57"/>
      <c r="P28" s="57"/>
      <c r="Q28" s="57"/>
      <c r="R28" s="57"/>
      <c r="S28" s="57"/>
      <c r="T28" s="57"/>
      <c r="U28" s="5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</row>
    <row r="29">
      <c r="A29" s="63"/>
      <c r="B29" s="57"/>
      <c r="C29" s="57"/>
      <c r="D29" s="57"/>
      <c r="E29" s="57"/>
      <c r="F29" s="39"/>
      <c r="G29" s="39"/>
      <c r="H29" s="39"/>
      <c r="I29" s="39"/>
      <c r="J29" s="39"/>
      <c r="K29" s="39"/>
      <c r="L29" s="39"/>
      <c r="M29" s="65">
        <v>45628.0</v>
      </c>
      <c r="N29" s="83" t="s">
        <v>174</v>
      </c>
      <c r="O29" s="83" t="s">
        <v>218</v>
      </c>
      <c r="P29" s="83">
        <v>297.0</v>
      </c>
      <c r="Q29" s="83" t="s">
        <v>192</v>
      </c>
      <c r="R29" s="82" t="s">
        <v>219</v>
      </c>
      <c r="S29" s="57" t="s">
        <v>216</v>
      </c>
      <c r="T29" s="57" t="s">
        <v>217</v>
      </c>
      <c r="U29" s="57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</row>
    <row r="30">
      <c r="A30" s="63"/>
      <c r="B30" s="57"/>
      <c r="C30" s="57"/>
      <c r="D30" s="57"/>
      <c r="E30" s="57"/>
      <c r="F30" s="39"/>
      <c r="G30" s="39"/>
      <c r="H30" s="39"/>
      <c r="I30" s="39"/>
      <c r="J30" s="39"/>
      <c r="K30" s="39"/>
      <c r="L30" s="39"/>
      <c r="M30" s="65"/>
      <c r="N30" s="83"/>
      <c r="O30" s="83"/>
      <c r="P30" s="83"/>
      <c r="Q30" s="83"/>
      <c r="R30" s="57"/>
      <c r="S30" s="57"/>
      <c r="T30" s="57"/>
      <c r="U30" s="57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</row>
    <row r="31">
      <c r="A31" s="63"/>
      <c r="B31" s="57"/>
      <c r="C31" s="57"/>
      <c r="D31" s="57"/>
      <c r="E31" s="57"/>
      <c r="F31" s="39"/>
      <c r="G31" s="39"/>
      <c r="H31" s="39"/>
      <c r="I31" s="39"/>
      <c r="J31" s="39"/>
      <c r="K31" s="39"/>
      <c r="L31" s="39"/>
      <c r="M31" s="65">
        <v>45636.0</v>
      </c>
      <c r="N31" s="83" t="s">
        <v>174</v>
      </c>
      <c r="O31" s="83" t="s">
        <v>220</v>
      </c>
      <c r="P31" s="83">
        <v>249.0</v>
      </c>
      <c r="Q31" s="83" t="s">
        <v>183</v>
      </c>
      <c r="R31" s="82" t="s">
        <v>221</v>
      </c>
      <c r="S31" s="57" t="s">
        <v>216</v>
      </c>
      <c r="T31" s="57" t="s">
        <v>222</v>
      </c>
      <c r="U31" s="57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</row>
    <row r="32">
      <c r="A32" s="63"/>
      <c r="B32" s="57"/>
      <c r="C32" s="57"/>
      <c r="D32" s="57"/>
      <c r="E32" s="57"/>
      <c r="F32" s="39"/>
      <c r="G32" s="39"/>
      <c r="H32" s="39"/>
      <c r="I32" s="39"/>
      <c r="J32" s="39"/>
      <c r="K32" s="39"/>
      <c r="L32" s="39"/>
      <c r="M32" s="65"/>
      <c r="N32" s="83"/>
      <c r="O32" s="83"/>
      <c r="P32" s="83"/>
      <c r="Q32" s="83"/>
      <c r="R32" s="57"/>
      <c r="S32" s="39"/>
      <c r="T32" s="39"/>
      <c r="U32" s="57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</row>
    <row r="33">
      <c r="A33" s="63"/>
      <c r="B33" s="57"/>
      <c r="C33" s="57"/>
      <c r="D33" s="57"/>
      <c r="E33" s="57"/>
      <c r="F33" s="39"/>
      <c r="G33" s="39"/>
      <c r="H33" s="39"/>
      <c r="I33" s="39"/>
      <c r="J33" s="39"/>
      <c r="K33" s="39"/>
      <c r="L33" s="39"/>
      <c r="M33" s="65">
        <v>45638.0</v>
      </c>
      <c r="N33" s="83" t="s">
        <v>174</v>
      </c>
      <c r="O33" s="83" t="s">
        <v>223</v>
      </c>
      <c r="P33" s="83">
        <v>750.0</v>
      </c>
      <c r="Q33" s="83" t="s">
        <v>183</v>
      </c>
      <c r="R33" s="82" t="s">
        <v>224</v>
      </c>
      <c r="S33" s="57" t="s">
        <v>216</v>
      </c>
      <c r="T33" s="57" t="s">
        <v>225</v>
      </c>
      <c r="U33" s="57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</row>
    <row r="34">
      <c r="A34" s="63"/>
      <c r="B34" s="57"/>
      <c r="C34" s="57"/>
      <c r="D34" s="57"/>
      <c r="E34" s="5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57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</row>
    <row r="35">
      <c r="A35" s="63"/>
      <c r="B35" s="57"/>
      <c r="C35" s="57"/>
      <c r="D35" s="57"/>
      <c r="E35" s="57"/>
      <c r="F35" s="39"/>
      <c r="G35" s="39"/>
      <c r="H35" s="39"/>
      <c r="I35" s="39"/>
      <c r="J35" s="39"/>
      <c r="K35" s="39"/>
      <c r="L35" s="39"/>
      <c r="M35" s="65">
        <v>45641.0</v>
      </c>
      <c r="N35" s="83" t="s">
        <v>174</v>
      </c>
      <c r="O35" s="83" t="s">
        <v>226</v>
      </c>
      <c r="P35" s="83">
        <v>87.0</v>
      </c>
      <c r="Q35" s="83" t="s">
        <v>183</v>
      </c>
      <c r="R35" s="82" t="s">
        <v>227</v>
      </c>
      <c r="S35" s="57" t="s">
        <v>216</v>
      </c>
      <c r="T35" s="57" t="s">
        <v>228</v>
      </c>
      <c r="U35" s="57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</row>
    <row r="36">
      <c r="A36" s="63"/>
      <c r="B36" s="57"/>
      <c r="C36" s="57"/>
      <c r="D36" s="57"/>
      <c r="E36" s="57"/>
      <c r="F36" s="39"/>
      <c r="G36" s="39"/>
      <c r="H36" s="39"/>
      <c r="I36" s="39"/>
      <c r="J36" s="39"/>
      <c r="K36" s="39"/>
      <c r="L36" s="39"/>
      <c r="M36" s="65"/>
      <c r="N36" s="83"/>
      <c r="O36" s="83"/>
      <c r="P36" s="83"/>
      <c r="Q36" s="83"/>
      <c r="R36" s="57"/>
      <c r="S36" s="57"/>
      <c r="T36" s="57"/>
      <c r="U36" s="57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>
      <c r="A37" s="63"/>
      <c r="B37" s="57"/>
      <c r="C37" s="57"/>
      <c r="D37" s="57"/>
      <c r="E37" s="57"/>
      <c r="F37" s="39"/>
      <c r="G37" s="39"/>
      <c r="H37" s="39"/>
      <c r="I37" s="39"/>
      <c r="J37" s="39"/>
      <c r="K37" s="39"/>
      <c r="L37" s="39"/>
      <c r="M37" s="65">
        <v>45644.0</v>
      </c>
      <c r="N37" s="83" t="s">
        <v>174</v>
      </c>
      <c r="O37" s="83" t="s">
        <v>229</v>
      </c>
      <c r="P37" s="83">
        <v>266.0</v>
      </c>
      <c r="Q37" s="83" t="s">
        <v>183</v>
      </c>
      <c r="R37" s="80" t="s">
        <v>230</v>
      </c>
      <c r="S37" s="57" t="s">
        <v>216</v>
      </c>
      <c r="T37" s="57" t="s">
        <v>228</v>
      </c>
      <c r="U37" s="57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>
      <c r="A38" s="63"/>
      <c r="B38" s="57"/>
      <c r="C38" s="57"/>
      <c r="D38" s="57"/>
      <c r="E38" s="57"/>
      <c r="F38" s="39"/>
      <c r="G38" s="39"/>
      <c r="H38" s="39"/>
      <c r="I38" s="39"/>
      <c r="J38" s="39"/>
      <c r="K38" s="39"/>
      <c r="L38" s="39"/>
      <c r="M38" s="65"/>
      <c r="N38" s="83"/>
      <c r="O38" s="83"/>
      <c r="P38" s="83"/>
      <c r="Q38" s="83"/>
      <c r="R38" s="57"/>
      <c r="S38" s="57"/>
      <c r="T38" s="57"/>
      <c r="U38" s="57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</row>
    <row r="39">
      <c r="A39" s="63"/>
      <c r="B39" s="57"/>
      <c r="C39" s="57"/>
      <c r="D39" s="57"/>
      <c r="E39" s="57"/>
      <c r="F39" s="39"/>
      <c r="G39" s="39"/>
      <c r="H39" s="39"/>
      <c r="I39" s="39"/>
      <c r="J39" s="39"/>
      <c r="K39" s="39"/>
      <c r="L39" s="39"/>
      <c r="M39" s="84">
        <v>45650.0</v>
      </c>
      <c r="N39" s="83" t="s">
        <v>174</v>
      </c>
      <c r="O39" s="83" t="s">
        <v>231</v>
      </c>
      <c r="P39" s="83">
        <v>114.0</v>
      </c>
      <c r="Q39" s="83" t="s">
        <v>183</v>
      </c>
      <c r="R39" s="85" t="s">
        <v>232</v>
      </c>
      <c r="S39" s="57" t="s">
        <v>216</v>
      </c>
      <c r="T39" s="83" t="s">
        <v>233</v>
      </c>
      <c r="U39" s="57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>
      <c r="A40" s="63"/>
      <c r="B40" s="57"/>
      <c r="C40" s="57"/>
      <c r="D40" s="57"/>
      <c r="E40" s="57"/>
      <c r="F40" s="39"/>
      <c r="G40" s="39"/>
      <c r="H40" s="39"/>
      <c r="I40" s="39"/>
      <c r="J40" s="39"/>
      <c r="K40" s="39"/>
      <c r="L40" s="39"/>
      <c r="M40" s="83"/>
      <c r="N40" s="83"/>
      <c r="O40" s="83"/>
      <c r="P40" s="83"/>
      <c r="Q40" s="83"/>
      <c r="R40" s="83"/>
      <c r="S40" s="83"/>
      <c r="T40" s="83"/>
      <c r="U40" s="57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</row>
    <row r="41">
      <c r="A41" s="63"/>
      <c r="B41" s="57"/>
      <c r="C41" s="57"/>
      <c r="D41" s="57"/>
      <c r="E41" s="57"/>
      <c r="F41" s="39"/>
      <c r="G41" s="39"/>
      <c r="H41" s="39"/>
      <c r="I41" s="39"/>
      <c r="J41" s="39"/>
      <c r="K41" s="39"/>
      <c r="L41" s="39"/>
      <c r="M41" s="84">
        <v>45656.0</v>
      </c>
      <c r="N41" s="83" t="s">
        <v>174</v>
      </c>
      <c r="O41" s="83" t="s">
        <v>234</v>
      </c>
      <c r="P41" s="83">
        <v>220.0</v>
      </c>
      <c r="Q41" s="83" t="s">
        <v>183</v>
      </c>
      <c r="R41" s="85" t="s">
        <v>235</v>
      </c>
      <c r="S41" s="57" t="s">
        <v>216</v>
      </c>
      <c r="T41" s="83" t="s">
        <v>236</v>
      </c>
      <c r="U41" s="57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>
      <c r="A42" s="63"/>
      <c r="B42" s="57"/>
      <c r="C42" s="57"/>
      <c r="D42" s="57"/>
      <c r="E42" s="57"/>
      <c r="F42" s="39"/>
      <c r="G42" s="39"/>
      <c r="H42" s="39"/>
      <c r="I42" s="39"/>
      <c r="J42" s="39"/>
      <c r="K42" s="39"/>
      <c r="L42" s="39"/>
      <c r="M42" s="83"/>
      <c r="N42" s="83"/>
      <c r="O42" s="83"/>
      <c r="P42" s="83"/>
      <c r="Q42" s="83"/>
      <c r="R42" s="83"/>
      <c r="S42" s="83"/>
      <c r="T42" s="83"/>
      <c r="U42" s="57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>
      <c r="A43" s="63"/>
      <c r="B43" s="57"/>
      <c r="C43" s="57"/>
      <c r="D43" s="57"/>
      <c r="E43" s="57"/>
      <c r="F43" s="39"/>
      <c r="G43" s="39"/>
      <c r="H43" s="39"/>
      <c r="I43" s="39"/>
      <c r="J43" s="39"/>
      <c r="K43" s="39"/>
      <c r="L43" s="39"/>
      <c r="M43" s="86">
        <v>45703.0</v>
      </c>
      <c r="N43" s="87" t="s">
        <v>174</v>
      </c>
      <c r="O43" s="87" t="s">
        <v>237</v>
      </c>
      <c r="P43" s="87">
        <v>2050.0</v>
      </c>
      <c r="Q43" s="87" t="s">
        <v>192</v>
      </c>
      <c r="R43" s="85" t="s">
        <v>238</v>
      </c>
      <c r="S43" s="87" t="s">
        <v>216</v>
      </c>
      <c r="T43" s="57" t="s">
        <v>239</v>
      </c>
      <c r="U43" s="57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56"/>
      <c r="N44" s="83"/>
      <c r="O44" s="83"/>
      <c r="P44" s="83"/>
      <c r="Q44" s="83"/>
      <c r="R44" s="83"/>
      <c r="S44" s="83"/>
      <c r="T44" s="83"/>
      <c r="U44" s="57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56">
        <v>45759.0</v>
      </c>
      <c r="N45" s="83" t="s">
        <v>174</v>
      </c>
      <c r="O45" s="83" t="s">
        <v>240</v>
      </c>
      <c r="P45" s="83">
        <v>335.0</v>
      </c>
      <c r="Q45" s="83" t="s">
        <v>192</v>
      </c>
      <c r="R45" s="85" t="s">
        <v>241</v>
      </c>
      <c r="S45" s="83" t="s">
        <v>216</v>
      </c>
      <c r="T45" s="83" t="s">
        <v>242</v>
      </c>
      <c r="U45" s="57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56"/>
      <c r="N46" s="83"/>
      <c r="O46" s="83"/>
      <c r="P46" s="83"/>
      <c r="Q46" s="83"/>
      <c r="R46" s="83"/>
      <c r="S46" s="83"/>
      <c r="T46" s="83"/>
      <c r="U46" s="57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56">
        <v>45814.0</v>
      </c>
      <c r="N47" s="83" t="s">
        <v>174</v>
      </c>
      <c r="O47" s="83" t="s">
        <v>243</v>
      </c>
      <c r="P47" s="83">
        <v>165200.0</v>
      </c>
      <c r="Q47" s="83" t="s">
        <v>183</v>
      </c>
      <c r="R47" s="88" t="s">
        <v>244</v>
      </c>
      <c r="S47" s="83" t="s">
        <v>216</v>
      </c>
      <c r="T47" s="83" t="s">
        <v>245</v>
      </c>
      <c r="U47" s="57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56">
        <v>45828.0</v>
      </c>
      <c r="N48" s="83" t="s">
        <v>206</v>
      </c>
      <c r="O48" s="83" t="s">
        <v>243</v>
      </c>
      <c r="P48" s="83">
        <v>93338.0</v>
      </c>
      <c r="Q48" s="83" t="s">
        <v>183</v>
      </c>
      <c r="R48" s="88" t="s">
        <v>244</v>
      </c>
      <c r="S48" s="83"/>
      <c r="T48" s="83" t="s">
        <v>246</v>
      </c>
      <c r="U48" s="57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56"/>
      <c r="N49" s="83"/>
      <c r="O49" s="83"/>
      <c r="P49" s="83"/>
      <c r="Q49" s="83"/>
      <c r="R49" s="83"/>
      <c r="S49" s="83"/>
      <c r="T49" s="83"/>
      <c r="U49" s="57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56">
        <v>45825.0</v>
      </c>
      <c r="N50" s="83" t="s">
        <v>174</v>
      </c>
      <c r="O50" s="83" t="s">
        <v>247</v>
      </c>
      <c r="P50" s="83">
        <v>335.0</v>
      </c>
      <c r="Q50" s="83" t="s">
        <v>192</v>
      </c>
      <c r="R50" s="85" t="s">
        <v>248</v>
      </c>
      <c r="S50" s="83" t="s">
        <v>216</v>
      </c>
      <c r="T50" s="83" t="s">
        <v>242</v>
      </c>
      <c r="U50" s="57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56"/>
      <c r="N51" s="83"/>
      <c r="O51" s="83"/>
      <c r="P51" s="83"/>
      <c r="Q51" s="83"/>
      <c r="R51" s="83"/>
      <c r="S51" s="83"/>
      <c r="T51" s="83"/>
      <c r="U51" s="57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56">
        <v>45827.0</v>
      </c>
      <c r="N52" s="83" t="s">
        <v>174</v>
      </c>
      <c r="O52" s="83" t="s">
        <v>249</v>
      </c>
      <c r="P52" s="83">
        <v>175.0</v>
      </c>
      <c r="Q52" s="83" t="s">
        <v>192</v>
      </c>
      <c r="R52" s="85" t="s">
        <v>250</v>
      </c>
      <c r="S52" s="83" t="s">
        <v>216</v>
      </c>
      <c r="T52" s="57" t="s">
        <v>239</v>
      </c>
      <c r="U52" s="57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6"/>
      <c r="N53" s="83"/>
      <c r="O53" s="83"/>
      <c r="P53" s="83"/>
      <c r="Q53" s="83"/>
      <c r="R53" s="83"/>
      <c r="S53" s="83"/>
      <c r="T53" s="83"/>
      <c r="U53" s="57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56">
        <v>45827.0</v>
      </c>
      <c r="N54" s="83" t="s">
        <v>174</v>
      </c>
      <c r="O54" s="83" t="s">
        <v>251</v>
      </c>
      <c r="P54" s="83">
        <v>399.0</v>
      </c>
      <c r="Q54" s="83" t="s">
        <v>192</v>
      </c>
      <c r="R54" s="85" t="s">
        <v>252</v>
      </c>
      <c r="S54" s="83" t="s">
        <v>216</v>
      </c>
      <c r="T54" s="57" t="s">
        <v>239</v>
      </c>
      <c r="U54" s="57"/>
      <c r="V54" s="39"/>
      <c r="W54" s="39"/>
      <c r="X54" s="39"/>
      <c r="Y54" s="8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56"/>
      <c r="N55" s="83"/>
      <c r="O55" s="83"/>
      <c r="P55" s="83"/>
      <c r="Q55" s="83"/>
      <c r="R55" s="83"/>
      <c r="S55" s="83"/>
      <c r="T55" s="83"/>
      <c r="U55" s="57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56">
        <v>45834.0</v>
      </c>
      <c r="N56" s="83" t="s">
        <v>174</v>
      </c>
      <c r="O56" s="83" t="s">
        <v>253</v>
      </c>
      <c r="P56" s="83">
        <v>359.0</v>
      </c>
      <c r="Q56" s="83" t="s">
        <v>189</v>
      </c>
      <c r="R56" s="85" t="s">
        <v>254</v>
      </c>
      <c r="S56" s="83" t="s">
        <v>216</v>
      </c>
      <c r="T56" s="57" t="s">
        <v>239</v>
      </c>
      <c r="U56" s="57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56"/>
      <c r="N57" s="83"/>
      <c r="O57" s="83"/>
      <c r="P57" s="83"/>
      <c r="Q57" s="83"/>
      <c r="R57" s="83"/>
      <c r="S57" s="39"/>
      <c r="T57" s="83"/>
      <c r="U57" s="57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56">
        <v>45837.0</v>
      </c>
      <c r="N58" s="83" t="s">
        <v>174</v>
      </c>
      <c r="O58" s="83" t="s">
        <v>255</v>
      </c>
      <c r="P58" s="83">
        <v>1231.0</v>
      </c>
      <c r="Q58" s="83" t="s">
        <v>183</v>
      </c>
      <c r="R58" s="85" t="s">
        <v>256</v>
      </c>
      <c r="S58" s="83" t="s">
        <v>216</v>
      </c>
      <c r="T58" s="83" t="s">
        <v>257</v>
      </c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56"/>
      <c r="N59" s="83"/>
      <c r="O59" s="83"/>
      <c r="P59" s="83"/>
      <c r="Q59" s="83"/>
      <c r="R59" s="83"/>
      <c r="S59" s="83"/>
      <c r="T59" s="83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56">
        <v>45837.0</v>
      </c>
      <c r="N60" s="83" t="s">
        <v>174</v>
      </c>
      <c r="O60" s="83" t="s">
        <v>258</v>
      </c>
      <c r="P60" s="83">
        <v>1086.0</v>
      </c>
      <c r="Q60" s="83" t="s">
        <v>192</v>
      </c>
      <c r="R60" s="85" t="s">
        <v>259</v>
      </c>
      <c r="S60" s="83" t="s">
        <v>216</v>
      </c>
      <c r="T60" s="83" t="s">
        <v>260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56"/>
      <c r="N61" s="83"/>
      <c r="O61" s="83"/>
      <c r="P61" s="83"/>
      <c r="Q61" s="83"/>
      <c r="R61" s="83"/>
      <c r="S61" s="83"/>
      <c r="T61" s="83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90">
        <v>45840.0</v>
      </c>
      <c r="N62" s="91" t="s">
        <v>174</v>
      </c>
      <c r="O62" s="91" t="s">
        <v>261</v>
      </c>
      <c r="P62" s="91">
        <v>6592.0</v>
      </c>
      <c r="Q62" s="91" t="s">
        <v>183</v>
      </c>
      <c r="R62" s="92" t="s">
        <v>262</v>
      </c>
      <c r="S62" s="83" t="s">
        <v>216</v>
      </c>
      <c r="T62" s="83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90">
        <v>45841.0</v>
      </c>
      <c r="N63" s="91" t="s">
        <v>206</v>
      </c>
      <c r="O63" s="91" t="s">
        <v>261</v>
      </c>
      <c r="P63" s="91">
        <v>6592.0</v>
      </c>
      <c r="Q63" s="91" t="s">
        <v>183</v>
      </c>
      <c r="R63" s="92" t="s">
        <v>262</v>
      </c>
      <c r="S63" s="83" t="s">
        <v>216</v>
      </c>
      <c r="T63" s="83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56"/>
      <c r="N64" s="83"/>
      <c r="O64" s="83"/>
      <c r="P64" s="83"/>
      <c r="Q64" s="83"/>
      <c r="R64" s="83"/>
      <c r="S64" s="83"/>
      <c r="T64" s="83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90">
        <v>45847.0</v>
      </c>
      <c r="N65" s="91" t="s">
        <v>174</v>
      </c>
      <c r="O65" s="91" t="s">
        <v>263</v>
      </c>
      <c r="P65" s="91">
        <v>2000.0</v>
      </c>
      <c r="Q65" s="91" t="s">
        <v>189</v>
      </c>
      <c r="R65" s="93" t="s">
        <v>264</v>
      </c>
      <c r="S65" s="91" t="s">
        <v>265</v>
      </c>
      <c r="T65" s="83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56"/>
      <c r="N66" s="83"/>
      <c r="O66" s="83"/>
      <c r="P66" s="83"/>
      <c r="Q66" s="83"/>
      <c r="R66" s="83"/>
      <c r="S66" s="83"/>
      <c r="T66" s="83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90"/>
      <c r="N67" s="91"/>
      <c r="O67" s="91"/>
      <c r="P67" s="91"/>
      <c r="Q67" s="91"/>
      <c r="R67" s="91"/>
      <c r="S67" s="91"/>
      <c r="T67" s="83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56"/>
      <c r="N68" s="83"/>
      <c r="O68" s="83"/>
      <c r="P68" s="83"/>
      <c r="Q68" s="83"/>
      <c r="R68" s="83"/>
      <c r="S68" s="83"/>
      <c r="T68" s="83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56"/>
      <c r="N69" s="83"/>
      <c r="O69" s="83"/>
      <c r="P69" s="83"/>
      <c r="Q69" s="83"/>
      <c r="R69" s="83"/>
      <c r="S69" s="83"/>
      <c r="T69" s="83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56"/>
      <c r="N70" s="83"/>
      <c r="O70" s="83"/>
      <c r="P70" s="83"/>
      <c r="Q70" s="83"/>
      <c r="R70" s="83"/>
      <c r="S70" s="83"/>
      <c r="T70" s="83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56"/>
      <c r="N71" s="83"/>
      <c r="O71" s="83"/>
      <c r="P71" s="83"/>
      <c r="Q71" s="83"/>
      <c r="R71" s="83"/>
      <c r="S71" s="83"/>
      <c r="T71" s="83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56"/>
      <c r="N72" s="83"/>
      <c r="O72" s="83"/>
      <c r="P72" s="83"/>
      <c r="Q72" s="83"/>
      <c r="R72" s="83"/>
      <c r="S72" s="83"/>
      <c r="T72" s="83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56"/>
      <c r="N73" s="83"/>
      <c r="O73" s="83"/>
      <c r="P73" s="83"/>
      <c r="Q73" s="83"/>
      <c r="R73" s="83"/>
      <c r="S73" s="83"/>
      <c r="T73" s="83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56"/>
      <c r="N74" s="83"/>
      <c r="O74" s="83"/>
      <c r="P74" s="83"/>
      <c r="Q74" s="83"/>
      <c r="R74" s="83"/>
      <c r="S74" s="83"/>
      <c r="T74" s="83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56"/>
      <c r="N75" s="83"/>
      <c r="O75" s="83"/>
      <c r="P75" s="83"/>
      <c r="Q75" s="83"/>
      <c r="R75" s="83"/>
      <c r="S75" s="83"/>
      <c r="T75" s="83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56"/>
      <c r="N76" s="83"/>
      <c r="O76" s="83"/>
      <c r="P76" s="83"/>
      <c r="Q76" s="83"/>
      <c r="R76" s="83"/>
      <c r="S76" s="83"/>
      <c r="T76" s="83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56"/>
      <c r="N77" s="83"/>
      <c r="O77" s="83"/>
      <c r="P77" s="83"/>
      <c r="Q77" s="83"/>
      <c r="R77" s="83"/>
      <c r="S77" s="83"/>
      <c r="T77" s="83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56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56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56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56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56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56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56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</row>
  </sheetData>
  <mergeCells count="4">
    <mergeCell ref="A1:E1"/>
    <mergeCell ref="G1:K1"/>
    <mergeCell ref="M1:Q1"/>
    <mergeCell ref="R2:U2"/>
  </mergeCells>
  <dataValidations>
    <dataValidation type="list" allowBlank="1" sqref="B3:B43">
      <formula1>"CREATE,REDEEM,CANCEL"</formula1>
    </dataValidation>
    <dataValidation type="custom" allowBlank="1" showDropDown="1" sqref="A3:A7 M43:M84">
      <formula1>OR(NOT(ISERROR(DATEVALUE(A3))), AND(ISNUMBER(A3), LEFT(CELL("format", A3))="D"))</formula1>
    </dataValidation>
    <dataValidation type="list" allowBlank="1" showErrorMessage="1" sqref="Q3:Q11 Q13:Q14 Q16:Q18 K3:K19 Q20:Q25 Q27:Q33 Q35:Q39 E3:E43 AC54 Q41:Q77">
      <formula1>Range!$G$2:$G$50</formula1>
    </dataValidation>
    <dataValidation type="list" allowBlank="1" showErrorMessage="1" sqref="N3:N33 Z54 N35:N77">
      <formula1>"GENERATE,ADJUST,CANCEL"</formula1>
    </dataValidation>
    <dataValidation type="list" allowBlank="1" showErrorMessage="1" sqref="Q12 Q15 Q19 Q26">
      <formula1>#REF!</formula1>
    </dataValidation>
    <dataValidation type="decimal" allowBlank="1" showDropDown="1" showErrorMessage="1" sqref="J3:J19 P3:P28 P31:P33 P35:P38 D3:D43 AB54">
      <formula1>0.0</formula1>
      <formula2>1000000.0</formula2>
    </dataValidation>
    <dataValidation type="custom" allowBlank="1" showDropDown="1" showErrorMessage="1" sqref="A8 G3:G10 G12:G19 M3:M33 M35:M38 A10:A43 Y54">
      <formula1>OR(NOT(ISERROR(DATEVALUE(A3))), AND(ISNUMBER(A3), LEFT(CELL("format", A3))="D"))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0.88"/>
    <col customWidth="1" min="12" max="12" width="21.88"/>
    <col customWidth="1" min="13" max="13" width="12.63"/>
  </cols>
  <sheetData>
    <row r="1">
      <c r="A1" s="94" t="s">
        <v>266</v>
      </c>
      <c r="B1" s="95" t="s">
        <v>267</v>
      </c>
      <c r="C1" s="95" t="s">
        <v>82</v>
      </c>
      <c r="D1" s="95" t="s">
        <v>268</v>
      </c>
      <c r="E1" s="95" t="s">
        <v>269</v>
      </c>
      <c r="F1" s="96" t="s">
        <v>270</v>
      </c>
      <c r="G1" s="50"/>
      <c r="H1" s="95" t="s">
        <v>271</v>
      </c>
      <c r="I1" s="97" t="s">
        <v>272</v>
      </c>
      <c r="J1" s="97" t="s">
        <v>273</v>
      </c>
      <c r="K1" s="97" t="s">
        <v>274</v>
      </c>
      <c r="L1" s="97" t="s">
        <v>275</v>
      </c>
      <c r="M1" s="98" t="s">
        <v>173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</row>
    <row r="2">
      <c r="A2" s="26"/>
      <c r="B2" s="19"/>
      <c r="C2" s="19"/>
      <c r="D2" s="19"/>
      <c r="E2" s="19"/>
      <c r="F2" s="100" t="s">
        <v>276</v>
      </c>
      <c r="G2" s="100" t="s">
        <v>86</v>
      </c>
      <c r="H2" s="19"/>
      <c r="I2" s="19"/>
      <c r="J2" s="19"/>
      <c r="K2" s="19"/>
      <c r="L2" s="19"/>
      <c r="M2" s="1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</row>
    <row r="3">
      <c r="A3" s="101">
        <v>43630.0</v>
      </c>
      <c r="B3" s="74" t="s">
        <v>277</v>
      </c>
      <c r="C3" s="102"/>
      <c r="D3" s="74">
        <v>6188.0</v>
      </c>
      <c r="E3" s="102"/>
      <c r="F3" s="102"/>
      <c r="G3" s="102"/>
      <c r="H3" s="74">
        <f>D3-G3</f>
        <v>6188</v>
      </c>
      <c r="I3" s="102"/>
      <c r="J3" s="74" t="s">
        <v>278</v>
      </c>
      <c r="K3" s="102"/>
      <c r="L3" s="74" t="s">
        <v>279</v>
      </c>
      <c r="M3" s="102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>
      <c r="A4" s="103">
        <v>44866.0</v>
      </c>
      <c r="B4" s="104"/>
      <c r="C4" s="104"/>
      <c r="D4" s="104"/>
      <c r="E4" s="104"/>
      <c r="F4" s="104"/>
      <c r="G4" s="104"/>
      <c r="H4" s="104"/>
      <c r="I4" s="105"/>
      <c r="J4" s="104"/>
      <c r="K4" s="104"/>
      <c r="L4" s="104"/>
      <c r="M4" s="104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</row>
    <row r="5">
      <c r="A5" s="101">
        <v>44856.0</v>
      </c>
      <c r="B5" s="74" t="s">
        <v>277</v>
      </c>
      <c r="C5" s="102"/>
      <c r="D5" s="74">
        <v>1550.0</v>
      </c>
      <c r="E5" s="102"/>
      <c r="F5" s="102"/>
      <c r="G5" s="102"/>
      <c r="H5" s="74">
        <f>D5-G5</f>
        <v>1550</v>
      </c>
      <c r="I5" s="106"/>
      <c r="J5" s="74" t="s">
        <v>280</v>
      </c>
      <c r="K5" s="102"/>
      <c r="L5" s="74" t="s">
        <v>281</v>
      </c>
      <c r="M5" s="102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</row>
    <row r="6">
      <c r="A6" s="107">
        <v>2024.0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1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>
      <c r="A7" s="108">
        <v>45376.0</v>
      </c>
      <c r="B7" s="57" t="s">
        <v>277</v>
      </c>
      <c r="C7" s="102"/>
      <c r="D7" s="57">
        <v>5477.0</v>
      </c>
      <c r="E7" s="102"/>
      <c r="F7" s="102"/>
      <c r="G7" s="102"/>
      <c r="H7" s="57">
        <v>5477.0</v>
      </c>
      <c r="I7" s="102"/>
      <c r="J7" s="57" t="s">
        <v>282</v>
      </c>
      <c r="K7" s="102"/>
      <c r="L7" s="57" t="s">
        <v>283</v>
      </c>
      <c r="M7" s="102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</row>
    <row r="8">
      <c r="A8" s="108">
        <v>45384.0</v>
      </c>
      <c r="B8" s="57" t="s">
        <v>277</v>
      </c>
      <c r="C8" s="102"/>
      <c r="D8" s="57">
        <v>1666.0</v>
      </c>
      <c r="E8" s="102"/>
      <c r="F8" s="102"/>
      <c r="G8" s="102"/>
      <c r="H8" s="57">
        <v>1666.0</v>
      </c>
      <c r="I8" s="102"/>
      <c r="J8" s="57" t="s">
        <v>284</v>
      </c>
      <c r="K8" s="102"/>
      <c r="L8" s="57" t="s">
        <v>283</v>
      </c>
      <c r="M8" s="102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</row>
    <row r="9">
      <c r="A9" s="108">
        <v>45409.0</v>
      </c>
      <c r="B9" s="57" t="s">
        <v>277</v>
      </c>
      <c r="C9" s="102"/>
      <c r="D9" s="57">
        <v>514.0</v>
      </c>
      <c r="E9" s="102"/>
      <c r="F9" s="102"/>
      <c r="G9" s="102"/>
      <c r="H9" s="57">
        <v>514.0</v>
      </c>
      <c r="I9" s="102"/>
      <c r="J9" s="57" t="s">
        <v>285</v>
      </c>
      <c r="K9" s="102"/>
      <c r="L9" s="57" t="s">
        <v>283</v>
      </c>
      <c r="M9" s="102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>
      <c r="A10" s="108">
        <v>45533.0</v>
      </c>
      <c r="B10" s="57" t="s">
        <v>277</v>
      </c>
      <c r="C10" s="102"/>
      <c r="D10" s="109">
        <v>2422.0</v>
      </c>
      <c r="E10" s="110"/>
      <c r="F10" s="57" t="s">
        <v>189</v>
      </c>
      <c r="G10" s="109"/>
      <c r="H10" s="109">
        <v>0.0</v>
      </c>
      <c r="I10" s="111">
        <v>45843.0</v>
      </c>
      <c r="J10" s="57" t="s">
        <v>286</v>
      </c>
      <c r="K10" s="112" t="s">
        <v>189</v>
      </c>
      <c r="L10" s="57" t="s">
        <v>287</v>
      </c>
      <c r="M10" s="112" t="s">
        <v>288</v>
      </c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</row>
    <row r="11">
      <c r="A11" s="108">
        <v>45730.0</v>
      </c>
      <c r="B11" s="57" t="s">
        <v>277</v>
      </c>
      <c r="C11" s="102"/>
      <c r="D11" s="57">
        <v>29500.0</v>
      </c>
      <c r="E11" s="102"/>
      <c r="F11" s="102"/>
      <c r="G11" s="102"/>
      <c r="H11" s="57">
        <v>29500.0</v>
      </c>
      <c r="I11" s="102"/>
      <c r="J11" s="57" t="s">
        <v>289</v>
      </c>
      <c r="K11" s="102"/>
      <c r="L11" s="57" t="s">
        <v>290</v>
      </c>
      <c r="M11" s="102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>
      <c r="A12" s="108">
        <v>45758.0</v>
      </c>
      <c r="B12" s="102" t="s">
        <v>277</v>
      </c>
      <c r="C12" s="102"/>
      <c r="D12" s="57">
        <v>825.0</v>
      </c>
      <c r="E12" s="102"/>
      <c r="F12" s="102"/>
      <c r="G12" s="102"/>
      <c r="H12" s="57">
        <v>825.0</v>
      </c>
      <c r="I12" s="102"/>
      <c r="J12" s="57" t="s">
        <v>291</v>
      </c>
      <c r="K12" s="102"/>
      <c r="L12" s="83" t="s">
        <v>292</v>
      </c>
      <c r="M12" s="102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>
      <c r="A13" s="108">
        <v>45823.0</v>
      </c>
      <c r="B13" s="102" t="s">
        <v>277</v>
      </c>
      <c r="C13" s="102"/>
      <c r="D13" s="57">
        <v>539.0</v>
      </c>
      <c r="E13" s="102"/>
      <c r="F13" s="102"/>
      <c r="G13" s="102"/>
      <c r="H13" s="57">
        <v>539.0</v>
      </c>
      <c r="I13" s="102"/>
      <c r="J13" s="57" t="s">
        <v>293</v>
      </c>
      <c r="K13" s="102"/>
      <c r="L13" s="83" t="s">
        <v>292</v>
      </c>
      <c r="M13" s="102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>
      <c r="A14" s="113">
        <v>45839.0</v>
      </c>
      <c r="B14" s="102" t="s">
        <v>277</v>
      </c>
      <c r="C14" s="102"/>
      <c r="D14" s="109">
        <v>10773.0</v>
      </c>
      <c r="E14" s="57"/>
      <c r="F14" s="109"/>
      <c r="G14" s="109"/>
      <c r="H14" s="57"/>
      <c r="I14" s="111">
        <v>45838.0</v>
      </c>
      <c r="J14" s="109" t="s">
        <v>294</v>
      </c>
      <c r="K14" s="109" t="s">
        <v>295</v>
      </c>
      <c r="L14" s="109" t="s">
        <v>296</v>
      </c>
      <c r="M14" s="102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>
      <c r="A15" s="113">
        <v>45840.0</v>
      </c>
      <c r="B15" s="112" t="s">
        <v>277</v>
      </c>
      <c r="C15" s="102"/>
      <c r="D15" s="109">
        <v>334.0</v>
      </c>
      <c r="E15" s="102"/>
      <c r="F15" s="102"/>
      <c r="G15" s="102"/>
      <c r="H15" s="102"/>
      <c r="I15" s="102"/>
      <c r="J15" s="109" t="s">
        <v>297</v>
      </c>
      <c r="K15" s="112"/>
      <c r="L15" s="109" t="s">
        <v>298</v>
      </c>
      <c r="M15" s="102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>
      <c r="A16" s="113">
        <v>45842.0</v>
      </c>
      <c r="B16" s="112" t="s">
        <v>277</v>
      </c>
      <c r="C16" s="102"/>
      <c r="D16" s="109">
        <v>10383.0</v>
      </c>
      <c r="E16" s="102"/>
      <c r="F16" s="102"/>
      <c r="G16" s="102"/>
      <c r="H16" s="102"/>
      <c r="I16" s="111">
        <v>45850.0</v>
      </c>
      <c r="J16" s="109" t="s">
        <v>299</v>
      </c>
      <c r="K16" s="109" t="s">
        <v>192</v>
      </c>
      <c r="L16" s="112" t="s">
        <v>300</v>
      </c>
      <c r="M16" s="112" t="s">
        <v>288</v>
      </c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>
      <c r="A17" s="113">
        <v>45846.0</v>
      </c>
      <c r="B17" s="112" t="s">
        <v>277</v>
      </c>
      <c r="C17" s="102"/>
      <c r="D17" s="109">
        <v>24399.0</v>
      </c>
      <c r="E17" s="102"/>
      <c r="F17" s="102"/>
      <c r="G17" s="102"/>
      <c r="H17" s="109">
        <v>24399.0</v>
      </c>
      <c r="I17" s="102"/>
      <c r="J17" s="109" t="s">
        <v>301</v>
      </c>
      <c r="K17" s="102"/>
      <c r="L17" s="57" t="s">
        <v>290</v>
      </c>
      <c r="M17" s="102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>
      <c r="A18" s="113">
        <v>45853.0</v>
      </c>
      <c r="B18" s="112" t="s">
        <v>277</v>
      </c>
      <c r="C18" s="102"/>
      <c r="D18" s="109">
        <v>41955.0</v>
      </c>
      <c r="E18" s="102"/>
      <c r="F18" s="102"/>
      <c r="G18" s="102"/>
      <c r="H18" s="102"/>
      <c r="I18" s="111">
        <v>45853.0</v>
      </c>
      <c r="J18" s="109" t="s">
        <v>302</v>
      </c>
      <c r="K18" s="109" t="s">
        <v>295</v>
      </c>
      <c r="L18" s="109" t="s">
        <v>303</v>
      </c>
      <c r="M18" s="112" t="s">
        <v>288</v>
      </c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>
      <c r="A19" s="113">
        <v>45854.0</v>
      </c>
      <c r="B19" s="112" t="s">
        <v>277</v>
      </c>
      <c r="C19" s="102"/>
      <c r="D19" s="109">
        <v>9000.0</v>
      </c>
      <c r="E19" s="102"/>
      <c r="F19" s="102"/>
      <c r="G19" s="102"/>
      <c r="H19" s="102"/>
      <c r="I19" s="102"/>
      <c r="J19" s="109" t="s">
        <v>304</v>
      </c>
      <c r="K19" s="102"/>
      <c r="L19" s="112" t="s">
        <v>300</v>
      </c>
      <c r="M19" s="102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>
      <c r="A20" s="113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>
      <c r="A21" s="114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>
      <c r="A22" s="114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>
      <c r="A23" s="114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>
      <c r="A24" s="114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>
      <c r="A25" s="114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>
      <c r="A26" s="114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>
      <c r="A27" s="114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>
      <c r="A28" s="114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>
      <c r="A29" s="114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>
      <c r="A30" s="114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>
      <c r="A31" s="114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>
      <c r="A32" s="114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>
      <c r="A33" s="114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>
      <c r="A34" s="114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>
      <c r="A35" s="114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>
      <c r="A36" s="114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>
      <c r="A37" s="114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>
      <c r="A38" s="114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>
      <c r="A39" s="114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>
      <c r="A40" s="114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>
      <c r="A41" s="114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>
      <c r="A42" s="114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>
      <c r="A43" s="114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>
      <c r="A44" s="114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>
      <c r="A45" s="114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>
      <c r="A46" s="114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>
      <c r="A47" s="114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>
      <c r="A48" s="114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>
      <c r="A49" s="114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>
      <c r="A50" s="114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>
      <c r="A51" s="114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>
      <c r="A52" s="114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</row>
    <row r="53">
      <c r="A53" s="114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</row>
    <row r="54">
      <c r="A54" s="114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</row>
    <row r="55">
      <c r="A55" s="114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</row>
    <row r="56">
      <c r="A56" s="114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>
      <c r="A57" s="114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>
      <c r="A58" s="11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>
      <c r="A59" s="11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>
      <c r="A60" s="114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</row>
    <row r="61">
      <c r="A61" s="114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</row>
    <row r="62">
      <c r="A62" s="11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</row>
    <row r="63">
      <c r="A63" s="114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</row>
    <row r="64">
      <c r="A64" s="114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</row>
    <row r="65">
      <c r="A65" s="114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</row>
    <row r="66">
      <c r="A66" s="114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</row>
    <row r="67">
      <c r="A67" s="114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>
      <c r="A68" s="114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102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</row>
    <row r="70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102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102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</row>
    <row r="7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02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</row>
    <row r="7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102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</row>
    <row r="74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102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102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102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</row>
    <row r="77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102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</row>
    <row r="78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102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102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</row>
    <row r="80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102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</row>
    <row r="8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02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</row>
    <row r="8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</row>
    <row r="10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</row>
    <row r="104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</row>
    <row r="107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</row>
    <row r="108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</row>
    <row r="109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</row>
    <row r="110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</row>
    <row r="11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</row>
    <row r="11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</row>
    <row r="113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</row>
    <row r="114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</row>
    <row r="1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</row>
    <row r="116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</row>
    <row r="117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</row>
    <row r="118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</row>
    <row r="12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</row>
    <row r="12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</row>
    <row r="12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</row>
    <row r="124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</row>
    <row r="1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</row>
    <row r="126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</row>
    <row r="128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</row>
    <row r="129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</row>
    <row r="130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</row>
    <row r="13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</row>
    <row r="134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</row>
    <row r="1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</row>
    <row r="136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</row>
    <row r="137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</row>
    <row r="138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</row>
    <row r="139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</row>
    <row r="140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</row>
    <row r="144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</row>
    <row r="16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</row>
    <row r="196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</row>
    <row r="198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</row>
    <row r="199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</row>
    <row r="200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</row>
    <row r="20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</row>
    <row r="20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</row>
    <row r="203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</row>
    <row r="204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</row>
    <row r="20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</row>
    <row r="206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</row>
    <row r="207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</row>
    <row r="208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</row>
    <row r="209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</row>
    <row r="210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</row>
    <row r="21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</row>
    <row r="21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</row>
    <row r="98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</row>
    <row r="98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</row>
    <row r="983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</row>
    <row r="984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</row>
    <row r="98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</row>
    <row r="986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</row>
    <row r="987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</row>
  </sheetData>
  <mergeCells count="13"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G1"/>
    <mergeCell ref="H1:H2"/>
    <mergeCell ref="A6:M6"/>
  </mergeCells>
  <dataValidations>
    <dataValidation type="list" allowBlank="1" showErrorMessage="1" sqref="B4">
      <formula1>#REF!</formula1>
    </dataValidation>
    <dataValidation type="list" allowBlank="1" showErrorMessage="1" sqref="B3 B5 B7:B68">
      <formula1>Range!$E$2:$E$50</formula1>
    </dataValidation>
    <dataValidation type="list" allowBlank="1" showErrorMessage="1" sqref="F3:F5 K3:K5 F7:F64 K7:K68">
      <formula1>Range!$G$2:$G$50</formula1>
    </dataValidation>
    <dataValidation type="list" allowBlank="1" showErrorMessage="1" sqref="F65:F68">
      <formula1>#REF!</formula1>
    </dataValidation>
    <dataValidation type="custom" allowBlank="1" showDropDown="1" showErrorMessage="1" sqref="A3 A5 I3:I5">
      <formula1>OR(NOT(ISERROR(DATEVALUE(A3))), AND(ISNUMBER(A3), LEFT(CELL("format", A3))="D"))</formula1>
    </dataValidation>
    <dataValidation type="decimal" allowBlank="1" showDropDown="1" showErrorMessage="1" sqref="D3:E5">
      <formula1>0.0</formula1>
      <formula2>1000000.0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25"/>
    <col customWidth="1" min="7" max="7" width="37.63"/>
    <col customWidth="1" min="9" max="9" width="18.63"/>
    <col customWidth="1" min="11" max="11" width="16.0"/>
  </cols>
  <sheetData>
    <row r="1">
      <c r="A1" s="115" t="s">
        <v>305</v>
      </c>
      <c r="B1" s="116" t="s">
        <v>266</v>
      </c>
      <c r="C1" s="116" t="s">
        <v>306</v>
      </c>
      <c r="D1" s="116" t="s">
        <v>307</v>
      </c>
      <c r="E1" s="117" t="s">
        <v>308</v>
      </c>
      <c r="F1" s="118" t="s">
        <v>309</v>
      </c>
      <c r="G1" s="116" t="s">
        <v>310</v>
      </c>
      <c r="H1" s="116" t="s">
        <v>311</v>
      </c>
      <c r="I1" s="116" t="s">
        <v>312</v>
      </c>
      <c r="J1" s="116" t="s">
        <v>313</v>
      </c>
      <c r="K1" s="116" t="s">
        <v>314</v>
      </c>
      <c r="L1" s="119" t="s">
        <v>315</v>
      </c>
      <c r="M1" s="50"/>
      <c r="N1" s="116" t="s">
        <v>316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26"/>
      <c r="B2" s="19"/>
      <c r="C2" s="19"/>
      <c r="D2" s="19"/>
      <c r="E2" s="19"/>
      <c r="F2" s="19"/>
      <c r="G2" s="19"/>
      <c r="H2" s="19"/>
      <c r="I2" s="19"/>
      <c r="J2" s="19"/>
      <c r="K2" s="19"/>
      <c r="L2" s="120" t="s">
        <v>266</v>
      </c>
      <c r="M2" s="121" t="s">
        <v>317</v>
      </c>
      <c r="N2" s="1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hidden="1">
      <c r="A3" s="64"/>
      <c r="B3" s="57"/>
      <c r="C3" s="57"/>
      <c r="D3" s="122">
        <v>1.0</v>
      </c>
      <c r="E3" s="123">
        <v>31383.0</v>
      </c>
      <c r="F3" s="124" t="s">
        <v>318</v>
      </c>
      <c r="G3" s="74" t="s">
        <v>319</v>
      </c>
      <c r="H3" s="122">
        <v>1.0</v>
      </c>
      <c r="I3" s="124" t="s">
        <v>320</v>
      </c>
      <c r="J3" s="124" t="s">
        <v>321</v>
      </c>
      <c r="K3" s="74" t="s">
        <v>322</v>
      </c>
      <c r="L3" s="57"/>
      <c r="M3" s="57"/>
      <c r="N3" s="57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hidden="1">
      <c r="A4" s="64"/>
      <c r="B4" s="57"/>
      <c r="C4" s="57"/>
      <c r="D4" s="122">
        <v>1.0</v>
      </c>
      <c r="E4" s="122">
        <v>47599.0</v>
      </c>
      <c r="F4" s="124" t="s">
        <v>318</v>
      </c>
      <c r="G4" s="74" t="s">
        <v>323</v>
      </c>
      <c r="H4" s="122">
        <v>2.0</v>
      </c>
      <c r="I4" s="124" t="s">
        <v>320</v>
      </c>
      <c r="J4" s="124" t="s">
        <v>321</v>
      </c>
      <c r="K4" s="74" t="s">
        <v>322</v>
      </c>
      <c r="L4" s="57"/>
      <c r="M4" s="57"/>
      <c r="N4" s="57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hidden="1">
      <c r="A5" s="64"/>
      <c r="B5" s="57"/>
      <c r="C5" s="57"/>
      <c r="D5" s="122">
        <v>1.0</v>
      </c>
      <c r="E5" s="122" t="s">
        <v>324</v>
      </c>
      <c r="F5" s="124" t="s">
        <v>318</v>
      </c>
      <c r="G5" s="74" t="s">
        <v>325</v>
      </c>
      <c r="H5" s="122">
        <v>1.0</v>
      </c>
      <c r="I5" s="124" t="s">
        <v>320</v>
      </c>
      <c r="J5" s="124" t="s">
        <v>321</v>
      </c>
      <c r="K5" s="74" t="s">
        <v>322</v>
      </c>
      <c r="L5" s="57"/>
      <c r="M5" s="57"/>
      <c r="N5" s="57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hidden="1">
      <c r="A6" s="125"/>
      <c r="B6" s="70"/>
      <c r="C6" s="70"/>
      <c r="D6" s="126">
        <v>1.0</v>
      </c>
      <c r="E6" s="127">
        <v>31435.0</v>
      </c>
      <c r="F6" s="128" t="s">
        <v>318</v>
      </c>
      <c r="G6" s="127" t="s">
        <v>326</v>
      </c>
      <c r="H6" s="126">
        <v>1.0</v>
      </c>
      <c r="I6" s="128" t="s">
        <v>320</v>
      </c>
      <c r="J6" s="128" t="s">
        <v>321</v>
      </c>
      <c r="K6" s="127" t="s">
        <v>322</v>
      </c>
      <c r="L6" s="70"/>
      <c r="M6" s="70"/>
      <c r="N6" s="7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hidden="1">
      <c r="A7" s="125"/>
      <c r="B7" s="70"/>
      <c r="C7" s="70"/>
      <c r="D7" s="126">
        <v>1.0</v>
      </c>
      <c r="E7" s="126">
        <v>48075.0</v>
      </c>
      <c r="F7" s="128" t="s">
        <v>318</v>
      </c>
      <c r="G7" s="127" t="s">
        <v>327</v>
      </c>
      <c r="H7" s="126">
        <v>6.0</v>
      </c>
      <c r="I7" s="128" t="s">
        <v>320</v>
      </c>
      <c r="J7" s="128" t="s">
        <v>321</v>
      </c>
      <c r="K7" s="127" t="s">
        <v>322</v>
      </c>
      <c r="L7" s="70"/>
      <c r="M7" s="70"/>
      <c r="N7" s="7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hidden="1">
      <c r="A8" s="125"/>
      <c r="B8" s="70"/>
      <c r="C8" s="70"/>
      <c r="D8" s="126">
        <v>1.0</v>
      </c>
      <c r="E8" s="126">
        <v>31437.0</v>
      </c>
      <c r="F8" s="128" t="s">
        <v>318</v>
      </c>
      <c r="G8" s="127" t="s">
        <v>328</v>
      </c>
      <c r="H8" s="126">
        <v>1.0</v>
      </c>
      <c r="I8" s="128" t="s">
        <v>320</v>
      </c>
      <c r="J8" s="128" t="s">
        <v>321</v>
      </c>
      <c r="K8" s="127" t="s">
        <v>322</v>
      </c>
      <c r="L8" s="70"/>
      <c r="M8" s="70"/>
      <c r="N8" s="7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hidden="1">
      <c r="A9" s="64"/>
      <c r="B9" s="57"/>
      <c r="C9" s="57"/>
      <c r="D9" s="122">
        <v>1.0</v>
      </c>
      <c r="E9" s="122">
        <v>31534.0</v>
      </c>
      <c r="F9" s="124" t="s">
        <v>318</v>
      </c>
      <c r="G9" s="74" t="s">
        <v>329</v>
      </c>
      <c r="H9" s="122">
        <v>1.0</v>
      </c>
      <c r="I9" s="124" t="s">
        <v>320</v>
      </c>
      <c r="J9" s="124" t="s">
        <v>321</v>
      </c>
      <c r="K9" s="74" t="s">
        <v>322</v>
      </c>
      <c r="L9" s="57"/>
      <c r="M9" s="57"/>
      <c r="N9" s="5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hidden="1">
      <c r="A10" s="64"/>
      <c r="B10" s="57"/>
      <c r="C10" s="57"/>
      <c r="D10" s="122">
        <v>1.0</v>
      </c>
      <c r="E10" s="122">
        <v>48507.0</v>
      </c>
      <c r="F10" s="124" t="s">
        <v>318</v>
      </c>
      <c r="G10" s="74" t="s">
        <v>330</v>
      </c>
      <c r="H10" s="122">
        <v>1.0</v>
      </c>
      <c r="I10" s="124" t="s">
        <v>320</v>
      </c>
      <c r="J10" s="124" t="s">
        <v>321</v>
      </c>
      <c r="K10" s="74" t="s">
        <v>322</v>
      </c>
      <c r="L10" s="57"/>
      <c r="M10" s="57"/>
      <c r="N10" s="5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hidden="1">
      <c r="A11" s="125"/>
      <c r="B11" s="70"/>
      <c r="C11" s="70"/>
      <c r="D11" s="70"/>
      <c r="E11" s="129">
        <v>57298.0</v>
      </c>
      <c r="F11" s="128" t="s">
        <v>331</v>
      </c>
      <c r="G11" s="127" t="s">
        <v>332</v>
      </c>
      <c r="H11" s="126">
        <v>1.0</v>
      </c>
      <c r="I11" s="128" t="s">
        <v>320</v>
      </c>
      <c r="J11" s="128" t="s">
        <v>321</v>
      </c>
      <c r="K11" s="127" t="s">
        <v>322</v>
      </c>
      <c r="L11" s="70"/>
      <c r="M11" s="70"/>
      <c r="N11" s="7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hidden="1">
      <c r="A12" s="125"/>
      <c r="B12" s="70"/>
      <c r="C12" s="70"/>
      <c r="D12" s="126">
        <v>1.0</v>
      </c>
      <c r="E12" s="126">
        <v>48523.0</v>
      </c>
      <c r="F12" s="70"/>
      <c r="G12" s="127" t="s">
        <v>333</v>
      </c>
      <c r="H12" s="126">
        <v>1.0</v>
      </c>
      <c r="I12" s="128" t="s">
        <v>320</v>
      </c>
      <c r="J12" s="128" t="s">
        <v>321</v>
      </c>
      <c r="K12" s="127" t="s">
        <v>322</v>
      </c>
      <c r="L12" s="70"/>
      <c r="M12" s="70"/>
      <c r="N12" s="7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hidden="1">
      <c r="A13" s="64"/>
      <c r="B13" s="57"/>
      <c r="C13" s="57"/>
      <c r="D13" s="122">
        <v>2469.0</v>
      </c>
      <c r="E13" s="122">
        <v>54194.0</v>
      </c>
      <c r="F13" s="124" t="s">
        <v>334</v>
      </c>
      <c r="G13" s="74" t="s">
        <v>335</v>
      </c>
      <c r="H13" s="122">
        <v>1.0</v>
      </c>
      <c r="I13" s="124" t="s">
        <v>320</v>
      </c>
      <c r="J13" s="124" t="s">
        <v>336</v>
      </c>
      <c r="K13" s="74" t="s">
        <v>322</v>
      </c>
      <c r="L13" s="130">
        <v>44399.0</v>
      </c>
      <c r="M13" s="57"/>
      <c r="N13" s="5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hidden="1">
      <c r="A14" s="64"/>
      <c r="B14" s="57"/>
      <c r="C14" s="57"/>
      <c r="D14" s="122">
        <v>2469.0</v>
      </c>
      <c r="E14" s="122">
        <v>59069.0</v>
      </c>
      <c r="F14" s="124" t="s">
        <v>334</v>
      </c>
      <c r="G14" s="74" t="s">
        <v>337</v>
      </c>
      <c r="H14" s="122">
        <v>1.0</v>
      </c>
      <c r="I14" s="124" t="s">
        <v>320</v>
      </c>
      <c r="J14" s="124" t="s">
        <v>336</v>
      </c>
      <c r="K14" s="74" t="s">
        <v>322</v>
      </c>
      <c r="L14" s="130">
        <v>44399.0</v>
      </c>
      <c r="M14" s="57"/>
      <c r="N14" s="5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hidden="1">
      <c r="A15" s="64"/>
      <c r="B15" s="57"/>
      <c r="C15" s="57"/>
      <c r="D15" s="122">
        <v>1.0</v>
      </c>
      <c r="E15" s="122">
        <v>61410.0</v>
      </c>
      <c r="F15" s="124" t="s">
        <v>338</v>
      </c>
      <c r="G15" s="74" t="s">
        <v>339</v>
      </c>
      <c r="H15" s="122">
        <v>1.0</v>
      </c>
      <c r="I15" s="124" t="s">
        <v>320</v>
      </c>
      <c r="J15" s="124" t="s">
        <v>321</v>
      </c>
      <c r="K15" s="74" t="s">
        <v>322</v>
      </c>
      <c r="L15" s="57"/>
      <c r="M15" s="57"/>
      <c r="N15" s="57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hidden="1">
      <c r="A16" s="131"/>
      <c r="B16" s="77"/>
      <c r="C16" s="77"/>
      <c r="D16" s="29">
        <v>2474.0</v>
      </c>
      <c r="E16" s="132">
        <v>58612.0</v>
      </c>
      <c r="F16" s="10" t="s">
        <v>340</v>
      </c>
      <c r="G16" s="132" t="s">
        <v>341</v>
      </c>
      <c r="H16" s="10">
        <v>1.0</v>
      </c>
      <c r="I16" s="124" t="s">
        <v>320</v>
      </c>
      <c r="J16" s="10" t="s">
        <v>336</v>
      </c>
      <c r="K16" s="74" t="s">
        <v>322</v>
      </c>
      <c r="L16" s="133">
        <v>44415.0</v>
      </c>
      <c r="M16" s="77"/>
      <c r="N16" s="77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hidden="1">
      <c r="A17" s="125"/>
      <c r="B17" s="70"/>
      <c r="C17" s="70"/>
      <c r="D17" s="126">
        <v>2477.0</v>
      </c>
      <c r="E17" s="126">
        <v>47318.0</v>
      </c>
      <c r="F17" s="128" t="s">
        <v>318</v>
      </c>
      <c r="G17" s="127" t="s">
        <v>342</v>
      </c>
      <c r="H17" s="126">
        <v>1.0</v>
      </c>
      <c r="I17" s="128" t="s">
        <v>320</v>
      </c>
      <c r="J17" s="128" t="s">
        <v>336</v>
      </c>
      <c r="K17" s="127" t="s">
        <v>322</v>
      </c>
      <c r="L17" s="134">
        <v>44429.0</v>
      </c>
      <c r="M17" s="70"/>
      <c r="N17" s="7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hidden="1">
      <c r="A18" s="64"/>
      <c r="B18" s="57"/>
      <c r="C18" s="57"/>
      <c r="D18" s="122">
        <v>2478.0</v>
      </c>
      <c r="E18" s="122">
        <v>62416.0</v>
      </c>
      <c r="F18" s="124" t="s">
        <v>318</v>
      </c>
      <c r="G18" s="74" t="s">
        <v>343</v>
      </c>
      <c r="H18" s="122">
        <v>1.0</v>
      </c>
      <c r="I18" s="124" t="s">
        <v>320</v>
      </c>
      <c r="J18" s="124" t="s">
        <v>336</v>
      </c>
      <c r="K18" s="74" t="s">
        <v>322</v>
      </c>
      <c r="L18" s="130">
        <v>44457.0</v>
      </c>
      <c r="M18" s="57"/>
      <c r="N18" s="57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hidden="1">
      <c r="A19" s="64"/>
      <c r="B19" s="57"/>
      <c r="C19" s="57"/>
      <c r="D19" s="122">
        <v>2478.0</v>
      </c>
      <c r="E19" s="122">
        <v>62418.0</v>
      </c>
      <c r="F19" s="124" t="s">
        <v>318</v>
      </c>
      <c r="G19" s="74" t="s">
        <v>344</v>
      </c>
      <c r="H19" s="122">
        <v>1.0</v>
      </c>
      <c r="I19" s="124" t="s">
        <v>320</v>
      </c>
      <c r="J19" s="124" t="s">
        <v>336</v>
      </c>
      <c r="K19" s="74" t="s">
        <v>322</v>
      </c>
      <c r="L19" s="130">
        <v>44457.0</v>
      </c>
      <c r="M19" s="57"/>
      <c r="N19" s="5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hidden="1">
      <c r="A20" s="64"/>
      <c r="B20" s="57"/>
      <c r="C20" s="57"/>
      <c r="D20" s="122">
        <v>2478.0</v>
      </c>
      <c r="E20" s="122">
        <v>60131.0</v>
      </c>
      <c r="F20" s="124" t="s">
        <v>318</v>
      </c>
      <c r="G20" s="74" t="s">
        <v>345</v>
      </c>
      <c r="H20" s="122">
        <v>1.0</v>
      </c>
      <c r="I20" s="124" t="s">
        <v>320</v>
      </c>
      <c r="J20" s="124" t="s">
        <v>336</v>
      </c>
      <c r="K20" s="74" t="s">
        <v>322</v>
      </c>
      <c r="L20" s="130">
        <v>44457.0</v>
      </c>
      <c r="M20" s="57"/>
      <c r="N20" s="57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hidden="1">
      <c r="A21" s="64"/>
      <c r="B21" s="57"/>
      <c r="C21" s="57"/>
      <c r="D21" s="57"/>
      <c r="E21" s="122">
        <v>31752.0</v>
      </c>
      <c r="F21" s="124" t="s">
        <v>346</v>
      </c>
      <c r="G21" s="74" t="s">
        <v>347</v>
      </c>
      <c r="H21" s="122">
        <v>1.0</v>
      </c>
      <c r="I21" s="124" t="s">
        <v>320</v>
      </c>
      <c r="J21" s="124" t="s">
        <v>321</v>
      </c>
      <c r="K21" s="74" t="s">
        <v>322</v>
      </c>
      <c r="L21" s="57"/>
      <c r="M21" s="57"/>
      <c r="N21" s="57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hidden="1">
      <c r="A22" s="125"/>
      <c r="B22" s="70"/>
      <c r="C22" s="70"/>
      <c r="D22" s="70"/>
      <c r="E22" s="126">
        <v>52463.0</v>
      </c>
      <c r="F22" s="128" t="s">
        <v>348</v>
      </c>
      <c r="G22" s="127" t="s">
        <v>349</v>
      </c>
      <c r="H22" s="126">
        <v>1.0</v>
      </c>
      <c r="I22" s="128" t="s">
        <v>320</v>
      </c>
      <c r="J22" s="128" t="s">
        <v>336</v>
      </c>
      <c r="K22" s="70"/>
      <c r="L22" s="70"/>
      <c r="M22" s="70"/>
      <c r="N22" s="7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hidden="1">
      <c r="A23" s="125"/>
      <c r="B23" s="70"/>
      <c r="C23" s="70"/>
      <c r="D23" s="70"/>
      <c r="E23" s="126">
        <v>32995.0</v>
      </c>
      <c r="F23" s="128" t="s">
        <v>348</v>
      </c>
      <c r="G23" s="127" t="s">
        <v>350</v>
      </c>
      <c r="H23" s="126">
        <v>1.0</v>
      </c>
      <c r="I23" s="128" t="s">
        <v>320</v>
      </c>
      <c r="J23" s="128" t="s">
        <v>336</v>
      </c>
      <c r="K23" s="70"/>
      <c r="L23" s="70"/>
      <c r="M23" s="70"/>
      <c r="N23" s="70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hidden="1">
      <c r="A24" s="125"/>
      <c r="B24" s="70"/>
      <c r="C24" s="70"/>
      <c r="D24" s="126">
        <v>1.0</v>
      </c>
      <c r="E24" s="126">
        <v>39163.0</v>
      </c>
      <c r="F24" s="128" t="s">
        <v>318</v>
      </c>
      <c r="G24" s="127" t="s">
        <v>351</v>
      </c>
      <c r="H24" s="126">
        <v>1.0</v>
      </c>
      <c r="I24" s="128" t="s">
        <v>320</v>
      </c>
      <c r="J24" s="128" t="s">
        <v>321</v>
      </c>
      <c r="K24" s="127" t="s">
        <v>322</v>
      </c>
      <c r="L24" s="70"/>
      <c r="M24" s="70"/>
      <c r="N24" s="7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hidden="1">
      <c r="A25" s="125"/>
      <c r="B25" s="70"/>
      <c r="C25" s="70"/>
      <c r="D25" s="126">
        <v>1.0</v>
      </c>
      <c r="E25" s="126">
        <v>35534.0</v>
      </c>
      <c r="F25" s="128" t="s">
        <v>318</v>
      </c>
      <c r="G25" s="127" t="s">
        <v>352</v>
      </c>
      <c r="H25" s="126">
        <v>1.0</v>
      </c>
      <c r="I25" s="128" t="s">
        <v>320</v>
      </c>
      <c r="J25" s="128" t="s">
        <v>321</v>
      </c>
      <c r="K25" s="127" t="s">
        <v>322</v>
      </c>
      <c r="L25" s="70"/>
      <c r="M25" s="70"/>
      <c r="N25" s="70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hidden="1">
      <c r="A26" s="125"/>
      <c r="B26" s="70"/>
      <c r="C26" s="70"/>
      <c r="D26" s="126">
        <v>1.0</v>
      </c>
      <c r="E26" s="126">
        <v>43579.0</v>
      </c>
      <c r="F26" s="128" t="s">
        <v>331</v>
      </c>
      <c r="G26" s="127" t="s">
        <v>353</v>
      </c>
      <c r="H26" s="126">
        <v>4.0</v>
      </c>
      <c r="I26" s="128" t="s">
        <v>320</v>
      </c>
      <c r="J26" s="128" t="s">
        <v>336</v>
      </c>
      <c r="K26" s="127" t="s">
        <v>322</v>
      </c>
      <c r="L26" s="70"/>
      <c r="M26" s="70"/>
      <c r="N26" s="70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hidden="1">
      <c r="A27" s="64"/>
      <c r="B27" s="57"/>
      <c r="C27" s="57"/>
      <c r="D27" s="74">
        <v>1.0</v>
      </c>
      <c r="E27" s="122">
        <v>63901.0</v>
      </c>
      <c r="F27" s="124" t="s">
        <v>354</v>
      </c>
      <c r="G27" s="74" t="s">
        <v>355</v>
      </c>
      <c r="H27" s="122">
        <v>1.0</v>
      </c>
      <c r="I27" s="124" t="s">
        <v>320</v>
      </c>
      <c r="J27" s="124" t="s">
        <v>336</v>
      </c>
      <c r="K27" s="57"/>
      <c r="L27" s="57"/>
      <c r="M27" s="57"/>
      <c r="N27" s="57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hidden="1">
      <c r="A28" s="64"/>
      <c r="B28" s="57"/>
      <c r="C28" s="74" t="s">
        <v>356</v>
      </c>
      <c r="D28" s="57"/>
      <c r="E28" s="122">
        <v>56858.0</v>
      </c>
      <c r="F28" s="124" t="s">
        <v>357</v>
      </c>
      <c r="G28" s="74" t="s">
        <v>358</v>
      </c>
      <c r="H28" s="122">
        <v>1.0</v>
      </c>
      <c r="I28" s="124" t="s">
        <v>320</v>
      </c>
      <c r="J28" s="124" t="s">
        <v>321</v>
      </c>
      <c r="K28" s="57"/>
      <c r="L28" s="57"/>
      <c r="M28" s="57"/>
      <c r="N28" s="57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hidden="1">
      <c r="A29" s="64"/>
      <c r="B29" s="57"/>
      <c r="C29" s="74" t="s">
        <v>356</v>
      </c>
      <c r="D29" s="57"/>
      <c r="E29" s="122">
        <v>56967.0</v>
      </c>
      <c r="F29" s="124" t="s">
        <v>357</v>
      </c>
      <c r="G29" s="74" t="s">
        <v>359</v>
      </c>
      <c r="H29" s="122">
        <v>2.0</v>
      </c>
      <c r="I29" s="124" t="s">
        <v>320</v>
      </c>
      <c r="J29" s="124" t="s">
        <v>321</v>
      </c>
      <c r="K29" s="57"/>
      <c r="L29" s="57"/>
      <c r="M29" s="57"/>
      <c r="N29" s="57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hidden="1">
      <c r="A30" s="64"/>
      <c r="B30" s="57"/>
      <c r="C30" s="74" t="s">
        <v>356</v>
      </c>
      <c r="D30" s="57"/>
      <c r="E30" s="122">
        <v>56798.0</v>
      </c>
      <c r="F30" s="124" t="s">
        <v>357</v>
      </c>
      <c r="G30" s="74" t="s">
        <v>360</v>
      </c>
      <c r="H30" s="122">
        <v>1.0</v>
      </c>
      <c r="I30" s="124" t="s">
        <v>320</v>
      </c>
      <c r="J30" s="124" t="s">
        <v>321</v>
      </c>
      <c r="K30" s="57"/>
      <c r="L30" s="57"/>
      <c r="M30" s="57"/>
      <c r="N30" s="57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hidden="1">
      <c r="A31" s="64"/>
      <c r="B31" s="57"/>
      <c r="C31" s="74" t="s">
        <v>356</v>
      </c>
      <c r="D31" s="57"/>
      <c r="E31" s="122">
        <v>56969.0</v>
      </c>
      <c r="F31" s="124" t="s">
        <v>357</v>
      </c>
      <c r="G31" s="74" t="s">
        <v>361</v>
      </c>
      <c r="H31" s="122">
        <v>1.0</v>
      </c>
      <c r="I31" s="124" t="s">
        <v>320</v>
      </c>
      <c r="J31" s="124" t="s">
        <v>321</v>
      </c>
      <c r="K31" s="57"/>
      <c r="L31" s="57"/>
      <c r="M31" s="57"/>
      <c r="N31" s="57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hidden="1">
      <c r="A32" s="64"/>
      <c r="B32" s="57"/>
      <c r="C32" s="74" t="s">
        <v>356</v>
      </c>
      <c r="D32" s="57"/>
      <c r="E32" s="122">
        <v>56979.0</v>
      </c>
      <c r="F32" s="124" t="s">
        <v>357</v>
      </c>
      <c r="G32" s="74" t="s">
        <v>362</v>
      </c>
      <c r="H32" s="122">
        <v>1.0</v>
      </c>
      <c r="I32" s="124" t="s">
        <v>320</v>
      </c>
      <c r="J32" s="124" t="s">
        <v>321</v>
      </c>
      <c r="K32" s="57"/>
      <c r="L32" s="57"/>
      <c r="M32" s="57"/>
      <c r="N32" s="57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hidden="1">
      <c r="A33" s="64"/>
      <c r="B33" s="57"/>
      <c r="C33" s="74" t="s">
        <v>356</v>
      </c>
      <c r="D33" s="57"/>
      <c r="E33" s="122">
        <v>56852.0</v>
      </c>
      <c r="F33" s="124" t="s">
        <v>357</v>
      </c>
      <c r="G33" s="74" t="s">
        <v>363</v>
      </c>
      <c r="H33" s="122">
        <v>1.0</v>
      </c>
      <c r="I33" s="124" t="s">
        <v>320</v>
      </c>
      <c r="J33" s="124" t="s">
        <v>321</v>
      </c>
      <c r="K33" s="57"/>
      <c r="L33" s="57"/>
      <c r="M33" s="57"/>
      <c r="N33" s="57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hidden="1">
      <c r="A34" s="64"/>
      <c r="B34" s="57"/>
      <c r="C34" s="74" t="s">
        <v>356</v>
      </c>
      <c r="D34" s="57"/>
      <c r="E34" s="122">
        <v>56941.0</v>
      </c>
      <c r="F34" s="124" t="s">
        <v>357</v>
      </c>
      <c r="G34" s="74" t="s">
        <v>364</v>
      </c>
      <c r="H34" s="122">
        <v>1.0</v>
      </c>
      <c r="I34" s="124" t="s">
        <v>320</v>
      </c>
      <c r="J34" s="124" t="s">
        <v>321</v>
      </c>
      <c r="K34" s="57"/>
      <c r="L34" s="57"/>
      <c r="M34" s="57"/>
      <c r="N34" s="57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hidden="1">
      <c r="A35" s="64"/>
      <c r="B35" s="57"/>
      <c r="C35" s="74" t="s">
        <v>356</v>
      </c>
      <c r="D35" s="57"/>
      <c r="E35" s="122">
        <v>62313.0</v>
      </c>
      <c r="F35" s="124" t="s">
        <v>357</v>
      </c>
      <c r="G35" s="74" t="s">
        <v>365</v>
      </c>
      <c r="H35" s="122">
        <v>1.0</v>
      </c>
      <c r="I35" s="124" t="s">
        <v>320</v>
      </c>
      <c r="J35" s="124" t="s">
        <v>321</v>
      </c>
      <c r="K35" s="57"/>
      <c r="L35" s="57"/>
      <c r="M35" s="57"/>
      <c r="N35" s="57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hidden="1">
      <c r="A36" s="64"/>
      <c r="B36" s="57"/>
      <c r="C36" s="74" t="s">
        <v>356</v>
      </c>
      <c r="D36" s="57"/>
      <c r="E36" s="122">
        <v>56902.0</v>
      </c>
      <c r="F36" s="124" t="s">
        <v>357</v>
      </c>
      <c r="G36" s="74" t="s">
        <v>366</v>
      </c>
      <c r="H36" s="122">
        <v>1.0</v>
      </c>
      <c r="I36" s="124" t="s">
        <v>320</v>
      </c>
      <c r="J36" s="124" t="s">
        <v>321</v>
      </c>
      <c r="K36" s="57"/>
      <c r="L36" s="57"/>
      <c r="M36" s="57"/>
      <c r="N36" s="57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hidden="1">
      <c r="A37" s="64"/>
      <c r="B37" s="57"/>
      <c r="C37" s="74" t="s">
        <v>356</v>
      </c>
      <c r="D37" s="57"/>
      <c r="E37" s="122">
        <v>59741.0</v>
      </c>
      <c r="F37" s="124" t="s">
        <v>357</v>
      </c>
      <c r="G37" s="74" t="s">
        <v>367</v>
      </c>
      <c r="H37" s="122">
        <v>3.0</v>
      </c>
      <c r="I37" s="124" t="s">
        <v>320</v>
      </c>
      <c r="J37" s="124" t="s">
        <v>321</v>
      </c>
      <c r="K37" s="57"/>
      <c r="L37" s="57"/>
      <c r="M37" s="57"/>
      <c r="N37" s="57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hidden="1">
      <c r="A38" s="64"/>
      <c r="B38" s="57"/>
      <c r="C38" s="74" t="s">
        <v>356</v>
      </c>
      <c r="D38" s="57"/>
      <c r="E38" s="122">
        <v>56903.0</v>
      </c>
      <c r="F38" s="124" t="s">
        <v>357</v>
      </c>
      <c r="G38" s="74" t="s">
        <v>368</v>
      </c>
      <c r="H38" s="122">
        <v>1.0</v>
      </c>
      <c r="I38" s="124" t="s">
        <v>320</v>
      </c>
      <c r="J38" s="124" t="s">
        <v>321</v>
      </c>
      <c r="K38" s="57"/>
      <c r="L38" s="57"/>
      <c r="M38" s="57"/>
      <c r="N38" s="57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idden="1">
      <c r="A39" s="64"/>
      <c r="B39" s="57"/>
      <c r="C39" s="74" t="s">
        <v>356</v>
      </c>
      <c r="D39" s="57"/>
      <c r="E39" s="122">
        <v>56986.0</v>
      </c>
      <c r="F39" s="124" t="s">
        <v>357</v>
      </c>
      <c r="G39" s="74" t="s">
        <v>369</v>
      </c>
      <c r="H39" s="122">
        <v>1.0</v>
      </c>
      <c r="I39" s="124" t="s">
        <v>320</v>
      </c>
      <c r="J39" s="124" t="s">
        <v>321</v>
      </c>
      <c r="K39" s="57"/>
      <c r="L39" s="57"/>
      <c r="M39" s="57"/>
      <c r="N39" s="57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idden="1">
      <c r="A40" s="64"/>
      <c r="B40" s="57"/>
      <c r="C40" s="74" t="s">
        <v>356</v>
      </c>
      <c r="D40" s="57"/>
      <c r="E40" s="122">
        <v>56785.0</v>
      </c>
      <c r="F40" s="124" t="s">
        <v>357</v>
      </c>
      <c r="G40" s="74" t="s">
        <v>370</v>
      </c>
      <c r="H40" s="122">
        <v>1.0</v>
      </c>
      <c r="I40" s="124" t="s">
        <v>320</v>
      </c>
      <c r="J40" s="124" t="s">
        <v>321</v>
      </c>
      <c r="K40" s="57"/>
      <c r="L40" s="57"/>
      <c r="M40" s="57"/>
      <c r="N40" s="57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idden="1">
      <c r="A41" s="64"/>
      <c r="B41" s="57"/>
      <c r="C41" s="74" t="s">
        <v>356</v>
      </c>
      <c r="D41" s="57"/>
      <c r="E41" s="122">
        <v>56776.0</v>
      </c>
      <c r="F41" s="124" t="s">
        <v>357</v>
      </c>
      <c r="G41" s="74" t="s">
        <v>364</v>
      </c>
      <c r="H41" s="122">
        <v>1.0</v>
      </c>
      <c r="I41" s="124" t="s">
        <v>320</v>
      </c>
      <c r="J41" s="124" t="s">
        <v>321</v>
      </c>
      <c r="K41" s="57"/>
      <c r="L41" s="57"/>
      <c r="M41" s="57"/>
      <c r="N41" s="57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idden="1">
      <c r="A42" s="64"/>
      <c r="B42" s="57"/>
      <c r="C42" s="74" t="s">
        <v>356</v>
      </c>
      <c r="D42" s="57"/>
      <c r="E42" s="122">
        <v>56972.0</v>
      </c>
      <c r="F42" s="124" t="s">
        <v>357</v>
      </c>
      <c r="G42" s="74" t="s">
        <v>371</v>
      </c>
      <c r="H42" s="122">
        <v>1.0</v>
      </c>
      <c r="I42" s="124" t="s">
        <v>320</v>
      </c>
      <c r="J42" s="124" t="s">
        <v>321</v>
      </c>
      <c r="K42" s="57"/>
      <c r="L42" s="57"/>
      <c r="M42" s="57"/>
      <c r="N42" s="57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idden="1">
      <c r="A43" s="64"/>
      <c r="B43" s="57"/>
      <c r="C43" s="74" t="s">
        <v>356</v>
      </c>
      <c r="D43" s="57"/>
      <c r="E43" s="122">
        <v>59742.0</v>
      </c>
      <c r="F43" s="124" t="s">
        <v>357</v>
      </c>
      <c r="G43" s="74" t="s">
        <v>372</v>
      </c>
      <c r="H43" s="122">
        <v>1.0</v>
      </c>
      <c r="I43" s="124" t="s">
        <v>320</v>
      </c>
      <c r="J43" s="124" t="s">
        <v>321</v>
      </c>
      <c r="K43" s="57"/>
      <c r="L43" s="57"/>
      <c r="M43" s="57"/>
      <c r="N43" s="57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idden="1">
      <c r="A44" s="64"/>
      <c r="B44" s="57"/>
      <c r="C44" s="74" t="s">
        <v>356</v>
      </c>
      <c r="D44" s="57"/>
      <c r="E44" s="122">
        <v>56936.0</v>
      </c>
      <c r="F44" s="124" t="s">
        <v>357</v>
      </c>
      <c r="G44" s="74" t="s">
        <v>373</v>
      </c>
      <c r="H44" s="122">
        <v>1.0</v>
      </c>
      <c r="I44" s="124" t="s">
        <v>320</v>
      </c>
      <c r="J44" s="124" t="s">
        <v>321</v>
      </c>
      <c r="K44" s="57"/>
      <c r="L44" s="57"/>
      <c r="M44" s="57"/>
      <c r="N44" s="57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idden="1">
      <c r="A45" s="64"/>
      <c r="B45" s="57"/>
      <c r="C45" s="74" t="s">
        <v>356</v>
      </c>
      <c r="D45" s="57"/>
      <c r="E45" s="122">
        <v>56870.0</v>
      </c>
      <c r="F45" s="124" t="s">
        <v>357</v>
      </c>
      <c r="G45" s="74" t="s">
        <v>374</v>
      </c>
      <c r="H45" s="122">
        <v>1.0</v>
      </c>
      <c r="I45" s="124" t="s">
        <v>320</v>
      </c>
      <c r="J45" s="124" t="s">
        <v>321</v>
      </c>
      <c r="K45" s="57"/>
      <c r="L45" s="57"/>
      <c r="M45" s="57"/>
      <c r="N45" s="57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idden="1">
      <c r="A46" s="64"/>
      <c r="B46" s="57"/>
      <c r="C46" s="74" t="s">
        <v>356</v>
      </c>
      <c r="D46" s="57"/>
      <c r="E46" s="122">
        <v>56871.0</v>
      </c>
      <c r="F46" s="124" t="s">
        <v>357</v>
      </c>
      <c r="G46" s="74" t="s">
        <v>375</v>
      </c>
      <c r="H46" s="122">
        <v>1.0</v>
      </c>
      <c r="I46" s="124" t="s">
        <v>320</v>
      </c>
      <c r="J46" s="124" t="s">
        <v>321</v>
      </c>
      <c r="K46" s="57"/>
      <c r="L46" s="57"/>
      <c r="M46" s="57"/>
      <c r="N46" s="57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idden="1">
      <c r="A47" s="64"/>
      <c r="B47" s="57"/>
      <c r="C47" s="74" t="s">
        <v>356</v>
      </c>
      <c r="D47" s="57"/>
      <c r="E47" s="122">
        <v>56677.0</v>
      </c>
      <c r="F47" s="124" t="s">
        <v>357</v>
      </c>
      <c r="G47" s="74" t="s">
        <v>376</v>
      </c>
      <c r="H47" s="122">
        <v>1.0</v>
      </c>
      <c r="I47" s="124" t="s">
        <v>320</v>
      </c>
      <c r="J47" s="124" t="s">
        <v>321</v>
      </c>
      <c r="K47" s="57"/>
      <c r="L47" s="57"/>
      <c r="M47" s="57"/>
      <c r="N47" s="57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idden="1">
      <c r="A48" s="64"/>
      <c r="B48" s="57"/>
      <c r="C48" s="74" t="s">
        <v>356</v>
      </c>
      <c r="D48" s="57"/>
      <c r="E48" s="122">
        <v>56775.0</v>
      </c>
      <c r="F48" s="124" t="s">
        <v>357</v>
      </c>
      <c r="G48" s="74" t="s">
        <v>377</v>
      </c>
      <c r="H48" s="122">
        <v>1.0</v>
      </c>
      <c r="I48" s="124" t="s">
        <v>320</v>
      </c>
      <c r="J48" s="124" t="s">
        <v>321</v>
      </c>
      <c r="K48" s="57"/>
      <c r="L48" s="57"/>
      <c r="M48" s="57"/>
      <c r="N48" s="57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idden="1">
      <c r="A49" s="64"/>
      <c r="B49" s="57"/>
      <c r="C49" s="74" t="s">
        <v>356</v>
      </c>
      <c r="D49" s="57"/>
      <c r="E49" s="122">
        <v>56888.0</v>
      </c>
      <c r="F49" s="124" t="s">
        <v>357</v>
      </c>
      <c r="G49" s="74" t="s">
        <v>378</v>
      </c>
      <c r="H49" s="122">
        <v>1.0</v>
      </c>
      <c r="I49" s="124" t="s">
        <v>320</v>
      </c>
      <c r="J49" s="124" t="s">
        <v>321</v>
      </c>
      <c r="K49" s="57"/>
      <c r="L49" s="57"/>
      <c r="M49" s="57"/>
      <c r="N49" s="57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idden="1">
      <c r="A50" s="64"/>
      <c r="B50" s="57"/>
      <c r="C50" s="74" t="s">
        <v>356</v>
      </c>
      <c r="D50" s="57"/>
      <c r="E50" s="122">
        <v>56759.0</v>
      </c>
      <c r="F50" s="124" t="s">
        <v>357</v>
      </c>
      <c r="G50" s="74" t="s">
        <v>379</v>
      </c>
      <c r="H50" s="122">
        <v>1.0</v>
      </c>
      <c r="I50" s="124" t="s">
        <v>320</v>
      </c>
      <c r="J50" s="124" t="s">
        <v>321</v>
      </c>
      <c r="K50" s="57"/>
      <c r="L50" s="57"/>
      <c r="M50" s="57"/>
      <c r="N50" s="57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idden="1">
      <c r="A51" s="64"/>
      <c r="B51" s="57"/>
      <c r="C51" s="74" t="s">
        <v>356</v>
      </c>
      <c r="D51" s="57"/>
      <c r="E51" s="122">
        <v>56725.0</v>
      </c>
      <c r="F51" s="124" t="s">
        <v>357</v>
      </c>
      <c r="G51" s="74" t="s">
        <v>380</v>
      </c>
      <c r="H51" s="122">
        <v>2.0</v>
      </c>
      <c r="I51" s="124" t="s">
        <v>320</v>
      </c>
      <c r="J51" s="124" t="s">
        <v>321</v>
      </c>
      <c r="K51" s="57"/>
      <c r="L51" s="57"/>
      <c r="M51" s="57"/>
      <c r="N51" s="57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idden="1">
      <c r="A52" s="64"/>
      <c r="B52" s="57"/>
      <c r="C52" s="74" t="s">
        <v>356</v>
      </c>
      <c r="D52" s="57"/>
      <c r="E52" s="122">
        <v>56942.0</v>
      </c>
      <c r="F52" s="124" t="s">
        <v>357</v>
      </c>
      <c r="G52" s="74" t="s">
        <v>381</v>
      </c>
      <c r="H52" s="122">
        <v>1.0</v>
      </c>
      <c r="I52" s="124" t="s">
        <v>320</v>
      </c>
      <c r="J52" s="124" t="s">
        <v>321</v>
      </c>
      <c r="K52" s="57"/>
      <c r="L52" s="57"/>
      <c r="M52" s="57"/>
      <c r="N52" s="57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idden="1">
      <c r="A53" s="64"/>
      <c r="B53" s="57"/>
      <c r="C53" s="74" t="s">
        <v>356</v>
      </c>
      <c r="D53" s="57"/>
      <c r="E53" s="122">
        <v>56938.0</v>
      </c>
      <c r="F53" s="124" t="s">
        <v>357</v>
      </c>
      <c r="G53" s="74" t="s">
        <v>382</v>
      </c>
      <c r="H53" s="122">
        <v>1.0</v>
      </c>
      <c r="I53" s="124" t="s">
        <v>320</v>
      </c>
      <c r="J53" s="124" t="s">
        <v>321</v>
      </c>
      <c r="K53" s="57"/>
      <c r="L53" s="57"/>
      <c r="M53" s="57"/>
      <c r="N53" s="57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idden="1">
      <c r="A54" s="64"/>
      <c r="B54" s="57"/>
      <c r="C54" s="74" t="s">
        <v>356</v>
      </c>
      <c r="D54" s="57"/>
      <c r="E54" s="122">
        <v>56735.0</v>
      </c>
      <c r="F54" s="124" t="s">
        <v>357</v>
      </c>
      <c r="G54" s="74" t="s">
        <v>383</v>
      </c>
      <c r="H54" s="122">
        <v>1.0</v>
      </c>
      <c r="I54" s="124" t="s">
        <v>320</v>
      </c>
      <c r="J54" s="124" t="s">
        <v>321</v>
      </c>
      <c r="K54" s="57"/>
      <c r="L54" s="57"/>
      <c r="M54" s="57"/>
      <c r="N54" s="57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idden="1">
      <c r="A55" s="64"/>
      <c r="B55" s="57"/>
      <c r="C55" s="74" t="s">
        <v>356</v>
      </c>
      <c r="D55" s="57"/>
      <c r="E55" s="122">
        <v>56866.0</v>
      </c>
      <c r="F55" s="124" t="s">
        <v>357</v>
      </c>
      <c r="G55" s="74" t="s">
        <v>384</v>
      </c>
      <c r="H55" s="122">
        <v>3.0</v>
      </c>
      <c r="I55" s="124" t="s">
        <v>320</v>
      </c>
      <c r="J55" s="124" t="s">
        <v>321</v>
      </c>
      <c r="K55" s="57"/>
      <c r="L55" s="57"/>
      <c r="M55" s="57"/>
      <c r="N55" s="57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hidden="1">
      <c r="A56" s="64"/>
      <c r="B56" s="57"/>
      <c r="C56" s="74" t="s">
        <v>356</v>
      </c>
      <c r="D56" s="57"/>
      <c r="E56" s="122">
        <v>56959.0</v>
      </c>
      <c r="F56" s="124" t="s">
        <v>357</v>
      </c>
      <c r="G56" s="74" t="s">
        <v>385</v>
      </c>
      <c r="H56" s="122">
        <v>1.0</v>
      </c>
      <c r="I56" s="124" t="s">
        <v>320</v>
      </c>
      <c r="J56" s="124" t="s">
        <v>321</v>
      </c>
      <c r="K56" s="57"/>
      <c r="L56" s="57"/>
      <c r="M56" s="57"/>
      <c r="N56" s="57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hidden="1">
      <c r="A57" s="64"/>
      <c r="B57" s="57"/>
      <c r="C57" s="74" t="s">
        <v>356</v>
      </c>
      <c r="D57" s="57"/>
      <c r="E57" s="122">
        <v>56954.0</v>
      </c>
      <c r="F57" s="124" t="s">
        <v>357</v>
      </c>
      <c r="G57" s="74" t="s">
        <v>386</v>
      </c>
      <c r="H57" s="122">
        <v>1.0</v>
      </c>
      <c r="I57" s="124" t="s">
        <v>320</v>
      </c>
      <c r="J57" s="124" t="s">
        <v>321</v>
      </c>
      <c r="K57" s="57"/>
      <c r="L57" s="57"/>
      <c r="M57" s="57"/>
      <c r="N57" s="57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hidden="1">
      <c r="A58" s="64"/>
      <c r="B58" s="57"/>
      <c r="C58" s="74" t="s">
        <v>356</v>
      </c>
      <c r="D58" s="57"/>
      <c r="E58" s="122">
        <v>56941.0</v>
      </c>
      <c r="F58" s="124" t="s">
        <v>357</v>
      </c>
      <c r="G58" s="74" t="s">
        <v>364</v>
      </c>
      <c r="H58" s="122">
        <v>1.0</v>
      </c>
      <c r="I58" s="124" t="s">
        <v>320</v>
      </c>
      <c r="J58" s="124" t="s">
        <v>321</v>
      </c>
      <c r="K58" s="57"/>
      <c r="L58" s="57"/>
      <c r="M58" s="57"/>
      <c r="N58" s="57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hidden="1">
      <c r="A59" s="64"/>
      <c r="B59" s="57"/>
      <c r="C59" s="74" t="s">
        <v>356</v>
      </c>
      <c r="D59" s="57"/>
      <c r="E59" s="122">
        <v>56978.0</v>
      </c>
      <c r="F59" s="124" t="s">
        <v>357</v>
      </c>
      <c r="G59" s="74" t="s">
        <v>387</v>
      </c>
      <c r="H59" s="122">
        <v>1.0</v>
      </c>
      <c r="I59" s="124" t="s">
        <v>320</v>
      </c>
      <c r="J59" s="124" t="s">
        <v>321</v>
      </c>
      <c r="K59" s="57"/>
      <c r="L59" s="57"/>
      <c r="M59" s="57"/>
      <c r="N59" s="57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hidden="1">
      <c r="A60" s="64"/>
      <c r="B60" s="57"/>
      <c r="C60" s="74" t="s">
        <v>356</v>
      </c>
      <c r="D60" s="57"/>
      <c r="E60" s="122">
        <v>59532.0</v>
      </c>
      <c r="F60" s="124" t="s">
        <v>357</v>
      </c>
      <c r="G60" s="74" t="s">
        <v>388</v>
      </c>
      <c r="H60" s="122">
        <v>1.0</v>
      </c>
      <c r="I60" s="124" t="s">
        <v>320</v>
      </c>
      <c r="J60" s="124" t="s">
        <v>321</v>
      </c>
      <c r="K60" s="57"/>
      <c r="L60" s="57"/>
      <c r="M60" s="57"/>
      <c r="N60" s="57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hidden="1">
      <c r="A61" s="64"/>
      <c r="B61" s="57"/>
      <c r="C61" s="74" t="s">
        <v>356</v>
      </c>
      <c r="D61" s="57"/>
      <c r="E61" s="122">
        <v>56756.0</v>
      </c>
      <c r="F61" s="124" t="s">
        <v>357</v>
      </c>
      <c r="G61" s="74" t="s">
        <v>389</v>
      </c>
      <c r="H61" s="122">
        <v>1.0</v>
      </c>
      <c r="I61" s="124" t="s">
        <v>320</v>
      </c>
      <c r="J61" s="124" t="s">
        <v>321</v>
      </c>
      <c r="K61" s="57"/>
      <c r="L61" s="57"/>
      <c r="M61" s="57"/>
      <c r="N61" s="57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hidden="1">
      <c r="A62" s="64"/>
      <c r="B62" s="57"/>
      <c r="C62" s="74" t="s">
        <v>356</v>
      </c>
      <c r="D62" s="57"/>
      <c r="E62" s="122">
        <v>59531.0</v>
      </c>
      <c r="F62" s="124" t="s">
        <v>357</v>
      </c>
      <c r="G62" s="74" t="s">
        <v>390</v>
      </c>
      <c r="H62" s="122">
        <v>1.0</v>
      </c>
      <c r="I62" s="124" t="s">
        <v>320</v>
      </c>
      <c r="J62" s="124" t="s">
        <v>321</v>
      </c>
      <c r="K62" s="57"/>
      <c r="L62" s="57"/>
      <c r="M62" s="57"/>
      <c r="N62" s="57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hidden="1">
      <c r="A63" s="64"/>
      <c r="B63" s="57"/>
      <c r="C63" s="74" t="s">
        <v>356</v>
      </c>
      <c r="D63" s="57"/>
      <c r="E63" s="122">
        <v>56902.0</v>
      </c>
      <c r="F63" s="124" t="s">
        <v>357</v>
      </c>
      <c r="G63" s="74" t="s">
        <v>366</v>
      </c>
      <c r="H63" s="122">
        <v>1.0</v>
      </c>
      <c r="I63" s="124" t="s">
        <v>320</v>
      </c>
      <c r="J63" s="124" t="s">
        <v>321</v>
      </c>
      <c r="K63" s="57"/>
      <c r="L63" s="57"/>
      <c r="M63" s="57"/>
      <c r="N63" s="57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hidden="1">
      <c r="A64" s="64"/>
      <c r="B64" s="57"/>
      <c r="C64" s="74" t="s">
        <v>356</v>
      </c>
      <c r="D64" s="57"/>
      <c r="E64" s="122">
        <v>57274.0</v>
      </c>
      <c r="F64" s="124" t="s">
        <v>357</v>
      </c>
      <c r="G64" s="74" t="s">
        <v>391</v>
      </c>
      <c r="H64" s="122">
        <v>1.0</v>
      </c>
      <c r="I64" s="124" t="s">
        <v>320</v>
      </c>
      <c r="J64" s="124" t="s">
        <v>321</v>
      </c>
      <c r="K64" s="57"/>
      <c r="L64" s="57"/>
      <c r="M64" s="57"/>
      <c r="N64" s="57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hidden="1">
      <c r="A65" s="64"/>
      <c r="B65" s="57"/>
      <c r="C65" s="74" t="s">
        <v>356</v>
      </c>
      <c r="D65" s="57"/>
      <c r="E65" s="122">
        <v>57218.0</v>
      </c>
      <c r="F65" s="124" t="s">
        <v>392</v>
      </c>
      <c r="G65" s="74" t="s">
        <v>393</v>
      </c>
      <c r="H65" s="122">
        <v>2.0</v>
      </c>
      <c r="I65" s="124" t="s">
        <v>320</v>
      </c>
      <c r="J65" s="124" t="s">
        <v>321</v>
      </c>
      <c r="K65" s="57"/>
      <c r="L65" s="57"/>
      <c r="M65" s="57"/>
      <c r="N65" s="57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idden="1">
      <c r="A66" s="64"/>
      <c r="B66" s="57"/>
      <c r="C66" s="74" t="s">
        <v>356</v>
      </c>
      <c r="D66" s="57"/>
      <c r="E66" s="122">
        <v>56984.0</v>
      </c>
      <c r="F66" s="124" t="s">
        <v>357</v>
      </c>
      <c r="G66" s="74" t="s">
        <v>394</v>
      </c>
      <c r="H66" s="122">
        <v>1.0</v>
      </c>
      <c r="I66" s="124" t="s">
        <v>320</v>
      </c>
      <c r="J66" s="124" t="s">
        <v>321</v>
      </c>
      <c r="K66" s="57"/>
      <c r="L66" s="57"/>
      <c r="M66" s="57"/>
      <c r="N66" s="57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idden="1">
      <c r="A67" s="64"/>
      <c r="B67" s="57"/>
      <c r="C67" s="74" t="s">
        <v>356</v>
      </c>
      <c r="D67" s="57"/>
      <c r="E67" s="122">
        <v>56869.0</v>
      </c>
      <c r="F67" s="124" t="s">
        <v>357</v>
      </c>
      <c r="G67" s="74" t="s">
        <v>395</v>
      </c>
      <c r="H67" s="122">
        <v>1.0</v>
      </c>
      <c r="I67" s="124" t="s">
        <v>320</v>
      </c>
      <c r="J67" s="124" t="s">
        <v>321</v>
      </c>
      <c r="K67" s="57"/>
      <c r="L67" s="57"/>
      <c r="M67" s="57"/>
      <c r="N67" s="57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hidden="1">
      <c r="A68" s="64"/>
      <c r="B68" s="57"/>
      <c r="C68" s="74" t="s">
        <v>356</v>
      </c>
      <c r="D68" s="57"/>
      <c r="E68" s="122">
        <v>56815.0</v>
      </c>
      <c r="F68" s="124" t="s">
        <v>357</v>
      </c>
      <c r="G68" s="74" t="s">
        <v>396</v>
      </c>
      <c r="H68" s="122">
        <v>1.0</v>
      </c>
      <c r="I68" s="124" t="s">
        <v>320</v>
      </c>
      <c r="J68" s="124" t="s">
        <v>321</v>
      </c>
      <c r="K68" s="57"/>
      <c r="L68" s="57"/>
      <c r="M68" s="57"/>
      <c r="N68" s="57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hidden="1">
      <c r="A69" s="64"/>
      <c r="B69" s="57"/>
      <c r="C69" s="74" t="s">
        <v>356</v>
      </c>
      <c r="D69" s="57"/>
      <c r="E69" s="122">
        <v>57188.0</v>
      </c>
      <c r="F69" s="124" t="s">
        <v>392</v>
      </c>
      <c r="G69" s="74" t="s">
        <v>397</v>
      </c>
      <c r="H69" s="122">
        <v>3.0</v>
      </c>
      <c r="I69" s="124" t="s">
        <v>320</v>
      </c>
      <c r="J69" s="124" t="s">
        <v>321</v>
      </c>
      <c r="K69" s="57"/>
      <c r="L69" s="57"/>
      <c r="M69" s="57"/>
      <c r="N69" s="57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hidden="1">
      <c r="A70" s="64"/>
      <c r="B70" s="57"/>
      <c r="C70" s="74" t="s">
        <v>356</v>
      </c>
      <c r="D70" s="57"/>
      <c r="E70" s="122">
        <v>59534.0</v>
      </c>
      <c r="F70" s="124" t="s">
        <v>357</v>
      </c>
      <c r="G70" s="74" t="s">
        <v>398</v>
      </c>
      <c r="H70" s="122">
        <v>1.0</v>
      </c>
      <c r="I70" s="124" t="s">
        <v>320</v>
      </c>
      <c r="J70" s="124" t="s">
        <v>321</v>
      </c>
      <c r="K70" s="57"/>
      <c r="L70" s="57"/>
      <c r="M70" s="57"/>
      <c r="N70" s="57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hidden="1">
      <c r="A71" s="64"/>
      <c r="B71" s="57"/>
      <c r="C71" s="74" t="s">
        <v>356</v>
      </c>
      <c r="D71" s="57"/>
      <c r="E71" s="122">
        <v>56745.0</v>
      </c>
      <c r="F71" s="124" t="s">
        <v>357</v>
      </c>
      <c r="G71" s="74" t="s">
        <v>399</v>
      </c>
      <c r="H71" s="122">
        <v>1.0</v>
      </c>
      <c r="I71" s="124" t="s">
        <v>320</v>
      </c>
      <c r="J71" s="124" t="s">
        <v>321</v>
      </c>
      <c r="K71" s="57"/>
      <c r="L71" s="57"/>
      <c r="M71" s="57"/>
      <c r="N71" s="57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hidden="1">
      <c r="A72" s="64"/>
      <c r="B72" s="57"/>
      <c r="C72" s="74" t="s">
        <v>356</v>
      </c>
      <c r="D72" s="57"/>
      <c r="E72" s="122">
        <v>56778.0</v>
      </c>
      <c r="F72" s="124" t="s">
        <v>357</v>
      </c>
      <c r="G72" s="74" t="s">
        <v>400</v>
      </c>
      <c r="H72" s="122">
        <v>1.0</v>
      </c>
      <c r="I72" s="124" t="s">
        <v>320</v>
      </c>
      <c r="J72" s="124" t="s">
        <v>321</v>
      </c>
      <c r="K72" s="57"/>
      <c r="L72" s="57"/>
      <c r="M72" s="57"/>
      <c r="N72" s="57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hidden="1">
      <c r="A73" s="64"/>
      <c r="B73" s="57"/>
      <c r="C73" s="74" t="s">
        <v>356</v>
      </c>
      <c r="D73" s="57"/>
      <c r="E73" s="122">
        <v>56762.0</v>
      </c>
      <c r="F73" s="124" t="s">
        <v>357</v>
      </c>
      <c r="G73" s="74" t="s">
        <v>401</v>
      </c>
      <c r="H73" s="122">
        <v>1.0</v>
      </c>
      <c r="I73" s="124" t="s">
        <v>320</v>
      </c>
      <c r="J73" s="124" t="s">
        <v>321</v>
      </c>
      <c r="K73" s="57"/>
      <c r="L73" s="57"/>
      <c r="M73" s="57"/>
      <c r="N73" s="57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idden="1">
      <c r="A74" s="64"/>
      <c r="B74" s="57"/>
      <c r="C74" s="74" t="s">
        <v>356</v>
      </c>
      <c r="D74" s="57"/>
      <c r="E74" s="122">
        <v>56934.0</v>
      </c>
      <c r="F74" s="124" t="s">
        <v>357</v>
      </c>
      <c r="G74" s="74" t="s">
        <v>402</v>
      </c>
      <c r="H74" s="122">
        <v>1.0</v>
      </c>
      <c r="I74" s="124" t="s">
        <v>320</v>
      </c>
      <c r="J74" s="124" t="s">
        <v>321</v>
      </c>
      <c r="K74" s="57"/>
      <c r="L74" s="57"/>
      <c r="M74" s="57"/>
      <c r="N74" s="57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idden="1">
      <c r="A75" s="64"/>
      <c r="B75" s="57"/>
      <c r="C75" s="74" t="s">
        <v>356</v>
      </c>
      <c r="D75" s="57"/>
      <c r="E75" s="122">
        <v>56943.0</v>
      </c>
      <c r="F75" s="124" t="s">
        <v>357</v>
      </c>
      <c r="G75" s="74" t="s">
        <v>403</v>
      </c>
      <c r="H75" s="122">
        <v>1.0</v>
      </c>
      <c r="I75" s="124" t="s">
        <v>320</v>
      </c>
      <c r="J75" s="124" t="s">
        <v>321</v>
      </c>
      <c r="K75" s="57"/>
      <c r="L75" s="57"/>
      <c r="M75" s="57"/>
      <c r="N75" s="57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idden="1">
      <c r="A76" s="64"/>
      <c r="B76" s="57"/>
      <c r="C76" s="74" t="s">
        <v>356</v>
      </c>
      <c r="D76" s="57"/>
      <c r="E76" s="122">
        <v>56920.0</v>
      </c>
      <c r="F76" s="124" t="s">
        <v>357</v>
      </c>
      <c r="G76" s="74" t="s">
        <v>404</v>
      </c>
      <c r="H76" s="122">
        <v>1.0</v>
      </c>
      <c r="I76" s="124" t="s">
        <v>320</v>
      </c>
      <c r="J76" s="124" t="s">
        <v>321</v>
      </c>
      <c r="K76" s="57"/>
      <c r="L76" s="57"/>
      <c r="M76" s="57"/>
      <c r="N76" s="57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idden="1">
      <c r="A77" s="64"/>
      <c r="B77" s="57"/>
      <c r="C77" s="74" t="s">
        <v>356</v>
      </c>
      <c r="D77" s="57"/>
      <c r="E77" s="122">
        <v>56796.0</v>
      </c>
      <c r="F77" s="124" t="s">
        <v>357</v>
      </c>
      <c r="G77" s="74" t="s">
        <v>405</v>
      </c>
      <c r="H77" s="122">
        <v>1.0</v>
      </c>
      <c r="I77" s="124" t="s">
        <v>320</v>
      </c>
      <c r="J77" s="124" t="s">
        <v>321</v>
      </c>
      <c r="K77" s="57"/>
      <c r="L77" s="57"/>
      <c r="M77" s="57"/>
      <c r="N77" s="57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idden="1">
      <c r="A78" s="64"/>
      <c r="B78" s="57"/>
      <c r="C78" s="74" t="s">
        <v>356</v>
      </c>
      <c r="D78" s="57"/>
      <c r="E78" s="122">
        <v>56777.0</v>
      </c>
      <c r="F78" s="124" t="s">
        <v>357</v>
      </c>
      <c r="G78" s="74" t="s">
        <v>406</v>
      </c>
      <c r="H78" s="122">
        <v>1.0</v>
      </c>
      <c r="I78" s="124" t="s">
        <v>320</v>
      </c>
      <c r="J78" s="124" t="s">
        <v>321</v>
      </c>
      <c r="K78" s="57"/>
      <c r="L78" s="57"/>
      <c r="M78" s="57"/>
      <c r="N78" s="57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idden="1">
      <c r="A79" s="64"/>
      <c r="B79" s="57"/>
      <c r="C79" s="74" t="s">
        <v>356</v>
      </c>
      <c r="D79" s="57"/>
      <c r="E79" s="122">
        <v>56816.0</v>
      </c>
      <c r="F79" s="124" t="s">
        <v>357</v>
      </c>
      <c r="G79" s="74" t="s">
        <v>407</v>
      </c>
      <c r="H79" s="122">
        <v>1.0</v>
      </c>
      <c r="I79" s="124" t="s">
        <v>320</v>
      </c>
      <c r="J79" s="124" t="s">
        <v>321</v>
      </c>
      <c r="K79" s="57"/>
      <c r="L79" s="57"/>
      <c r="M79" s="57"/>
      <c r="N79" s="57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idden="1">
      <c r="A80" s="64"/>
      <c r="B80" s="57"/>
      <c r="C80" s="74" t="s">
        <v>356</v>
      </c>
      <c r="D80" s="57"/>
      <c r="E80" s="122">
        <v>56909.0</v>
      </c>
      <c r="F80" s="124" t="s">
        <v>357</v>
      </c>
      <c r="G80" s="74" t="s">
        <v>408</v>
      </c>
      <c r="H80" s="122">
        <v>1.0</v>
      </c>
      <c r="I80" s="124" t="s">
        <v>320</v>
      </c>
      <c r="J80" s="124" t="s">
        <v>321</v>
      </c>
      <c r="K80" s="57"/>
      <c r="L80" s="57"/>
      <c r="M80" s="57"/>
      <c r="N80" s="57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idden="1">
      <c r="A81" s="64"/>
      <c r="B81" s="57"/>
      <c r="C81" s="74" t="s">
        <v>356</v>
      </c>
      <c r="D81" s="57"/>
      <c r="E81" s="122">
        <v>56799.0</v>
      </c>
      <c r="F81" s="124" t="s">
        <v>357</v>
      </c>
      <c r="G81" s="74" t="s">
        <v>409</v>
      </c>
      <c r="H81" s="122">
        <v>1.0</v>
      </c>
      <c r="I81" s="124" t="s">
        <v>320</v>
      </c>
      <c r="J81" s="124" t="s">
        <v>321</v>
      </c>
      <c r="K81" s="57"/>
      <c r="L81" s="57"/>
      <c r="M81" s="57"/>
      <c r="N81" s="57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idden="1">
      <c r="A82" s="64"/>
      <c r="B82" s="57"/>
      <c r="C82" s="74" t="s">
        <v>356</v>
      </c>
      <c r="D82" s="57"/>
      <c r="E82" s="122">
        <v>56757.0</v>
      </c>
      <c r="F82" s="124" t="s">
        <v>357</v>
      </c>
      <c r="G82" s="74" t="s">
        <v>410</v>
      </c>
      <c r="H82" s="122">
        <v>1.0</v>
      </c>
      <c r="I82" s="124" t="s">
        <v>320</v>
      </c>
      <c r="J82" s="124" t="s">
        <v>321</v>
      </c>
      <c r="K82" s="57"/>
      <c r="L82" s="57"/>
      <c r="M82" s="57"/>
      <c r="N82" s="57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idden="1">
      <c r="A83" s="64"/>
      <c r="B83" s="57"/>
      <c r="C83" s="74" t="s">
        <v>356</v>
      </c>
      <c r="D83" s="57"/>
      <c r="E83" s="122">
        <v>56967.0</v>
      </c>
      <c r="F83" s="124" t="s">
        <v>357</v>
      </c>
      <c r="G83" s="74" t="s">
        <v>359</v>
      </c>
      <c r="H83" s="122">
        <v>1.0</v>
      </c>
      <c r="I83" s="124" t="s">
        <v>320</v>
      </c>
      <c r="J83" s="124" t="s">
        <v>321</v>
      </c>
      <c r="K83" s="57"/>
      <c r="L83" s="57"/>
      <c r="M83" s="57"/>
      <c r="N83" s="57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idden="1">
      <c r="A84" s="64"/>
      <c r="B84" s="57"/>
      <c r="C84" s="74" t="s">
        <v>356</v>
      </c>
      <c r="D84" s="57"/>
      <c r="E84" s="122">
        <v>56732.0</v>
      </c>
      <c r="F84" s="124" t="s">
        <v>357</v>
      </c>
      <c r="G84" s="74" t="s">
        <v>411</v>
      </c>
      <c r="H84" s="122">
        <v>1.0</v>
      </c>
      <c r="I84" s="124" t="s">
        <v>320</v>
      </c>
      <c r="J84" s="124" t="s">
        <v>321</v>
      </c>
      <c r="K84" s="57"/>
      <c r="L84" s="57"/>
      <c r="M84" s="57"/>
      <c r="N84" s="57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idden="1">
      <c r="A85" s="64"/>
      <c r="B85" s="57"/>
      <c r="C85" s="74" t="s">
        <v>356</v>
      </c>
      <c r="D85" s="57"/>
      <c r="E85" s="122">
        <v>56869.0</v>
      </c>
      <c r="F85" s="124" t="s">
        <v>357</v>
      </c>
      <c r="G85" s="74" t="s">
        <v>395</v>
      </c>
      <c r="H85" s="122">
        <v>1.0</v>
      </c>
      <c r="I85" s="124" t="s">
        <v>320</v>
      </c>
      <c r="J85" s="124" t="s">
        <v>321</v>
      </c>
      <c r="K85" s="57"/>
      <c r="L85" s="57"/>
      <c r="M85" s="57"/>
      <c r="N85" s="57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idden="1">
      <c r="A86" s="64"/>
      <c r="B86" s="57"/>
      <c r="C86" s="74" t="s">
        <v>356</v>
      </c>
      <c r="D86" s="57"/>
      <c r="E86" s="122">
        <v>56953.0</v>
      </c>
      <c r="F86" s="124" t="s">
        <v>357</v>
      </c>
      <c r="G86" s="74" t="s">
        <v>412</v>
      </c>
      <c r="H86" s="122">
        <v>1.0</v>
      </c>
      <c r="I86" s="124" t="s">
        <v>320</v>
      </c>
      <c r="J86" s="124" t="s">
        <v>321</v>
      </c>
      <c r="K86" s="57"/>
      <c r="L86" s="57"/>
      <c r="M86" s="57"/>
      <c r="N86" s="57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idden="1">
      <c r="A87" s="64"/>
      <c r="B87" s="57"/>
      <c r="C87" s="74" t="s">
        <v>356</v>
      </c>
      <c r="D87" s="57"/>
      <c r="E87" s="122">
        <v>56722.0</v>
      </c>
      <c r="F87" s="124" t="s">
        <v>357</v>
      </c>
      <c r="G87" s="74" t="s">
        <v>413</v>
      </c>
      <c r="H87" s="122">
        <v>2.0</v>
      </c>
      <c r="I87" s="124" t="s">
        <v>320</v>
      </c>
      <c r="J87" s="124" t="s">
        <v>321</v>
      </c>
      <c r="K87" s="57"/>
      <c r="L87" s="57"/>
      <c r="M87" s="57"/>
      <c r="N87" s="57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idden="1">
      <c r="A88" s="64"/>
      <c r="B88" s="57"/>
      <c r="C88" s="74" t="s">
        <v>356</v>
      </c>
      <c r="D88" s="57"/>
      <c r="E88" s="122">
        <v>56922.0</v>
      </c>
      <c r="F88" s="124" t="s">
        <v>357</v>
      </c>
      <c r="G88" s="74" t="s">
        <v>414</v>
      </c>
      <c r="H88" s="122">
        <v>1.0</v>
      </c>
      <c r="I88" s="124" t="s">
        <v>320</v>
      </c>
      <c r="J88" s="124" t="s">
        <v>321</v>
      </c>
      <c r="K88" s="57"/>
      <c r="L88" s="57"/>
      <c r="M88" s="57"/>
      <c r="N88" s="57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idden="1">
      <c r="A89" s="64"/>
      <c r="B89" s="57"/>
      <c r="C89" s="74" t="s">
        <v>356</v>
      </c>
      <c r="D89" s="57"/>
      <c r="E89" s="122">
        <v>56812.0</v>
      </c>
      <c r="F89" s="124" t="s">
        <v>357</v>
      </c>
      <c r="G89" s="74" t="s">
        <v>415</v>
      </c>
      <c r="H89" s="122">
        <v>2.0</v>
      </c>
      <c r="I89" s="124" t="s">
        <v>320</v>
      </c>
      <c r="J89" s="124" t="s">
        <v>321</v>
      </c>
      <c r="K89" s="57"/>
      <c r="L89" s="57"/>
      <c r="M89" s="57"/>
      <c r="N89" s="57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idden="1">
      <c r="A90" s="64"/>
      <c r="B90" s="57"/>
      <c r="C90" s="74" t="s">
        <v>356</v>
      </c>
      <c r="D90" s="57"/>
      <c r="E90" s="122">
        <v>56815.0</v>
      </c>
      <c r="F90" s="124" t="s">
        <v>357</v>
      </c>
      <c r="G90" s="74" t="s">
        <v>396</v>
      </c>
      <c r="H90" s="122">
        <v>1.0</v>
      </c>
      <c r="I90" s="124" t="s">
        <v>320</v>
      </c>
      <c r="J90" s="124" t="s">
        <v>321</v>
      </c>
      <c r="K90" s="57"/>
      <c r="L90" s="57"/>
      <c r="M90" s="57"/>
      <c r="N90" s="57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idden="1">
      <c r="A91" s="64"/>
      <c r="B91" s="57"/>
      <c r="C91" s="74" t="s">
        <v>356</v>
      </c>
      <c r="D91" s="57"/>
      <c r="E91" s="122">
        <v>57188.0</v>
      </c>
      <c r="F91" s="124" t="s">
        <v>392</v>
      </c>
      <c r="G91" s="74" t="s">
        <v>397</v>
      </c>
      <c r="H91" s="122">
        <v>1.0</v>
      </c>
      <c r="I91" s="124" t="s">
        <v>320</v>
      </c>
      <c r="J91" s="124" t="s">
        <v>321</v>
      </c>
      <c r="K91" s="57"/>
      <c r="L91" s="57"/>
      <c r="M91" s="57"/>
      <c r="N91" s="57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idden="1">
      <c r="A92" s="64"/>
      <c r="B92" s="57"/>
      <c r="C92" s="74" t="s">
        <v>356</v>
      </c>
      <c r="D92" s="57"/>
      <c r="E92" s="122">
        <v>56954.0</v>
      </c>
      <c r="F92" s="124" t="s">
        <v>357</v>
      </c>
      <c r="G92" s="74" t="s">
        <v>386</v>
      </c>
      <c r="H92" s="122">
        <v>1.0</v>
      </c>
      <c r="I92" s="124" t="s">
        <v>320</v>
      </c>
      <c r="J92" s="124" t="s">
        <v>321</v>
      </c>
      <c r="K92" s="57"/>
      <c r="L92" s="57"/>
      <c r="M92" s="57"/>
      <c r="N92" s="57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idden="1">
      <c r="A93" s="64"/>
      <c r="B93" s="57"/>
      <c r="C93" s="74" t="s">
        <v>356</v>
      </c>
      <c r="D93" s="57"/>
      <c r="E93" s="122">
        <v>56974.0</v>
      </c>
      <c r="F93" s="124" t="s">
        <v>357</v>
      </c>
      <c r="G93" s="74" t="s">
        <v>416</v>
      </c>
      <c r="H93" s="122">
        <v>1.0</v>
      </c>
      <c r="I93" s="124" t="s">
        <v>320</v>
      </c>
      <c r="J93" s="124" t="s">
        <v>321</v>
      </c>
      <c r="K93" s="57"/>
      <c r="L93" s="57"/>
      <c r="M93" s="57"/>
      <c r="N93" s="57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idden="1">
      <c r="A94" s="64"/>
      <c r="B94" s="57"/>
      <c r="C94" s="74" t="s">
        <v>356</v>
      </c>
      <c r="D94" s="57"/>
      <c r="E94" s="122">
        <v>56973.0</v>
      </c>
      <c r="F94" s="124" t="s">
        <v>417</v>
      </c>
      <c r="G94" s="74" t="s">
        <v>418</v>
      </c>
      <c r="H94" s="122">
        <v>2.0</v>
      </c>
      <c r="I94" s="124" t="s">
        <v>320</v>
      </c>
      <c r="J94" s="124" t="s">
        <v>321</v>
      </c>
      <c r="K94" s="57"/>
      <c r="L94" s="57"/>
      <c r="M94" s="57"/>
      <c r="N94" s="57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idden="1">
      <c r="A95" s="64"/>
      <c r="B95" s="57"/>
      <c r="C95" s="74" t="s">
        <v>356</v>
      </c>
      <c r="D95" s="57"/>
      <c r="E95" s="122">
        <v>56921.0</v>
      </c>
      <c r="F95" s="124" t="s">
        <v>417</v>
      </c>
      <c r="G95" s="74" t="s">
        <v>419</v>
      </c>
      <c r="H95" s="122">
        <v>1.0</v>
      </c>
      <c r="I95" s="124" t="s">
        <v>320</v>
      </c>
      <c r="J95" s="124" t="s">
        <v>321</v>
      </c>
      <c r="K95" s="57"/>
      <c r="L95" s="57"/>
      <c r="M95" s="57"/>
      <c r="N95" s="57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idden="1">
      <c r="A96" s="64"/>
      <c r="B96" s="57"/>
      <c r="C96" s="74" t="s">
        <v>356</v>
      </c>
      <c r="D96" s="57"/>
      <c r="E96" s="122">
        <v>56813.0</v>
      </c>
      <c r="F96" s="124" t="s">
        <v>417</v>
      </c>
      <c r="G96" s="74" t="s">
        <v>420</v>
      </c>
      <c r="H96" s="122">
        <v>1.0</v>
      </c>
      <c r="I96" s="124" t="s">
        <v>320</v>
      </c>
      <c r="J96" s="124" t="s">
        <v>321</v>
      </c>
      <c r="K96" s="57"/>
      <c r="L96" s="57"/>
      <c r="M96" s="57"/>
      <c r="N96" s="57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idden="1">
      <c r="A97" s="64"/>
      <c r="B97" s="57"/>
      <c r="C97" s="74" t="s">
        <v>356</v>
      </c>
      <c r="D97" s="57"/>
      <c r="E97" s="122">
        <v>56723.0</v>
      </c>
      <c r="F97" s="124" t="s">
        <v>417</v>
      </c>
      <c r="G97" s="74" t="s">
        <v>421</v>
      </c>
      <c r="H97" s="122">
        <v>1.0</v>
      </c>
      <c r="I97" s="124" t="s">
        <v>320</v>
      </c>
      <c r="J97" s="124" t="s">
        <v>321</v>
      </c>
      <c r="K97" s="57"/>
      <c r="L97" s="57"/>
      <c r="M97" s="57"/>
      <c r="N97" s="57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idden="1">
      <c r="A98" s="64"/>
      <c r="B98" s="57"/>
      <c r="C98" s="74" t="s">
        <v>356</v>
      </c>
      <c r="D98" s="57"/>
      <c r="E98" s="122">
        <v>56888.0</v>
      </c>
      <c r="F98" s="124" t="s">
        <v>417</v>
      </c>
      <c r="G98" s="74" t="s">
        <v>378</v>
      </c>
      <c r="H98" s="122">
        <v>1.0</v>
      </c>
      <c r="I98" s="124" t="s">
        <v>320</v>
      </c>
      <c r="J98" s="124" t="s">
        <v>321</v>
      </c>
      <c r="K98" s="57"/>
      <c r="L98" s="57"/>
      <c r="M98" s="57"/>
      <c r="N98" s="57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idden="1">
      <c r="A99" s="64"/>
      <c r="B99" s="57"/>
      <c r="C99" s="74" t="s">
        <v>356</v>
      </c>
      <c r="D99" s="57"/>
      <c r="E99" s="122">
        <v>56858.0</v>
      </c>
      <c r="F99" s="124" t="s">
        <v>417</v>
      </c>
      <c r="G99" s="74" t="s">
        <v>358</v>
      </c>
      <c r="H99" s="122">
        <v>1.0</v>
      </c>
      <c r="I99" s="124" t="s">
        <v>320</v>
      </c>
      <c r="J99" s="124" t="s">
        <v>321</v>
      </c>
      <c r="K99" s="57"/>
      <c r="L99" s="57"/>
      <c r="M99" s="57"/>
      <c r="N99" s="57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idden="1">
      <c r="A100" s="64"/>
      <c r="B100" s="57"/>
      <c r="C100" s="74" t="s">
        <v>356</v>
      </c>
      <c r="D100" s="57"/>
      <c r="E100" s="122">
        <v>56724.0</v>
      </c>
      <c r="F100" s="124" t="s">
        <v>417</v>
      </c>
      <c r="G100" s="74" t="s">
        <v>400</v>
      </c>
      <c r="H100" s="122">
        <v>1.0</v>
      </c>
      <c r="I100" s="124" t="s">
        <v>320</v>
      </c>
      <c r="J100" s="124" t="s">
        <v>321</v>
      </c>
      <c r="K100" s="57"/>
      <c r="L100" s="57"/>
      <c r="M100" s="57"/>
      <c r="N100" s="57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idden="1">
      <c r="A101" s="64"/>
      <c r="B101" s="57"/>
      <c r="C101" s="74" t="s">
        <v>356</v>
      </c>
      <c r="D101" s="57"/>
      <c r="E101" s="122">
        <v>56730.0</v>
      </c>
      <c r="F101" s="124" t="s">
        <v>417</v>
      </c>
      <c r="G101" s="74" t="s">
        <v>422</v>
      </c>
      <c r="H101" s="122">
        <v>1.0</v>
      </c>
      <c r="I101" s="124" t="s">
        <v>320</v>
      </c>
      <c r="J101" s="124" t="s">
        <v>321</v>
      </c>
      <c r="K101" s="57"/>
      <c r="L101" s="57"/>
      <c r="M101" s="57"/>
      <c r="N101" s="57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idden="1">
      <c r="A102" s="64"/>
      <c r="B102" s="57"/>
      <c r="C102" s="74" t="s">
        <v>356</v>
      </c>
      <c r="D102" s="57"/>
      <c r="E102" s="122">
        <v>56876.0</v>
      </c>
      <c r="F102" s="124" t="s">
        <v>417</v>
      </c>
      <c r="G102" s="74" t="s">
        <v>423</v>
      </c>
      <c r="H102" s="122">
        <v>1.0</v>
      </c>
      <c r="I102" s="124" t="s">
        <v>320</v>
      </c>
      <c r="J102" s="124" t="s">
        <v>321</v>
      </c>
      <c r="K102" s="57"/>
      <c r="L102" s="57"/>
      <c r="M102" s="57"/>
      <c r="N102" s="57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idden="1">
      <c r="A103" s="64"/>
      <c r="B103" s="57"/>
      <c r="C103" s="74" t="s">
        <v>356</v>
      </c>
      <c r="D103" s="57"/>
      <c r="E103" s="122">
        <v>56729.0</v>
      </c>
      <c r="F103" s="124" t="s">
        <v>417</v>
      </c>
      <c r="G103" s="74" t="s">
        <v>424</v>
      </c>
      <c r="H103" s="122">
        <v>1.0</v>
      </c>
      <c r="I103" s="124" t="s">
        <v>320</v>
      </c>
      <c r="J103" s="124" t="s">
        <v>321</v>
      </c>
      <c r="K103" s="57"/>
      <c r="L103" s="57"/>
      <c r="M103" s="57"/>
      <c r="N103" s="57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idden="1">
      <c r="A104" s="64"/>
      <c r="B104" s="57"/>
      <c r="C104" s="74" t="s">
        <v>356</v>
      </c>
      <c r="D104" s="57"/>
      <c r="E104" s="122">
        <v>56965.0</v>
      </c>
      <c r="F104" s="124" t="s">
        <v>417</v>
      </c>
      <c r="G104" s="74" t="s">
        <v>425</v>
      </c>
      <c r="H104" s="122">
        <v>1.0</v>
      </c>
      <c r="I104" s="124" t="s">
        <v>320</v>
      </c>
      <c r="J104" s="124" t="s">
        <v>321</v>
      </c>
      <c r="K104" s="57"/>
      <c r="L104" s="57"/>
      <c r="M104" s="57"/>
      <c r="N104" s="57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idden="1">
      <c r="A105" s="64"/>
      <c r="B105" s="57"/>
      <c r="C105" s="74" t="s">
        <v>356</v>
      </c>
      <c r="D105" s="57"/>
      <c r="E105" s="122">
        <v>56957.0</v>
      </c>
      <c r="F105" s="124" t="s">
        <v>417</v>
      </c>
      <c r="G105" s="74" t="s">
        <v>426</v>
      </c>
      <c r="H105" s="122">
        <v>1.0</v>
      </c>
      <c r="I105" s="124" t="s">
        <v>320</v>
      </c>
      <c r="J105" s="124" t="s">
        <v>321</v>
      </c>
      <c r="K105" s="57"/>
      <c r="L105" s="57"/>
      <c r="M105" s="57"/>
      <c r="N105" s="57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hidden="1">
      <c r="A106" s="64"/>
      <c r="B106" s="57"/>
      <c r="C106" s="74" t="s">
        <v>356</v>
      </c>
      <c r="D106" s="57"/>
      <c r="E106" s="122">
        <v>62307.0</v>
      </c>
      <c r="F106" s="124" t="s">
        <v>417</v>
      </c>
      <c r="G106" s="74" t="s">
        <v>427</v>
      </c>
      <c r="H106" s="122">
        <v>1.0</v>
      </c>
      <c r="I106" s="124" t="s">
        <v>320</v>
      </c>
      <c r="J106" s="124" t="s">
        <v>321</v>
      </c>
      <c r="K106" s="57"/>
      <c r="L106" s="57"/>
      <c r="M106" s="57"/>
      <c r="N106" s="57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idden="1">
      <c r="A107" s="64"/>
      <c r="B107" s="57"/>
      <c r="C107" s="74" t="s">
        <v>356</v>
      </c>
      <c r="D107" s="57"/>
      <c r="E107" s="122">
        <v>57218.0</v>
      </c>
      <c r="F107" s="124" t="s">
        <v>392</v>
      </c>
      <c r="G107" s="74" t="s">
        <v>393</v>
      </c>
      <c r="H107" s="122">
        <v>1.0</v>
      </c>
      <c r="I107" s="124" t="s">
        <v>320</v>
      </c>
      <c r="J107" s="124" t="s">
        <v>321</v>
      </c>
      <c r="K107" s="57"/>
      <c r="L107" s="57"/>
      <c r="M107" s="57"/>
      <c r="N107" s="57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idden="1">
      <c r="A108" s="64"/>
      <c r="B108" s="57"/>
      <c r="C108" s="74" t="s">
        <v>356</v>
      </c>
      <c r="D108" s="57"/>
      <c r="E108" s="122">
        <v>57121.0</v>
      </c>
      <c r="F108" s="124" t="s">
        <v>428</v>
      </c>
      <c r="G108" s="74" t="s">
        <v>429</v>
      </c>
      <c r="H108" s="122">
        <v>1.0</v>
      </c>
      <c r="I108" s="124" t="s">
        <v>320</v>
      </c>
      <c r="J108" s="124" t="s">
        <v>321</v>
      </c>
      <c r="K108" s="57"/>
      <c r="L108" s="57"/>
      <c r="M108" s="57"/>
      <c r="N108" s="57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idden="1">
      <c r="A109" s="64"/>
      <c r="B109" s="57"/>
      <c r="C109" s="74" t="s">
        <v>356</v>
      </c>
      <c r="D109" s="57"/>
      <c r="E109" s="122">
        <v>62312.0</v>
      </c>
      <c r="F109" s="124" t="s">
        <v>417</v>
      </c>
      <c r="G109" s="74" t="s">
        <v>430</v>
      </c>
      <c r="H109" s="122">
        <v>1.0</v>
      </c>
      <c r="I109" s="124" t="s">
        <v>320</v>
      </c>
      <c r="J109" s="124" t="s">
        <v>321</v>
      </c>
      <c r="K109" s="57"/>
      <c r="L109" s="57"/>
      <c r="M109" s="57"/>
      <c r="N109" s="57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hidden="1">
      <c r="A110" s="64"/>
      <c r="B110" s="57"/>
      <c r="C110" s="74" t="s">
        <v>356</v>
      </c>
      <c r="D110" s="57"/>
      <c r="E110" s="122">
        <v>56786.0</v>
      </c>
      <c r="F110" s="124" t="s">
        <v>417</v>
      </c>
      <c r="G110" s="74" t="s">
        <v>431</v>
      </c>
      <c r="H110" s="122">
        <v>1.0</v>
      </c>
      <c r="I110" s="124" t="s">
        <v>320</v>
      </c>
      <c r="J110" s="124" t="s">
        <v>321</v>
      </c>
      <c r="K110" s="57"/>
      <c r="L110" s="57"/>
      <c r="M110" s="57"/>
      <c r="N110" s="57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idden="1">
      <c r="A111" s="64"/>
      <c r="B111" s="57"/>
      <c r="C111" s="74" t="s">
        <v>356</v>
      </c>
      <c r="D111" s="57"/>
      <c r="E111" s="122">
        <v>56818.0</v>
      </c>
      <c r="F111" s="124" t="s">
        <v>417</v>
      </c>
      <c r="G111" s="74" t="s">
        <v>432</v>
      </c>
      <c r="H111" s="122">
        <v>1.0</v>
      </c>
      <c r="I111" s="124" t="s">
        <v>320</v>
      </c>
      <c r="J111" s="124" t="s">
        <v>321</v>
      </c>
      <c r="K111" s="57"/>
      <c r="L111" s="57"/>
      <c r="M111" s="57"/>
      <c r="N111" s="57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idden="1">
      <c r="A112" s="64"/>
      <c r="B112" s="57"/>
      <c r="C112" s="74" t="s">
        <v>356</v>
      </c>
      <c r="D112" s="57"/>
      <c r="E112" s="122">
        <v>56911.0</v>
      </c>
      <c r="F112" s="124" t="s">
        <v>417</v>
      </c>
      <c r="G112" s="74" t="s">
        <v>433</v>
      </c>
      <c r="H112" s="122">
        <v>1.0</v>
      </c>
      <c r="I112" s="124" t="s">
        <v>320</v>
      </c>
      <c r="J112" s="124" t="s">
        <v>321</v>
      </c>
      <c r="K112" s="57"/>
      <c r="L112" s="57"/>
      <c r="M112" s="57"/>
      <c r="N112" s="57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idden="1">
      <c r="A113" s="64"/>
      <c r="B113" s="57"/>
      <c r="C113" s="74" t="s">
        <v>356</v>
      </c>
      <c r="D113" s="57"/>
      <c r="E113" s="122">
        <v>56966.0</v>
      </c>
      <c r="F113" s="124" t="s">
        <v>417</v>
      </c>
      <c r="G113" s="74" t="s">
        <v>434</v>
      </c>
      <c r="H113" s="122">
        <v>1.0</v>
      </c>
      <c r="I113" s="124" t="s">
        <v>320</v>
      </c>
      <c r="J113" s="124" t="s">
        <v>321</v>
      </c>
      <c r="K113" s="57"/>
      <c r="L113" s="57"/>
      <c r="M113" s="57"/>
      <c r="N113" s="57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hidden="1">
      <c r="A114" s="64"/>
      <c r="B114" s="57"/>
      <c r="C114" s="74" t="s">
        <v>356</v>
      </c>
      <c r="D114" s="57"/>
      <c r="E114" s="122">
        <v>56968.0</v>
      </c>
      <c r="F114" s="124" t="s">
        <v>417</v>
      </c>
      <c r="G114" s="74" t="s">
        <v>435</v>
      </c>
      <c r="H114" s="122">
        <v>1.0</v>
      </c>
      <c r="I114" s="124" t="s">
        <v>320</v>
      </c>
      <c r="J114" s="124" t="s">
        <v>321</v>
      </c>
      <c r="K114" s="57"/>
      <c r="L114" s="57"/>
      <c r="M114" s="57"/>
      <c r="N114" s="57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idden="1">
      <c r="A115" s="64"/>
      <c r="B115" s="57"/>
      <c r="C115" s="74" t="s">
        <v>356</v>
      </c>
      <c r="D115" s="57"/>
      <c r="E115" s="122">
        <v>56845.0</v>
      </c>
      <c r="F115" s="124" t="s">
        <v>417</v>
      </c>
      <c r="G115" s="74" t="s">
        <v>436</v>
      </c>
      <c r="H115" s="122">
        <v>2.0</v>
      </c>
      <c r="I115" s="124" t="s">
        <v>320</v>
      </c>
      <c r="J115" s="124" t="s">
        <v>321</v>
      </c>
      <c r="K115" s="57"/>
      <c r="L115" s="57"/>
      <c r="M115" s="57"/>
      <c r="N115" s="57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idden="1">
      <c r="A116" s="64"/>
      <c r="B116" s="57"/>
      <c r="C116" s="74" t="s">
        <v>356</v>
      </c>
      <c r="D116" s="57"/>
      <c r="E116" s="122">
        <v>56742.0</v>
      </c>
      <c r="F116" s="124" t="s">
        <v>417</v>
      </c>
      <c r="G116" s="74" t="s">
        <v>437</v>
      </c>
      <c r="H116" s="122">
        <v>1.0</v>
      </c>
      <c r="I116" s="124" t="s">
        <v>320</v>
      </c>
      <c r="J116" s="124" t="s">
        <v>321</v>
      </c>
      <c r="K116" s="57"/>
      <c r="L116" s="57"/>
      <c r="M116" s="57"/>
      <c r="N116" s="57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idden="1">
      <c r="A117" s="64"/>
      <c r="B117" s="57"/>
      <c r="C117" s="74" t="s">
        <v>356</v>
      </c>
      <c r="D117" s="57"/>
      <c r="E117" s="122">
        <v>56932.0</v>
      </c>
      <c r="F117" s="124" t="s">
        <v>417</v>
      </c>
      <c r="G117" s="74" t="s">
        <v>438</v>
      </c>
      <c r="H117" s="122">
        <v>1.0</v>
      </c>
      <c r="I117" s="124" t="s">
        <v>320</v>
      </c>
      <c r="J117" s="124" t="s">
        <v>321</v>
      </c>
      <c r="K117" s="57"/>
      <c r="L117" s="57"/>
      <c r="M117" s="57"/>
      <c r="N117" s="57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hidden="1">
      <c r="A118" s="64"/>
      <c r="B118" s="57"/>
      <c r="C118" s="74" t="s">
        <v>356</v>
      </c>
      <c r="D118" s="57"/>
      <c r="E118" s="122">
        <v>56821.0</v>
      </c>
      <c r="F118" s="124" t="s">
        <v>417</v>
      </c>
      <c r="G118" s="74" t="s">
        <v>439</v>
      </c>
      <c r="H118" s="122">
        <v>1.0</v>
      </c>
      <c r="I118" s="124" t="s">
        <v>320</v>
      </c>
      <c r="J118" s="124" t="s">
        <v>321</v>
      </c>
      <c r="K118" s="57"/>
      <c r="L118" s="57"/>
      <c r="M118" s="57"/>
      <c r="N118" s="57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idden="1">
      <c r="A119" s="64"/>
      <c r="B119" s="57"/>
      <c r="C119" s="74" t="s">
        <v>356</v>
      </c>
      <c r="D119" s="57"/>
      <c r="E119" s="122">
        <v>59531.0</v>
      </c>
      <c r="F119" s="124" t="s">
        <v>417</v>
      </c>
      <c r="G119" s="74" t="s">
        <v>390</v>
      </c>
      <c r="H119" s="122">
        <v>1.0</v>
      </c>
      <c r="I119" s="124" t="s">
        <v>320</v>
      </c>
      <c r="J119" s="124" t="s">
        <v>321</v>
      </c>
      <c r="K119" s="57"/>
      <c r="L119" s="57"/>
      <c r="M119" s="57"/>
      <c r="N119" s="57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idden="1">
      <c r="A120" s="64"/>
      <c r="B120" s="57"/>
      <c r="C120" s="74" t="s">
        <v>356</v>
      </c>
      <c r="D120" s="57"/>
      <c r="E120" s="122">
        <v>56867.0</v>
      </c>
      <c r="F120" s="124" t="s">
        <v>417</v>
      </c>
      <c r="G120" s="74" t="s">
        <v>440</v>
      </c>
      <c r="H120" s="122">
        <v>4.0</v>
      </c>
      <c r="I120" s="124" t="s">
        <v>320</v>
      </c>
      <c r="J120" s="124" t="s">
        <v>321</v>
      </c>
      <c r="K120" s="57"/>
      <c r="L120" s="57"/>
      <c r="M120" s="57"/>
      <c r="N120" s="57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idden="1">
      <c r="A121" s="64"/>
      <c r="B121" s="57"/>
      <c r="C121" s="74" t="s">
        <v>356</v>
      </c>
      <c r="D121" s="57"/>
      <c r="E121" s="122">
        <v>56885.0</v>
      </c>
      <c r="F121" s="124" t="s">
        <v>417</v>
      </c>
      <c r="G121" s="74" t="s">
        <v>441</v>
      </c>
      <c r="H121" s="122">
        <v>2.0</v>
      </c>
      <c r="I121" s="124" t="s">
        <v>320</v>
      </c>
      <c r="J121" s="124" t="s">
        <v>321</v>
      </c>
      <c r="K121" s="57"/>
      <c r="L121" s="57"/>
      <c r="M121" s="57"/>
      <c r="N121" s="57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hidden="1">
      <c r="A122" s="64"/>
      <c r="B122" s="57"/>
      <c r="C122" s="74" t="s">
        <v>356</v>
      </c>
      <c r="D122" s="57"/>
      <c r="E122" s="122">
        <v>56844.0</v>
      </c>
      <c r="F122" s="124" t="s">
        <v>417</v>
      </c>
      <c r="G122" s="74" t="s">
        <v>442</v>
      </c>
      <c r="H122" s="122">
        <v>2.0</v>
      </c>
      <c r="I122" s="124" t="s">
        <v>320</v>
      </c>
      <c r="J122" s="124" t="s">
        <v>321</v>
      </c>
      <c r="K122" s="57"/>
      <c r="L122" s="57"/>
      <c r="M122" s="57"/>
      <c r="N122" s="57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idden="1">
      <c r="A123" s="64"/>
      <c r="B123" s="57"/>
      <c r="C123" s="74" t="s">
        <v>356</v>
      </c>
      <c r="D123" s="57"/>
      <c r="E123" s="122">
        <v>56936.0</v>
      </c>
      <c r="F123" s="124" t="s">
        <v>417</v>
      </c>
      <c r="G123" s="74" t="s">
        <v>373</v>
      </c>
      <c r="H123" s="122">
        <v>1.0</v>
      </c>
      <c r="I123" s="124" t="s">
        <v>320</v>
      </c>
      <c r="J123" s="124" t="s">
        <v>321</v>
      </c>
      <c r="K123" s="57"/>
      <c r="L123" s="57"/>
      <c r="M123" s="57"/>
      <c r="N123" s="57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idden="1">
      <c r="A124" s="64"/>
      <c r="B124" s="57"/>
      <c r="C124" s="74" t="s">
        <v>356</v>
      </c>
      <c r="D124" s="57"/>
      <c r="E124" s="122">
        <v>56732.0</v>
      </c>
      <c r="F124" s="124" t="s">
        <v>417</v>
      </c>
      <c r="G124" s="74" t="s">
        <v>411</v>
      </c>
      <c r="H124" s="122">
        <v>1.0</v>
      </c>
      <c r="I124" s="124" t="s">
        <v>320</v>
      </c>
      <c r="J124" s="124" t="s">
        <v>321</v>
      </c>
      <c r="K124" s="57"/>
      <c r="L124" s="57"/>
      <c r="M124" s="57"/>
      <c r="N124" s="57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idden="1">
      <c r="A125" s="64"/>
      <c r="B125" s="57"/>
      <c r="C125" s="74" t="s">
        <v>356</v>
      </c>
      <c r="D125" s="57"/>
      <c r="E125" s="122">
        <v>57219.0</v>
      </c>
      <c r="F125" s="124" t="s">
        <v>428</v>
      </c>
      <c r="G125" s="74" t="s">
        <v>397</v>
      </c>
      <c r="H125" s="122">
        <v>1.0</v>
      </c>
      <c r="I125" s="124" t="s">
        <v>320</v>
      </c>
      <c r="J125" s="124" t="s">
        <v>321</v>
      </c>
      <c r="K125" s="57"/>
      <c r="L125" s="57"/>
      <c r="M125" s="57"/>
      <c r="N125" s="57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idden="1">
      <c r="A126" s="64"/>
      <c r="B126" s="57"/>
      <c r="C126" s="74" t="s">
        <v>356</v>
      </c>
      <c r="D126" s="57"/>
      <c r="E126" s="122">
        <v>56763.0</v>
      </c>
      <c r="F126" s="124" t="s">
        <v>417</v>
      </c>
      <c r="G126" s="74" t="s">
        <v>443</v>
      </c>
      <c r="H126" s="122">
        <v>1.0</v>
      </c>
      <c r="I126" s="124" t="s">
        <v>320</v>
      </c>
      <c r="J126" s="124" t="s">
        <v>321</v>
      </c>
      <c r="K126" s="57"/>
      <c r="L126" s="57"/>
      <c r="M126" s="57"/>
      <c r="N126" s="57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idden="1">
      <c r="A127" s="64"/>
      <c r="B127" s="57"/>
      <c r="C127" s="74" t="s">
        <v>356</v>
      </c>
      <c r="D127" s="57"/>
      <c r="E127" s="122">
        <v>56880.0</v>
      </c>
      <c r="F127" s="124" t="s">
        <v>417</v>
      </c>
      <c r="G127" s="74" t="s">
        <v>444</v>
      </c>
      <c r="H127" s="122">
        <v>1.0</v>
      </c>
      <c r="I127" s="124" t="s">
        <v>320</v>
      </c>
      <c r="J127" s="124" t="s">
        <v>321</v>
      </c>
      <c r="K127" s="57"/>
      <c r="L127" s="57"/>
      <c r="M127" s="57"/>
      <c r="N127" s="57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idden="1">
      <c r="A128" s="64"/>
      <c r="B128" s="57"/>
      <c r="C128" s="74" t="s">
        <v>356</v>
      </c>
      <c r="D128" s="57"/>
      <c r="E128" s="122">
        <v>56895.0</v>
      </c>
      <c r="F128" s="124" t="s">
        <v>417</v>
      </c>
      <c r="G128" s="74" t="s">
        <v>445</v>
      </c>
      <c r="H128" s="122">
        <v>1.0</v>
      </c>
      <c r="I128" s="124" t="s">
        <v>320</v>
      </c>
      <c r="J128" s="124" t="s">
        <v>321</v>
      </c>
      <c r="K128" s="57"/>
      <c r="L128" s="57"/>
      <c r="M128" s="57"/>
      <c r="N128" s="57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idden="1">
      <c r="A129" s="64"/>
      <c r="B129" s="57"/>
      <c r="C129" s="74" t="s">
        <v>356</v>
      </c>
      <c r="D129" s="57"/>
      <c r="E129" s="122">
        <v>56760.0</v>
      </c>
      <c r="F129" s="124" t="s">
        <v>417</v>
      </c>
      <c r="G129" s="74" t="s">
        <v>446</v>
      </c>
      <c r="H129" s="122">
        <v>2.0</v>
      </c>
      <c r="I129" s="124" t="s">
        <v>320</v>
      </c>
      <c r="J129" s="124" t="s">
        <v>321</v>
      </c>
      <c r="K129" s="57"/>
      <c r="L129" s="57"/>
      <c r="M129" s="57"/>
      <c r="N129" s="57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idden="1">
      <c r="A130" s="64"/>
      <c r="B130" s="57"/>
      <c r="C130" s="74" t="s">
        <v>356</v>
      </c>
      <c r="D130" s="57"/>
      <c r="E130" s="122">
        <v>56737.0</v>
      </c>
      <c r="F130" s="124" t="s">
        <v>417</v>
      </c>
      <c r="G130" s="74" t="s">
        <v>447</v>
      </c>
      <c r="H130" s="122">
        <v>1.0</v>
      </c>
      <c r="I130" s="124" t="s">
        <v>320</v>
      </c>
      <c r="J130" s="124" t="s">
        <v>321</v>
      </c>
      <c r="K130" s="57"/>
      <c r="L130" s="57"/>
      <c r="M130" s="57"/>
      <c r="N130" s="57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idden="1">
      <c r="A131" s="64"/>
      <c r="B131" s="57"/>
      <c r="C131" s="74" t="s">
        <v>356</v>
      </c>
      <c r="D131" s="57"/>
      <c r="E131" s="122">
        <v>56937.0</v>
      </c>
      <c r="F131" s="124" t="s">
        <v>417</v>
      </c>
      <c r="G131" s="74" t="s">
        <v>448</v>
      </c>
      <c r="H131" s="122">
        <v>2.0</v>
      </c>
      <c r="I131" s="124" t="s">
        <v>320</v>
      </c>
      <c r="J131" s="124" t="s">
        <v>321</v>
      </c>
      <c r="K131" s="57"/>
      <c r="L131" s="57"/>
      <c r="M131" s="57"/>
      <c r="N131" s="57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idden="1">
      <c r="A132" s="64"/>
      <c r="B132" s="57"/>
      <c r="C132" s="74" t="s">
        <v>356</v>
      </c>
      <c r="D132" s="57"/>
      <c r="E132" s="122">
        <v>56971.0</v>
      </c>
      <c r="F132" s="124" t="s">
        <v>417</v>
      </c>
      <c r="G132" s="74" t="s">
        <v>449</v>
      </c>
      <c r="H132" s="122">
        <v>1.0</v>
      </c>
      <c r="I132" s="124" t="s">
        <v>320</v>
      </c>
      <c r="J132" s="124" t="s">
        <v>321</v>
      </c>
      <c r="K132" s="57"/>
      <c r="L132" s="57"/>
      <c r="M132" s="57"/>
      <c r="N132" s="57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idden="1">
      <c r="A133" s="64"/>
      <c r="B133" s="57"/>
      <c r="C133" s="74" t="s">
        <v>356</v>
      </c>
      <c r="D133" s="57"/>
      <c r="E133" s="122">
        <v>56943.0</v>
      </c>
      <c r="F133" s="124" t="s">
        <v>357</v>
      </c>
      <c r="G133" s="74" t="s">
        <v>403</v>
      </c>
      <c r="H133" s="122">
        <v>1.0</v>
      </c>
      <c r="I133" s="124" t="s">
        <v>320</v>
      </c>
      <c r="J133" s="124" t="s">
        <v>321</v>
      </c>
      <c r="K133" s="57"/>
      <c r="L133" s="57"/>
      <c r="M133" s="57"/>
      <c r="N133" s="57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hidden="1">
      <c r="A134" s="64"/>
      <c r="B134" s="57"/>
      <c r="C134" s="74" t="s">
        <v>356</v>
      </c>
      <c r="D134" s="57"/>
      <c r="E134" s="122">
        <v>56782.0</v>
      </c>
      <c r="F134" s="124" t="s">
        <v>357</v>
      </c>
      <c r="G134" s="74" t="s">
        <v>450</v>
      </c>
      <c r="H134" s="122">
        <v>1.0</v>
      </c>
      <c r="I134" s="124" t="s">
        <v>320</v>
      </c>
      <c r="J134" s="124" t="s">
        <v>321</v>
      </c>
      <c r="K134" s="57"/>
      <c r="L134" s="57"/>
      <c r="M134" s="57"/>
      <c r="N134" s="57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idden="1">
      <c r="A135" s="64"/>
      <c r="B135" s="57"/>
      <c r="C135" s="74" t="s">
        <v>356</v>
      </c>
      <c r="D135" s="57"/>
      <c r="E135" s="122">
        <v>56982.0</v>
      </c>
      <c r="F135" s="124" t="s">
        <v>357</v>
      </c>
      <c r="G135" s="74" t="s">
        <v>451</v>
      </c>
      <c r="H135" s="122">
        <v>1.0</v>
      </c>
      <c r="I135" s="124" t="s">
        <v>320</v>
      </c>
      <c r="J135" s="124" t="s">
        <v>321</v>
      </c>
      <c r="K135" s="57"/>
      <c r="L135" s="57"/>
      <c r="M135" s="57"/>
      <c r="N135" s="57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idden="1">
      <c r="A136" s="64"/>
      <c r="B136" s="57"/>
      <c r="C136" s="74" t="s">
        <v>356</v>
      </c>
      <c r="D136" s="57"/>
      <c r="E136" s="122">
        <v>56730.0</v>
      </c>
      <c r="F136" s="124" t="s">
        <v>357</v>
      </c>
      <c r="G136" s="74" t="s">
        <v>422</v>
      </c>
      <c r="H136" s="122">
        <v>1.0</v>
      </c>
      <c r="I136" s="124" t="s">
        <v>320</v>
      </c>
      <c r="J136" s="124" t="s">
        <v>321</v>
      </c>
      <c r="K136" s="57"/>
      <c r="L136" s="57"/>
      <c r="M136" s="57"/>
      <c r="N136" s="57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idden="1">
      <c r="A137" s="64"/>
      <c r="B137" s="57"/>
      <c r="C137" s="74" t="s">
        <v>356</v>
      </c>
      <c r="D137" s="57"/>
      <c r="E137" s="122">
        <v>56952.0</v>
      </c>
      <c r="F137" s="124" t="s">
        <v>357</v>
      </c>
      <c r="G137" s="74" t="s">
        <v>452</v>
      </c>
      <c r="H137" s="122">
        <v>1.0</v>
      </c>
      <c r="I137" s="124" t="s">
        <v>320</v>
      </c>
      <c r="J137" s="124" t="s">
        <v>321</v>
      </c>
      <c r="K137" s="57"/>
      <c r="L137" s="57"/>
      <c r="M137" s="57"/>
      <c r="N137" s="57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hidden="1">
      <c r="A138" s="64"/>
      <c r="B138" s="57"/>
      <c r="C138" s="74" t="s">
        <v>356</v>
      </c>
      <c r="D138" s="57"/>
      <c r="E138" s="122">
        <v>56816.0</v>
      </c>
      <c r="F138" s="124" t="s">
        <v>357</v>
      </c>
      <c r="G138" s="74" t="s">
        <v>407</v>
      </c>
      <c r="H138" s="122">
        <v>1.0</v>
      </c>
      <c r="I138" s="124" t="s">
        <v>320</v>
      </c>
      <c r="J138" s="124" t="s">
        <v>321</v>
      </c>
      <c r="K138" s="57"/>
      <c r="L138" s="57"/>
      <c r="M138" s="57"/>
      <c r="N138" s="57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idden="1">
      <c r="A139" s="64"/>
      <c r="B139" s="57"/>
      <c r="C139" s="74" t="s">
        <v>356</v>
      </c>
      <c r="D139" s="57"/>
      <c r="E139" s="122">
        <v>56949.0</v>
      </c>
      <c r="F139" s="124" t="s">
        <v>357</v>
      </c>
      <c r="G139" s="74" t="s">
        <v>453</v>
      </c>
      <c r="H139" s="122">
        <v>1.0</v>
      </c>
      <c r="I139" s="124" t="s">
        <v>320</v>
      </c>
      <c r="J139" s="124" t="s">
        <v>321</v>
      </c>
      <c r="K139" s="57"/>
      <c r="L139" s="57"/>
      <c r="M139" s="57"/>
      <c r="N139" s="57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idden="1">
      <c r="A140" s="64"/>
      <c r="B140" s="57"/>
      <c r="C140" s="74" t="s">
        <v>356</v>
      </c>
      <c r="D140" s="57"/>
      <c r="E140" s="122">
        <v>56792.0</v>
      </c>
      <c r="F140" s="124" t="s">
        <v>357</v>
      </c>
      <c r="G140" s="74" t="s">
        <v>454</v>
      </c>
      <c r="H140" s="122">
        <v>1.0</v>
      </c>
      <c r="I140" s="124" t="s">
        <v>320</v>
      </c>
      <c r="J140" s="124" t="s">
        <v>321</v>
      </c>
      <c r="K140" s="57"/>
      <c r="L140" s="57"/>
      <c r="M140" s="57"/>
      <c r="N140" s="57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idden="1">
      <c r="A141" s="64"/>
      <c r="B141" s="57"/>
      <c r="C141" s="74" t="s">
        <v>356</v>
      </c>
      <c r="D141" s="57"/>
      <c r="E141" s="122">
        <v>56820.0</v>
      </c>
      <c r="F141" s="124" t="s">
        <v>357</v>
      </c>
      <c r="G141" s="74" t="s">
        <v>455</v>
      </c>
      <c r="H141" s="122">
        <v>1.0</v>
      </c>
      <c r="I141" s="124" t="s">
        <v>320</v>
      </c>
      <c r="J141" s="124" t="s">
        <v>321</v>
      </c>
      <c r="K141" s="57"/>
      <c r="L141" s="57"/>
      <c r="M141" s="57"/>
      <c r="N141" s="57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hidden="1">
      <c r="A142" s="64"/>
      <c r="B142" s="57"/>
      <c r="C142" s="74" t="s">
        <v>356</v>
      </c>
      <c r="D142" s="57"/>
      <c r="E142" s="122">
        <v>56749.0</v>
      </c>
      <c r="F142" s="124" t="s">
        <v>357</v>
      </c>
      <c r="G142" s="74" t="s">
        <v>456</v>
      </c>
      <c r="H142" s="122">
        <v>1.0</v>
      </c>
      <c r="I142" s="124" t="s">
        <v>320</v>
      </c>
      <c r="J142" s="124" t="s">
        <v>321</v>
      </c>
      <c r="K142" s="57"/>
      <c r="L142" s="57"/>
      <c r="M142" s="57"/>
      <c r="N142" s="57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idden="1">
      <c r="A143" s="64"/>
      <c r="B143" s="57"/>
      <c r="C143" s="74" t="s">
        <v>356</v>
      </c>
      <c r="D143" s="57"/>
      <c r="E143" s="122">
        <v>56776.0</v>
      </c>
      <c r="F143" s="124" t="s">
        <v>357</v>
      </c>
      <c r="G143" s="74" t="s">
        <v>364</v>
      </c>
      <c r="H143" s="122">
        <v>1.0</v>
      </c>
      <c r="I143" s="124" t="s">
        <v>320</v>
      </c>
      <c r="J143" s="124" t="s">
        <v>321</v>
      </c>
      <c r="K143" s="57"/>
      <c r="L143" s="57"/>
      <c r="M143" s="57"/>
      <c r="N143" s="57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idden="1">
      <c r="A144" s="64"/>
      <c r="B144" s="57"/>
      <c r="C144" s="74" t="s">
        <v>356</v>
      </c>
      <c r="D144" s="57"/>
      <c r="E144" s="122">
        <v>56780.0</v>
      </c>
      <c r="F144" s="124" t="s">
        <v>357</v>
      </c>
      <c r="G144" s="74" t="s">
        <v>457</v>
      </c>
      <c r="H144" s="122">
        <v>1.0</v>
      </c>
      <c r="I144" s="124" t="s">
        <v>320</v>
      </c>
      <c r="J144" s="124" t="s">
        <v>321</v>
      </c>
      <c r="K144" s="57"/>
      <c r="L144" s="57"/>
      <c r="M144" s="57"/>
      <c r="N144" s="57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idden="1">
      <c r="A145" s="64"/>
      <c r="B145" s="57"/>
      <c r="C145" s="74" t="s">
        <v>356</v>
      </c>
      <c r="D145" s="57"/>
      <c r="E145" s="122">
        <v>56746.0</v>
      </c>
      <c r="F145" s="124" t="s">
        <v>357</v>
      </c>
      <c r="G145" s="74" t="s">
        <v>458</v>
      </c>
      <c r="H145" s="122">
        <v>1.0</v>
      </c>
      <c r="I145" s="124" t="s">
        <v>320</v>
      </c>
      <c r="J145" s="124" t="s">
        <v>321</v>
      </c>
      <c r="K145" s="57"/>
      <c r="L145" s="57"/>
      <c r="M145" s="57"/>
      <c r="N145" s="57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idden="1">
      <c r="A146" s="64"/>
      <c r="B146" s="57"/>
      <c r="C146" s="74" t="s">
        <v>356</v>
      </c>
      <c r="D146" s="57"/>
      <c r="E146" s="122">
        <v>56753.0</v>
      </c>
      <c r="F146" s="124" t="s">
        <v>357</v>
      </c>
      <c r="G146" s="74" t="s">
        <v>459</v>
      </c>
      <c r="H146" s="122">
        <v>1.0</v>
      </c>
      <c r="I146" s="124" t="s">
        <v>320</v>
      </c>
      <c r="J146" s="124" t="s">
        <v>321</v>
      </c>
      <c r="K146" s="57"/>
      <c r="L146" s="57"/>
      <c r="M146" s="57"/>
      <c r="N146" s="57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idden="1">
      <c r="A147" s="64"/>
      <c r="B147" s="57"/>
      <c r="C147" s="74" t="s">
        <v>356</v>
      </c>
      <c r="D147" s="57"/>
      <c r="E147" s="122">
        <v>56992.0</v>
      </c>
      <c r="F147" s="124" t="s">
        <v>357</v>
      </c>
      <c r="G147" s="74" t="s">
        <v>460</v>
      </c>
      <c r="H147" s="122">
        <v>1.0</v>
      </c>
      <c r="I147" s="124" t="s">
        <v>320</v>
      </c>
      <c r="J147" s="124" t="s">
        <v>321</v>
      </c>
      <c r="K147" s="57"/>
      <c r="L147" s="57"/>
      <c r="M147" s="57"/>
      <c r="N147" s="57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idden="1">
      <c r="A148" s="64"/>
      <c r="B148" s="57"/>
      <c r="C148" s="74" t="s">
        <v>356</v>
      </c>
      <c r="D148" s="57"/>
      <c r="E148" s="122">
        <v>56886.0</v>
      </c>
      <c r="F148" s="124" t="s">
        <v>357</v>
      </c>
      <c r="G148" s="74" t="s">
        <v>461</v>
      </c>
      <c r="H148" s="122">
        <v>1.0</v>
      </c>
      <c r="I148" s="124" t="s">
        <v>320</v>
      </c>
      <c r="J148" s="124" t="s">
        <v>321</v>
      </c>
      <c r="K148" s="57"/>
      <c r="L148" s="57"/>
      <c r="M148" s="57"/>
      <c r="N148" s="57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idden="1">
      <c r="A149" s="64"/>
      <c r="B149" s="57"/>
      <c r="C149" s="74" t="s">
        <v>356</v>
      </c>
      <c r="D149" s="57"/>
      <c r="E149" s="122">
        <v>56881.0</v>
      </c>
      <c r="F149" s="124" t="s">
        <v>357</v>
      </c>
      <c r="G149" s="74" t="s">
        <v>462</v>
      </c>
      <c r="H149" s="122">
        <v>1.0</v>
      </c>
      <c r="I149" s="124" t="s">
        <v>320</v>
      </c>
      <c r="J149" s="124" t="s">
        <v>321</v>
      </c>
      <c r="K149" s="57"/>
      <c r="L149" s="57"/>
      <c r="M149" s="57"/>
      <c r="N149" s="57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idden="1">
      <c r="A150" s="64"/>
      <c r="B150" s="57"/>
      <c r="C150" s="74" t="s">
        <v>356</v>
      </c>
      <c r="D150" s="57"/>
      <c r="E150" s="122">
        <v>56887.0</v>
      </c>
      <c r="F150" s="124" t="s">
        <v>357</v>
      </c>
      <c r="G150" s="74" t="s">
        <v>463</v>
      </c>
      <c r="H150" s="122">
        <v>1.0</v>
      </c>
      <c r="I150" s="124" t="s">
        <v>320</v>
      </c>
      <c r="J150" s="124" t="s">
        <v>321</v>
      </c>
      <c r="K150" s="57"/>
      <c r="L150" s="57"/>
      <c r="M150" s="57"/>
      <c r="N150" s="57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idden="1">
      <c r="A151" s="64"/>
      <c r="B151" s="57"/>
      <c r="C151" s="74" t="s">
        <v>356</v>
      </c>
      <c r="D151" s="57"/>
      <c r="E151" s="122">
        <v>56910.0</v>
      </c>
      <c r="F151" s="124" t="s">
        <v>357</v>
      </c>
      <c r="G151" s="74" t="s">
        <v>464</v>
      </c>
      <c r="H151" s="122">
        <v>1.0</v>
      </c>
      <c r="I151" s="124" t="s">
        <v>320</v>
      </c>
      <c r="J151" s="124" t="s">
        <v>321</v>
      </c>
      <c r="K151" s="57"/>
      <c r="L151" s="57"/>
      <c r="M151" s="57"/>
      <c r="N151" s="57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idden="1">
      <c r="A152" s="64"/>
      <c r="B152" s="57"/>
      <c r="C152" s="74" t="s">
        <v>356</v>
      </c>
      <c r="D152" s="57"/>
      <c r="E152" s="122">
        <v>56788.0</v>
      </c>
      <c r="F152" s="124" t="s">
        <v>357</v>
      </c>
      <c r="G152" s="74" t="s">
        <v>465</v>
      </c>
      <c r="H152" s="122">
        <v>1.0</v>
      </c>
      <c r="I152" s="124" t="s">
        <v>320</v>
      </c>
      <c r="J152" s="124" t="s">
        <v>321</v>
      </c>
      <c r="K152" s="57"/>
      <c r="L152" s="57"/>
      <c r="M152" s="57"/>
      <c r="N152" s="57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idden="1">
      <c r="A153" s="64"/>
      <c r="B153" s="57"/>
      <c r="C153" s="74" t="s">
        <v>356</v>
      </c>
      <c r="D153" s="57"/>
      <c r="E153" s="122">
        <v>56975.0</v>
      </c>
      <c r="F153" s="124" t="s">
        <v>357</v>
      </c>
      <c r="G153" s="74" t="s">
        <v>466</v>
      </c>
      <c r="H153" s="122">
        <v>1.0</v>
      </c>
      <c r="I153" s="124" t="s">
        <v>320</v>
      </c>
      <c r="J153" s="124" t="s">
        <v>321</v>
      </c>
      <c r="K153" s="57"/>
      <c r="L153" s="57"/>
      <c r="M153" s="57"/>
      <c r="N153" s="57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idden="1">
      <c r="A154" s="64"/>
      <c r="B154" s="57"/>
      <c r="C154" s="74" t="s">
        <v>356</v>
      </c>
      <c r="D154" s="57"/>
      <c r="E154" s="122">
        <v>56892.0</v>
      </c>
      <c r="F154" s="124" t="s">
        <v>357</v>
      </c>
      <c r="G154" s="74" t="s">
        <v>467</v>
      </c>
      <c r="H154" s="122">
        <v>1.0</v>
      </c>
      <c r="I154" s="124" t="s">
        <v>320</v>
      </c>
      <c r="J154" s="124" t="s">
        <v>321</v>
      </c>
      <c r="K154" s="57"/>
      <c r="L154" s="57"/>
      <c r="M154" s="57"/>
      <c r="N154" s="57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idden="1">
      <c r="A155" s="64"/>
      <c r="B155" s="57"/>
      <c r="C155" s="74" t="s">
        <v>356</v>
      </c>
      <c r="D155" s="57"/>
      <c r="E155" s="122">
        <v>56960.0</v>
      </c>
      <c r="F155" s="124" t="s">
        <v>357</v>
      </c>
      <c r="G155" s="74" t="s">
        <v>468</v>
      </c>
      <c r="H155" s="122">
        <v>2.0</v>
      </c>
      <c r="I155" s="124" t="s">
        <v>320</v>
      </c>
      <c r="J155" s="124" t="s">
        <v>321</v>
      </c>
      <c r="K155" s="57"/>
      <c r="L155" s="57"/>
      <c r="M155" s="57"/>
      <c r="N155" s="57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idden="1">
      <c r="A156" s="64"/>
      <c r="B156" s="57"/>
      <c r="C156" s="74" t="s">
        <v>356</v>
      </c>
      <c r="D156" s="57"/>
      <c r="E156" s="122">
        <v>56958.0</v>
      </c>
      <c r="F156" s="124" t="s">
        <v>357</v>
      </c>
      <c r="G156" s="74" t="s">
        <v>469</v>
      </c>
      <c r="H156" s="122">
        <v>1.0</v>
      </c>
      <c r="I156" s="124" t="s">
        <v>320</v>
      </c>
      <c r="J156" s="124" t="s">
        <v>321</v>
      </c>
      <c r="K156" s="57"/>
      <c r="L156" s="57"/>
      <c r="M156" s="57"/>
      <c r="N156" s="57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idden="1">
      <c r="A157" s="64"/>
      <c r="B157" s="57"/>
      <c r="C157" s="74" t="s">
        <v>356</v>
      </c>
      <c r="D157" s="57"/>
      <c r="E157" s="122">
        <v>56943.0</v>
      </c>
      <c r="F157" s="124" t="s">
        <v>357</v>
      </c>
      <c r="G157" s="74" t="s">
        <v>403</v>
      </c>
      <c r="H157" s="122">
        <v>1.0</v>
      </c>
      <c r="I157" s="124" t="s">
        <v>320</v>
      </c>
      <c r="J157" s="124" t="s">
        <v>321</v>
      </c>
      <c r="K157" s="57"/>
      <c r="L157" s="57"/>
      <c r="M157" s="57"/>
      <c r="N157" s="57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idden="1">
      <c r="A158" s="64"/>
      <c r="B158" s="57"/>
      <c r="C158" s="74" t="s">
        <v>356</v>
      </c>
      <c r="D158" s="57"/>
      <c r="E158" s="122">
        <v>56677.0</v>
      </c>
      <c r="F158" s="124" t="s">
        <v>357</v>
      </c>
      <c r="G158" s="74" t="s">
        <v>376</v>
      </c>
      <c r="H158" s="122">
        <v>1.0</v>
      </c>
      <c r="I158" s="124" t="s">
        <v>320</v>
      </c>
      <c r="J158" s="124" t="s">
        <v>321</v>
      </c>
      <c r="K158" s="57"/>
      <c r="L158" s="57"/>
      <c r="M158" s="57"/>
      <c r="N158" s="57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idden="1">
      <c r="A159" s="64"/>
      <c r="B159" s="57"/>
      <c r="C159" s="74" t="s">
        <v>356</v>
      </c>
      <c r="D159" s="57"/>
      <c r="E159" s="122">
        <v>56752.0</v>
      </c>
      <c r="F159" s="124" t="s">
        <v>357</v>
      </c>
      <c r="G159" s="74" t="s">
        <v>470</v>
      </c>
      <c r="H159" s="122">
        <v>1.0</v>
      </c>
      <c r="I159" s="124" t="s">
        <v>320</v>
      </c>
      <c r="J159" s="124" t="s">
        <v>321</v>
      </c>
      <c r="K159" s="57"/>
      <c r="L159" s="57"/>
      <c r="M159" s="57"/>
      <c r="N159" s="57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idden="1">
      <c r="A160" s="64"/>
      <c r="B160" s="57"/>
      <c r="C160" s="74" t="s">
        <v>356</v>
      </c>
      <c r="D160" s="57"/>
      <c r="E160" s="122">
        <v>56845.0</v>
      </c>
      <c r="F160" s="124" t="s">
        <v>357</v>
      </c>
      <c r="G160" s="74" t="s">
        <v>436</v>
      </c>
      <c r="H160" s="122">
        <v>1.0</v>
      </c>
      <c r="I160" s="124" t="s">
        <v>320</v>
      </c>
      <c r="J160" s="124" t="s">
        <v>321</v>
      </c>
      <c r="K160" s="57"/>
      <c r="L160" s="57"/>
      <c r="M160" s="57"/>
      <c r="N160" s="57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idden="1">
      <c r="A161" s="64"/>
      <c r="B161" s="57"/>
      <c r="C161" s="74" t="s">
        <v>356</v>
      </c>
      <c r="D161" s="57"/>
      <c r="E161" s="122">
        <v>56930.0</v>
      </c>
      <c r="F161" s="124" t="s">
        <v>357</v>
      </c>
      <c r="G161" s="74" t="s">
        <v>471</v>
      </c>
      <c r="H161" s="122">
        <v>1.0</v>
      </c>
      <c r="I161" s="124" t="s">
        <v>320</v>
      </c>
      <c r="J161" s="124" t="s">
        <v>321</v>
      </c>
      <c r="K161" s="57"/>
      <c r="L161" s="57"/>
      <c r="M161" s="57"/>
      <c r="N161" s="57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idden="1">
      <c r="A162" s="64"/>
      <c r="B162" s="57"/>
      <c r="C162" s="74" t="s">
        <v>356</v>
      </c>
      <c r="D162" s="57"/>
      <c r="E162" s="122">
        <v>56959.0</v>
      </c>
      <c r="F162" s="124" t="s">
        <v>357</v>
      </c>
      <c r="G162" s="74" t="s">
        <v>385</v>
      </c>
      <c r="H162" s="122">
        <v>1.0</v>
      </c>
      <c r="I162" s="124" t="s">
        <v>320</v>
      </c>
      <c r="J162" s="124" t="s">
        <v>321</v>
      </c>
      <c r="K162" s="57"/>
      <c r="L162" s="57"/>
      <c r="M162" s="57"/>
      <c r="N162" s="57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idden="1">
      <c r="A163" s="64"/>
      <c r="B163" s="57"/>
      <c r="C163" s="74" t="s">
        <v>356</v>
      </c>
      <c r="D163" s="57"/>
      <c r="E163" s="122">
        <v>56976.0</v>
      </c>
      <c r="F163" s="124" t="s">
        <v>357</v>
      </c>
      <c r="G163" s="74" t="s">
        <v>472</v>
      </c>
      <c r="H163" s="122">
        <v>1.0</v>
      </c>
      <c r="I163" s="124" t="s">
        <v>320</v>
      </c>
      <c r="J163" s="124" t="s">
        <v>321</v>
      </c>
      <c r="K163" s="57"/>
      <c r="L163" s="57"/>
      <c r="M163" s="57"/>
      <c r="N163" s="57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idden="1">
      <c r="A164" s="64"/>
      <c r="B164" s="57"/>
      <c r="C164" s="74" t="s">
        <v>356</v>
      </c>
      <c r="D164" s="57"/>
      <c r="E164" s="122">
        <v>56807.0</v>
      </c>
      <c r="F164" s="124" t="s">
        <v>357</v>
      </c>
      <c r="G164" s="74" t="s">
        <v>473</v>
      </c>
      <c r="H164" s="122">
        <v>1.0</v>
      </c>
      <c r="I164" s="124" t="s">
        <v>320</v>
      </c>
      <c r="J164" s="124" t="s">
        <v>321</v>
      </c>
      <c r="K164" s="57"/>
      <c r="L164" s="57"/>
      <c r="M164" s="57"/>
      <c r="N164" s="57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idden="1">
      <c r="A165" s="64"/>
      <c r="B165" s="57"/>
      <c r="C165" s="74" t="s">
        <v>356</v>
      </c>
      <c r="D165" s="57"/>
      <c r="E165" s="122">
        <v>56896.0</v>
      </c>
      <c r="F165" s="124" t="s">
        <v>357</v>
      </c>
      <c r="G165" s="74" t="s">
        <v>474</v>
      </c>
      <c r="H165" s="122">
        <v>1.0</v>
      </c>
      <c r="I165" s="124" t="s">
        <v>320</v>
      </c>
      <c r="J165" s="124" t="s">
        <v>321</v>
      </c>
      <c r="K165" s="57"/>
      <c r="L165" s="57"/>
      <c r="M165" s="57"/>
      <c r="N165" s="57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idden="1">
      <c r="A166" s="64"/>
      <c r="B166" s="57"/>
      <c r="C166" s="74" t="s">
        <v>356</v>
      </c>
      <c r="D166" s="57"/>
      <c r="E166" s="122">
        <v>56827.0</v>
      </c>
      <c r="F166" s="124" t="s">
        <v>357</v>
      </c>
      <c r="G166" s="74" t="s">
        <v>475</v>
      </c>
      <c r="H166" s="122">
        <v>1.0</v>
      </c>
      <c r="I166" s="124" t="s">
        <v>320</v>
      </c>
      <c r="J166" s="124" t="s">
        <v>321</v>
      </c>
      <c r="K166" s="57"/>
      <c r="L166" s="57"/>
      <c r="M166" s="57"/>
      <c r="N166" s="57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idden="1">
      <c r="A167" s="64"/>
      <c r="B167" s="57"/>
      <c r="C167" s="74" t="s">
        <v>356</v>
      </c>
      <c r="D167" s="57"/>
      <c r="E167" s="122">
        <v>56985.0</v>
      </c>
      <c r="F167" s="124" t="s">
        <v>357</v>
      </c>
      <c r="G167" s="74" t="s">
        <v>476</v>
      </c>
      <c r="H167" s="122">
        <v>1.0</v>
      </c>
      <c r="I167" s="124" t="s">
        <v>320</v>
      </c>
      <c r="J167" s="124" t="s">
        <v>321</v>
      </c>
      <c r="K167" s="57"/>
      <c r="L167" s="57"/>
      <c r="M167" s="57"/>
      <c r="N167" s="57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idden="1">
      <c r="A168" s="64"/>
      <c r="B168" s="57"/>
      <c r="C168" s="74" t="s">
        <v>356</v>
      </c>
      <c r="D168" s="57"/>
      <c r="E168" s="122">
        <v>56780.0</v>
      </c>
      <c r="F168" s="124" t="s">
        <v>357</v>
      </c>
      <c r="G168" s="74" t="s">
        <v>457</v>
      </c>
      <c r="H168" s="122">
        <v>1.0</v>
      </c>
      <c r="I168" s="124" t="s">
        <v>320</v>
      </c>
      <c r="J168" s="124" t="s">
        <v>321</v>
      </c>
      <c r="K168" s="57"/>
      <c r="L168" s="57"/>
      <c r="M168" s="57"/>
      <c r="N168" s="57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idden="1">
      <c r="A169" s="64"/>
      <c r="B169" s="57"/>
      <c r="C169" s="74" t="s">
        <v>356</v>
      </c>
      <c r="D169" s="57"/>
      <c r="E169" s="122">
        <v>56964.0</v>
      </c>
      <c r="F169" s="124" t="s">
        <v>357</v>
      </c>
      <c r="G169" s="74" t="s">
        <v>419</v>
      </c>
      <c r="H169" s="122">
        <v>1.0</v>
      </c>
      <c r="I169" s="124" t="s">
        <v>320</v>
      </c>
      <c r="J169" s="124" t="s">
        <v>321</v>
      </c>
      <c r="K169" s="57"/>
      <c r="L169" s="57"/>
      <c r="M169" s="57"/>
      <c r="N169" s="57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idden="1">
      <c r="A170" s="64"/>
      <c r="B170" s="57"/>
      <c r="C170" s="74" t="s">
        <v>356</v>
      </c>
      <c r="D170" s="57"/>
      <c r="E170" s="122">
        <v>56851.0</v>
      </c>
      <c r="F170" s="124" t="s">
        <v>357</v>
      </c>
      <c r="G170" s="74" t="s">
        <v>477</v>
      </c>
      <c r="H170" s="122">
        <v>1.0</v>
      </c>
      <c r="I170" s="124" t="s">
        <v>320</v>
      </c>
      <c r="J170" s="124" t="s">
        <v>321</v>
      </c>
      <c r="K170" s="57"/>
      <c r="L170" s="57"/>
      <c r="M170" s="57"/>
      <c r="N170" s="57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idden="1">
      <c r="A171" s="64"/>
      <c r="B171" s="57"/>
      <c r="C171" s="74" t="s">
        <v>356</v>
      </c>
      <c r="D171" s="57"/>
      <c r="E171" s="122">
        <v>56921.0</v>
      </c>
      <c r="F171" s="124" t="s">
        <v>357</v>
      </c>
      <c r="G171" s="74" t="s">
        <v>419</v>
      </c>
      <c r="H171" s="122">
        <v>1.0</v>
      </c>
      <c r="I171" s="124" t="s">
        <v>320</v>
      </c>
      <c r="J171" s="124" t="s">
        <v>321</v>
      </c>
      <c r="K171" s="57"/>
      <c r="L171" s="57"/>
      <c r="M171" s="57"/>
      <c r="N171" s="57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idden="1">
      <c r="A172" s="64"/>
      <c r="B172" s="57"/>
      <c r="C172" s="74" t="s">
        <v>356</v>
      </c>
      <c r="D172" s="57"/>
      <c r="E172" s="122">
        <v>56990.0</v>
      </c>
      <c r="F172" s="124" t="s">
        <v>357</v>
      </c>
      <c r="G172" s="74" t="s">
        <v>478</v>
      </c>
      <c r="H172" s="122">
        <v>1.0</v>
      </c>
      <c r="I172" s="124" t="s">
        <v>320</v>
      </c>
      <c r="J172" s="124" t="s">
        <v>321</v>
      </c>
      <c r="K172" s="57"/>
      <c r="L172" s="57"/>
      <c r="M172" s="57"/>
      <c r="N172" s="57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idden="1">
      <c r="A173" s="64"/>
      <c r="B173" s="57"/>
      <c r="C173" s="74" t="s">
        <v>356</v>
      </c>
      <c r="D173" s="57"/>
      <c r="E173" s="122">
        <v>56722.0</v>
      </c>
      <c r="F173" s="124" t="s">
        <v>357</v>
      </c>
      <c r="G173" s="74" t="s">
        <v>413</v>
      </c>
      <c r="H173" s="122">
        <v>1.0</v>
      </c>
      <c r="I173" s="124" t="s">
        <v>320</v>
      </c>
      <c r="J173" s="124" t="s">
        <v>321</v>
      </c>
      <c r="K173" s="57"/>
      <c r="L173" s="57"/>
      <c r="M173" s="57"/>
      <c r="N173" s="57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idden="1">
      <c r="A174" s="64"/>
      <c r="B174" s="57"/>
      <c r="C174" s="74" t="s">
        <v>356</v>
      </c>
      <c r="D174" s="57"/>
      <c r="E174" s="122">
        <v>59532.0</v>
      </c>
      <c r="F174" s="124" t="s">
        <v>357</v>
      </c>
      <c r="G174" s="74" t="s">
        <v>388</v>
      </c>
      <c r="H174" s="122">
        <v>1.0</v>
      </c>
      <c r="I174" s="124" t="s">
        <v>320</v>
      </c>
      <c r="J174" s="124" t="s">
        <v>321</v>
      </c>
      <c r="K174" s="57"/>
      <c r="L174" s="57"/>
      <c r="M174" s="57"/>
      <c r="N174" s="57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idden="1">
      <c r="A175" s="64"/>
      <c r="B175" s="57"/>
      <c r="C175" s="74" t="s">
        <v>356</v>
      </c>
      <c r="D175" s="57"/>
      <c r="E175" s="122">
        <v>56874.0</v>
      </c>
      <c r="F175" s="124" t="s">
        <v>357</v>
      </c>
      <c r="G175" s="74" t="s">
        <v>479</v>
      </c>
      <c r="H175" s="122">
        <v>1.0</v>
      </c>
      <c r="I175" s="124" t="s">
        <v>320</v>
      </c>
      <c r="J175" s="124" t="s">
        <v>321</v>
      </c>
      <c r="K175" s="57"/>
      <c r="L175" s="57"/>
      <c r="M175" s="57"/>
      <c r="N175" s="57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idden="1">
      <c r="A176" s="64"/>
      <c r="B176" s="57"/>
      <c r="C176" s="74" t="s">
        <v>356</v>
      </c>
      <c r="D176" s="57"/>
      <c r="E176" s="122">
        <v>56920.0</v>
      </c>
      <c r="F176" s="124" t="s">
        <v>357</v>
      </c>
      <c r="G176" s="74" t="s">
        <v>404</v>
      </c>
      <c r="H176" s="122">
        <v>1.0</v>
      </c>
      <c r="I176" s="124" t="s">
        <v>320</v>
      </c>
      <c r="J176" s="124" t="s">
        <v>321</v>
      </c>
      <c r="K176" s="57"/>
      <c r="L176" s="57"/>
      <c r="M176" s="57"/>
      <c r="N176" s="57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idden="1">
      <c r="A177" s="64"/>
      <c r="B177" s="57"/>
      <c r="C177" s="74" t="s">
        <v>356</v>
      </c>
      <c r="D177" s="57"/>
      <c r="E177" s="122">
        <v>56968.0</v>
      </c>
      <c r="F177" s="124" t="s">
        <v>357</v>
      </c>
      <c r="G177" s="74" t="s">
        <v>435</v>
      </c>
      <c r="H177" s="122">
        <v>1.0</v>
      </c>
      <c r="I177" s="124" t="s">
        <v>320</v>
      </c>
      <c r="J177" s="124" t="s">
        <v>321</v>
      </c>
      <c r="K177" s="57"/>
      <c r="L177" s="57"/>
      <c r="M177" s="57"/>
      <c r="N177" s="57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idden="1">
      <c r="A178" s="64"/>
      <c r="B178" s="57"/>
      <c r="C178" s="74" t="s">
        <v>356</v>
      </c>
      <c r="D178" s="57"/>
      <c r="E178" s="122">
        <v>56882.0</v>
      </c>
      <c r="F178" s="124" t="s">
        <v>357</v>
      </c>
      <c r="G178" s="74" t="s">
        <v>480</v>
      </c>
      <c r="H178" s="122">
        <v>2.0</v>
      </c>
      <c r="I178" s="124" t="s">
        <v>320</v>
      </c>
      <c r="J178" s="124" t="s">
        <v>321</v>
      </c>
      <c r="K178" s="57"/>
      <c r="L178" s="57"/>
      <c r="M178" s="57"/>
      <c r="N178" s="57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idden="1">
      <c r="A179" s="64"/>
      <c r="B179" s="57"/>
      <c r="C179" s="74" t="s">
        <v>356</v>
      </c>
      <c r="D179" s="57"/>
      <c r="E179" s="122">
        <v>56963.0</v>
      </c>
      <c r="F179" s="124" t="s">
        <v>357</v>
      </c>
      <c r="G179" s="74" t="s">
        <v>481</v>
      </c>
      <c r="H179" s="122">
        <v>1.0</v>
      </c>
      <c r="I179" s="124" t="s">
        <v>320</v>
      </c>
      <c r="J179" s="124" t="s">
        <v>321</v>
      </c>
      <c r="K179" s="57"/>
      <c r="L179" s="57"/>
      <c r="M179" s="57"/>
      <c r="N179" s="57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idden="1">
      <c r="A180" s="64"/>
      <c r="B180" s="57"/>
      <c r="C180" s="74" t="s">
        <v>356</v>
      </c>
      <c r="D180" s="57"/>
      <c r="E180" s="122">
        <v>56784.0</v>
      </c>
      <c r="F180" s="124" t="s">
        <v>357</v>
      </c>
      <c r="G180" s="74" t="s">
        <v>482</v>
      </c>
      <c r="H180" s="122">
        <v>1.0</v>
      </c>
      <c r="I180" s="124" t="s">
        <v>320</v>
      </c>
      <c r="J180" s="124" t="s">
        <v>321</v>
      </c>
      <c r="K180" s="57"/>
      <c r="L180" s="57"/>
      <c r="M180" s="57"/>
      <c r="N180" s="57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idden="1">
      <c r="A181" s="64"/>
      <c r="B181" s="57"/>
      <c r="C181" s="74" t="s">
        <v>356</v>
      </c>
      <c r="D181" s="57"/>
      <c r="E181" s="122">
        <v>56977.0</v>
      </c>
      <c r="F181" s="124" t="s">
        <v>357</v>
      </c>
      <c r="G181" s="74" t="s">
        <v>483</v>
      </c>
      <c r="H181" s="122">
        <v>1.0</v>
      </c>
      <c r="I181" s="124" t="s">
        <v>320</v>
      </c>
      <c r="J181" s="124" t="s">
        <v>321</v>
      </c>
      <c r="K181" s="57"/>
      <c r="L181" s="57"/>
      <c r="M181" s="57"/>
      <c r="N181" s="57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idden="1">
      <c r="A182" s="64"/>
      <c r="B182" s="57"/>
      <c r="C182" s="74" t="s">
        <v>356</v>
      </c>
      <c r="D182" s="57"/>
      <c r="E182" s="122">
        <v>56877.0</v>
      </c>
      <c r="F182" s="124" t="s">
        <v>357</v>
      </c>
      <c r="G182" s="74" t="s">
        <v>484</v>
      </c>
      <c r="H182" s="122">
        <v>1.0</v>
      </c>
      <c r="I182" s="124" t="s">
        <v>320</v>
      </c>
      <c r="J182" s="124" t="s">
        <v>321</v>
      </c>
      <c r="K182" s="57"/>
      <c r="L182" s="57"/>
      <c r="M182" s="57"/>
      <c r="N182" s="57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idden="1">
      <c r="A183" s="64"/>
      <c r="B183" s="57"/>
      <c r="C183" s="74" t="s">
        <v>356</v>
      </c>
      <c r="D183" s="57"/>
      <c r="E183" s="122">
        <v>56888.0</v>
      </c>
      <c r="F183" s="124" t="s">
        <v>357</v>
      </c>
      <c r="G183" s="74" t="s">
        <v>378</v>
      </c>
      <c r="H183" s="122">
        <v>1.0</v>
      </c>
      <c r="I183" s="124" t="s">
        <v>320</v>
      </c>
      <c r="J183" s="124" t="s">
        <v>321</v>
      </c>
      <c r="K183" s="57"/>
      <c r="L183" s="57"/>
      <c r="M183" s="57"/>
      <c r="N183" s="57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idden="1">
      <c r="A184" s="64"/>
      <c r="B184" s="57"/>
      <c r="C184" s="74" t="s">
        <v>356</v>
      </c>
      <c r="D184" s="57"/>
      <c r="E184" s="122">
        <v>56783.0</v>
      </c>
      <c r="F184" s="124" t="s">
        <v>357</v>
      </c>
      <c r="G184" s="74" t="s">
        <v>485</v>
      </c>
      <c r="H184" s="122">
        <v>1.0</v>
      </c>
      <c r="I184" s="124" t="s">
        <v>320</v>
      </c>
      <c r="J184" s="124" t="s">
        <v>321</v>
      </c>
      <c r="K184" s="57"/>
      <c r="L184" s="57"/>
      <c r="M184" s="57"/>
      <c r="N184" s="57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idden="1">
      <c r="A185" s="64"/>
      <c r="B185" s="57"/>
      <c r="C185" s="74" t="s">
        <v>356</v>
      </c>
      <c r="D185" s="57"/>
      <c r="E185" s="122">
        <v>56794.0</v>
      </c>
      <c r="F185" s="124" t="s">
        <v>357</v>
      </c>
      <c r="G185" s="74" t="s">
        <v>486</v>
      </c>
      <c r="H185" s="122">
        <v>1.0</v>
      </c>
      <c r="I185" s="124" t="s">
        <v>320</v>
      </c>
      <c r="J185" s="124" t="s">
        <v>321</v>
      </c>
      <c r="K185" s="57"/>
      <c r="L185" s="57"/>
      <c r="M185" s="57"/>
      <c r="N185" s="57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idden="1">
      <c r="A186" s="64"/>
      <c r="B186" s="57"/>
      <c r="C186" s="57"/>
      <c r="D186" s="122">
        <v>2482.0</v>
      </c>
      <c r="E186" s="122">
        <v>58126.0</v>
      </c>
      <c r="F186" s="124" t="s">
        <v>331</v>
      </c>
      <c r="G186" s="74" t="s">
        <v>487</v>
      </c>
      <c r="H186" s="122">
        <v>1.0</v>
      </c>
      <c r="I186" s="124" t="s">
        <v>320</v>
      </c>
      <c r="J186" s="124" t="s">
        <v>336</v>
      </c>
      <c r="K186" s="74" t="s">
        <v>322</v>
      </c>
      <c r="L186" s="130">
        <v>44475.0</v>
      </c>
      <c r="M186" s="57"/>
      <c r="N186" s="57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idden="1">
      <c r="A187" s="64"/>
      <c r="B187" s="57"/>
      <c r="C187" s="57"/>
      <c r="D187" s="122">
        <v>2482.0</v>
      </c>
      <c r="E187" s="122">
        <v>35255.0</v>
      </c>
      <c r="F187" s="124" t="s">
        <v>331</v>
      </c>
      <c r="G187" s="74" t="s">
        <v>488</v>
      </c>
      <c r="H187" s="122">
        <v>1.0</v>
      </c>
      <c r="I187" s="124" t="s">
        <v>320</v>
      </c>
      <c r="J187" s="124" t="s">
        <v>336</v>
      </c>
      <c r="K187" s="74" t="s">
        <v>322</v>
      </c>
      <c r="L187" s="130">
        <v>44475.0</v>
      </c>
      <c r="M187" s="57"/>
      <c r="N187" s="57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idden="1">
      <c r="A188" s="64"/>
      <c r="B188" s="57"/>
      <c r="C188" s="57"/>
      <c r="D188" s="122">
        <v>2482.0</v>
      </c>
      <c r="E188" s="122">
        <v>35256.0</v>
      </c>
      <c r="F188" s="124" t="s">
        <v>331</v>
      </c>
      <c r="G188" s="74" t="s">
        <v>489</v>
      </c>
      <c r="H188" s="122">
        <v>1.0</v>
      </c>
      <c r="I188" s="124" t="s">
        <v>320</v>
      </c>
      <c r="J188" s="124" t="s">
        <v>321</v>
      </c>
      <c r="K188" s="74" t="s">
        <v>322</v>
      </c>
      <c r="L188" s="130">
        <v>44475.0</v>
      </c>
      <c r="M188" s="57"/>
      <c r="N188" s="57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idden="1">
      <c r="A189" s="64"/>
      <c r="B189" s="57"/>
      <c r="C189" s="57"/>
      <c r="D189" s="122">
        <v>2384.0</v>
      </c>
      <c r="E189" s="122">
        <v>62660.0</v>
      </c>
      <c r="F189" s="124" t="s">
        <v>490</v>
      </c>
      <c r="G189" s="74" t="s">
        <v>491</v>
      </c>
      <c r="H189" s="122">
        <v>1.0</v>
      </c>
      <c r="I189" s="124" t="s">
        <v>320</v>
      </c>
      <c r="J189" s="124" t="s">
        <v>321</v>
      </c>
      <c r="K189" s="74" t="s">
        <v>322</v>
      </c>
      <c r="L189" s="130">
        <v>44498.0</v>
      </c>
      <c r="M189" s="57"/>
      <c r="N189" s="57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idden="1">
      <c r="A190" s="64"/>
      <c r="B190" s="57"/>
      <c r="C190" s="57"/>
      <c r="D190" s="122">
        <v>2496.0</v>
      </c>
      <c r="E190" s="122">
        <v>63705.0</v>
      </c>
      <c r="F190" s="124" t="s">
        <v>346</v>
      </c>
      <c r="G190" s="74" t="s">
        <v>492</v>
      </c>
      <c r="H190" s="122">
        <v>1.0</v>
      </c>
      <c r="I190" s="124" t="s">
        <v>320</v>
      </c>
      <c r="J190" s="124" t="s">
        <v>336</v>
      </c>
      <c r="K190" s="74" t="s">
        <v>322</v>
      </c>
      <c r="L190" s="130">
        <v>44517.0</v>
      </c>
      <c r="M190" s="57"/>
      <c r="N190" s="57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idden="1">
      <c r="A191" s="64"/>
      <c r="B191" s="57"/>
      <c r="C191" s="57"/>
      <c r="D191" s="122">
        <v>2496.0</v>
      </c>
      <c r="E191" s="122">
        <v>55989.0</v>
      </c>
      <c r="F191" s="124" t="s">
        <v>346</v>
      </c>
      <c r="G191" s="74" t="s">
        <v>493</v>
      </c>
      <c r="H191" s="122">
        <v>1.0</v>
      </c>
      <c r="I191" s="124" t="s">
        <v>320</v>
      </c>
      <c r="J191" s="124" t="s">
        <v>336</v>
      </c>
      <c r="K191" s="74" t="s">
        <v>322</v>
      </c>
      <c r="L191" s="130">
        <v>44517.0</v>
      </c>
      <c r="M191" s="57"/>
      <c r="N191" s="57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idden="1">
      <c r="A192" s="64"/>
      <c r="B192" s="57"/>
      <c r="C192" s="57"/>
      <c r="D192" s="122">
        <v>2497.0</v>
      </c>
      <c r="E192" s="122">
        <v>53163.0</v>
      </c>
      <c r="F192" s="124" t="s">
        <v>318</v>
      </c>
      <c r="G192" s="74" t="s">
        <v>494</v>
      </c>
      <c r="H192" s="122">
        <v>4.0</v>
      </c>
      <c r="I192" s="124" t="s">
        <v>320</v>
      </c>
      <c r="J192" s="124" t="s">
        <v>495</v>
      </c>
      <c r="K192" s="74" t="s">
        <v>322</v>
      </c>
      <c r="L192" s="130">
        <v>44518.0</v>
      </c>
      <c r="M192" s="57"/>
      <c r="N192" s="57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idden="1">
      <c r="A193" s="64"/>
      <c r="B193" s="57"/>
      <c r="C193" s="57"/>
      <c r="D193" s="57"/>
      <c r="E193" s="122">
        <v>63909.0</v>
      </c>
      <c r="F193" s="124" t="s">
        <v>496</v>
      </c>
      <c r="G193" s="74" t="s">
        <v>497</v>
      </c>
      <c r="H193" s="122">
        <v>1.0</v>
      </c>
      <c r="I193" s="124" t="s">
        <v>320</v>
      </c>
      <c r="J193" s="124" t="s">
        <v>336</v>
      </c>
      <c r="K193" s="74" t="s">
        <v>322</v>
      </c>
      <c r="L193" s="130">
        <v>44549.0</v>
      </c>
      <c r="M193" s="57"/>
      <c r="N193" s="57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idden="1">
      <c r="A194" s="64"/>
      <c r="B194" s="57"/>
      <c r="C194" s="57"/>
      <c r="D194" s="57"/>
      <c r="E194" s="122">
        <v>60678.0</v>
      </c>
      <c r="F194" s="124" t="s">
        <v>498</v>
      </c>
      <c r="G194" s="124" t="s">
        <v>499</v>
      </c>
      <c r="H194" s="122">
        <v>1.0</v>
      </c>
      <c r="I194" s="124" t="s">
        <v>320</v>
      </c>
      <c r="J194" s="124" t="s">
        <v>336</v>
      </c>
      <c r="K194" s="57"/>
      <c r="L194" s="130">
        <v>44553.0</v>
      </c>
      <c r="M194" s="57"/>
      <c r="N194" s="57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idden="1">
      <c r="A195" s="64"/>
      <c r="B195" s="57"/>
      <c r="C195" s="57"/>
      <c r="D195" s="57"/>
      <c r="E195" s="122">
        <v>62508.0</v>
      </c>
      <c r="F195" s="124" t="s">
        <v>498</v>
      </c>
      <c r="G195" s="74" t="s">
        <v>500</v>
      </c>
      <c r="H195" s="122">
        <v>1.0</v>
      </c>
      <c r="I195" s="124" t="s">
        <v>320</v>
      </c>
      <c r="J195" s="124" t="s">
        <v>336</v>
      </c>
      <c r="K195" s="57"/>
      <c r="L195" s="130">
        <v>44553.0</v>
      </c>
      <c r="M195" s="57"/>
      <c r="N195" s="57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idden="1">
      <c r="A196" s="64"/>
      <c r="B196" s="57"/>
      <c r="C196" s="57"/>
      <c r="D196" s="57"/>
      <c r="E196" s="122">
        <v>59428.0</v>
      </c>
      <c r="F196" s="124" t="s">
        <v>501</v>
      </c>
      <c r="G196" s="74" t="s">
        <v>502</v>
      </c>
      <c r="H196" s="122">
        <v>6.0</v>
      </c>
      <c r="I196" s="124" t="s">
        <v>320</v>
      </c>
      <c r="J196" s="124" t="s">
        <v>336</v>
      </c>
      <c r="K196" s="57"/>
      <c r="L196" s="130">
        <v>44553.0</v>
      </c>
      <c r="M196" s="57"/>
      <c r="N196" s="57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idden="1">
      <c r="A197" s="64"/>
      <c r="B197" s="57"/>
      <c r="C197" s="57"/>
      <c r="D197" s="57"/>
      <c r="E197" s="122">
        <v>62646.0</v>
      </c>
      <c r="F197" s="124" t="s">
        <v>490</v>
      </c>
      <c r="G197" s="74" t="s">
        <v>503</v>
      </c>
      <c r="H197" s="122">
        <v>1.0</v>
      </c>
      <c r="I197" s="124" t="s">
        <v>320</v>
      </c>
      <c r="J197" s="124" t="s">
        <v>336</v>
      </c>
      <c r="K197" s="74" t="s">
        <v>322</v>
      </c>
      <c r="L197" s="135">
        <v>44623.0</v>
      </c>
      <c r="M197" s="57"/>
      <c r="N197" s="57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idden="1">
      <c r="A198" s="64"/>
      <c r="B198" s="57"/>
      <c r="C198" s="57"/>
      <c r="D198" s="57"/>
      <c r="E198" s="122">
        <v>37790.0</v>
      </c>
      <c r="F198" s="124" t="s">
        <v>318</v>
      </c>
      <c r="G198" s="74" t="s">
        <v>504</v>
      </c>
      <c r="H198" s="122">
        <v>1.0</v>
      </c>
      <c r="I198" s="124" t="s">
        <v>320</v>
      </c>
      <c r="J198" s="124" t="s">
        <v>336</v>
      </c>
      <c r="K198" s="74" t="s">
        <v>322</v>
      </c>
      <c r="L198" s="130">
        <v>44554.0</v>
      </c>
      <c r="M198" s="57"/>
      <c r="N198" s="57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idden="1">
      <c r="A199" s="64"/>
      <c r="B199" s="57"/>
      <c r="C199" s="57"/>
      <c r="D199" s="57"/>
      <c r="E199" s="122">
        <v>41967.0</v>
      </c>
      <c r="F199" s="124" t="s">
        <v>501</v>
      </c>
      <c r="G199" s="74" t="s">
        <v>505</v>
      </c>
      <c r="H199" s="122">
        <v>2.0</v>
      </c>
      <c r="I199" s="124" t="s">
        <v>320</v>
      </c>
      <c r="J199" s="124" t="s">
        <v>336</v>
      </c>
      <c r="K199" s="57"/>
      <c r="L199" s="130">
        <v>44564.0</v>
      </c>
      <c r="M199" s="57"/>
      <c r="N199" s="57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idden="1">
      <c r="A200" s="64"/>
      <c r="B200" s="57"/>
      <c r="C200" s="57"/>
      <c r="D200" s="57"/>
      <c r="E200" s="122">
        <v>36441.0</v>
      </c>
      <c r="F200" s="124" t="s">
        <v>501</v>
      </c>
      <c r="G200" s="74" t="s">
        <v>506</v>
      </c>
      <c r="H200" s="122">
        <v>2.0</v>
      </c>
      <c r="I200" s="124" t="s">
        <v>320</v>
      </c>
      <c r="J200" s="124" t="s">
        <v>336</v>
      </c>
      <c r="K200" s="57"/>
      <c r="L200" s="130">
        <v>44564.0</v>
      </c>
      <c r="M200" s="57"/>
      <c r="N200" s="57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136">
        <v>1.0</v>
      </c>
      <c r="B201" s="137"/>
      <c r="C201" s="137" t="s">
        <v>507</v>
      </c>
      <c r="D201" s="137" t="s">
        <v>508</v>
      </c>
      <c r="E201" s="137">
        <v>70865.0</v>
      </c>
      <c r="F201" s="137" t="s">
        <v>498</v>
      </c>
      <c r="G201" s="137" t="s">
        <v>509</v>
      </c>
      <c r="H201" s="137">
        <v>1.0</v>
      </c>
      <c r="I201" s="137" t="s">
        <v>510</v>
      </c>
      <c r="J201" s="137" t="s">
        <v>511</v>
      </c>
      <c r="K201" s="57"/>
      <c r="L201" s="137" t="s">
        <v>512</v>
      </c>
      <c r="M201" s="137"/>
      <c r="N201" s="137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</row>
    <row r="202">
      <c r="A202" s="136">
        <v>2.0</v>
      </c>
      <c r="B202" s="137"/>
      <c r="C202" s="137" t="s">
        <v>507</v>
      </c>
      <c r="D202" s="137" t="s">
        <v>513</v>
      </c>
      <c r="E202" s="137">
        <v>70938.0</v>
      </c>
      <c r="F202" s="137" t="s">
        <v>498</v>
      </c>
      <c r="G202" s="137" t="s">
        <v>514</v>
      </c>
      <c r="H202" s="137">
        <v>1.0</v>
      </c>
      <c r="I202" s="137" t="s">
        <v>510</v>
      </c>
      <c r="J202" s="137" t="s">
        <v>515</v>
      </c>
      <c r="K202" s="57"/>
      <c r="L202" s="137" t="s">
        <v>516</v>
      </c>
      <c r="M202" s="137"/>
      <c r="N202" s="137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</row>
    <row r="203">
      <c r="A203" s="136">
        <v>3.0</v>
      </c>
      <c r="B203" s="137"/>
      <c r="C203" s="137" t="s">
        <v>507</v>
      </c>
      <c r="D203" s="137" t="s">
        <v>513</v>
      </c>
      <c r="E203" s="137">
        <v>70945.0</v>
      </c>
      <c r="F203" s="137" t="s">
        <v>498</v>
      </c>
      <c r="G203" s="137" t="s">
        <v>517</v>
      </c>
      <c r="H203" s="137">
        <v>1.0</v>
      </c>
      <c r="I203" s="137" t="s">
        <v>510</v>
      </c>
      <c r="J203" s="137" t="s">
        <v>515</v>
      </c>
      <c r="K203" s="57"/>
      <c r="L203" s="137" t="s">
        <v>516</v>
      </c>
      <c r="M203" s="137"/>
      <c r="N203" s="137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</row>
    <row r="204">
      <c r="A204" s="136">
        <v>4.0</v>
      </c>
      <c r="B204" s="137"/>
      <c r="C204" s="137" t="s">
        <v>507</v>
      </c>
      <c r="D204" s="137" t="s">
        <v>513</v>
      </c>
      <c r="E204" s="137">
        <v>70821.0</v>
      </c>
      <c r="F204" s="137" t="s">
        <v>498</v>
      </c>
      <c r="G204" s="137" t="s">
        <v>518</v>
      </c>
      <c r="H204" s="137">
        <v>1.0</v>
      </c>
      <c r="I204" s="137" t="s">
        <v>510</v>
      </c>
      <c r="J204" s="137" t="s">
        <v>515</v>
      </c>
      <c r="K204" s="57"/>
      <c r="L204" s="137" t="s">
        <v>516</v>
      </c>
      <c r="M204" s="137"/>
      <c r="N204" s="137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</row>
    <row r="205">
      <c r="A205" s="136">
        <v>5.0</v>
      </c>
      <c r="B205" s="137"/>
      <c r="C205" s="137" t="s">
        <v>507</v>
      </c>
      <c r="D205" s="137" t="s">
        <v>513</v>
      </c>
      <c r="E205" s="137">
        <v>70831.0</v>
      </c>
      <c r="F205" s="137" t="s">
        <v>498</v>
      </c>
      <c r="G205" s="137" t="s">
        <v>519</v>
      </c>
      <c r="H205" s="137">
        <v>2.0</v>
      </c>
      <c r="I205" s="137" t="s">
        <v>510</v>
      </c>
      <c r="J205" s="137" t="s">
        <v>520</v>
      </c>
      <c r="K205" s="57"/>
      <c r="L205" s="137" t="s">
        <v>516</v>
      </c>
      <c r="M205" s="137"/>
      <c r="N205" s="137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</row>
    <row r="206">
      <c r="A206" s="136">
        <v>6.0</v>
      </c>
      <c r="B206" s="137"/>
      <c r="C206" s="137" t="s">
        <v>507</v>
      </c>
      <c r="D206" s="137" t="s">
        <v>513</v>
      </c>
      <c r="E206" s="137">
        <v>70911.0</v>
      </c>
      <c r="F206" s="137" t="s">
        <v>498</v>
      </c>
      <c r="G206" s="137" t="s">
        <v>521</v>
      </c>
      <c r="H206" s="137">
        <v>1.0</v>
      </c>
      <c r="I206" s="137" t="s">
        <v>510</v>
      </c>
      <c r="J206" s="137" t="s">
        <v>520</v>
      </c>
      <c r="K206" s="57"/>
      <c r="L206" s="137" t="s">
        <v>516</v>
      </c>
      <c r="M206" s="137"/>
      <c r="N206" s="137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</row>
    <row r="207">
      <c r="A207" s="136">
        <v>7.0</v>
      </c>
      <c r="B207" s="137"/>
      <c r="C207" s="137" t="s">
        <v>507</v>
      </c>
      <c r="D207" s="137" t="s">
        <v>513</v>
      </c>
      <c r="E207" s="137">
        <v>70812.0</v>
      </c>
      <c r="F207" s="137" t="s">
        <v>498</v>
      </c>
      <c r="G207" s="137" t="s">
        <v>522</v>
      </c>
      <c r="H207" s="137">
        <v>1.0</v>
      </c>
      <c r="I207" s="137" t="s">
        <v>510</v>
      </c>
      <c r="J207" s="137" t="s">
        <v>520</v>
      </c>
      <c r="K207" s="57"/>
      <c r="L207" s="137" t="s">
        <v>516</v>
      </c>
      <c r="M207" s="137"/>
      <c r="N207" s="137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</row>
    <row r="208">
      <c r="A208" s="136">
        <v>8.0</v>
      </c>
      <c r="B208" s="137"/>
      <c r="C208" s="137" t="s">
        <v>507</v>
      </c>
      <c r="D208" s="137" t="s">
        <v>523</v>
      </c>
      <c r="E208" s="137">
        <v>70640.0</v>
      </c>
      <c r="F208" s="137" t="s">
        <v>498</v>
      </c>
      <c r="G208" s="137" t="s">
        <v>524</v>
      </c>
      <c r="H208" s="137">
        <v>1.0</v>
      </c>
      <c r="I208" s="137" t="s">
        <v>510</v>
      </c>
      <c r="J208" s="137" t="s">
        <v>525</v>
      </c>
      <c r="K208" s="57"/>
      <c r="L208" s="137" t="s">
        <v>526</v>
      </c>
      <c r="M208" s="137"/>
      <c r="N208" s="137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</row>
    <row r="209">
      <c r="A209" s="136">
        <v>9.0</v>
      </c>
      <c r="B209" s="137"/>
      <c r="C209" s="137" t="s">
        <v>507</v>
      </c>
      <c r="D209" s="137"/>
      <c r="E209" s="137">
        <v>70745.0</v>
      </c>
      <c r="F209" s="137" t="s">
        <v>498</v>
      </c>
      <c r="G209" s="137" t="s">
        <v>527</v>
      </c>
      <c r="H209" s="137">
        <v>1.0</v>
      </c>
      <c r="I209" s="137" t="s">
        <v>510</v>
      </c>
      <c r="J209" s="137" t="s">
        <v>528</v>
      </c>
      <c r="K209" s="57"/>
      <c r="L209" s="137" t="s">
        <v>526</v>
      </c>
      <c r="M209" s="137"/>
      <c r="N209" s="137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</row>
    <row r="210">
      <c r="A210" s="136">
        <v>10.0</v>
      </c>
      <c r="B210" s="137"/>
      <c r="C210" s="137" t="s">
        <v>507</v>
      </c>
      <c r="D210" s="137" t="s">
        <v>529</v>
      </c>
      <c r="E210" s="137">
        <v>70826.0</v>
      </c>
      <c r="F210" s="137" t="s">
        <v>498</v>
      </c>
      <c r="G210" s="137" t="s">
        <v>530</v>
      </c>
      <c r="H210" s="137">
        <v>1.0</v>
      </c>
      <c r="I210" s="137" t="s">
        <v>510</v>
      </c>
      <c r="J210" s="137" t="s">
        <v>515</v>
      </c>
      <c r="K210" s="57"/>
      <c r="L210" s="137" t="s">
        <v>531</v>
      </c>
      <c r="M210" s="137"/>
      <c r="N210" s="137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</row>
    <row r="211">
      <c r="A211" s="136">
        <v>11.0</v>
      </c>
      <c r="B211" s="137"/>
      <c r="C211" s="137" t="s">
        <v>507</v>
      </c>
      <c r="D211" s="137" t="s">
        <v>529</v>
      </c>
      <c r="E211" s="137">
        <v>70762.0</v>
      </c>
      <c r="F211" s="137" t="s">
        <v>498</v>
      </c>
      <c r="G211" s="137" t="s">
        <v>532</v>
      </c>
      <c r="H211" s="137">
        <v>1.0</v>
      </c>
      <c r="I211" s="137" t="s">
        <v>510</v>
      </c>
      <c r="J211" s="137" t="s">
        <v>515</v>
      </c>
      <c r="K211" s="57"/>
      <c r="L211" s="137" t="s">
        <v>531</v>
      </c>
      <c r="M211" s="137"/>
      <c r="N211" s="137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</row>
    <row r="212">
      <c r="A212" s="136">
        <v>12.0</v>
      </c>
      <c r="B212" s="137"/>
      <c r="C212" s="137"/>
      <c r="D212" s="137"/>
      <c r="E212" s="137"/>
      <c r="F212" s="137"/>
      <c r="G212" s="137"/>
      <c r="H212" s="137"/>
      <c r="I212" s="137"/>
      <c r="J212" s="137"/>
      <c r="K212" s="57"/>
      <c r="L212" s="137"/>
      <c r="M212" s="137"/>
      <c r="N212" s="137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</row>
    <row r="213">
      <c r="A213" s="136">
        <v>13.0</v>
      </c>
      <c r="B213" s="137"/>
      <c r="C213" s="137"/>
      <c r="D213" s="137"/>
      <c r="E213" s="137"/>
      <c r="F213" s="137"/>
      <c r="G213" s="137"/>
      <c r="H213" s="137"/>
      <c r="I213" s="137"/>
      <c r="J213" s="137"/>
      <c r="K213" s="57"/>
      <c r="L213" s="137"/>
      <c r="M213" s="137"/>
      <c r="N213" s="137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</row>
    <row r="214">
      <c r="A214" s="136">
        <v>14.0</v>
      </c>
      <c r="B214" s="137"/>
      <c r="C214" s="137"/>
      <c r="D214" s="137"/>
      <c r="E214" s="137"/>
      <c r="F214" s="137"/>
      <c r="G214" s="137"/>
      <c r="H214" s="137"/>
      <c r="I214" s="137"/>
      <c r="J214" s="137"/>
      <c r="K214" s="57"/>
      <c r="L214" s="137"/>
      <c r="M214" s="137"/>
      <c r="N214" s="137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</row>
    <row r="215">
      <c r="A215" s="136">
        <v>15.0</v>
      </c>
      <c r="B215" s="137"/>
      <c r="C215" s="137"/>
      <c r="D215" s="137"/>
      <c r="E215" s="137"/>
      <c r="F215" s="137"/>
      <c r="G215" s="137"/>
      <c r="H215" s="137"/>
      <c r="I215" s="137"/>
      <c r="J215" s="137"/>
      <c r="K215" s="57"/>
      <c r="L215" s="137"/>
      <c r="M215" s="137"/>
      <c r="N215" s="137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</row>
    <row r="216">
      <c r="A216" s="136">
        <v>16.0</v>
      </c>
      <c r="B216" s="137"/>
      <c r="C216" s="137"/>
      <c r="D216" s="137"/>
      <c r="E216" s="137"/>
      <c r="F216" s="137"/>
      <c r="G216" s="137"/>
      <c r="H216" s="137"/>
      <c r="I216" s="137"/>
      <c r="J216" s="137"/>
      <c r="K216" s="57"/>
      <c r="L216" s="137"/>
      <c r="M216" s="137"/>
      <c r="N216" s="137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</row>
    <row r="217">
      <c r="A217" s="136"/>
      <c r="B217" s="137"/>
      <c r="C217" s="137"/>
      <c r="D217" s="137"/>
      <c r="E217" s="137"/>
      <c r="F217" s="137"/>
      <c r="G217" s="137"/>
      <c r="H217" s="137"/>
      <c r="I217" s="137"/>
      <c r="J217" s="137"/>
      <c r="K217" s="57"/>
      <c r="L217" s="137"/>
      <c r="M217" s="137"/>
      <c r="N217" s="137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</row>
    <row r="218">
      <c r="A218" s="136"/>
      <c r="B218" s="137"/>
      <c r="C218" s="137"/>
      <c r="D218" s="137"/>
      <c r="E218" s="137"/>
      <c r="F218" s="137"/>
      <c r="G218" s="137"/>
      <c r="H218" s="137"/>
      <c r="I218" s="137"/>
      <c r="J218" s="137"/>
      <c r="K218" s="57"/>
      <c r="L218" s="137"/>
      <c r="M218" s="137"/>
      <c r="N218" s="137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</row>
    <row r="219">
      <c r="A219" s="136"/>
      <c r="B219" s="137"/>
      <c r="C219" s="137"/>
      <c r="D219" s="137"/>
      <c r="E219" s="137"/>
      <c r="F219" s="137"/>
      <c r="G219" s="137"/>
      <c r="H219" s="137"/>
      <c r="I219" s="137"/>
      <c r="J219" s="137"/>
      <c r="K219" s="57"/>
      <c r="L219" s="137"/>
      <c r="M219" s="137"/>
      <c r="N219" s="137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</row>
    <row r="220">
      <c r="A220" s="136"/>
      <c r="B220" s="137"/>
      <c r="C220" s="137"/>
      <c r="D220" s="137"/>
      <c r="E220" s="137"/>
      <c r="F220" s="137"/>
      <c r="G220" s="137"/>
      <c r="H220" s="137"/>
      <c r="I220" s="137"/>
      <c r="J220" s="137"/>
      <c r="K220" s="57"/>
      <c r="L220" s="137"/>
      <c r="M220" s="137"/>
      <c r="N220" s="137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</row>
    <row r="221">
      <c r="A221" s="136"/>
      <c r="B221" s="137"/>
      <c r="C221" s="137"/>
      <c r="D221" s="137"/>
      <c r="E221" s="137"/>
      <c r="F221" s="137"/>
      <c r="G221" s="137"/>
      <c r="H221" s="137"/>
      <c r="I221" s="137"/>
      <c r="J221" s="137"/>
      <c r="K221" s="57"/>
      <c r="L221" s="137"/>
      <c r="M221" s="137"/>
      <c r="N221" s="137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</row>
    <row r="222">
      <c r="A222" s="136"/>
      <c r="B222" s="137"/>
      <c r="C222" s="137"/>
      <c r="D222" s="137"/>
      <c r="E222" s="137"/>
      <c r="F222" s="137"/>
      <c r="G222" s="137"/>
      <c r="H222" s="137"/>
      <c r="I222" s="137"/>
      <c r="J222" s="137"/>
      <c r="K222" s="57"/>
      <c r="L222" s="137"/>
      <c r="M222" s="137"/>
      <c r="N222" s="137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</row>
    <row r="223">
      <c r="A223" s="136"/>
      <c r="B223" s="137"/>
      <c r="C223" s="137"/>
      <c r="D223" s="137"/>
      <c r="E223" s="137"/>
      <c r="F223" s="137"/>
      <c r="G223" s="137"/>
      <c r="H223" s="137"/>
      <c r="I223" s="137"/>
      <c r="J223" s="137"/>
      <c r="K223" s="57"/>
      <c r="L223" s="137"/>
      <c r="M223" s="137"/>
      <c r="N223" s="137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</row>
    <row r="224">
      <c r="A224" s="136"/>
      <c r="B224" s="137"/>
      <c r="C224" s="137"/>
      <c r="D224" s="137"/>
      <c r="E224" s="137"/>
      <c r="F224" s="137"/>
      <c r="G224" s="137"/>
      <c r="H224" s="137"/>
      <c r="I224" s="137"/>
      <c r="J224" s="137"/>
      <c r="K224" s="57"/>
      <c r="L224" s="137"/>
      <c r="M224" s="137"/>
      <c r="N224" s="137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</row>
    <row r="225">
      <c r="A225" s="136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</row>
  </sheetData>
  <mergeCells count="13">
    <mergeCell ref="H1:H2"/>
    <mergeCell ref="I1:I2"/>
    <mergeCell ref="J1:J2"/>
    <mergeCell ref="K1:K2"/>
    <mergeCell ref="L1:M1"/>
    <mergeCell ref="N1:N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J3:J200">
      <formula1>"DAMAGE,DEFECT,OTHER"</formula1>
    </dataValidation>
    <dataValidation type="list" allowBlank="1" showErrorMessage="1" sqref="I3:I200">
      <formula1>"CUSTOMER,DISTRIBUTOR,STORE"</formula1>
    </dataValidation>
    <dataValidation type="list" allowBlank="1" showErrorMessage="1" sqref="K3:K224">
      <formula1>Range!$K$2:$K$50</formula1>
    </dataValidation>
    <dataValidation type="custom" allowBlank="1" showDropDown="1" showErrorMessage="1" sqref="L3:M200">
      <formula1>OR(NOT(ISERROR(DATEVALUE(L3))), AND(ISNUMBER(L3), LEFT(CELL("format", L3))="D"))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57.63"/>
  </cols>
  <sheetData>
    <row r="1">
      <c r="A1" s="81"/>
      <c r="B1" s="57"/>
      <c r="C1" s="139">
        <v>45839.0</v>
      </c>
      <c r="D1" s="139">
        <v>45840.0</v>
      </c>
      <c r="E1" s="139">
        <v>45841.0</v>
      </c>
      <c r="F1" s="139">
        <v>45842.0</v>
      </c>
      <c r="G1" s="139">
        <v>45843.0</v>
      </c>
      <c r="H1" s="139">
        <v>45844.0</v>
      </c>
      <c r="I1" s="139">
        <v>45845.0</v>
      </c>
      <c r="J1" s="139">
        <v>45846.0</v>
      </c>
      <c r="K1" s="139">
        <v>45847.0</v>
      </c>
      <c r="L1" s="139">
        <v>45848.0</v>
      </c>
      <c r="M1" s="139">
        <v>45849.0</v>
      </c>
      <c r="N1" s="139">
        <v>45850.0</v>
      </c>
      <c r="O1" s="139">
        <v>45851.0</v>
      </c>
      <c r="P1" s="139">
        <v>45852.0</v>
      </c>
      <c r="Q1" s="139">
        <v>45853.0</v>
      </c>
      <c r="R1" s="139">
        <v>45854.0</v>
      </c>
      <c r="S1" s="139">
        <v>45855.0</v>
      </c>
      <c r="T1" s="139">
        <v>45856.0</v>
      </c>
      <c r="U1" s="139">
        <v>45857.0</v>
      </c>
      <c r="V1" s="139">
        <v>45858.0</v>
      </c>
      <c r="W1" s="139">
        <v>45859.0</v>
      </c>
      <c r="X1" s="139">
        <v>45860.0</v>
      </c>
      <c r="Y1" s="139">
        <v>45861.0</v>
      </c>
      <c r="Z1" s="139">
        <v>45862.0</v>
      </c>
      <c r="AA1" s="139">
        <v>45863.0</v>
      </c>
      <c r="AB1" s="139">
        <v>45864.0</v>
      </c>
      <c r="AC1" s="139">
        <v>45865.0</v>
      </c>
      <c r="AD1" s="139">
        <v>45866.0</v>
      </c>
      <c r="AE1" s="139">
        <v>45867.0</v>
      </c>
      <c r="AF1" s="139">
        <v>45868.0</v>
      </c>
      <c r="AG1" s="139">
        <v>45869.0</v>
      </c>
    </row>
    <row r="2">
      <c r="A2" s="140" t="s">
        <v>533</v>
      </c>
      <c r="B2" s="75" t="s">
        <v>534</v>
      </c>
      <c r="C2" s="91" t="b">
        <v>1</v>
      </c>
      <c r="D2" s="91" t="b">
        <v>1</v>
      </c>
      <c r="E2" s="91" t="b">
        <v>1</v>
      </c>
      <c r="F2" s="91" t="b">
        <v>1</v>
      </c>
      <c r="G2" s="91" t="b">
        <v>1</v>
      </c>
      <c r="H2" s="91" t="b">
        <v>1</v>
      </c>
      <c r="I2" s="91" t="b">
        <v>1</v>
      </c>
      <c r="J2" s="91" t="b">
        <v>1</v>
      </c>
      <c r="K2" s="91" t="b">
        <v>1</v>
      </c>
      <c r="L2" s="91" t="b">
        <v>1</v>
      </c>
      <c r="M2" s="91" t="b">
        <v>1</v>
      </c>
      <c r="N2" s="91" t="b">
        <v>1</v>
      </c>
      <c r="O2" s="91" t="b">
        <v>1</v>
      </c>
      <c r="P2" s="91" t="b">
        <v>1</v>
      </c>
      <c r="Q2" s="91" t="b">
        <v>1</v>
      </c>
      <c r="R2" s="91" t="b">
        <v>1</v>
      </c>
      <c r="S2" s="91" t="b">
        <v>1</v>
      </c>
      <c r="T2" s="91" t="b">
        <v>0</v>
      </c>
      <c r="U2" s="91" t="b">
        <v>0</v>
      </c>
      <c r="V2" s="91" t="b">
        <v>0</v>
      </c>
      <c r="W2" s="91" t="b">
        <v>0</v>
      </c>
      <c r="X2" s="91" t="b">
        <v>0</v>
      </c>
      <c r="Y2" s="91" t="b">
        <v>0</v>
      </c>
      <c r="Z2" s="91" t="b">
        <v>0</v>
      </c>
      <c r="AA2" s="91" t="b">
        <v>0</v>
      </c>
      <c r="AB2" s="91" t="b">
        <v>0</v>
      </c>
      <c r="AC2" s="91" t="b">
        <v>0</v>
      </c>
      <c r="AD2" s="91" t="b">
        <v>0</v>
      </c>
      <c r="AE2" s="91" t="b">
        <v>0</v>
      </c>
      <c r="AF2" s="91" t="b">
        <v>0</v>
      </c>
      <c r="AG2" s="91" t="b">
        <v>0</v>
      </c>
    </row>
    <row r="3">
      <c r="A3" s="18"/>
      <c r="B3" s="75" t="s">
        <v>535</v>
      </c>
      <c r="C3" s="91" t="b">
        <v>1</v>
      </c>
      <c r="D3" s="141" t="b">
        <v>1</v>
      </c>
      <c r="E3" s="141" t="b">
        <v>1</v>
      </c>
      <c r="F3" s="141" t="b">
        <v>1</v>
      </c>
      <c r="G3" s="141" t="b">
        <v>1</v>
      </c>
      <c r="H3" s="141" t="b">
        <v>1</v>
      </c>
      <c r="I3" s="141" t="b">
        <v>1</v>
      </c>
      <c r="J3" s="141" t="b">
        <v>1</v>
      </c>
      <c r="K3" s="141" t="b">
        <v>1</v>
      </c>
      <c r="L3" s="141" t="b">
        <v>1</v>
      </c>
      <c r="M3" s="141" t="b">
        <v>1</v>
      </c>
      <c r="N3" s="141" t="b">
        <v>1</v>
      </c>
      <c r="O3" s="141" t="b">
        <v>1</v>
      </c>
      <c r="P3" s="141" t="b">
        <v>1</v>
      </c>
      <c r="Q3" s="141" t="b">
        <v>1</v>
      </c>
      <c r="R3" s="141" t="b">
        <v>1</v>
      </c>
      <c r="S3" s="141" t="b">
        <v>1</v>
      </c>
      <c r="T3" s="141" t="b">
        <v>0</v>
      </c>
      <c r="U3" s="141" t="b">
        <v>0</v>
      </c>
      <c r="V3" s="141" t="b">
        <v>0</v>
      </c>
      <c r="W3" s="141" t="b">
        <v>0</v>
      </c>
      <c r="X3" s="141" t="b">
        <v>0</v>
      </c>
      <c r="Y3" s="141" t="b">
        <v>0</v>
      </c>
      <c r="Z3" s="141" t="b">
        <v>0</v>
      </c>
      <c r="AA3" s="141" t="b">
        <v>0</v>
      </c>
      <c r="AB3" s="141" t="b">
        <v>0</v>
      </c>
      <c r="AC3" s="141" t="b">
        <v>0</v>
      </c>
      <c r="AD3" s="141" t="b">
        <v>0</v>
      </c>
      <c r="AE3" s="141" t="b">
        <v>0</v>
      </c>
      <c r="AF3" s="141" t="b">
        <v>0</v>
      </c>
      <c r="AG3" s="141" t="b">
        <v>0</v>
      </c>
    </row>
    <row r="4">
      <c r="A4" s="18"/>
      <c r="B4" s="75" t="s">
        <v>536</v>
      </c>
      <c r="C4" s="91" t="b">
        <v>1</v>
      </c>
      <c r="D4" s="141" t="b">
        <v>1</v>
      </c>
      <c r="E4" s="141" t="b">
        <v>1</v>
      </c>
      <c r="F4" s="141" t="b">
        <v>1</v>
      </c>
      <c r="G4" s="141" t="b">
        <v>1</v>
      </c>
      <c r="H4" s="141" t="b">
        <v>1</v>
      </c>
      <c r="I4" s="141" t="b">
        <v>1</v>
      </c>
      <c r="J4" s="141" t="b">
        <v>1</v>
      </c>
      <c r="K4" s="141" t="b">
        <v>1</v>
      </c>
      <c r="L4" s="141" t="b">
        <v>1</v>
      </c>
      <c r="M4" s="141" t="b">
        <v>1</v>
      </c>
      <c r="N4" s="141" t="b">
        <v>1</v>
      </c>
      <c r="O4" s="141" t="b">
        <v>1</v>
      </c>
      <c r="P4" s="141" t="b">
        <v>1</v>
      </c>
      <c r="Q4" s="141" t="b">
        <v>1</v>
      </c>
      <c r="R4" s="141" t="b">
        <v>1</v>
      </c>
      <c r="S4" s="141" t="b">
        <v>1</v>
      </c>
      <c r="T4" s="141" t="b">
        <v>0</v>
      </c>
      <c r="U4" s="141" t="b">
        <v>0</v>
      </c>
      <c r="V4" s="141" t="b">
        <v>0</v>
      </c>
      <c r="W4" s="141" t="b">
        <v>0</v>
      </c>
      <c r="X4" s="141" t="b">
        <v>0</v>
      </c>
      <c r="Y4" s="141" t="b">
        <v>0</v>
      </c>
      <c r="Z4" s="141" t="b">
        <v>0</v>
      </c>
      <c r="AA4" s="141" t="b">
        <v>0</v>
      </c>
      <c r="AB4" s="141" t="b">
        <v>0</v>
      </c>
      <c r="AC4" s="141" t="b">
        <v>0</v>
      </c>
      <c r="AD4" s="141" t="b">
        <v>0</v>
      </c>
      <c r="AE4" s="141" t="b">
        <v>0</v>
      </c>
      <c r="AF4" s="141" t="b">
        <v>0</v>
      </c>
      <c r="AG4" s="141" t="b">
        <v>0</v>
      </c>
    </row>
    <row r="5">
      <c r="A5" s="18"/>
      <c r="B5" s="75" t="s">
        <v>537</v>
      </c>
      <c r="C5" s="91" t="b">
        <v>0</v>
      </c>
      <c r="D5" s="141" t="b">
        <v>0</v>
      </c>
      <c r="E5" s="141" t="b">
        <v>0</v>
      </c>
      <c r="F5" s="141" t="b">
        <v>0</v>
      </c>
      <c r="G5" s="141" t="b">
        <v>0</v>
      </c>
      <c r="H5" s="141" t="b">
        <v>0</v>
      </c>
      <c r="I5" s="141" t="b">
        <v>0</v>
      </c>
      <c r="J5" s="141" t="b">
        <v>0</v>
      </c>
      <c r="K5" s="141" t="b">
        <v>0</v>
      </c>
      <c r="L5" s="141" t="b">
        <v>0</v>
      </c>
      <c r="M5" s="141" t="b">
        <v>0</v>
      </c>
      <c r="N5" s="141" t="b">
        <v>0</v>
      </c>
      <c r="O5" s="141" t="b">
        <v>0</v>
      </c>
      <c r="P5" s="141" t="b">
        <v>0</v>
      </c>
      <c r="Q5" s="141" t="b">
        <v>0</v>
      </c>
      <c r="R5" s="141" t="b">
        <v>0</v>
      </c>
      <c r="S5" s="141" t="b">
        <v>0</v>
      </c>
      <c r="T5" s="141" t="b">
        <v>0</v>
      </c>
      <c r="U5" s="141" t="b">
        <v>0</v>
      </c>
      <c r="V5" s="141" t="b">
        <v>0</v>
      </c>
      <c r="W5" s="141" t="b">
        <v>0</v>
      </c>
      <c r="X5" s="141" t="b">
        <v>0</v>
      </c>
      <c r="Y5" s="141" t="b">
        <v>0</v>
      </c>
      <c r="Z5" s="141" t="b">
        <v>0</v>
      </c>
      <c r="AA5" s="141" t="b">
        <v>0</v>
      </c>
      <c r="AB5" s="141" t="b">
        <v>0</v>
      </c>
      <c r="AC5" s="141" t="b">
        <v>0</v>
      </c>
      <c r="AD5" s="141" t="b">
        <v>0</v>
      </c>
      <c r="AE5" s="141" t="b">
        <v>0</v>
      </c>
      <c r="AF5" s="141" t="b">
        <v>0</v>
      </c>
      <c r="AG5" s="141" t="b">
        <v>0</v>
      </c>
    </row>
    <row r="6">
      <c r="A6" s="18"/>
      <c r="B6" s="75" t="s">
        <v>538</v>
      </c>
      <c r="C6" s="91" t="b">
        <v>1</v>
      </c>
      <c r="D6" s="141" t="b">
        <v>1</v>
      </c>
      <c r="E6" s="141" t="b">
        <v>1</v>
      </c>
      <c r="F6" s="141" t="b">
        <v>1</v>
      </c>
      <c r="G6" s="141" t="b">
        <v>1</v>
      </c>
      <c r="H6" s="141" t="b">
        <v>1</v>
      </c>
      <c r="I6" s="141" t="b">
        <v>1</v>
      </c>
      <c r="J6" s="141" t="b">
        <v>1</v>
      </c>
      <c r="K6" s="141" t="b">
        <v>1</v>
      </c>
      <c r="L6" s="141" t="b">
        <v>1</v>
      </c>
      <c r="M6" s="141" t="b">
        <v>1</v>
      </c>
      <c r="N6" s="141" t="b">
        <v>1</v>
      </c>
      <c r="O6" s="141" t="b">
        <v>1</v>
      </c>
      <c r="P6" s="141" t="b">
        <v>1</v>
      </c>
      <c r="Q6" s="141" t="b">
        <v>1</v>
      </c>
      <c r="R6" s="141" t="b">
        <v>1</v>
      </c>
      <c r="S6" s="141" t="b">
        <v>1</v>
      </c>
      <c r="T6" s="141" t="b">
        <v>0</v>
      </c>
      <c r="U6" s="141" t="b">
        <v>0</v>
      </c>
      <c r="V6" s="141" t="b">
        <v>0</v>
      </c>
      <c r="W6" s="141" t="b">
        <v>0</v>
      </c>
      <c r="X6" s="141" t="b">
        <v>0</v>
      </c>
      <c r="Y6" s="141" t="b">
        <v>0</v>
      </c>
      <c r="Z6" s="141" t="b">
        <v>0</v>
      </c>
      <c r="AA6" s="141" t="b">
        <v>0</v>
      </c>
      <c r="AB6" s="141" t="b">
        <v>0</v>
      </c>
      <c r="AC6" s="141" t="b">
        <v>0</v>
      </c>
      <c r="AD6" s="141" t="b">
        <v>0</v>
      </c>
      <c r="AE6" s="141" t="b">
        <v>0</v>
      </c>
      <c r="AF6" s="141" t="b">
        <v>0</v>
      </c>
      <c r="AG6" s="141" t="b">
        <v>0</v>
      </c>
    </row>
    <row r="7">
      <c r="A7" s="26"/>
      <c r="B7" s="75" t="s">
        <v>539</v>
      </c>
      <c r="C7" s="91" t="b">
        <v>1</v>
      </c>
      <c r="D7" s="141" t="b">
        <v>1</v>
      </c>
      <c r="E7" s="141" t="b">
        <v>1</v>
      </c>
      <c r="F7" s="141" t="b">
        <v>1</v>
      </c>
      <c r="G7" s="141" t="b">
        <v>1</v>
      </c>
      <c r="H7" s="141" t="b">
        <v>1</v>
      </c>
      <c r="I7" s="141" t="b">
        <v>1</v>
      </c>
      <c r="J7" s="141" t="b">
        <v>1</v>
      </c>
      <c r="K7" s="141" t="b">
        <v>1</v>
      </c>
      <c r="L7" s="141" t="b">
        <v>1</v>
      </c>
      <c r="M7" s="141" t="b">
        <v>1</v>
      </c>
      <c r="N7" s="141" t="b">
        <v>1</v>
      </c>
      <c r="O7" s="141" t="b">
        <v>1</v>
      </c>
      <c r="P7" s="141" t="b">
        <v>1</v>
      </c>
      <c r="Q7" s="141" t="b">
        <v>1</v>
      </c>
      <c r="R7" s="141" t="b">
        <v>1</v>
      </c>
      <c r="S7" s="141" t="b">
        <v>1</v>
      </c>
      <c r="T7" s="141" t="b">
        <v>0</v>
      </c>
      <c r="U7" s="141" t="b">
        <v>0</v>
      </c>
      <c r="V7" s="141" t="b">
        <v>0</v>
      </c>
      <c r="W7" s="141" t="b">
        <v>0</v>
      </c>
      <c r="X7" s="141" t="b">
        <v>0</v>
      </c>
      <c r="Y7" s="141" t="b">
        <v>0</v>
      </c>
      <c r="Z7" s="141" t="b">
        <v>0</v>
      </c>
      <c r="AA7" s="141" t="b">
        <v>0</v>
      </c>
      <c r="AB7" s="141" t="b">
        <v>0</v>
      </c>
      <c r="AC7" s="141" t="b">
        <v>0</v>
      </c>
      <c r="AD7" s="141" t="b">
        <v>0</v>
      </c>
      <c r="AE7" s="141" t="b">
        <v>0</v>
      </c>
      <c r="AF7" s="141" t="b">
        <v>0</v>
      </c>
      <c r="AG7" s="141" t="b">
        <v>0</v>
      </c>
    </row>
    <row r="8">
      <c r="A8" s="140" t="s">
        <v>540</v>
      </c>
      <c r="B8" s="75" t="s">
        <v>541</v>
      </c>
      <c r="C8" s="91" t="b">
        <v>1</v>
      </c>
      <c r="D8" s="141" t="b">
        <v>1</v>
      </c>
      <c r="E8" s="141" t="b">
        <v>1</v>
      </c>
      <c r="F8" s="141" t="b">
        <v>1</v>
      </c>
      <c r="G8" s="141" t="b">
        <v>1</v>
      </c>
      <c r="H8" s="141" t="b">
        <v>1</v>
      </c>
      <c r="I8" s="141" t="b">
        <v>1</v>
      </c>
      <c r="J8" s="141" t="b">
        <v>1</v>
      </c>
      <c r="K8" s="141" t="b">
        <v>1</v>
      </c>
      <c r="L8" s="141" t="b">
        <v>1</v>
      </c>
      <c r="M8" s="141" t="b">
        <v>1</v>
      </c>
      <c r="N8" s="141" t="b">
        <v>1</v>
      </c>
      <c r="O8" s="141" t="b">
        <v>1</v>
      </c>
      <c r="P8" s="141" t="b">
        <v>1</v>
      </c>
      <c r="Q8" s="141" t="b">
        <v>1</v>
      </c>
      <c r="R8" s="141" t="b">
        <v>1</v>
      </c>
      <c r="S8" s="141" t="b">
        <v>1</v>
      </c>
      <c r="T8" s="141" t="b">
        <v>0</v>
      </c>
      <c r="U8" s="141" t="b">
        <v>0</v>
      </c>
      <c r="V8" s="141" t="b">
        <v>0</v>
      </c>
      <c r="W8" s="141" t="b">
        <v>0</v>
      </c>
      <c r="X8" s="141" t="b">
        <v>0</v>
      </c>
      <c r="Y8" s="141" t="b">
        <v>0</v>
      </c>
      <c r="Z8" s="141" t="b">
        <v>0</v>
      </c>
      <c r="AA8" s="141" t="b">
        <v>0</v>
      </c>
      <c r="AB8" s="141" t="b">
        <v>0</v>
      </c>
      <c r="AC8" s="141" t="b">
        <v>0</v>
      </c>
      <c r="AD8" s="141" t="b">
        <v>0</v>
      </c>
      <c r="AE8" s="141" t="b">
        <v>0</v>
      </c>
      <c r="AF8" s="141" t="b">
        <v>0</v>
      </c>
      <c r="AG8" s="141" t="b">
        <v>0</v>
      </c>
    </row>
    <row r="9">
      <c r="A9" s="18"/>
      <c r="B9" s="75" t="s">
        <v>542</v>
      </c>
      <c r="C9" s="91" t="b">
        <v>1</v>
      </c>
      <c r="D9" s="141" t="b">
        <v>1</v>
      </c>
      <c r="E9" s="141" t="b">
        <v>1</v>
      </c>
      <c r="F9" s="141" t="b">
        <v>1</v>
      </c>
      <c r="G9" s="141" t="b">
        <v>1</v>
      </c>
      <c r="H9" s="141" t="b">
        <v>1</v>
      </c>
      <c r="I9" s="141" t="b">
        <v>1</v>
      </c>
      <c r="J9" s="141" t="b">
        <v>1</v>
      </c>
      <c r="K9" s="141" t="b">
        <v>1</v>
      </c>
      <c r="L9" s="141" t="b">
        <v>1</v>
      </c>
      <c r="M9" s="141" t="b">
        <v>1</v>
      </c>
      <c r="N9" s="141" t="b">
        <v>1</v>
      </c>
      <c r="O9" s="141" t="b">
        <v>1</v>
      </c>
      <c r="P9" s="141" t="b">
        <v>1</v>
      </c>
      <c r="Q9" s="141" t="b">
        <v>1</v>
      </c>
      <c r="R9" s="141" t="b">
        <v>1</v>
      </c>
      <c r="S9" s="141" t="b">
        <v>1</v>
      </c>
      <c r="T9" s="141" t="b">
        <v>0</v>
      </c>
      <c r="U9" s="141" t="b">
        <v>0</v>
      </c>
      <c r="V9" s="141" t="b">
        <v>0</v>
      </c>
      <c r="W9" s="141" t="b">
        <v>0</v>
      </c>
      <c r="X9" s="141" t="b">
        <v>0</v>
      </c>
      <c r="Y9" s="141" t="b">
        <v>0</v>
      </c>
      <c r="Z9" s="141" t="b">
        <v>0</v>
      </c>
      <c r="AA9" s="141" t="b">
        <v>0</v>
      </c>
      <c r="AB9" s="141" t="b">
        <v>0</v>
      </c>
      <c r="AC9" s="141" t="b">
        <v>0</v>
      </c>
      <c r="AD9" s="141" t="b">
        <v>0</v>
      </c>
      <c r="AE9" s="141" t="b">
        <v>0</v>
      </c>
      <c r="AF9" s="141" t="b">
        <v>0</v>
      </c>
      <c r="AG9" s="141" t="b">
        <v>0</v>
      </c>
    </row>
    <row r="10">
      <c r="A10" s="18"/>
      <c r="B10" s="75" t="s">
        <v>543</v>
      </c>
      <c r="C10" s="91" t="b">
        <v>1</v>
      </c>
      <c r="D10" s="141" t="b">
        <v>1</v>
      </c>
      <c r="E10" s="141" t="b">
        <v>1</v>
      </c>
      <c r="F10" s="141" t="b">
        <v>1</v>
      </c>
      <c r="G10" s="141" t="b">
        <v>1</v>
      </c>
      <c r="H10" s="141" t="b">
        <v>1</v>
      </c>
      <c r="I10" s="141" t="b">
        <v>1</v>
      </c>
      <c r="J10" s="141" t="b">
        <v>1</v>
      </c>
      <c r="K10" s="141" t="b">
        <v>1</v>
      </c>
      <c r="L10" s="141" t="b">
        <v>1</v>
      </c>
      <c r="M10" s="141" t="b">
        <v>1</v>
      </c>
      <c r="N10" s="141" t="b">
        <v>1</v>
      </c>
      <c r="O10" s="141" t="b">
        <v>1</v>
      </c>
      <c r="P10" s="141" t="b">
        <v>1</v>
      </c>
      <c r="Q10" s="141" t="b">
        <v>1</v>
      </c>
      <c r="R10" s="141" t="b">
        <v>1</v>
      </c>
      <c r="S10" s="141" t="b">
        <v>1</v>
      </c>
      <c r="T10" s="141" t="b">
        <v>0</v>
      </c>
      <c r="U10" s="141" t="b">
        <v>0</v>
      </c>
      <c r="V10" s="141" t="b">
        <v>0</v>
      </c>
      <c r="W10" s="141" t="b">
        <v>0</v>
      </c>
      <c r="X10" s="141" t="b">
        <v>0</v>
      </c>
      <c r="Y10" s="141" t="b">
        <v>0</v>
      </c>
      <c r="Z10" s="141" t="b">
        <v>0</v>
      </c>
      <c r="AA10" s="141" t="b">
        <v>0</v>
      </c>
      <c r="AB10" s="141" t="b">
        <v>0</v>
      </c>
      <c r="AC10" s="141" t="b">
        <v>0</v>
      </c>
      <c r="AD10" s="141" t="b">
        <v>0</v>
      </c>
      <c r="AE10" s="141" t="b">
        <v>0</v>
      </c>
      <c r="AF10" s="141" t="b">
        <v>0</v>
      </c>
      <c r="AG10" s="141" t="b">
        <v>0</v>
      </c>
    </row>
    <row r="11">
      <c r="A11" s="18"/>
      <c r="B11" s="75" t="s">
        <v>544</v>
      </c>
      <c r="C11" s="91" t="b">
        <v>1</v>
      </c>
      <c r="D11" s="141" t="b">
        <v>1</v>
      </c>
      <c r="E11" s="141" t="b">
        <v>1</v>
      </c>
      <c r="F11" s="141" t="b">
        <v>1</v>
      </c>
      <c r="G11" s="141" t="b">
        <v>1</v>
      </c>
      <c r="H11" s="141" t="b">
        <v>1</v>
      </c>
      <c r="I11" s="141" t="b">
        <v>1</v>
      </c>
      <c r="J11" s="141" t="b">
        <v>1</v>
      </c>
      <c r="K11" s="141" t="b">
        <v>1</v>
      </c>
      <c r="L11" s="141" t="b">
        <v>1</v>
      </c>
      <c r="M11" s="141" t="b">
        <v>1</v>
      </c>
      <c r="N11" s="141" t="b">
        <v>1</v>
      </c>
      <c r="O11" s="141" t="b">
        <v>1</v>
      </c>
      <c r="P11" s="141" t="b">
        <v>1</v>
      </c>
      <c r="Q11" s="141" t="b">
        <v>1</v>
      </c>
      <c r="R11" s="141" t="b">
        <v>1</v>
      </c>
      <c r="S11" s="141" t="b">
        <v>1</v>
      </c>
      <c r="T11" s="141" t="b">
        <v>0</v>
      </c>
      <c r="U11" s="141" t="b">
        <v>0</v>
      </c>
      <c r="V11" s="141" t="b">
        <v>0</v>
      </c>
      <c r="W11" s="141" t="b">
        <v>0</v>
      </c>
      <c r="X11" s="141" t="b">
        <v>0</v>
      </c>
      <c r="Y11" s="141" t="b">
        <v>0</v>
      </c>
      <c r="Z11" s="141" t="b">
        <v>0</v>
      </c>
      <c r="AA11" s="141" t="b">
        <v>0</v>
      </c>
      <c r="AB11" s="141" t="b">
        <v>0</v>
      </c>
      <c r="AC11" s="141" t="b">
        <v>0</v>
      </c>
      <c r="AD11" s="141" t="b">
        <v>0</v>
      </c>
      <c r="AE11" s="141" t="b">
        <v>0</v>
      </c>
      <c r="AF11" s="141" t="b">
        <v>0</v>
      </c>
      <c r="AG11" s="141" t="b">
        <v>0</v>
      </c>
    </row>
    <row r="12">
      <c r="A12" s="18"/>
      <c r="B12" s="75" t="s">
        <v>545</v>
      </c>
      <c r="C12" s="91" t="b">
        <v>1</v>
      </c>
      <c r="D12" s="141" t="b">
        <v>1</v>
      </c>
      <c r="E12" s="141" t="b">
        <v>1</v>
      </c>
      <c r="F12" s="141" t="b">
        <v>1</v>
      </c>
      <c r="G12" s="141" t="b">
        <v>1</v>
      </c>
      <c r="H12" s="141" t="b">
        <v>1</v>
      </c>
      <c r="I12" s="141" t="b">
        <v>1</v>
      </c>
      <c r="J12" s="141" t="b">
        <v>1</v>
      </c>
      <c r="K12" s="141" t="b">
        <v>1</v>
      </c>
      <c r="L12" s="141" t="b">
        <v>1</v>
      </c>
      <c r="M12" s="141" t="b">
        <v>1</v>
      </c>
      <c r="N12" s="141" t="b">
        <v>1</v>
      </c>
      <c r="O12" s="141" t="b">
        <v>1</v>
      </c>
      <c r="P12" s="141" t="b">
        <v>1</v>
      </c>
      <c r="Q12" s="141" t="b">
        <v>1</v>
      </c>
      <c r="R12" s="141" t="b">
        <v>1</v>
      </c>
      <c r="S12" s="141" t="b">
        <v>1</v>
      </c>
      <c r="T12" s="141" t="b">
        <v>0</v>
      </c>
      <c r="U12" s="141" t="b">
        <v>0</v>
      </c>
      <c r="V12" s="141" t="b">
        <v>0</v>
      </c>
      <c r="W12" s="141" t="b">
        <v>0</v>
      </c>
      <c r="X12" s="141" t="b">
        <v>0</v>
      </c>
      <c r="Y12" s="141" t="b">
        <v>0</v>
      </c>
      <c r="Z12" s="141" t="b">
        <v>0</v>
      </c>
      <c r="AA12" s="141" t="b">
        <v>0</v>
      </c>
      <c r="AB12" s="141" t="b">
        <v>0</v>
      </c>
      <c r="AC12" s="141" t="b">
        <v>0</v>
      </c>
      <c r="AD12" s="141" t="b">
        <v>0</v>
      </c>
      <c r="AE12" s="141" t="b">
        <v>0</v>
      </c>
      <c r="AF12" s="141" t="b">
        <v>0</v>
      </c>
      <c r="AG12" s="141" t="b">
        <v>0</v>
      </c>
    </row>
    <row r="13">
      <c r="A13" s="26"/>
      <c r="B13" s="75" t="s">
        <v>546</v>
      </c>
      <c r="C13" s="91" t="b">
        <v>1</v>
      </c>
      <c r="D13" s="141" t="b">
        <v>1</v>
      </c>
      <c r="E13" s="141" t="b">
        <v>1</v>
      </c>
      <c r="F13" s="141" t="b">
        <v>1</v>
      </c>
      <c r="G13" s="141" t="b">
        <v>1</v>
      </c>
      <c r="H13" s="141" t="b">
        <v>1</v>
      </c>
      <c r="I13" s="141" t="b">
        <v>1</v>
      </c>
      <c r="J13" s="141" t="b">
        <v>1</v>
      </c>
      <c r="K13" s="141" t="b">
        <v>1</v>
      </c>
      <c r="L13" s="141" t="b">
        <v>1</v>
      </c>
      <c r="M13" s="141" t="b">
        <v>1</v>
      </c>
      <c r="N13" s="141" t="b">
        <v>1</v>
      </c>
      <c r="O13" s="141" t="b">
        <v>1</v>
      </c>
      <c r="P13" s="141" t="b">
        <v>1</v>
      </c>
      <c r="Q13" s="141" t="b">
        <v>1</v>
      </c>
      <c r="R13" s="141" t="b">
        <v>1</v>
      </c>
      <c r="S13" s="141" t="b">
        <v>1</v>
      </c>
      <c r="T13" s="141" t="b">
        <v>0</v>
      </c>
      <c r="U13" s="141" t="b">
        <v>0</v>
      </c>
      <c r="V13" s="141" t="b">
        <v>0</v>
      </c>
      <c r="W13" s="141" t="b">
        <v>0</v>
      </c>
      <c r="X13" s="141" t="b">
        <v>0</v>
      </c>
      <c r="Y13" s="141" t="b">
        <v>0</v>
      </c>
      <c r="Z13" s="141" t="b">
        <v>0</v>
      </c>
      <c r="AA13" s="141" t="b">
        <v>0</v>
      </c>
      <c r="AB13" s="141" t="b">
        <v>0</v>
      </c>
      <c r="AC13" s="141" t="b">
        <v>0</v>
      </c>
      <c r="AD13" s="141" t="b">
        <v>0</v>
      </c>
      <c r="AE13" s="141" t="b">
        <v>0</v>
      </c>
      <c r="AF13" s="141" t="b">
        <v>0</v>
      </c>
      <c r="AG13" s="141" t="b">
        <v>0</v>
      </c>
    </row>
    <row r="14">
      <c r="A14" s="142" t="s">
        <v>547</v>
      </c>
      <c r="B14" s="75" t="s">
        <v>548</v>
      </c>
      <c r="C14" s="91" t="b">
        <v>1</v>
      </c>
      <c r="D14" s="141" t="b">
        <v>1</v>
      </c>
      <c r="E14" s="141" t="b">
        <v>1</v>
      </c>
      <c r="F14" s="141" t="b">
        <v>1</v>
      </c>
      <c r="G14" s="141" t="b">
        <v>1</v>
      </c>
      <c r="H14" s="141" t="b">
        <v>1</v>
      </c>
      <c r="I14" s="141" t="b">
        <v>1</v>
      </c>
      <c r="J14" s="141" t="b">
        <v>1</v>
      </c>
      <c r="K14" s="141" t="b">
        <v>1</v>
      </c>
      <c r="L14" s="141" t="b">
        <v>1</v>
      </c>
      <c r="M14" s="141" t="b">
        <v>1</v>
      </c>
      <c r="N14" s="141" t="b">
        <v>1</v>
      </c>
      <c r="O14" s="141" t="b">
        <v>1</v>
      </c>
      <c r="P14" s="141" t="b">
        <v>1</v>
      </c>
      <c r="Q14" s="141" t="b">
        <v>1</v>
      </c>
      <c r="R14" s="141" t="b">
        <v>1</v>
      </c>
      <c r="S14" s="141" t="b">
        <v>1</v>
      </c>
      <c r="T14" s="141" t="b">
        <v>0</v>
      </c>
      <c r="U14" s="141" t="b">
        <v>0</v>
      </c>
      <c r="V14" s="141" t="b">
        <v>0</v>
      </c>
      <c r="W14" s="141" t="b">
        <v>0</v>
      </c>
      <c r="X14" s="141" t="b">
        <v>0</v>
      </c>
      <c r="Y14" s="141" t="b">
        <v>0</v>
      </c>
      <c r="Z14" s="141" t="b">
        <v>0</v>
      </c>
      <c r="AA14" s="141" t="b">
        <v>0</v>
      </c>
      <c r="AB14" s="141" t="b">
        <v>0</v>
      </c>
      <c r="AC14" s="141" t="b">
        <v>0</v>
      </c>
      <c r="AD14" s="141" t="b">
        <v>0</v>
      </c>
      <c r="AE14" s="141" t="b">
        <v>0</v>
      </c>
      <c r="AF14" s="141" t="b">
        <v>0</v>
      </c>
      <c r="AG14" s="141" t="b">
        <v>0</v>
      </c>
    </row>
    <row r="15">
      <c r="A15" s="18"/>
      <c r="B15" s="75" t="s">
        <v>549</v>
      </c>
      <c r="C15" s="91" t="b">
        <v>1</v>
      </c>
      <c r="D15" s="141" t="b">
        <v>1</v>
      </c>
      <c r="E15" s="141" t="b">
        <v>1</v>
      </c>
      <c r="F15" s="141" t="b">
        <v>1</v>
      </c>
      <c r="G15" s="141" t="b">
        <v>1</v>
      </c>
      <c r="H15" s="141" t="b">
        <v>1</v>
      </c>
      <c r="I15" s="141" t="b">
        <v>1</v>
      </c>
      <c r="J15" s="141" t="b">
        <v>1</v>
      </c>
      <c r="K15" s="141" t="b">
        <v>1</v>
      </c>
      <c r="L15" s="141" t="b">
        <v>1</v>
      </c>
      <c r="M15" s="141" t="b">
        <v>1</v>
      </c>
      <c r="N15" s="141" t="b">
        <v>1</v>
      </c>
      <c r="O15" s="141" t="b">
        <v>1</v>
      </c>
      <c r="P15" s="141" t="b">
        <v>1</v>
      </c>
      <c r="Q15" s="141" t="b">
        <v>1</v>
      </c>
      <c r="R15" s="141" t="b">
        <v>1</v>
      </c>
      <c r="S15" s="141" t="b">
        <v>1</v>
      </c>
      <c r="T15" s="141" t="b">
        <v>0</v>
      </c>
      <c r="U15" s="141" t="b">
        <v>0</v>
      </c>
      <c r="V15" s="141" t="b">
        <v>0</v>
      </c>
      <c r="W15" s="141" t="b">
        <v>0</v>
      </c>
      <c r="X15" s="141" t="b">
        <v>0</v>
      </c>
      <c r="Y15" s="141" t="b">
        <v>0</v>
      </c>
      <c r="Z15" s="141" t="b">
        <v>0</v>
      </c>
      <c r="AA15" s="141" t="b">
        <v>0</v>
      </c>
      <c r="AB15" s="141" t="b">
        <v>0</v>
      </c>
      <c r="AC15" s="141" t="b">
        <v>0</v>
      </c>
      <c r="AD15" s="141" t="b">
        <v>0</v>
      </c>
      <c r="AE15" s="141" t="b">
        <v>0</v>
      </c>
      <c r="AF15" s="141" t="b">
        <v>0</v>
      </c>
      <c r="AG15" s="141" t="b">
        <v>0</v>
      </c>
    </row>
    <row r="16">
      <c r="A16" s="18"/>
      <c r="B16" s="75" t="s">
        <v>550</v>
      </c>
      <c r="C16" s="91" t="b">
        <v>1</v>
      </c>
      <c r="D16" s="141" t="b">
        <v>1</v>
      </c>
      <c r="E16" s="141" t="b">
        <v>1</v>
      </c>
      <c r="F16" s="141" t="b">
        <v>1</v>
      </c>
      <c r="G16" s="141" t="b">
        <v>1</v>
      </c>
      <c r="H16" s="141" t="b">
        <v>1</v>
      </c>
      <c r="I16" s="141" t="b">
        <v>1</v>
      </c>
      <c r="J16" s="141" t="b">
        <v>1</v>
      </c>
      <c r="K16" s="141" t="b">
        <v>1</v>
      </c>
      <c r="L16" s="141" t="b">
        <v>1</v>
      </c>
      <c r="M16" s="141" t="b">
        <v>1</v>
      </c>
      <c r="N16" s="141" t="b">
        <v>1</v>
      </c>
      <c r="O16" s="141" t="b">
        <v>1</v>
      </c>
      <c r="P16" s="141" t="b">
        <v>1</v>
      </c>
      <c r="Q16" s="141" t="b">
        <v>1</v>
      </c>
      <c r="R16" s="141" t="b">
        <v>1</v>
      </c>
      <c r="S16" s="141" t="b">
        <v>1</v>
      </c>
      <c r="T16" s="141" t="b">
        <v>0</v>
      </c>
      <c r="U16" s="141" t="b">
        <v>0</v>
      </c>
      <c r="V16" s="141" t="b">
        <v>0</v>
      </c>
      <c r="W16" s="141" t="b">
        <v>0</v>
      </c>
      <c r="X16" s="141" t="b">
        <v>0</v>
      </c>
      <c r="Y16" s="141" t="b">
        <v>0</v>
      </c>
      <c r="Z16" s="141" t="b">
        <v>0</v>
      </c>
      <c r="AA16" s="141" t="b">
        <v>0</v>
      </c>
      <c r="AB16" s="141" t="b">
        <v>0</v>
      </c>
      <c r="AC16" s="141" t="b">
        <v>0</v>
      </c>
      <c r="AD16" s="141" t="b">
        <v>0</v>
      </c>
      <c r="AE16" s="141" t="b">
        <v>0</v>
      </c>
      <c r="AF16" s="141" t="b">
        <v>0</v>
      </c>
      <c r="AG16" s="141" t="b">
        <v>0</v>
      </c>
    </row>
    <row r="17">
      <c r="A17" s="18"/>
      <c r="B17" s="75" t="s">
        <v>551</v>
      </c>
      <c r="C17" s="91" t="b">
        <v>1</v>
      </c>
      <c r="D17" s="141" t="b">
        <v>1</v>
      </c>
      <c r="E17" s="141" t="b">
        <v>1</v>
      </c>
      <c r="F17" s="141" t="b">
        <v>1</v>
      </c>
      <c r="G17" s="141" t="b">
        <v>1</v>
      </c>
      <c r="H17" s="141" t="b">
        <v>1</v>
      </c>
      <c r="I17" s="141" t="b">
        <v>1</v>
      </c>
      <c r="J17" s="141" t="b">
        <v>1</v>
      </c>
      <c r="K17" s="141" t="b">
        <v>1</v>
      </c>
      <c r="L17" s="141" t="b">
        <v>1</v>
      </c>
      <c r="M17" s="141" t="b">
        <v>1</v>
      </c>
      <c r="N17" s="141" t="b">
        <v>1</v>
      </c>
      <c r="O17" s="141" t="b">
        <v>1</v>
      </c>
      <c r="P17" s="141" t="b">
        <v>1</v>
      </c>
      <c r="Q17" s="141" t="b">
        <v>1</v>
      </c>
      <c r="R17" s="141" t="b">
        <v>1</v>
      </c>
      <c r="S17" s="141" t="b">
        <v>1</v>
      </c>
      <c r="T17" s="141" t="b">
        <v>0</v>
      </c>
      <c r="U17" s="141" t="b">
        <v>0</v>
      </c>
      <c r="V17" s="141" t="b">
        <v>0</v>
      </c>
      <c r="W17" s="141" t="b">
        <v>0</v>
      </c>
      <c r="X17" s="141" t="b">
        <v>0</v>
      </c>
      <c r="Y17" s="141" t="b">
        <v>0</v>
      </c>
      <c r="Z17" s="141" t="b">
        <v>0</v>
      </c>
      <c r="AA17" s="141" t="b">
        <v>0</v>
      </c>
      <c r="AB17" s="141" t="b">
        <v>0</v>
      </c>
      <c r="AC17" s="141" t="b">
        <v>0</v>
      </c>
      <c r="AD17" s="141" t="b">
        <v>0</v>
      </c>
      <c r="AE17" s="141" t="b">
        <v>0</v>
      </c>
      <c r="AF17" s="141" t="b">
        <v>0</v>
      </c>
      <c r="AG17" s="141" t="b">
        <v>0</v>
      </c>
    </row>
    <row r="18">
      <c r="A18" s="18"/>
      <c r="B18" s="75" t="s">
        <v>552</v>
      </c>
      <c r="C18" s="91" t="b">
        <v>1</v>
      </c>
      <c r="D18" s="141" t="b">
        <v>1</v>
      </c>
      <c r="E18" s="141" t="b">
        <v>1</v>
      </c>
      <c r="F18" s="141" t="b">
        <v>1</v>
      </c>
      <c r="G18" s="141" t="b">
        <v>1</v>
      </c>
      <c r="H18" s="141" t="b">
        <v>1</v>
      </c>
      <c r="I18" s="141" t="b">
        <v>1</v>
      </c>
      <c r="J18" s="141" t="b">
        <v>1</v>
      </c>
      <c r="K18" s="141" t="b">
        <v>1</v>
      </c>
      <c r="L18" s="141" t="b">
        <v>1</v>
      </c>
      <c r="M18" s="141" t="b">
        <v>1</v>
      </c>
      <c r="N18" s="141" t="b">
        <v>1</v>
      </c>
      <c r="O18" s="141" t="b">
        <v>1</v>
      </c>
      <c r="P18" s="141" t="b">
        <v>1</v>
      </c>
      <c r="Q18" s="141" t="b">
        <v>1</v>
      </c>
      <c r="R18" s="141" t="b">
        <v>1</v>
      </c>
      <c r="S18" s="141" t="b">
        <v>1</v>
      </c>
      <c r="T18" s="141" t="b">
        <v>0</v>
      </c>
      <c r="U18" s="141" t="b">
        <v>0</v>
      </c>
      <c r="V18" s="141" t="b">
        <v>0</v>
      </c>
      <c r="W18" s="141" t="b">
        <v>0</v>
      </c>
      <c r="X18" s="141" t="b">
        <v>0</v>
      </c>
      <c r="Y18" s="141" t="b">
        <v>0</v>
      </c>
      <c r="Z18" s="141" t="b">
        <v>0</v>
      </c>
      <c r="AA18" s="141" t="b">
        <v>0</v>
      </c>
      <c r="AB18" s="141" t="b">
        <v>0</v>
      </c>
      <c r="AC18" s="141" t="b">
        <v>0</v>
      </c>
      <c r="AD18" s="141" t="b">
        <v>0</v>
      </c>
      <c r="AE18" s="141" t="b">
        <v>0</v>
      </c>
      <c r="AF18" s="141" t="b">
        <v>0</v>
      </c>
      <c r="AG18" s="141" t="b">
        <v>0</v>
      </c>
    </row>
    <row r="19">
      <c r="A19" s="18"/>
      <c r="B19" s="75" t="s">
        <v>553</v>
      </c>
      <c r="C19" s="91" t="b">
        <v>1</v>
      </c>
      <c r="D19" s="141" t="b">
        <v>1</v>
      </c>
      <c r="E19" s="141" t="b">
        <v>1</v>
      </c>
      <c r="F19" s="141" t="b">
        <v>1</v>
      </c>
      <c r="G19" s="141" t="b">
        <v>1</v>
      </c>
      <c r="H19" s="141" t="b">
        <v>1</v>
      </c>
      <c r="I19" s="141" t="b">
        <v>1</v>
      </c>
      <c r="J19" s="141" t="b">
        <v>1</v>
      </c>
      <c r="K19" s="141" t="b">
        <v>1</v>
      </c>
      <c r="L19" s="141" t="b">
        <v>1</v>
      </c>
      <c r="M19" s="141" t="b">
        <v>1</v>
      </c>
      <c r="N19" s="141" t="b">
        <v>1</v>
      </c>
      <c r="O19" s="141" t="b">
        <v>1</v>
      </c>
      <c r="P19" s="141" t="b">
        <v>1</v>
      </c>
      <c r="Q19" s="141" t="b">
        <v>1</v>
      </c>
      <c r="R19" s="141" t="b">
        <v>1</v>
      </c>
      <c r="S19" s="141" t="b">
        <v>1</v>
      </c>
      <c r="T19" s="141" t="b">
        <v>0</v>
      </c>
      <c r="U19" s="141" t="b">
        <v>0</v>
      </c>
      <c r="V19" s="141" t="b">
        <v>0</v>
      </c>
      <c r="W19" s="141" t="b">
        <v>0</v>
      </c>
      <c r="X19" s="141" t="b">
        <v>0</v>
      </c>
      <c r="Y19" s="141" t="b">
        <v>0</v>
      </c>
      <c r="Z19" s="141" t="b">
        <v>0</v>
      </c>
      <c r="AA19" s="141" t="b">
        <v>0</v>
      </c>
      <c r="AB19" s="141" t="b">
        <v>0</v>
      </c>
      <c r="AC19" s="141" t="b">
        <v>0</v>
      </c>
      <c r="AD19" s="141" t="b">
        <v>0</v>
      </c>
      <c r="AE19" s="141" t="b">
        <v>0</v>
      </c>
      <c r="AF19" s="141" t="b">
        <v>0</v>
      </c>
      <c r="AG19" s="141" t="b">
        <v>0</v>
      </c>
    </row>
    <row r="20">
      <c r="A20" s="26"/>
      <c r="B20" s="75" t="s">
        <v>554</v>
      </c>
      <c r="C20" s="91" t="b">
        <v>1</v>
      </c>
      <c r="D20" s="141" t="b">
        <v>1</v>
      </c>
      <c r="E20" s="141" t="b">
        <v>1</v>
      </c>
      <c r="F20" s="141" t="b">
        <v>1</v>
      </c>
      <c r="G20" s="141" t="b">
        <v>1</v>
      </c>
      <c r="H20" s="141" t="b">
        <v>1</v>
      </c>
      <c r="I20" s="141" t="b">
        <v>1</v>
      </c>
      <c r="J20" s="141" t="b">
        <v>1</v>
      </c>
      <c r="K20" s="141" t="b">
        <v>1</v>
      </c>
      <c r="L20" s="141" t="b">
        <v>1</v>
      </c>
      <c r="M20" s="141" t="b">
        <v>1</v>
      </c>
      <c r="N20" s="141" t="b">
        <v>1</v>
      </c>
      <c r="O20" s="141" t="b">
        <v>1</v>
      </c>
      <c r="P20" s="141" t="b">
        <v>1</v>
      </c>
      <c r="Q20" s="141" t="b">
        <v>1</v>
      </c>
      <c r="R20" s="141" t="b">
        <v>1</v>
      </c>
      <c r="S20" s="141" t="b">
        <v>1</v>
      </c>
      <c r="T20" s="141" t="b">
        <v>0</v>
      </c>
      <c r="U20" s="141" t="b">
        <v>0</v>
      </c>
      <c r="V20" s="141" t="b">
        <v>0</v>
      </c>
      <c r="W20" s="141" t="b">
        <v>0</v>
      </c>
      <c r="X20" s="141" t="b">
        <v>0</v>
      </c>
      <c r="Y20" s="141" t="b">
        <v>0</v>
      </c>
      <c r="Z20" s="141" t="b">
        <v>0</v>
      </c>
      <c r="AA20" s="141" t="b">
        <v>0</v>
      </c>
      <c r="AB20" s="141" t="b">
        <v>0</v>
      </c>
      <c r="AC20" s="141" t="b">
        <v>0</v>
      </c>
      <c r="AD20" s="141" t="b">
        <v>0</v>
      </c>
      <c r="AE20" s="141" t="b">
        <v>0</v>
      </c>
      <c r="AF20" s="141" t="b">
        <v>0</v>
      </c>
      <c r="AG20" s="141" t="b">
        <v>0</v>
      </c>
    </row>
    <row r="21">
      <c r="A21" s="140" t="s">
        <v>555</v>
      </c>
      <c r="B21" s="75" t="s">
        <v>556</v>
      </c>
      <c r="C21" s="91" t="b">
        <v>1</v>
      </c>
      <c r="D21" s="141" t="b">
        <v>1</v>
      </c>
      <c r="E21" s="141" t="b">
        <v>1</v>
      </c>
      <c r="F21" s="141" t="b">
        <v>1</v>
      </c>
      <c r="G21" s="141" t="b">
        <v>1</v>
      </c>
      <c r="H21" s="141" t="b">
        <v>1</v>
      </c>
      <c r="I21" s="141" t="b">
        <v>1</v>
      </c>
      <c r="J21" s="141" t="b">
        <v>1</v>
      </c>
      <c r="K21" s="141" t="b">
        <v>1</v>
      </c>
      <c r="L21" s="141" t="b">
        <v>1</v>
      </c>
      <c r="M21" s="141" t="b">
        <v>1</v>
      </c>
      <c r="N21" s="141" t="b">
        <v>1</v>
      </c>
      <c r="O21" s="141" t="b">
        <v>1</v>
      </c>
      <c r="P21" s="141" t="b">
        <v>1</v>
      </c>
      <c r="Q21" s="141" t="b">
        <v>1</v>
      </c>
      <c r="R21" s="141" t="b">
        <v>1</v>
      </c>
      <c r="S21" s="141" t="b">
        <v>1</v>
      </c>
      <c r="T21" s="141" t="b">
        <v>0</v>
      </c>
      <c r="U21" s="141" t="b">
        <v>0</v>
      </c>
      <c r="V21" s="141" t="b">
        <v>0</v>
      </c>
      <c r="W21" s="141" t="b">
        <v>0</v>
      </c>
      <c r="X21" s="141" t="b">
        <v>0</v>
      </c>
      <c r="Y21" s="141" t="b">
        <v>0</v>
      </c>
      <c r="Z21" s="141" t="b">
        <v>0</v>
      </c>
      <c r="AA21" s="141" t="b">
        <v>0</v>
      </c>
      <c r="AB21" s="141" t="b">
        <v>0</v>
      </c>
      <c r="AC21" s="141" t="b">
        <v>0</v>
      </c>
      <c r="AD21" s="141" t="b">
        <v>0</v>
      </c>
      <c r="AE21" s="141" t="b">
        <v>0</v>
      </c>
      <c r="AF21" s="141" t="b">
        <v>0</v>
      </c>
      <c r="AG21" s="141" t="b">
        <v>0</v>
      </c>
    </row>
    <row r="22">
      <c r="A22" s="18"/>
      <c r="B22" s="75" t="s">
        <v>557</v>
      </c>
      <c r="C22" s="91" t="b">
        <v>1</v>
      </c>
      <c r="D22" s="141" t="b">
        <v>1</v>
      </c>
      <c r="E22" s="141" t="b">
        <v>1</v>
      </c>
      <c r="F22" s="141" t="b">
        <v>1</v>
      </c>
      <c r="G22" s="141" t="b">
        <v>1</v>
      </c>
      <c r="H22" s="141" t="b">
        <v>1</v>
      </c>
      <c r="I22" s="141" t="b">
        <v>1</v>
      </c>
      <c r="J22" s="141" t="b">
        <v>1</v>
      </c>
      <c r="K22" s="141" t="b">
        <v>1</v>
      </c>
      <c r="L22" s="141" t="b">
        <v>1</v>
      </c>
      <c r="M22" s="141" t="b">
        <v>1</v>
      </c>
      <c r="N22" s="141" t="b">
        <v>1</v>
      </c>
      <c r="O22" s="141" t="b">
        <v>1</v>
      </c>
      <c r="P22" s="141" t="b">
        <v>1</v>
      </c>
      <c r="Q22" s="141" t="b">
        <v>1</v>
      </c>
      <c r="R22" s="141" t="b">
        <v>1</v>
      </c>
      <c r="S22" s="141" t="b">
        <v>1</v>
      </c>
      <c r="T22" s="141" t="b">
        <v>0</v>
      </c>
      <c r="U22" s="141" t="b">
        <v>0</v>
      </c>
      <c r="V22" s="141" t="b">
        <v>0</v>
      </c>
      <c r="W22" s="141" t="b">
        <v>0</v>
      </c>
      <c r="X22" s="141" t="b">
        <v>0</v>
      </c>
      <c r="Y22" s="141" t="b">
        <v>0</v>
      </c>
      <c r="Z22" s="141" t="b">
        <v>0</v>
      </c>
      <c r="AA22" s="141" t="b">
        <v>0</v>
      </c>
      <c r="AB22" s="141" t="b">
        <v>0</v>
      </c>
      <c r="AC22" s="141" t="b">
        <v>0</v>
      </c>
      <c r="AD22" s="141" t="b">
        <v>0</v>
      </c>
      <c r="AE22" s="141" t="b">
        <v>0</v>
      </c>
      <c r="AF22" s="141" t="b">
        <v>0</v>
      </c>
      <c r="AG22" s="141" t="b">
        <v>0</v>
      </c>
    </row>
    <row r="23">
      <c r="A23" s="18"/>
      <c r="B23" s="75" t="s">
        <v>558</v>
      </c>
      <c r="C23" s="91" t="b">
        <v>1</v>
      </c>
      <c r="D23" s="141" t="b">
        <v>1</v>
      </c>
      <c r="E23" s="141" t="b">
        <v>1</v>
      </c>
      <c r="F23" s="141" t="b">
        <v>1</v>
      </c>
      <c r="G23" s="141" t="b">
        <v>1</v>
      </c>
      <c r="H23" s="141" t="b">
        <v>1</v>
      </c>
      <c r="I23" s="141" t="b">
        <v>1</v>
      </c>
      <c r="J23" s="141" t="b">
        <v>1</v>
      </c>
      <c r="K23" s="141" t="b">
        <v>1</v>
      </c>
      <c r="L23" s="141" t="b">
        <v>1</v>
      </c>
      <c r="M23" s="141" t="b">
        <v>1</v>
      </c>
      <c r="N23" s="141" t="b">
        <v>1</v>
      </c>
      <c r="O23" s="141" t="b">
        <v>1</v>
      </c>
      <c r="P23" s="141" t="b">
        <v>1</v>
      </c>
      <c r="Q23" s="141" t="b">
        <v>1</v>
      </c>
      <c r="R23" s="141" t="b">
        <v>1</v>
      </c>
      <c r="S23" s="141" t="b">
        <v>1</v>
      </c>
      <c r="T23" s="141" t="b">
        <v>0</v>
      </c>
      <c r="U23" s="141" t="b">
        <v>0</v>
      </c>
      <c r="V23" s="141" t="b">
        <v>0</v>
      </c>
      <c r="W23" s="141" t="b">
        <v>0</v>
      </c>
      <c r="X23" s="141" t="b">
        <v>0</v>
      </c>
      <c r="Y23" s="141" t="b">
        <v>0</v>
      </c>
      <c r="Z23" s="141" t="b">
        <v>0</v>
      </c>
      <c r="AA23" s="141" t="b">
        <v>0</v>
      </c>
      <c r="AB23" s="141" t="b">
        <v>0</v>
      </c>
      <c r="AC23" s="141" t="b">
        <v>0</v>
      </c>
      <c r="AD23" s="141" t="b">
        <v>0</v>
      </c>
      <c r="AE23" s="141" t="b">
        <v>0</v>
      </c>
      <c r="AF23" s="141" t="b">
        <v>0</v>
      </c>
      <c r="AG23" s="141" t="b">
        <v>0</v>
      </c>
    </row>
    <row r="24">
      <c r="A24" s="18"/>
      <c r="B24" s="75" t="s">
        <v>559</v>
      </c>
      <c r="C24" s="91" t="b">
        <v>1</v>
      </c>
      <c r="D24" s="141" t="b">
        <v>1</v>
      </c>
      <c r="E24" s="141" t="b">
        <v>1</v>
      </c>
      <c r="F24" s="141" t="b">
        <v>1</v>
      </c>
      <c r="G24" s="141" t="b">
        <v>1</v>
      </c>
      <c r="H24" s="141" t="b">
        <v>1</v>
      </c>
      <c r="I24" s="141" t="b">
        <v>1</v>
      </c>
      <c r="J24" s="141" t="b">
        <v>1</v>
      </c>
      <c r="K24" s="141" t="b">
        <v>1</v>
      </c>
      <c r="L24" s="141" t="b">
        <v>1</v>
      </c>
      <c r="M24" s="141" t="b">
        <v>1</v>
      </c>
      <c r="N24" s="141" t="b">
        <v>1</v>
      </c>
      <c r="O24" s="141" t="b">
        <v>1</v>
      </c>
      <c r="P24" s="141" t="b">
        <v>1</v>
      </c>
      <c r="Q24" s="141" t="b">
        <v>1</v>
      </c>
      <c r="R24" s="141" t="b">
        <v>1</v>
      </c>
      <c r="S24" s="141" t="b">
        <v>1</v>
      </c>
      <c r="T24" s="141" t="b">
        <v>0</v>
      </c>
      <c r="U24" s="141" t="b">
        <v>0</v>
      </c>
      <c r="V24" s="141" t="b">
        <v>0</v>
      </c>
      <c r="W24" s="141" t="b">
        <v>0</v>
      </c>
      <c r="X24" s="141" t="b">
        <v>0</v>
      </c>
      <c r="Y24" s="141" t="b">
        <v>0</v>
      </c>
      <c r="Z24" s="141" t="b">
        <v>0</v>
      </c>
      <c r="AA24" s="141" t="b">
        <v>0</v>
      </c>
      <c r="AB24" s="141" t="b">
        <v>0</v>
      </c>
      <c r="AC24" s="141" t="b">
        <v>0</v>
      </c>
      <c r="AD24" s="141" t="b">
        <v>0</v>
      </c>
      <c r="AE24" s="141" t="b">
        <v>0</v>
      </c>
      <c r="AF24" s="141" t="b">
        <v>0</v>
      </c>
      <c r="AG24" s="141" t="b">
        <v>0</v>
      </c>
    </row>
    <row r="25">
      <c r="A25" s="26"/>
      <c r="B25" s="75" t="s">
        <v>560</v>
      </c>
      <c r="C25" s="91" t="b">
        <v>1</v>
      </c>
      <c r="D25" s="141" t="b">
        <v>1</v>
      </c>
      <c r="E25" s="141" t="b">
        <v>1</v>
      </c>
      <c r="F25" s="141" t="b">
        <v>1</v>
      </c>
      <c r="G25" s="141" t="b">
        <v>1</v>
      </c>
      <c r="H25" s="141" t="b">
        <v>1</v>
      </c>
      <c r="I25" s="141" t="b">
        <v>1</v>
      </c>
      <c r="J25" s="141" t="b">
        <v>1</v>
      </c>
      <c r="K25" s="141" t="b">
        <v>1</v>
      </c>
      <c r="L25" s="141" t="b">
        <v>1</v>
      </c>
      <c r="M25" s="141" t="b">
        <v>1</v>
      </c>
      <c r="N25" s="141" t="b">
        <v>1</v>
      </c>
      <c r="O25" s="141" t="b">
        <v>1</v>
      </c>
      <c r="P25" s="141" t="b">
        <v>1</v>
      </c>
      <c r="Q25" s="141" t="b">
        <v>1</v>
      </c>
      <c r="R25" s="141" t="b">
        <v>1</v>
      </c>
      <c r="S25" s="141" t="b">
        <v>1</v>
      </c>
      <c r="T25" s="141" t="b">
        <v>0</v>
      </c>
      <c r="U25" s="141" t="b">
        <v>0</v>
      </c>
      <c r="V25" s="141" t="b">
        <v>0</v>
      </c>
      <c r="W25" s="141" t="b">
        <v>0</v>
      </c>
      <c r="X25" s="141" t="b">
        <v>0</v>
      </c>
      <c r="Y25" s="141" t="b">
        <v>0</v>
      </c>
      <c r="Z25" s="141" t="b">
        <v>0</v>
      </c>
      <c r="AA25" s="141" t="b">
        <v>0</v>
      </c>
      <c r="AB25" s="141" t="b">
        <v>0</v>
      </c>
      <c r="AC25" s="141" t="b">
        <v>0</v>
      </c>
      <c r="AD25" s="141" t="b">
        <v>0</v>
      </c>
      <c r="AE25" s="141" t="b">
        <v>0</v>
      </c>
      <c r="AF25" s="141" t="b">
        <v>0</v>
      </c>
      <c r="AG25" s="141" t="b">
        <v>0</v>
      </c>
    </row>
    <row r="26">
      <c r="A26" s="140" t="s">
        <v>561</v>
      </c>
      <c r="B26" s="75" t="s">
        <v>562</v>
      </c>
      <c r="C26" s="91" t="b">
        <v>1</v>
      </c>
      <c r="D26" s="141" t="b">
        <v>1</v>
      </c>
      <c r="E26" s="141" t="b">
        <v>1</v>
      </c>
      <c r="F26" s="141" t="b">
        <v>1</v>
      </c>
      <c r="G26" s="141" t="b">
        <v>1</v>
      </c>
      <c r="H26" s="141" t="b">
        <v>1</v>
      </c>
      <c r="I26" s="141" t="b">
        <v>1</v>
      </c>
      <c r="J26" s="141" t="b">
        <v>1</v>
      </c>
      <c r="K26" s="141" t="b">
        <v>1</v>
      </c>
      <c r="L26" s="141" t="b">
        <v>1</v>
      </c>
      <c r="M26" s="141" t="b">
        <v>1</v>
      </c>
      <c r="N26" s="141" t="b">
        <v>1</v>
      </c>
      <c r="O26" s="141" t="b">
        <v>1</v>
      </c>
      <c r="P26" s="141" t="b">
        <v>1</v>
      </c>
      <c r="Q26" s="141" t="b">
        <v>1</v>
      </c>
      <c r="R26" s="141" t="b">
        <v>1</v>
      </c>
      <c r="S26" s="141" t="b">
        <v>1</v>
      </c>
      <c r="T26" s="141" t="b">
        <v>0</v>
      </c>
      <c r="U26" s="141" t="b">
        <v>0</v>
      </c>
      <c r="V26" s="141" t="b">
        <v>0</v>
      </c>
      <c r="W26" s="141" t="b">
        <v>0</v>
      </c>
      <c r="X26" s="141" t="b">
        <v>0</v>
      </c>
      <c r="Y26" s="141" t="b">
        <v>0</v>
      </c>
      <c r="Z26" s="141" t="b">
        <v>0</v>
      </c>
      <c r="AA26" s="141" t="b">
        <v>0</v>
      </c>
      <c r="AB26" s="141" t="b">
        <v>0</v>
      </c>
      <c r="AC26" s="141" t="b">
        <v>0</v>
      </c>
      <c r="AD26" s="141" t="b">
        <v>0</v>
      </c>
      <c r="AE26" s="141" t="b">
        <v>0</v>
      </c>
      <c r="AF26" s="141" t="b">
        <v>0</v>
      </c>
      <c r="AG26" s="141" t="b">
        <v>0</v>
      </c>
    </row>
    <row r="27">
      <c r="A27" s="18"/>
      <c r="B27" s="75" t="s">
        <v>563</v>
      </c>
      <c r="C27" s="91" t="b">
        <v>1</v>
      </c>
      <c r="D27" s="141" t="b">
        <v>1</v>
      </c>
      <c r="E27" s="141" t="b">
        <v>1</v>
      </c>
      <c r="F27" s="141" t="b">
        <v>1</v>
      </c>
      <c r="G27" s="141" t="b">
        <v>1</v>
      </c>
      <c r="H27" s="141" t="b">
        <v>1</v>
      </c>
      <c r="I27" s="141" t="b">
        <v>1</v>
      </c>
      <c r="J27" s="141" t="b">
        <v>1</v>
      </c>
      <c r="K27" s="141" t="b">
        <v>1</v>
      </c>
      <c r="L27" s="141" t="b">
        <v>1</v>
      </c>
      <c r="M27" s="141" t="b">
        <v>1</v>
      </c>
      <c r="N27" s="141" t="b">
        <v>1</v>
      </c>
      <c r="O27" s="141" t="b">
        <v>1</v>
      </c>
      <c r="P27" s="141" t="b">
        <v>1</v>
      </c>
      <c r="Q27" s="141" t="b">
        <v>1</v>
      </c>
      <c r="R27" s="141" t="b">
        <v>1</v>
      </c>
      <c r="S27" s="141" t="b">
        <v>1</v>
      </c>
      <c r="T27" s="141" t="b">
        <v>0</v>
      </c>
      <c r="U27" s="141" t="b">
        <v>0</v>
      </c>
      <c r="V27" s="141" t="b">
        <v>0</v>
      </c>
      <c r="W27" s="141" t="b">
        <v>0</v>
      </c>
      <c r="X27" s="141" t="b">
        <v>0</v>
      </c>
      <c r="Y27" s="141" t="b">
        <v>0</v>
      </c>
      <c r="Z27" s="141" t="b">
        <v>0</v>
      </c>
      <c r="AA27" s="141" t="b">
        <v>0</v>
      </c>
      <c r="AB27" s="141" t="b">
        <v>0</v>
      </c>
      <c r="AC27" s="141" t="b">
        <v>0</v>
      </c>
      <c r="AD27" s="141" t="b">
        <v>0</v>
      </c>
      <c r="AE27" s="141" t="b">
        <v>0</v>
      </c>
      <c r="AF27" s="141" t="b">
        <v>0</v>
      </c>
      <c r="AG27" s="141" t="b">
        <v>0</v>
      </c>
    </row>
    <row r="28">
      <c r="A28" s="18"/>
      <c r="B28" s="75" t="s">
        <v>564</v>
      </c>
      <c r="C28" s="91" t="b">
        <v>1</v>
      </c>
      <c r="D28" s="141" t="b">
        <v>1</v>
      </c>
      <c r="E28" s="141" t="b">
        <v>1</v>
      </c>
      <c r="F28" s="141" t="b">
        <v>1</v>
      </c>
      <c r="G28" s="141" t="b">
        <v>1</v>
      </c>
      <c r="H28" s="141" t="b">
        <v>1</v>
      </c>
      <c r="I28" s="141" t="b">
        <v>1</v>
      </c>
      <c r="J28" s="141" t="b">
        <v>1</v>
      </c>
      <c r="K28" s="141" t="b">
        <v>1</v>
      </c>
      <c r="L28" s="141" t="b">
        <v>1</v>
      </c>
      <c r="M28" s="141" t="b">
        <v>1</v>
      </c>
      <c r="N28" s="141" t="b">
        <v>1</v>
      </c>
      <c r="O28" s="141" t="b">
        <v>1</v>
      </c>
      <c r="P28" s="141" t="b">
        <v>1</v>
      </c>
      <c r="Q28" s="141" t="b">
        <v>1</v>
      </c>
      <c r="R28" s="141" t="b">
        <v>1</v>
      </c>
      <c r="S28" s="141" t="b">
        <v>1</v>
      </c>
      <c r="T28" s="141" t="b">
        <v>0</v>
      </c>
      <c r="U28" s="141" t="b">
        <v>0</v>
      </c>
      <c r="V28" s="141" t="b">
        <v>0</v>
      </c>
      <c r="W28" s="141" t="b">
        <v>0</v>
      </c>
      <c r="X28" s="141" t="b">
        <v>0</v>
      </c>
      <c r="Y28" s="141" t="b">
        <v>0</v>
      </c>
      <c r="Z28" s="141" t="b">
        <v>0</v>
      </c>
      <c r="AA28" s="141" t="b">
        <v>0</v>
      </c>
      <c r="AB28" s="141" t="b">
        <v>0</v>
      </c>
      <c r="AC28" s="141" t="b">
        <v>0</v>
      </c>
      <c r="AD28" s="141" t="b">
        <v>0</v>
      </c>
      <c r="AE28" s="141" t="b">
        <v>0</v>
      </c>
      <c r="AF28" s="141" t="b">
        <v>0</v>
      </c>
      <c r="AG28" s="141" t="b">
        <v>0</v>
      </c>
    </row>
    <row r="29">
      <c r="A29" s="18"/>
      <c r="B29" s="75" t="s">
        <v>565</v>
      </c>
      <c r="C29" s="91" t="b">
        <v>1</v>
      </c>
      <c r="D29" s="141" t="b">
        <v>1</v>
      </c>
      <c r="E29" s="141" t="b">
        <v>1</v>
      </c>
      <c r="F29" s="141" t="b">
        <v>1</v>
      </c>
      <c r="G29" s="141" t="b">
        <v>1</v>
      </c>
      <c r="H29" s="141" t="b">
        <v>1</v>
      </c>
      <c r="I29" s="141" t="b">
        <v>1</v>
      </c>
      <c r="J29" s="141" t="b">
        <v>1</v>
      </c>
      <c r="K29" s="141" t="b">
        <v>1</v>
      </c>
      <c r="L29" s="141" t="b">
        <v>1</v>
      </c>
      <c r="M29" s="141" t="b">
        <v>1</v>
      </c>
      <c r="N29" s="141" t="b">
        <v>1</v>
      </c>
      <c r="O29" s="141" t="b">
        <v>1</v>
      </c>
      <c r="P29" s="141" t="b">
        <v>1</v>
      </c>
      <c r="Q29" s="141" t="b">
        <v>1</v>
      </c>
      <c r="R29" s="141" t="b">
        <v>1</v>
      </c>
      <c r="S29" s="141" t="b">
        <v>1</v>
      </c>
      <c r="T29" s="141" t="b">
        <v>0</v>
      </c>
      <c r="U29" s="141" t="b">
        <v>0</v>
      </c>
      <c r="V29" s="141" t="b">
        <v>0</v>
      </c>
      <c r="W29" s="141" t="b">
        <v>0</v>
      </c>
      <c r="X29" s="141" t="b">
        <v>0</v>
      </c>
      <c r="Y29" s="141" t="b">
        <v>0</v>
      </c>
      <c r="Z29" s="141" t="b">
        <v>0</v>
      </c>
      <c r="AA29" s="141" t="b">
        <v>0</v>
      </c>
      <c r="AB29" s="141" t="b">
        <v>0</v>
      </c>
      <c r="AC29" s="141" t="b">
        <v>0</v>
      </c>
      <c r="AD29" s="141" t="b">
        <v>0</v>
      </c>
      <c r="AE29" s="141" t="b">
        <v>0</v>
      </c>
      <c r="AF29" s="141" t="b">
        <v>0</v>
      </c>
      <c r="AG29" s="141" t="b">
        <v>0</v>
      </c>
    </row>
    <row r="30">
      <c r="A30" s="26"/>
      <c r="B30" s="75" t="s">
        <v>566</v>
      </c>
      <c r="C30" s="91" t="b">
        <v>1</v>
      </c>
      <c r="D30" s="141" t="b">
        <v>1</v>
      </c>
      <c r="E30" s="141" t="b">
        <v>1</v>
      </c>
      <c r="F30" s="141" t="b">
        <v>1</v>
      </c>
      <c r="G30" s="141" t="b">
        <v>1</v>
      </c>
      <c r="H30" s="141" t="b">
        <v>1</v>
      </c>
      <c r="I30" s="141" t="b">
        <v>1</v>
      </c>
      <c r="J30" s="141" t="b">
        <v>1</v>
      </c>
      <c r="K30" s="141" t="b">
        <v>1</v>
      </c>
      <c r="L30" s="141" t="b">
        <v>1</v>
      </c>
      <c r="M30" s="141" t="b">
        <v>1</v>
      </c>
      <c r="N30" s="143" t="b">
        <v>1</v>
      </c>
      <c r="O30" s="141" t="b">
        <v>1</v>
      </c>
      <c r="P30" s="141" t="b">
        <v>1</v>
      </c>
      <c r="Q30" s="141" t="b">
        <v>1</v>
      </c>
      <c r="R30" s="141" t="b">
        <v>1</v>
      </c>
      <c r="S30" s="141" t="b">
        <v>1</v>
      </c>
      <c r="T30" s="141" t="b">
        <v>0</v>
      </c>
      <c r="U30" s="141" t="b">
        <v>0</v>
      </c>
      <c r="V30" s="141" t="b">
        <v>0</v>
      </c>
      <c r="W30" s="141" t="b">
        <v>0</v>
      </c>
      <c r="X30" s="141" t="b">
        <v>0</v>
      </c>
      <c r="Y30" s="141" t="b">
        <v>0</v>
      </c>
      <c r="Z30" s="141" t="b">
        <v>0</v>
      </c>
      <c r="AA30" s="141" t="b">
        <v>0</v>
      </c>
      <c r="AB30" s="141" t="b">
        <v>0</v>
      </c>
      <c r="AC30" s="141" t="b">
        <v>0</v>
      </c>
      <c r="AD30" s="141" t="b">
        <v>0</v>
      </c>
      <c r="AE30" s="141" t="b">
        <v>0</v>
      </c>
      <c r="AF30" s="141" t="b">
        <v>0</v>
      </c>
      <c r="AG30" s="141" t="b">
        <v>0</v>
      </c>
    </row>
    <row r="31">
      <c r="A31" s="39"/>
      <c r="B31" s="39"/>
      <c r="C31" s="39" t="s">
        <v>32</v>
      </c>
      <c r="D31" s="64"/>
      <c r="E31" s="39"/>
      <c r="F31" s="39"/>
      <c r="G31" s="39"/>
      <c r="H31" s="39"/>
      <c r="I31" s="39"/>
      <c r="J31" s="39" t="s">
        <v>32</v>
      </c>
      <c r="K31" s="39"/>
      <c r="L31" s="144" t="s">
        <v>32</v>
      </c>
      <c r="M31" s="39"/>
      <c r="N31" s="39"/>
      <c r="O31" s="39"/>
      <c r="P31" s="39"/>
      <c r="Q31" s="39"/>
      <c r="R31" s="39"/>
      <c r="S31" s="39" t="s">
        <v>32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 t="s">
        <v>32</v>
      </c>
      <c r="AE31" s="64"/>
      <c r="AF31" s="39" t="s">
        <v>32</v>
      </c>
      <c r="AG31" s="39" t="s">
        <v>32</v>
      </c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 t="s">
        <v>32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64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64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64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64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64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64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64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64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64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64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64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64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64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64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64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64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64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64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64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</row>
    <row r="20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</row>
    <row r="203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</row>
    <row r="204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</row>
    <row r="20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</row>
    <row r="206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</row>
    <row r="207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</row>
    <row r="208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</row>
    <row r="209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</row>
    <row r="210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</row>
    <row r="21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</row>
    <row r="21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</row>
    <row r="213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</row>
    <row r="214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</row>
    <row r="21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</row>
    <row r="216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</row>
    <row r="217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</row>
    <row r="218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</row>
    <row r="219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</row>
    <row r="220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</row>
    <row r="22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</row>
    <row r="22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</row>
    <row r="223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</row>
    <row r="224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</row>
    <row r="225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</row>
    <row r="1001">
      <c r="A1001" s="138"/>
      <c r="B1001" s="138"/>
      <c r="C1001" s="138"/>
      <c r="D1001" s="138"/>
      <c r="E1001" s="138"/>
      <c r="F1001" s="138"/>
      <c r="G1001" s="138"/>
      <c r="H1001" s="138"/>
      <c r="I1001" s="138"/>
      <c r="J1001" s="138"/>
      <c r="K1001" s="138"/>
      <c r="L1001" s="138"/>
      <c r="M1001" s="138"/>
      <c r="N1001" s="138"/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</row>
  </sheetData>
  <mergeCells count="5">
    <mergeCell ref="A2:A7"/>
    <mergeCell ref="A8:A13"/>
    <mergeCell ref="A14:A20"/>
    <mergeCell ref="A21:A25"/>
    <mergeCell ref="A26:A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2" max="2" width="16.5"/>
    <col customWidth="1" min="3" max="3" width="42.0"/>
  </cols>
  <sheetData>
    <row r="1">
      <c r="A1" s="99"/>
      <c r="D1" s="145">
        <v>45845.0</v>
      </c>
      <c r="E1" s="50"/>
      <c r="F1" s="145">
        <v>45852.0</v>
      </c>
      <c r="G1" s="50"/>
      <c r="H1" s="145">
        <v>45859.0</v>
      </c>
      <c r="I1" s="50"/>
      <c r="J1" s="145">
        <v>45866.0</v>
      </c>
      <c r="K1" s="50"/>
      <c r="L1" s="146"/>
      <c r="M1" s="50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>
      <c r="D2" s="147" t="s">
        <v>567</v>
      </c>
      <c r="E2" s="147" t="s">
        <v>317</v>
      </c>
      <c r="F2" s="147" t="s">
        <v>567</v>
      </c>
      <c r="G2" s="147" t="s">
        <v>317</v>
      </c>
      <c r="H2" s="147" t="s">
        <v>567</v>
      </c>
      <c r="I2" s="147" t="s">
        <v>317</v>
      </c>
      <c r="J2" s="147" t="s">
        <v>567</v>
      </c>
      <c r="K2" s="147" t="s">
        <v>317</v>
      </c>
      <c r="L2" s="147"/>
      <c r="M2" s="147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142" t="s">
        <v>568</v>
      </c>
      <c r="B3" s="148" t="s">
        <v>569</v>
      </c>
      <c r="C3" s="75" t="s">
        <v>570</v>
      </c>
      <c r="D3" s="91" t="b">
        <v>1</v>
      </c>
      <c r="E3" s="102"/>
      <c r="F3" s="91" t="b">
        <v>1</v>
      </c>
      <c r="G3" s="102"/>
      <c r="H3" s="91" t="b">
        <v>0</v>
      </c>
      <c r="I3" s="102"/>
      <c r="J3" s="91" t="b">
        <v>0</v>
      </c>
      <c r="K3" s="102"/>
      <c r="L3" s="91"/>
      <c r="M3" s="102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18"/>
      <c r="B4" s="30"/>
      <c r="C4" s="75" t="s">
        <v>571</v>
      </c>
      <c r="D4" s="91" t="b">
        <v>1</v>
      </c>
      <c r="E4" s="102"/>
      <c r="F4" s="91" t="b">
        <v>1</v>
      </c>
      <c r="G4" s="102"/>
      <c r="H4" s="91" t="b">
        <v>0</v>
      </c>
      <c r="I4" s="102"/>
      <c r="J4" s="91" t="b">
        <v>0</v>
      </c>
      <c r="K4" s="102"/>
      <c r="L4" s="91"/>
      <c r="M4" s="102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>
      <c r="A5" s="18"/>
      <c r="B5" s="19"/>
      <c r="C5" s="75" t="s">
        <v>572</v>
      </c>
      <c r="D5" s="91" t="b">
        <v>1</v>
      </c>
      <c r="E5" s="102"/>
      <c r="F5" s="91" t="b">
        <v>1</v>
      </c>
      <c r="G5" s="102"/>
      <c r="H5" s="91" t="b">
        <v>0</v>
      </c>
      <c r="I5" s="102"/>
      <c r="J5" s="91" t="b">
        <v>0</v>
      </c>
      <c r="K5" s="102"/>
      <c r="L5" s="91"/>
      <c r="M5" s="102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>
      <c r="A6" s="18"/>
      <c r="B6" s="148" t="s">
        <v>573</v>
      </c>
      <c r="C6" s="75" t="s">
        <v>574</v>
      </c>
      <c r="D6" s="91" t="b">
        <v>1</v>
      </c>
      <c r="E6" s="102"/>
      <c r="F6" s="91" t="b">
        <v>1</v>
      </c>
      <c r="G6" s="102"/>
      <c r="H6" s="91" t="b">
        <v>0</v>
      </c>
      <c r="I6" s="102"/>
      <c r="J6" s="91" t="b">
        <v>0</v>
      </c>
      <c r="K6" s="102"/>
      <c r="L6" s="91"/>
      <c r="M6" s="102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>
      <c r="A7" s="18"/>
      <c r="B7" s="30"/>
      <c r="C7" s="75" t="s">
        <v>575</v>
      </c>
      <c r="D7" s="91" t="b">
        <v>1</v>
      </c>
      <c r="E7" s="102"/>
      <c r="F7" s="91" t="b">
        <v>1</v>
      </c>
      <c r="G7" s="102"/>
      <c r="H7" s="91" t="b">
        <v>0</v>
      </c>
      <c r="I7" s="102"/>
      <c r="J7" s="91" t="b">
        <v>0</v>
      </c>
      <c r="K7" s="102"/>
      <c r="L7" s="91"/>
      <c r="M7" s="102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>
      <c r="A8" s="18"/>
      <c r="B8" s="19"/>
      <c r="C8" s="75" t="s">
        <v>576</v>
      </c>
      <c r="D8" s="91" t="b">
        <v>1</v>
      </c>
      <c r="E8" s="102"/>
      <c r="F8" s="91" t="b">
        <v>1</v>
      </c>
      <c r="G8" s="102"/>
      <c r="H8" s="91" t="b">
        <v>0</v>
      </c>
      <c r="I8" s="102"/>
      <c r="J8" s="91" t="b">
        <v>0</v>
      </c>
      <c r="K8" s="102"/>
      <c r="L8" s="91"/>
      <c r="M8" s="102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>
      <c r="A9" s="18"/>
      <c r="B9" s="148" t="s">
        <v>577</v>
      </c>
      <c r="C9" s="75" t="s">
        <v>574</v>
      </c>
      <c r="D9" s="91" t="b">
        <v>1</v>
      </c>
      <c r="E9" s="102"/>
      <c r="F9" s="91" t="b">
        <v>1</v>
      </c>
      <c r="G9" s="102"/>
      <c r="H9" s="91" t="b">
        <v>0</v>
      </c>
      <c r="I9" s="102"/>
      <c r="J9" s="91" t="b">
        <v>0</v>
      </c>
      <c r="K9" s="102"/>
      <c r="L9" s="91"/>
      <c r="M9" s="102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>
      <c r="A10" s="18"/>
      <c r="B10" s="30"/>
      <c r="C10" s="75" t="s">
        <v>575</v>
      </c>
      <c r="D10" s="91" t="b">
        <v>1</v>
      </c>
      <c r="E10" s="102"/>
      <c r="F10" s="91" t="b">
        <v>1</v>
      </c>
      <c r="G10" s="102"/>
      <c r="H10" s="91" t="b">
        <v>0</v>
      </c>
      <c r="I10" s="102"/>
      <c r="J10" s="91" t="b">
        <v>0</v>
      </c>
      <c r="K10" s="102"/>
      <c r="L10" s="91"/>
      <c r="M10" s="102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>
      <c r="A11" s="18"/>
      <c r="B11" s="19"/>
      <c r="C11" s="75" t="s">
        <v>576</v>
      </c>
      <c r="D11" s="91" t="b">
        <v>1</v>
      </c>
      <c r="E11" s="102"/>
      <c r="F11" s="91" t="b">
        <v>1</v>
      </c>
      <c r="G11" s="102"/>
      <c r="H11" s="91" t="b">
        <v>0</v>
      </c>
      <c r="I11" s="102"/>
      <c r="J11" s="91" t="b">
        <v>0</v>
      </c>
      <c r="K11" s="102"/>
      <c r="L11" s="91"/>
      <c r="M11" s="102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>
      <c r="A12" s="26"/>
      <c r="B12" s="149" t="s">
        <v>578</v>
      </c>
      <c r="C12" s="75" t="s">
        <v>574</v>
      </c>
      <c r="D12" s="91" t="b">
        <v>1</v>
      </c>
      <c r="E12" s="102"/>
      <c r="F12" s="91" t="b">
        <v>1</v>
      </c>
      <c r="G12" s="102"/>
      <c r="H12" s="91" t="b">
        <v>0</v>
      </c>
      <c r="I12" s="102"/>
      <c r="J12" s="91" t="b">
        <v>0</v>
      </c>
      <c r="K12" s="102"/>
      <c r="L12" s="91"/>
      <c r="M12" s="102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>
      <c r="A13" s="142" t="s">
        <v>579</v>
      </c>
      <c r="B13" s="148" t="s">
        <v>580</v>
      </c>
      <c r="C13" s="75" t="s">
        <v>581</v>
      </c>
      <c r="D13" s="91" t="b">
        <v>1</v>
      </c>
      <c r="E13" s="102"/>
      <c r="F13" s="91" t="b">
        <v>1</v>
      </c>
      <c r="G13" s="102"/>
      <c r="H13" s="91" t="b">
        <v>0</v>
      </c>
      <c r="I13" s="102"/>
      <c r="J13" s="91" t="b">
        <v>0</v>
      </c>
      <c r="K13" s="102"/>
      <c r="L13" s="91"/>
      <c r="M13" s="102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>
      <c r="A14" s="18"/>
      <c r="B14" s="19"/>
      <c r="C14" s="75" t="s">
        <v>582</v>
      </c>
      <c r="D14" s="91" t="b">
        <v>1</v>
      </c>
      <c r="E14" s="102"/>
      <c r="F14" s="91" t="b">
        <v>1</v>
      </c>
      <c r="G14" s="102"/>
      <c r="H14" s="91" t="b">
        <v>0</v>
      </c>
      <c r="I14" s="102"/>
      <c r="J14" s="91" t="b">
        <v>0</v>
      </c>
      <c r="K14" s="102"/>
      <c r="L14" s="91"/>
      <c r="M14" s="102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>
      <c r="A15" s="26"/>
      <c r="B15" s="149" t="s">
        <v>583</v>
      </c>
      <c r="C15" s="75" t="s">
        <v>584</v>
      </c>
      <c r="D15" s="91" t="b">
        <v>0</v>
      </c>
      <c r="E15" s="102"/>
      <c r="F15" s="91" t="b">
        <v>0</v>
      </c>
      <c r="G15" s="102"/>
      <c r="H15" s="91" t="b">
        <v>0</v>
      </c>
      <c r="I15" s="102"/>
      <c r="J15" s="91" t="b">
        <v>0</v>
      </c>
      <c r="K15" s="102"/>
      <c r="L15" s="91"/>
      <c r="M15" s="102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>
      <c r="A16" s="142" t="s">
        <v>585</v>
      </c>
      <c r="B16" s="148" t="s">
        <v>586</v>
      </c>
      <c r="C16" s="75" t="s">
        <v>587</v>
      </c>
      <c r="D16" s="91" t="b">
        <v>1</v>
      </c>
      <c r="E16" s="102"/>
      <c r="F16" s="91" t="b">
        <v>1</v>
      </c>
      <c r="G16" s="102"/>
      <c r="H16" s="91" t="b">
        <v>0</v>
      </c>
      <c r="I16" s="102"/>
      <c r="J16" s="91" t="b">
        <v>0</v>
      </c>
      <c r="K16" s="102"/>
      <c r="L16" s="91"/>
      <c r="M16" s="102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>
      <c r="A17" s="18"/>
      <c r="B17" s="30"/>
      <c r="C17" s="75" t="s">
        <v>588</v>
      </c>
      <c r="D17" s="91" t="b">
        <v>1</v>
      </c>
      <c r="E17" s="102"/>
      <c r="F17" s="91" t="b">
        <v>1</v>
      </c>
      <c r="G17" s="102"/>
      <c r="H17" s="91" t="b">
        <v>0</v>
      </c>
      <c r="I17" s="102"/>
      <c r="J17" s="91" t="b">
        <v>0</v>
      </c>
      <c r="K17" s="102"/>
      <c r="L17" s="91"/>
      <c r="M17" s="102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>
      <c r="A18" s="18"/>
      <c r="B18" s="30"/>
      <c r="C18" s="75" t="s">
        <v>589</v>
      </c>
      <c r="D18" s="91" t="b">
        <v>1</v>
      </c>
      <c r="E18" s="102"/>
      <c r="F18" s="91" t="b">
        <v>1</v>
      </c>
      <c r="G18" s="102"/>
      <c r="H18" s="91" t="b">
        <v>0</v>
      </c>
      <c r="I18" s="102"/>
      <c r="J18" s="91" t="b">
        <v>0</v>
      </c>
      <c r="K18" s="102"/>
      <c r="L18" s="91"/>
      <c r="M18" s="102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>
      <c r="A19" s="18"/>
      <c r="B19" s="30"/>
      <c r="C19" s="75" t="s">
        <v>590</v>
      </c>
      <c r="D19" s="91" t="b">
        <v>1</v>
      </c>
      <c r="E19" s="102"/>
      <c r="F19" s="91" t="b">
        <v>1</v>
      </c>
      <c r="G19" s="102"/>
      <c r="H19" s="91" t="b">
        <v>0</v>
      </c>
      <c r="I19" s="102"/>
      <c r="J19" s="91" t="b">
        <v>0</v>
      </c>
      <c r="K19" s="102"/>
      <c r="L19" s="91"/>
      <c r="M19" s="102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>
      <c r="A20" s="18"/>
      <c r="B20" s="19"/>
      <c r="C20" s="75" t="s">
        <v>591</v>
      </c>
      <c r="D20" s="91" t="b">
        <v>1</v>
      </c>
      <c r="E20" s="102"/>
      <c r="F20" s="91" t="b">
        <v>1</v>
      </c>
      <c r="G20" s="102"/>
      <c r="H20" s="91" t="b">
        <v>0</v>
      </c>
      <c r="I20" s="102"/>
      <c r="J20" s="91" t="b">
        <v>0</v>
      </c>
      <c r="K20" s="102"/>
      <c r="L20" s="91"/>
      <c r="M20" s="102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>
      <c r="A21" s="18"/>
      <c r="B21" s="148" t="s">
        <v>592</v>
      </c>
      <c r="C21" s="75" t="s">
        <v>593</v>
      </c>
      <c r="D21" s="91" t="b">
        <v>1</v>
      </c>
      <c r="E21" s="102"/>
      <c r="F21" s="91" t="b">
        <v>1</v>
      </c>
      <c r="G21" s="102"/>
      <c r="H21" s="91" t="b">
        <v>0</v>
      </c>
      <c r="I21" s="102"/>
      <c r="J21" s="91" t="b">
        <v>0</v>
      </c>
      <c r="K21" s="102"/>
      <c r="L21" s="91"/>
      <c r="M21" s="102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>
      <c r="A22" s="18"/>
      <c r="B22" s="30"/>
      <c r="C22" s="75" t="s">
        <v>594</v>
      </c>
      <c r="D22" s="91" t="b">
        <v>1</v>
      </c>
      <c r="E22" s="102"/>
      <c r="F22" s="91" t="b">
        <v>1</v>
      </c>
      <c r="G22" s="102"/>
      <c r="H22" s="91" t="b">
        <v>0</v>
      </c>
      <c r="I22" s="102"/>
      <c r="J22" s="91" t="b">
        <v>0</v>
      </c>
      <c r="K22" s="102"/>
      <c r="L22" s="91"/>
      <c r="M22" s="102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>
      <c r="A23" s="18"/>
      <c r="B23" s="19"/>
      <c r="C23" s="75" t="s">
        <v>570</v>
      </c>
      <c r="D23" s="91" t="b">
        <v>1</v>
      </c>
      <c r="E23" s="102"/>
      <c r="F23" s="91" t="b">
        <v>1</v>
      </c>
      <c r="G23" s="102"/>
      <c r="H23" s="91" t="b">
        <v>0</v>
      </c>
      <c r="I23" s="102"/>
      <c r="J23" s="91" t="b">
        <v>0</v>
      </c>
      <c r="K23" s="102"/>
      <c r="L23" s="91"/>
      <c r="M23" s="102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>
      <c r="A24" s="18"/>
      <c r="B24" s="148" t="s">
        <v>595</v>
      </c>
      <c r="C24" s="75" t="s">
        <v>596</v>
      </c>
      <c r="D24" s="91" t="b">
        <v>1</v>
      </c>
      <c r="E24" s="102"/>
      <c r="F24" s="91" t="b">
        <v>1</v>
      </c>
      <c r="G24" s="102"/>
      <c r="H24" s="91" t="b">
        <v>0</v>
      </c>
      <c r="I24" s="102"/>
      <c r="J24" s="91" t="b">
        <v>0</v>
      </c>
      <c r="K24" s="102"/>
      <c r="L24" s="91"/>
      <c r="M24" s="102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>
      <c r="A25" s="18"/>
      <c r="B25" s="30"/>
      <c r="C25" s="75" t="s">
        <v>597</v>
      </c>
      <c r="D25" s="91" t="b">
        <v>1</v>
      </c>
      <c r="E25" s="102"/>
      <c r="F25" s="91" t="b">
        <v>1</v>
      </c>
      <c r="G25" s="102"/>
      <c r="H25" s="91" t="b">
        <v>0</v>
      </c>
      <c r="I25" s="102"/>
      <c r="J25" s="91" t="b">
        <v>0</v>
      </c>
      <c r="K25" s="102"/>
      <c r="L25" s="91"/>
      <c r="M25" s="102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>
      <c r="A26" s="18"/>
      <c r="B26" s="30"/>
      <c r="C26" s="75" t="s">
        <v>598</v>
      </c>
      <c r="D26" s="91" t="b">
        <v>1</v>
      </c>
      <c r="E26" s="102"/>
      <c r="F26" s="91" t="b">
        <v>1</v>
      </c>
      <c r="G26" s="102"/>
      <c r="H26" s="91" t="b">
        <v>0</v>
      </c>
      <c r="I26" s="102"/>
      <c r="J26" s="91" t="b">
        <v>0</v>
      </c>
      <c r="K26" s="102"/>
      <c r="L26" s="91"/>
      <c r="M26" s="102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>
      <c r="A27" s="18"/>
      <c r="B27" s="30"/>
      <c r="C27" s="75" t="s">
        <v>599</v>
      </c>
      <c r="D27" s="91" t="b">
        <v>1</v>
      </c>
      <c r="E27" s="102"/>
      <c r="F27" s="91" t="b">
        <v>1</v>
      </c>
      <c r="G27" s="102"/>
      <c r="H27" s="91" t="b">
        <v>0</v>
      </c>
      <c r="I27" s="102"/>
      <c r="J27" s="91" t="b">
        <v>0</v>
      </c>
      <c r="K27" s="102"/>
      <c r="L27" s="91"/>
      <c r="M27" s="102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>
      <c r="A28" s="18"/>
      <c r="B28" s="19"/>
      <c r="C28" s="75" t="s">
        <v>600</v>
      </c>
      <c r="D28" s="91" t="b">
        <v>1</v>
      </c>
      <c r="E28" s="102"/>
      <c r="F28" s="91" t="b">
        <v>1</v>
      </c>
      <c r="G28" s="102"/>
      <c r="H28" s="91" t="b">
        <v>0</v>
      </c>
      <c r="I28" s="102"/>
      <c r="J28" s="91" t="b">
        <v>0</v>
      </c>
      <c r="K28" s="102"/>
      <c r="L28" s="91"/>
      <c r="M28" s="102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>
      <c r="A29" s="18"/>
      <c r="B29" s="148" t="s">
        <v>601</v>
      </c>
      <c r="C29" s="75" t="s">
        <v>602</v>
      </c>
      <c r="D29" s="91" t="b">
        <v>1</v>
      </c>
      <c r="E29" s="102"/>
      <c r="F29" s="91" t="b">
        <v>1</v>
      </c>
      <c r="G29" s="102"/>
      <c r="H29" s="91" t="b">
        <v>0</v>
      </c>
      <c r="I29" s="102"/>
      <c r="J29" s="91" t="b">
        <v>0</v>
      </c>
      <c r="K29" s="102"/>
      <c r="L29" s="91"/>
      <c r="M29" s="102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>
      <c r="A30" s="18"/>
      <c r="B30" s="30"/>
      <c r="C30" s="75" t="s">
        <v>603</v>
      </c>
      <c r="D30" s="91" t="b">
        <v>1</v>
      </c>
      <c r="E30" s="102"/>
      <c r="F30" s="91" t="b">
        <v>1</v>
      </c>
      <c r="G30" s="102"/>
      <c r="H30" s="91" t="b">
        <v>0</v>
      </c>
      <c r="I30" s="102"/>
      <c r="J30" s="91" t="b">
        <v>0</v>
      </c>
      <c r="K30" s="102"/>
      <c r="L30" s="91"/>
      <c r="M30" s="102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>
      <c r="A31" s="18"/>
      <c r="B31" s="19"/>
      <c r="C31" s="75" t="s">
        <v>604</v>
      </c>
      <c r="D31" s="91" t="b">
        <v>1</v>
      </c>
      <c r="E31" s="102"/>
      <c r="F31" s="91" t="b">
        <v>1</v>
      </c>
      <c r="G31" s="102"/>
      <c r="H31" s="91" t="b">
        <v>0</v>
      </c>
      <c r="I31" s="102"/>
      <c r="J31" s="91" t="b">
        <v>0</v>
      </c>
      <c r="K31" s="102"/>
      <c r="L31" s="91"/>
      <c r="M31" s="102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18"/>
      <c r="B32" s="148" t="s">
        <v>605</v>
      </c>
      <c r="C32" s="75" t="s">
        <v>606</v>
      </c>
      <c r="D32" s="91" t="b">
        <v>1</v>
      </c>
      <c r="E32" s="102"/>
      <c r="F32" s="91" t="b">
        <v>1</v>
      </c>
      <c r="G32" s="102"/>
      <c r="H32" s="91" t="b">
        <v>0</v>
      </c>
      <c r="I32" s="102"/>
      <c r="J32" s="91" t="b">
        <v>0</v>
      </c>
      <c r="K32" s="102"/>
      <c r="L32" s="91"/>
      <c r="M32" s="102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>
      <c r="A33" s="18"/>
      <c r="B33" s="19"/>
      <c r="C33" s="75" t="s">
        <v>607</v>
      </c>
      <c r="D33" s="91" t="b">
        <v>1</v>
      </c>
      <c r="E33" s="102"/>
      <c r="F33" s="91" t="b">
        <v>1</v>
      </c>
      <c r="G33" s="102"/>
      <c r="H33" s="91" t="b">
        <v>0</v>
      </c>
      <c r="I33" s="102"/>
      <c r="J33" s="91" t="b">
        <v>0</v>
      </c>
      <c r="K33" s="102"/>
      <c r="L33" s="91"/>
      <c r="M33" s="102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>
      <c r="A34" s="18"/>
      <c r="B34" s="149" t="s">
        <v>608</v>
      </c>
      <c r="C34" s="75" t="s">
        <v>564</v>
      </c>
      <c r="D34" s="91" t="b">
        <v>1</v>
      </c>
      <c r="E34" s="102"/>
      <c r="F34" s="91" t="b">
        <v>1</v>
      </c>
      <c r="G34" s="102"/>
      <c r="H34" s="91" t="b">
        <v>0</v>
      </c>
      <c r="I34" s="102"/>
      <c r="J34" s="91" t="b">
        <v>0</v>
      </c>
      <c r="K34" s="102"/>
      <c r="L34" s="91"/>
      <c r="M34" s="102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>
      <c r="A35" s="18"/>
      <c r="B35" s="148" t="s">
        <v>583</v>
      </c>
      <c r="C35" s="75" t="s">
        <v>609</v>
      </c>
      <c r="D35" s="91" t="b">
        <v>0</v>
      </c>
      <c r="E35" s="102"/>
      <c r="F35" s="91" t="b">
        <v>0</v>
      </c>
      <c r="G35" s="102"/>
      <c r="H35" s="91" t="b">
        <v>0</v>
      </c>
      <c r="I35" s="102"/>
      <c r="J35" s="91" t="b">
        <v>0</v>
      </c>
      <c r="K35" s="102"/>
      <c r="L35" s="91"/>
      <c r="M35" s="102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>
      <c r="A36" s="26"/>
      <c r="B36" s="19"/>
      <c r="C36" s="75" t="s">
        <v>610</v>
      </c>
      <c r="D36" s="91" t="b">
        <v>1</v>
      </c>
      <c r="E36" s="102"/>
      <c r="F36" s="91" t="b">
        <v>1</v>
      </c>
      <c r="G36" s="102"/>
      <c r="H36" s="91" t="b">
        <v>0</v>
      </c>
      <c r="I36" s="102"/>
      <c r="J36" s="91" t="b">
        <v>0</v>
      </c>
      <c r="K36" s="102"/>
      <c r="L36" s="91"/>
      <c r="M36" s="102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>
      <c r="A37" s="140" t="s">
        <v>611</v>
      </c>
      <c r="B37" s="148" t="s">
        <v>612</v>
      </c>
      <c r="C37" s="75" t="s">
        <v>613</v>
      </c>
      <c r="D37" s="91" t="b">
        <v>1</v>
      </c>
      <c r="E37" s="102"/>
      <c r="F37" s="91" t="b">
        <v>1</v>
      </c>
      <c r="G37" s="102"/>
      <c r="H37" s="91" t="b">
        <v>0</v>
      </c>
      <c r="I37" s="102"/>
      <c r="J37" s="91" t="b">
        <v>0</v>
      </c>
      <c r="K37" s="102"/>
      <c r="L37" s="91"/>
      <c r="M37" s="102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>
      <c r="A38" s="18"/>
      <c r="B38" s="30"/>
      <c r="C38" s="75" t="s">
        <v>614</v>
      </c>
      <c r="D38" s="91" t="b">
        <v>1</v>
      </c>
      <c r="E38" s="102"/>
      <c r="F38" s="91" t="b">
        <v>1</v>
      </c>
      <c r="G38" s="102"/>
      <c r="H38" s="91" t="b">
        <v>0</v>
      </c>
      <c r="I38" s="102"/>
      <c r="J38" s="91" t="b">
        <v>0</v>
      </c>
      <c r="K38" s="102"/>
      <c r="L38" s="91"/>
      <c r="M38" s="102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>
      <c r="A39" s="18"/>
      <c r="B39" s="19"/>
      <c r="C39" s="75" t="s">
        <v>615</v>
      </c>
      <c r="D39" s="91" t="b">
        <v>1</v>
      </c>
      <c r="E39" s="102"/>
      <c r="F39" s="91" t="b">
        <v>1</v>
      </c>
      <c r="G39" s="102"/>
      <c r="H39" s="91" t="b">
        <v>0</v>
      </c>
      <c r="I39" s="102"/>
      <c r="J39" s="91" t="b">
        <v>0</v>
      </c>
      <c r="K39" s="102"/>
      <c r="L39" s="91"/>
      <c r="M39" s="102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>
      <c r="A40" s="18"/>
      <c r="B40" s="148" t="s">
        <v>616</v>
      </c>
      <c r="C40" s="75" t="s">
        <v>613</v>
      </c>
      <c r="D40" s="91" t="b">
        <v>1</v>
      </c>
      <c r="E40" s="102"/>
      <c r="F40" s="91" t="b">
        <v>1</v>
      </c>
      <c r="G40" s="102"/>
      <c r="H40" s="91" t="b">
        <v>0</v>
      </c>
      <c r="I40" s="102"/>
      <c r="J40" s="91" t="b">
        <v>0</v>
      </c>
      <c r="K40" s="102"/>
      <c r="L40" s="91"/>
      <c r="M40" s="102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>
      <c r="A41" s="18"/>
      <c r="B41" s="30"/>
      <c r="C41" s="75" t="s">
        <v>617</v>
      </c>
      <c r="D41" s="91" t="b">
        <v>1</v>
      </c>
      <c r="E41" s="102"/>
      <c r="F41" s="91" t="b">
        <v>1</v>
      </c>
      <c r="G41" s="102"/>
      <c r="H41" s="91" t="b">
        <v>0</v>
      </c>
      <c r="I41" s="102"/>
      <c r="J41" s="91" t="b">
        <v>0</v>
      </c>
      <c r="K41" s="102"/>
      <c r="L41" s="91"/>
      <c r="M41" s="102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>
      <c r="A42" s="18"/>
      <c r="B42" s="19"/>
      <c r="C42" s="75" t="s">
        <v>618</v>
      </c>
      <c r="D42" s="91" t="b">
        <v>1</v>
      </c>
      <c r="E42" s="102"/>
      <c r="F42" s="91" t="b">
        <v>1</v>
      </c>
      <c r="G42" s="102"/>
      <c r="H42" s="91" t="b">
        <v>0</v>
      </c>
      <c r="I42" s="102"/>
      <c r="J42" s="91" t="b">
        <v>0</v>
      </c>
      <c r="K42" s="102"/>
      <c r="L42" s="91"/>
      <c r="M42" s="102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>
      <c r="A43" s="18"/>
      <c r="B43" s="148" t="s">
        <v>619</v>
      </c>
      <c r="C43" s="75" t="s">
        <v>620</v>
      </c>
      <c r="D43" s="91" t="b">
        <v>1</v>
      </c>
      <c r="E43" s="102"/>
      <c r="F43" s="91" t="b">
        <v>1</v>
      </c>
      <c r="G43" s="102"/>
      <c r="H43" s="91" t="b">
        <v>0</v>
      </c>
      <c r="I43" s="102"/>
      <c r="J43" s="91" t="b">
        <v>0</v>
      </c>
      <c r="K43" s="102"/>
      <c r="L43" s="91"/>
      <c r="M43" s="102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>
      <c r="A44" s="18"/>
      <c r="B44" s="30"/>
      <c r="C44" s="75" t="s">
        <v>621</v>
      </c>
      <c r="D44" s="91" t="b">
        <v>1</v>
      </c>
      <c r="E44" s="102"/>
      <c r="F44" s="91" t="b">
        <v>1</v>
      </c>
      <c r="G44" s="102"/>
      <c r="H44" s="91" t="b">
        <v>0</v>
      </c>
      <c r="I44" s="102"/>
      <c r="J44" s="91" t="b">
        <v>0</v>
      </c>
      <c r="K44" s="102"/>
      <c r="L44" s="91"/>
      <c r="M44" s="102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>
      <c r="A45" s="26"/>
      <c r="B45" s="19"/>
      <c r="C45" s="75" t="s">
        <v>622</v>
      </c>
      <c r="D45" s="91" t="b">
        <v>1</v>
      </c>
      <c r="E45" s="102"/>
      <c r="F45" s="91" t="b">
        <v>1</v>
      </c>
      <c r="G45" s="102"/>
      <c r="H45" s="91" t="b">
        <v>0</v>
      </c>
      <c r="I45" s="102"/>
      <c r="J45" s="91" t="b">
        <v>0</v>
      </c>
      <c r="K45" s="102"/>
      <c r="L45" s="91"/>
      <c r="M45" s="102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>
      <c r="A46" s="140" t="s">
        <v>623</v>
      </c>
      <c r="B46" s="148" t="s">
        <v>624</v>
      </c>
      <c r="C46" s="75" t="s">
        <v>625</v>
      </c>
      <c r="D46" s="91" t="b">
        <v>1</v>
      </c>
      <c r="E46" s="102"/>
      <c r="F46" s="91" t="b">
        <v>1</v>
      </c>
      <c r="G46" s="102"/>
      <c r="H46" s="91" t="b">
        <v>0</v>
      </c>
      <c r="I46" s="102"/>
      <c r="J46" s="91" t="b">
        <v>0</v>
      </c>
      <c r="K46" s="102"/>
      <c r="L46" s="91"/>
      <c r="M46" s="10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>
      <c r="A47" s="18"/>
      <c r="B47" s="19"/>
      <c r="C47" s="75" t="s">
        <v>626</v>
      </c>
      <c r="D47" s="91" t="b">
        <v>1</v>
      </c>
      <c r="E47" s="102"/>
      <c r="F47" s="91" t="b">
        <v>1</v>
      </c>
      <c r="G47" s="102"/>
      <c r="H47" s="91" t="b">
        <v>0</v>
      </c>
      <c r="I47" s="102"/>
      <c r="J47" s="91" t="b">
        <v>0</v>
      </c>
      <c r="K47" s="102"/>
      <c r="L47" s="91"/>
      <c r="M47" s="102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>
      <c r="A48" s="18"/>
      <c r="B48" s="148" t="s">
        <v>627</v>
      </c>
      <c r="C48" s="75" t="s">
        <v>628</v>
      </c>
      <c r="D48" s="91" t="b">
        <v>1</v>
      </c>
      <c r="E48" s="102"/>
      <c r="F48" s="91" t="b">
        <v>1</v>
      </c>
      <c r="G48" s="102"/>
      <c r="H48" s="91" t="b">
        <v>0</v>
      </c>
      <c r="I48" s="102"/>
      <c r="J48" s="91" t="b">
        <v>0</v>
      </c>
      <c r="K48" s="102"/>
      <c r="L48" s="91"/>
      <c r="M48" s="102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>
      <c r="A49" s="18"/>
      <c r="B49" s="30"/>
      <c r="C49" s="75" t="s">
        <v>629</v>
      </c>
      <c r="D49" s="91" t="b">
        <v>1</v>
      </c>
      <c r="E49" s="102"/>
      <c r="F49" s="91" t="b">
        <v>1</v>
      </c>
      <c r="G49" s="102"/>
      <c r="H49" s="91" t="b">
        <v>0</v>
      </c>
      <c r="I49" s="102"/>
      <c r="J49" s="91" t="b">
        <v>0</v>
      </c>
      <c r="K49" s="102"/>
      <c r="L49" s="91"/>
      <c r="M49" s="102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>
      <c r="A50" s="18"/>
      <c r="B50" s="19"/>
      <c r="C50" s="75" t="s">
        <v>630</v>
      </c>
      <c r="D50" s="91" t="b">
        <v>1</v>
      </c>
      <c r="E50" s="102"/>
      <c r="F50" s="91" t="b">
        <v>1</v>
      </c>
      <c r="G50" s="102"/>
      <c r="H50" s="91" t="b">
        <v>0</v>
      </c>
      <c r="I50" s="102"/>
      <c r="J50" s="91" t="b">
        <v>0</v>
      </c>
      <c r="K50" s="102"/>
      <c r="L50" s="91"/>
      <c r="M50" s="102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>
      <c r="A51" s="26"/>
      <c r="B51" s="149" t="s">
        <v>631</v>
      </c>
      <c r="C51" s="75" t="s">
        <v>632</v>
      </c>
      <c r="D51" s="91" t="b">
        <v>1</v>
      </c>
      <c r="E51" s="102"/>
      <c r="F51" s="91" t="b">
        <v>1</v>
      </c>
      <c r="G51" s="102"/>
      <c r="H51" s="91" t="b">
        <v>0</v>
      </c>
      <c r="I51" s="102"/>
      <c r="J51" s="91" t="b">
        <v>0</v>
      </c>
      <c r="K51" s="102"/>
      <c r="L51" s="91"/>
      <c r="M51" s="102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>
      <c r="A52" s="99"/>
      <c r="B52" s="99"/>
      <c r="C52" s="150"/>
      <c r="D52" s="99"/>
      <c r="E52" s="150"/>
      <c r="F52" s="99"/>
      <c r="G52" s="150"/>
      <c r="H52" s="151"/>
      <c r="I52" s="150"/>
      <c r="J52" s="99"/>
      <c r="K52" s="150"/>
      <c r="L52" s="99"/>
      <c r="M52" s="150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>
      <c r="A53" s="99"/>
      <c r="B53" s="99"/>
      <c r="C53" s="150"/>
      <c r="D53" s="99"/>
      <c r="E53" s="150"/>
      <c r="F53" s="99"/>
      <c r="G53" s="150"/>
      <c r="H53" s="99"/>
      <c r="I53" s="150"/>
      <c r="J53" s="99"/>
      <c r="K53" s="150"/>
      <c r="L53" s="99"/>
      <c r="M53" s="150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>
      <c r="A54" s="99"/>
      <c r="B54" s="99"/>
      <c r="C54" s="150"/>
      <c r="D54" s="99"/>
      <c r="E54" s="150"/>
      <c r="F54" s="99"/>
      <c r="G54" s="150"/>
      <c r="H54" s="99"/>
      <c r="I54" s="150"/>
      <c r="J54" s="99"/>
      <c r="K54" s="150"/>
      <c r="L54" s="99"/>
      <c r="M54" s="150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>
      <c r="A55" s="99"/>
      <c r="B55" s="99"/>
      <c r="C55" s="150"/>
      <c r="D55" s="99"/>
      <c r="E55" s="150"/>
      <c r="F55" s="99"/>
      <c r="G55" s="150"/>
      <c r="H55" s="99"/>
      <c r="I55" s="150"/>
      <c r="J55" s="99"/>
      <c r="K55" s="150"/>
      <c r="L55" s="99"/>
      <c r="M55" s="150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>
      <c r="A56" s="99"/>
      <c r="B56" s="99"/>
      <c r="C56" s="150"/>
      <c r="D56" s="99"/>
      <c r="E56" s="150"/>
      <c r="F56" s="99"/>
      <c r="G56" s="150"/>
      <c r="H56" s="99"/>
      <c r="I56" s="150"/>
      <c r="J56" s="99"/>
      <c r="K56" s="150"/>
      <c r="L56" s="99"/>
      <c r="M56" s="150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>
      <c r="A57" s="99"/>
      <c r="B57" s="99"/>
      <c r="C57" s="150"/>
      <c r="D57" s="99"/>
      <c r="E57" s="150"/>
      <c r="F57" s="99"/>
      <c r="G57" s="150"/>
      <c r="H57" s="99"/>
      <c r="I57" s="150"/>
      <c r="J57" s="99"/>
      <c r="K57" s="150"/>
      <c r="L57" s="99"/>
      <c r="M57" s="150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>
      <c r="A58" s="99"/>
      <c r="B58" s="99"/>
      <c r="C58" s="150"/>
      <c r="D58" s="99"/>
      <c r="E58" s="150"/>
      <c r="F58" s="99"/>
      <c r="G58" s="150"/>
      <c r="H58" s="99"/>
      <c r="I58" s="150"/>
      <c r="J58" s="99"/>
      <c r="K58" s="150"/>
      <c r="L58" s="99"/>
      <c r="M58" s="150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>
      <c r="A59" s="99"/>
      <c r="B59" s="99"/>
      <c r="C59" s="150"/>
      <c r="D59" s="99"/>
      <c r="E59" s="150"/>
      <c r="F59" s="99"/>
      <c r="G59" s="150"/>
      <c r="H59" s="99"/>
      <c r="I59" s="150"/>
      <c r="J59" s="99"/>
      <c r="K59" s="150"/>
      <c r="L59" s="99"/>
      <c r="M59" s="150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>
      <c r="A60" s="99"/>
      <c r="B60" s="99"/>
      <c r="C60" s="150"/>
      <c r="D60" s="99"/>
      <c r="E60" s="150"/>
      <c r="F60" s="99"/>
      <c r="G60" s="150"/>
      <c r="H60" s="99"/>
      <c r="I60" s="150"/>
      <c r="J60" s="99"/>
      <c r="K60" s="150"/>
      <c r="L60" s="99"/>
      <c r="M60" s="150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>
      <c r="A61" s="99"/>
      <c r="B61" s="99"/>
      <c r="C61" s="150"/>
      <c r="D61" s="99"/>
      <c r="E61" s="150"/>
      <c r="F61" s="99"/>
      <c r="G61" s="150"/>
      <c r="H61" s="99"/>
      <c r="I61" s="150"/>
      <c r="J61" s="99"/>
      <c r="K61" s="150"/>
      <c r="L61" s="99"/>
      <c r="M61" s="150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>
      <c r="A62" s="99"/>
      <c r="B62" s="99"/>
      <c r="C62" s="150"/>
      <c r="D62" s="99"/>
      <c r="E62" s="150"/>
      <c r="F62" s="99"/>
      <c r="G62" s="150"/>
      <c r="H62" s="99"/>
      <c r="I62" s="150"/>
      <c r="J62" s="99"/>
      <c r="K62" s="150"/>
      <c r="L62" s="99"/>
      <c r="M62" s="150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>
      <c r="A63" s="99"/>
      <c r="B63" s="99"/>
      <c r="C63" s="150"/>
      <c r="D63" s="99"/>
      <c r="E63" s="150"/>
      <c r="F63" s="99"/>
      <c r="G63" s="150"/>
      <c r="H63" s="99"/>
      <c r="I63" s="150"/>
      <c r="J63" s="99"/>
      <c r="K63" s="150"/>
      <c r="L63" s="99"/>
      <c r="M63" s="150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>
      <c r="A64" s="99"/>
      <c r="B64" s="99"/>
      <c r="C64" s="150"/>
      <c r="D64" s="99"/>
      <c r="E64" s="150"/>
      <c r="F64" s="99"/>
      <c r="G64" s="150"/>
      <c r="H64" s="99"/>
      <c r="I64" s="150"/>
      <c r="J64" s="99"/>
      <c r="K64" s="150"/>
      <c r="L64" s="99"/>
      <c r="M64" s="150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>
      <c r="A65" s="99"/>
      <c r="B65" s="99"/>
      <c r="C65" s="150"/>
      <c r="D65" s="99"/>
      <c r="E65" s="150"/>
      <c r="F65" s="99"/>
      <c r="G65" s="150"/>
      <c r="H65" s="99"/>
      <c r="I65" s="150"/>
      <c r="J65" s="99"/>
      <c r="K65" s="150"/>
      <c r="L65" s="99"/>
      <c r="M65" s="150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>
      <c r="A66" s="99"/>
      <c r="B66" s="99"/>
      <c r="C66" s="150"/>
      <c r="D66" s="99"/>
      <c r="E66" s="150"/>
      <c r="F66" s="99"/>
      <c r="G66" s="150"/>
      <c r="H66" s="99"/>
      <c r="I66" s="150"/>
      <c r="J66" s="99"/>
      <c r="K66" s="150"/>
      <c r="L66" s="99"/>
      <c r="M66" s="150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>
      <c r="A67" s="99"/>
      <c r="B67" s="99"/>
      <c r="C67" s="150"/>
      <c r="D67" s="99"/>
      <c r="E67" s="150"/>
      <c r="F67" s="99"/>
      <c r="G67" s="150"/>
      <c r="H67" s="99"/>
      <c r="I67" s="150"/>
      <c r="J67" s="99"/>
      <c r="K67" s="150"/>
      <c r="L67" s="99"/>
      <c r="M67" s="150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>
      <c r="A68" s="99"/>
      <c r="B68" s="99"/>
      <c r="C68" s="150"/>
      <c r="D68" s="99"/>
      <c r="E68" s="150"/>
      <c r="F68" s="99"/>
      <c r="G68" s="150"/>
      <c r="H68" s="99"/>
      <c r="I68" s="150"/>
      <c r="J68" s="99"/>
      <c r="K68" s="150"/>
      <c r="L68" s="99"/>
      <c r="M68" s="150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>
      <c r="A69" s="99"/>
      <c r="B69" s="99"/>
      <c r="C69" s="150"/>
      <c r="D69" s="99"/>
      <c r="E69" s="150"/>
      <c r="F69" s="99"/>
      <c r="G69" s="150"/>
      <c r="H69" s="99"/>
      <c r="I69" s="150"/>
      <c r="J69" s="99"/>
      <c r="K69" s="150"/>
      <c r="L69" s="99"/>
      <c r="M69" s="150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>
      <c r="A70" s="99"/>
      <c r="B70" s="99"/>
      <c r="C70" s="150"/>
      <c r="D70" s="99"/>
      <c r="E70" s="150"/>
      <c r="F70" s="99"/>
      <c r="G70" s="150"/>
      <c r="H70" s="99"/>
      <c r="I70" s="150"/>
      <c r="J70" s="99"/>
      <c r="K70" s="150"/>
      <c r="L70" s="99"/>
      <c r="M70" s="150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>
      <c r="A71" s="99"/>
      <c r="B71" s="99"/>
      <c r="C71" s="150"/>
      <c r="D71" s="99"/>
      <c r="E71" s="150"/>
      <c r="F71" s="99"/>
      <c r="G71" s="150"/>
      <c r="H71" s="99"/>
      <c r="I71" s="150"/>
      <c r="J71" s="99"/>
      <c r="K71" s="150"/>
      <c r="L71" s="99"/>
      <c r="M71" s="150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>
      <c r="A72" s="99"/>
      <c r="B72" s="99"/>
      <c r="C72" s="150"/>
      <c r="D72" s="99"/>
      <c r="E72" s="150"/>
      <c r="F72" s="99"/>
      <c r="G72" s="150"/>
      <c r="H72" s="99"/>
      <c r="I72" s="150"/>
      <c r="J72" s="99"/>
      <c r="K72" s="150"/>
      <c r="L72" s="99"/>
      <c r="M72" s="150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>
      <c r="A73" s="99"/>
      <c r="B73" s="99"/>
      <c r="C73" s="150"/>
      <c r="D73" s="99"/>
      <c r="E73" s="150"/>
      <c r="F73" s="99"/>
      <c r="G73" s="150"/>
      <c r="H73" s="99"/>
      <c r="I73" s="150"/>
      <c r="J73" s="99"/>
      <c r="K73" s="150"/>
      <c r="L73" s="99"/>
      <c r="M73" s="150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>
      <c r="A74" s="99"/>
      <c r="B74" s="99"/>
      <c r="C74" s="150"/>
      <c r="D74" s="99"/>
      <c r="E74" s="150"/>
      <c r="F74" s="99"/>
      <c r="G74" s="150"/>
      <c r="H74" s="99"/>
      <c r="I74" s="150"/>
      <c r="J74" s="99"/>
      <c r="K74" s="150"/>
      <c r="L74" s="99"/>
      <c r="M74" s="150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>
      <c r="A75" s="99"/>
      <c r="B75" s="99"/>
      <c r="C75" s="150"/>
      <c r="D75" s="99"/>
      <c r="E75" s="150"/>
      <c r="F75" s="99"/>
      <c r="G75" s="150"/>
      <c r="H75" s="99"/>
      <c r="I75" s="150"/>
      <c r="J75" s="99"/>
      <c r="K75" s="150"/>
      <c r="L75" s="99"/>
      <c r="M75" s="150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>
      <c r="A76" s="99"/>
      <c r="B76" s="99"/>
      <c r="C76" s="150"/>
      <c r="D76" s="99"/>
      <c r="E76" s="150"/>
      <c r="F76" s="99"/>
      <c r="G76" s="150"/>
      <c r="H76" s="99"/>
      <c r="I76" s="150"/>
      <c r="J76" s="99"/>
      <c r="K76" s="150"/>
      <c r="L76" s="99"/>
      <c r="M76" s="150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>
      <c r="A77" s="99"/>
      <c r="B77" s="99"/>
      <c r="C77" s="150"/>
      <c r="D77" s="99"/>
      <c r="E77" s="150"/>
      <c r="F77" s="99"/>
      <c r="G77" s="150"/>
      <c r="H77" s="99"/>
      <c r="I77" s="150"/>
      <c r="J77" s="99"/>
      <c r="K77" s="150"/>
      <c r="L77" s="99"/>
      <c r="M77" s="150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>
      <c r="A78" s="99"/>
      <c r="B78" s="99"/>
      <c r="C78" s="150"/>
      <c r="D78" s="99"/>
      <c r="E78" s="150"/>
      <c r="F78" s="99"/>
      <c r="G78" s="150"/>
      <c r="H78" s="99"/>
      <c r="I78" s="150"/>
      <c r="J78" s="99"/>
      <c r="K78" s="150"/>
      <c r="L78" s="99"/>
      <c r="M78" s="150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>
      <c r="A79" s="99"/>
      <c r="B79" s="99"/>
      <c r="C79" s="150"/>
      <c r="D79" s="99"/>
      <c r="E79" s="150"/>
      <c r="F79" s="99"/>
      <c r="G79" s="150"/>
      <c r="H79" s="99"/>
      <c r="I79" s="150"/>
      <c r="J79" s="99"/>
      <c r="K79" s="150"/>
      <c r="L79" s="99"/>
      <c r="M79" s="150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>
      <c r="A80" s="99"/>
      <c r="B80" s="99"/>
      <c r="C80" s="150"/>
      <c r="D80" s="99"/>
      <c r="E80" s="150"/>
      <c r="F80" s="99"/>
      <c r="G80" s="150"/>
      <c r="H80" s="99"/>
      <c r="I80" s="150"/>
      <c r="J80" s="99"/>
      <c r="K80" s="150"/>
      <c r="L80" s="99"/>
      <c r="M80" s="150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>
      <c r="A81" s="99"/>
      <c r="B81" s="99"/>
      <c r="C81" s="150"/>
      <c r="D81" s="99"/>
      <c r="E81" s="150"/>
      <c r="F81" s="99"/>
      <c r="G81" s="150"/>
      <c r="H81" s="99"/>
      <c r="I81" s="150"/>
      <c r="J81" s="99"/>
      <c r="K81" s="150"/>
      <c r="L81" s="99"/>
      <c r="M81" s="150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>
      <c r="A82" s="99"/>
      <c r="B82" s="99"/>
      <c r="C82" s="150"/>
      <c r="D82" s="99"/>
      <c r="E82" s="150"/>
      <c r="F82" s="99"/>
      <c r="G82" s="150"/>
      <c r="H82" s="99"/>
      <c r="I82" s="150"/>
      <c r="J82" s="99"/>
      <c r="K82" s="150"/>
      <c r="L82" s="99"/>
      <c r="M82" s="150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>
      <c r="A83" s="99"/>
      <c r="B83" s="99"/>
      <c r="C83" s="150"/>
      <c r="D83" s="99"/>
      <c r="E83" s="150"/>
      <c r="F83" s="99"/>
      <c r="G83" s="150"/>
      <c r="H83" s="99"/>
      <c r="I83" s="150"/>
      <c r="J83" s="99"/>
      <c r="K83" s="150"/>
      <c r="L83" s="99"/>
      <c r="M83" s="150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>
      <c r="A84" s="99"/>
      <c r="B84" s="99"/>
      <c r="C84" s="150"/>
      <c r="D84" s="99"/>
      <c r="E84" s="150"/>
      <c r="F84" s="99"/>
      <c r="G84" s="150"/>
      <c r="H84" s="99"/>
      <c r="I84" s="150"/>
      <c r="J84" s="99"/>
      <c r="K84" s="150"/>
      <c r="L84" s="99"/>
      <c r="M84" s="150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>
      <c r="A85" s="99"/>
      <c r="B85" s="99"/>
      <c r="C85" s="150"/>
      <c r="D85" s="99"/>
      <c r="E85" s="150"/>
      <c r="F85" s="99"/>
      <c r="G85" s="150"/>
      <c r="H85" s="99"/>
      <c r="I85" s="150"/>
      <c r="J85" s="99"/>
      <c r="K85" s="150"/>
      <c r="L85" s="99"/>
      <c r="M85" s="150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>
      <c r="A86" s="99"/>
      <c r="B86" s="99"/>
      <c r="C86" s="150"/>
      <c r="D86" s="99"/>
      <c r="E86" s="150"/>
      <c r="F86" s="99"/>
      <c r="G86" s="150"/>
      <c r="H86" s="99"/>
      <c r="I86" s="150"/>
      <c r="J86" s="99"/>
      <c r="K86" s="150"/>
      <c r="L86" s="99"/>
      <c r="M86" s="150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>
      <c r="A87" s="99"/>
      <c r="B87" s="99"/>
      <c r="C87" s="150"/>
      <c r="D87" s="99"/>
      <c r="E87" s="150"/>
      <c r="F87" s="99"/>
      <c r="G87" s="150"/>
      <c r="H87" s="99"/>
      <c r="I87" s="150"/>
      <c r="J87" s="99"/>
      <c r="K87" s="150"/>
      <c r="L87" s="99"/>
      <c r="M87" s="150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>
      <c r="A88" s="99"/>
      <c r="B88" s="99"/>
      <c r="C88" s="150"/>
      <c r="D88" s="99"/>
      <c r="E88" s="150"/>
      <c r="F88" s="99"/>
      <c r="G88" s="150"/>
      <c r="H88" s="99"/>
      <c r="I88" s="150"/>
      <c r="J88" s="99"/>
      <c r="K88" s="150"/>
      <c r="L88" s="99"/>
      <c r="M88" s="150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>
      <c r="A89" s="99"/>
      <c r="B89" s="99"/>
      <c r="C89" s="150"/>
      <c r="D89" s="99"/>
      <c r="E89" s="150"/>
      <c r="F89" s="99"/>
      <c r="G89" s="150"/>
      <c r="H89" s="99"/>
      <c r="I89" s="150"/>
      <c r="J89" s="99"/>
      <c r="K89" s="150"/>
      <c r="L89" s="99"/>
      <c r="M89" s="150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>
      <c r="A90" s="99"/>
      <c r="B90" s="99"/>
      <c r="C90" s="150"/>
      <c r="D90" s="99"/>
      <c r="E90" s="150"/>
      <c r="F90" s="99"/>
      <c r="G90" s="150"/>
      <c r="H90" s="99"/>
      <c r="I90" s="150"/>
      <c r="J90" s="99"/>
      <c r="K90" s="150"/>
      <c r="L90" s="99"/>
      <c r="M90" s="150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>
      <c r="A91" s="99"/>
      <c r="B91" s="99"/>
      <c r="C91" s="150"/>
      <c r="D91" s="99"/>
      <c r="E91" s="150"/>
      <c r="F91" s="99"/>
      <c r="G91" s="150"/>
      <c r="H91" s="99"/>
      <c r="I91" s="150"/>
      <c r="J91" s="99"/>
      <c r="K91" s="150"/>
      <c r="L91" s="99"/>
      <c r="M91" s="150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>
      <c r="A92" s="99"/>
      <c r="B92" s="99"/>
      <c r="C92" s="150"/>
      <c r="D92" s="99"/>
      <c r="E92" s="150"/>
      <c r="F92" s="99"/>
      <c r="G92" s="150"/>
      <c r="H92" s="99"/>
      <c r="I92" s="150"/>
      <c r="J92" s="99"/>
      <c r="K92" s="150"/>
      <c r="L92" s="99"/>
      <c r="M92" s="150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>
      <c r="A93" s="99"/>
      <c r="B93" s="99"/>
      <c r="C93" s="150"/>
      <c r="D93" s="99"/>
      <c r="E93" s="150"/>
      <c r="F93" s="99"/>
      <c r="G93" s="150"/>
      <c r="H93" s="99"/>
      <c r="I93" s="150"/>
      <c r="J93" s="99"/>
      <c r="K93" s="150"/>
      <c r="L93" s="99"/>
      <c r="M93" s="150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>
      <c r="A94" s="99"/>
      <c r="B94" s="99"/>
      <c r="C94" s="150"/>
      <c r="D94" s="99"/>
      <c r="E94" s="150"/>
      <c r="F94" s="99"/>
      <c r="G94" s="150"/>
      <c r="H94" s="99"/>
      <c r="I94" s="150"/>
      <c r="J94" s="99"/>
      <c r="K94" s="150"/>
      <c r="L94" s="99"/>
      <c r="M94" s="150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>
      <c r="A95" s="99"/>
      <c r="B95" s="99"/>
      <c r="C95" s="150"/>
      <c r="D95" s="99"/>
      <c r="E95" s="150"/>
      <c r="F95" s="99"/>
      <c r="G95" s="150"/>
      <c r="H95" s="99"/>
      <c r="I95" s="150"/>
      <c r="J95" s="99"/>
      <c r="K95" s="150"/>
      <c r="L95" s="99"/>
      <c r="M95" s="150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>
      <c r="A96" s="99"/>
      <c r="B96" s="99"/>
      <c r="C96" s="150"/>
      <c r="D96" s="99"/>
      <c r="E96" s="150"/>
      <c r="F96" s="99"/>
      <c r="G96" s="150"/>
      <c r="H96" s="99"/>
      <c r="I96" s="150"/>
      <c r="J96" s="99"/>
      <c r="K96" s="150"/>
      <c r="L96" s="99"/>
      <c r="M96" s="150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>
      <c r="A97" s="99"/>
      <c r="B97" s="99"/>
      <c r="C97" s="150"/>
      <c r="D97" s="99"/>
      <c r="E97" s="150"/>
      <c r="F97" s="99"/>
      <c r="G97" s="150"/>
      <c r="H97" s="99"/>
      <c r="I97" s="150"/>
      <c r="J97" s="99"/>
      <c r="K97" s="150"/>
      <c r="L97" s="99"/>
      <c r="M97" s="150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>
      <c r="A98" s="99"/>
      <c r="B98" s="99"/>
      <c r="C98" s="150"/>
      <c r="D98" s="99"/>
      <c r="E98" s="150"/>
      <c r="F98" s="99"/>
      <c r="G98" s="150"/>
      <c r="H98" s="99"/>
      <c r="I98" s="150"/>
      <c r="J98" s="99"/>
      <c r="K98" s="150"/>
      <c r="L98" s="99"/>
      <c r="M98" s="150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>
      <c r="A99" s="99"/>
      <c r="B99" s="99"/>
      <c r="C99" s="150"/>
      <c r="D99" s="99"/>
      <c r="E99" s="150"/>
      <c r="F99" s="99"/>
      <c r="G99" s="150"/>
      <c r="H99" s="99"/>
      <c r="I99" s="150"/>
      <c r="J99" s="99"/>
      <c r="K99" s="150"/>
      <c r="L99" s="99"/>
      <c r="M99" s="150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>
      <c r="A100" s="99"/>
      <c r="B100" s="99"/>
      <c r="C100" s="150"/>
      <c r="D100" s="99"/>
      <c r="E100" s="150"/>
      <c r="F100" s="99"/>
      <c r="G100" s="150"/>
      <c r="H100" s="99"/>
      <c r="I100" s="150"/>
      <c r="J100" s="99"/>
      <c r="K100" s="150"/>
      <c r="L100" s="99"/>
      <c r="M100" s="150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>
      <c r="A101" s="99"/>
      <c r="B101" s="99"/>
      <c r="C101" s="150"/>
      <c r="D101" s="99"/>
      <c r="E101" s="150"/>
      <c r="F101" s="99"/>
      <c r="G101" s="150"/>
      <c r="H101" s="99"/>
      <c r="I101" s="150"/>
      <c r="J101" s="99"/>
      <c r="K101" s="150"/>
      <c r="L101" s="99"/>
      <c r="M101" s="150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>
      <c r="A102" s="99"/>
      <c r="B102" s="99"/>
      <c r="C102" s="150"/>
      <c r="D102" s="99"/>
      <c r="E102" s="150"/>
      <c r="F102" s="99"/>
      <c r="G102" s="150"/>
      <c r="H102" s="99"/>
      <c r="I102" s="150"/>
      <c r="J102" s="99"/>
      <c r="K102" s="150"/>
      <c r="L102" s="99"/>
      <c r="M102" s="150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>
      <c r="A103" s="99"/>
      <c r="B103" s="99"/>
      <c r="C103" s="150"/>
      <c r="D103" s="99"/>
      <c r="E103" s="150"/>
      <c r="F103" s="99"/>
      <c r="G103" s="150"/>
      <c r="H103" s="99"/>
      <c r="I103" s="150"/>
      <c r="J103" s="99"/>
      <c r="K103" s="150"/>
      <c r="L103" s="99"/>
      <c r="M103" s="150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>
      <c r="A104" s="99"/>
      <c r="B104" s="99"/>
      <c r="C104" s="150"/>
      <c r="D104" s="99"/>
      <c r="E104" s="150"/>
      <c r="F104" s="99"/>
      <c r="G104" s="150"/>
      <c r="H104" s="99"/>
      <c r="I104" s="150"/>
      <c r="J104" s="99"/>
      <c r="K104" s="150"/>
      <c r="L104" s="99"/>
      <c r="M104" s="150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>
      <c r="A105" s="99"/>
      <c r="B105" s="99"/>
      <c r="C105" s="150"/>
      <c r="D105" s="99"/>
      <c r="E105" s="150"/>
      <c r="F105" s="99"/>
      <c r="G105" s="150"/>
      <c r="H105" s="99"/>
      <c r="I105" s="150"/>
      <c r="J105" s="99"/>
      <c r="K105" s="150"/>
      <c r="L105" s="99"/>
      <c r="M105" s="150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>
      <c r="A106" s="99"/>
      <c r="B106" s="99"/>
      <c r="C106" s="150"/>
      <c r="D106" s="99"/>
      <c r="E106" s="150"/>
      <c r="F106" s="99"/>
      <c r="G106" s="150"/>
      <c r="H106" s="99"/>
      <c r="I106" s="150"/>
      <c r="J106" s="99"/>
      <c r="K106" s="150"/>
      <c r="L106" s="99"/>
      <c r="M106" s="150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>
      <c r="A107" s="99"/>
      <c r="B107" s="99"/>
      <c r="C107" s="150"/>
      <c r="D107" s="99"/>
      <c r="E107" s="150"/>
      <c r="F107" s="99"/>
      <c r="G107" s="150"/>
      <c r="H107" s="99"/>
      <c r="I107" s="150"/>
      <c r="J107" s="99"/>
      <c r="K107" s="150"/>
      <c r="L107" s="99"/>
      <c r="M107" s="150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>
      <c r="A108" s="99"/>
      <c r="B108" s="99"/>
      <c r="C108" s="150"/>
      <c r="D108" s="99"/>
      <c r="E108" s="150"/>
      <c r="F108" s="99"/>
      <c r="G108" s="150"/>
      <c r="H108" s="99"/>
      <c r="I108" s="150"/>
      <c r="J108" s="99"/>
      <c r="K108" s="150"/>
      <c r="L108" s="99"/>
      <c r="M108" s="150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>
      <c r="A109" s="99"/>
      <c r="B109" s="99"/>
      <c r="C109" s="150"/>
      <c r="D109" s="99"/>
      <c r="E109" s="150"/>
      <c r="F109" s="99"/>
      <c r="G109" s="150"/>
      <c r="H109" s="99"/>
      <c r="I109" s="150"/>
      <c r="J109" s="99"/>
      <c r="K109" s="150"/>
      <c r="L109" s="99"/>
      <c r="M109" s="150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>
      <c r="A110" s="99"/>
      <c r="B110" s="99"/>
      <c r="C110" s="150"/>
      <c r="D110" s="99"/>
      <c r="E110" s="150"/>
      <c r="F110" s="99"/>
      <c r="G110" s="150"/>
      <c r="H110" s="99"/>
      <c r="I110" s="150"/>
      <c r="J110" s="99"/>
      <c r="K110" s="150"/>
      <c r="L110" s="99"/>
      <c r="M110" s="150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>
      <c r="A111" s="99"/>
      <c r="B111" s="99"/>
      <c r="C111" s="150"/>
      <c r="D111" s="99"/>
      <c r="E111" s="150"/>
      <c r="F111" s="99"/>
      <c r="G111" s="150"/>
      <c r="H111" s="99"/>
      <c r="I111" s="150"/>
      <c r="J111" s="99"/>
      <c r="K111" s="150"/>
      <c r="L111" s="99"/>
      <c r="M111" s="150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>
      <c r="A112" s="99"/>
      <c r="B112" s="99"/>
      <c r="C112" s="150"/>
      <c r="D112" s="99"/>
      <c r="E112" s="150"/>
      <c r="F112" s="99"/>
      <c r="G112" s="150"/>
      <c r="H112" s="99"/>
      <c r="I112" s="150"/>
      <c r="J112" s="99"/>
      <c r="K112" s="150"/>
      <c r="L112" s="99"/>
      <c r="M112" s="150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>
      <c r="A113" s="99"/>
      <c r="B113" s="99"/>
      <c r="C113" s="150"/>
      <c r="D113" s="99"/>
      <c r="E113" s="150"/>
      <c r="F113" s="99"/>
      <c r="G113" s="150"/>
      <c r="H113" s="99"/>
      <c r="I113" s="150"/>
      <c r="J113" s="99"/>
      <c r="K113" s="150"/>
      <c r="L113" s="99"/>
      <c r="M113" s="150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>
      <c r="A114" s="99"/>
      <c r="B114" s="99"/>
      <c r="C114" s="150"/>
      <c r="D114" s="99"/>
      <c r="E114" s="150"/>
      <c r="F114" s="99"/>
      <c r="G114" s="150"/>
      <c r="H114" s="99"/>
      <c r="I114" s="150"/>
      <c r="J114" s="99"/>
      <c r="K114" s="150"/>
      <c r="L114" s="99"/>
      <c r="M114" s="150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>
      <c r="A115" s="99"/>
      <c r="B115" s="99"/>
      <c r="C115" s="150"/>
      <c r="D115" s="99"/>
      <c r="E115" s="150"/>
      <c r="F115" s="99"/>
      <c r="G115" s="150"/>
      <c r="H115" s="99"/>
      <c r="I115" s="150"/>
      <c r="J115" s="99"/>
      <c r="K115" s="150"/>
      <c r="L115" s="99"/>
      <c r="M115" s="150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>
      <c r="A116" s="99"/>
      <c r="B116" s="99"/>
      <c r="C116" s="150"/>
      <c r="D116" s="99"/>
      <c r="E116" s="150"/>
      <c r="F116" s="99"/>
      <c r="G116" s="150"/>
      <c r="H116" s="99"/>
      <c r="I116" s="150"/>
      <c r="J116" s="99"/>
      <c r="K116" s="150"/>
      <c r="L116" s="99"/>
      <c r="M116" s="150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>
      <c r="A117" s="99"/>
      <c r="B117" s="99"/>
      <c r="C117" s="150"/>
      <c r="D117" s="99"/>
      <c r="E117" s="150"/>
      <c r="F117" s="99"/>
      <c r="G117" s="150"/>
      <c r="H117" s="99"/>
      <c r="I117" s="150"/>
      <c r="J117" s="99"/>
      <c r="K117" s="150"/>
      <c r="L117" s="99"/>
      <c r="M117" s="150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>
      <c r="A118" s="99"/>
      <c r="B118" s="99"/>
      <c r="C118" s="150"/>
      <c r="D118" s="99"/>
      <c r="E118" s="150"/>
      <c r="F118" s="99"/>
      <c r="G118" s="150"/>
      <c r="H118" s="99"/>
      <c r="I118" s="150"/>
      <c r="J118" s="99"/>
      <c r="K118" s="150"/>
      <c r="L118" s="99"/>
      <c r="M118" s="150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>
      <c r="A119" s="99"/>
      <c r="B119" s="99"/>
      <c r="C119" s="150"/>
      <c r="D119" s="99"/>
      <c r="E119" s="150"/>
      <c r="F119" s="99"/>
      <c r="G119" s="150"/>
      <c r="H119" s="99"/>
      <c r="I119" s="150"/>
      <c r="J119" s="99"/>
      <c r="K119" s="150"/>
      <c r="L119" s="99"/>
      <c r="M119" s="150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>
      <c r="A120" s="99"/>
      <c r="B120" s="99"/>
      <c r="C120" s="150"/>
      <c r="D120" s="99"/>
      <c r="E120" s="150"/>
      <c r="F120" s="99"/>
      <c r="G120" s="150"/>
      <c r="H120" s="99"/>
      <c r="I120" s="150"/>
      <c r="J120" s="99"/>
      <c r="K120" s="150"/>
      <c r="L120" s="99"/>
      <c r="M120" s="150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>
      <c r="A121" s="99"/>
      <c r="B121" s="99"/>
      <c r="C121" s="150"/>
      <c r="D121" s="99"/>
      <c r="E121" s="150"/>
      <c r="F121" s="99"/>
      <c r="G121" s="150"/>
      <c r="H121" s="99"/>
      <c r="I121" s="150"/>
      <c r="J121" s="99"/>
      <c r="K121" s="150"/>
      <c r="L121" s="99"/>
      <c r="M121" s="150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>
      <c r="A122" s="99"/>
      <c r="B122" s="99"/>
      <c r="C122" s="150"/>
      <c r="D122" s="99"/>
      <c r="E122" s="150"/>
      <c r="F122" s="99"/>
      <c r="G122" s="150"/>
      <c r="H122" s="99"/>
      <c r="I122" s="150"/>
      <c r="J122" s="99"/>
      <c r="K122" s="150"/>
      <c r="L122" s="99"/>
      <c r="M122" s="150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>
      <c r="A123" s="99"/>
      <c r="B123" s="99"/>
      <c r="C123" s="150"/>
      <c r="D123" s="99"/>
      <c r="E123" s="150"/>
      <c r="F123" s="99"/>
      <c r="G123" s="150"/>
      <c r="H123" s="99"/>
      <c r="I123" s="150"/>
      <c r="J123" s="99"/>
      <c r="K123" s="150"/>
      <c r="L123" s="99"/>
      <c r="M123" s="150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>
      <c r="A124" s="99"/>
      <c r="B124" s="99"/>
      <c r="C124" s="150"/>
      <c r="D124" s="99"/>
      <c r="E124" s="150"/>
      <c r="F124" s="99"/>
      <c r="G124" s="150"/>
      <c r="H124" s="99"/>
      <c r="I124" s="150"/>
      <c r="J124" s="99"/>
      <c r="K124" s="150"/>
      <c r="L124" s="99"/>
      <c r="M124" s="150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>
      <c r="A125" s="99"/>
      <c r="B125" s="99"/>
      <c r="C125" s="150"/>
      <c r="D125" s="99"/>
      <c r="E125" s="150"/>
      <c r="F125" s="99"/>
      <c r="G125" s="150"/>
      <c r="H125" s="99"/>
      <c r="I125" s="150"/>
      <c r="J125" s="99"/>
      <c r="K125" s="150"/>
      <c r="L125" s="99"/>
      <c r="M125" s="150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>
      <c r="A126" s="99"/>
      <c r="B126" s="99"/>
      <c r="C126" s="150"/>
      <c r="D126" s="99"/>
      <c r="E126" s="150"/>
      <c r="F126" s="99"/>
      <c r="G126" s="150"/>
      <c r="H126" s="99"/>
      <c r="I126" s="150"/>
      <c r="J126" s="99"/>
      <c r="K126" s="150"/>
      <c r="L126" s="99"/>
      <c r="M126" s="150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>
      <c r="A127" s="99"/>
      <c r="B127" s="99"/>
      <c r="C127" s="150"/>
      <c r="D127" s="99"/>
      <c r="E127" s="150"/>
      <c r="F127" s="99"/>
      <c r="G127" s="150"/>
      <c r="H127" s="99"/>
      <c r="I127" s="150"/>
      <c r="J127" s="99"/>
      <c r="K127" s="150"/>
      <c r="L127" s="99"/>
      <c r="M127" s="150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>
      <c r="A128" s="99"/>
      <c r="B128" s="99"/>
      <c r="C128" s="150"/>
      <c r="D128" s="99"/>
      <c r="E128" s="150"/>
      <c r="F128" s="99"/>
      <c r="G128" s="150"/>
      <c r="H128" s="99"/>
      <c r="I128" s="150"/>
      <c r="J128" s="99"/>
      <c r="K128" s="150"/>
      <c r="L128" s="99"/>
      <c r="M128" s="150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>
      <c r="A129" s="99"/>
      <c r="B129" s="99"/>
      <c r="C129" s="150"/>
      <c r="D129" s="99"/>
      <c r="E129" s="150"/>
      <c r="F129" s="99"/>
      <c r="G129" s="150"/>
      <c r="H129" s="99"/>
      <c r="I129" s="150"/>
      <c r="J129" s="99"/>
      <c r="K129" s="150"/>
      <c r="L129" s="99"/>
      <c r="M129" s="150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>
      <c r="A130" s="99"/>
      <c r="B130" s="99"/>
      <c r="C130" s="150"/>
      <c r="D130" s="99"/>
      <c r="E130" s="150"/>
      <c r="F130" s="99"/>
      <c r="G130" s="150"/>
      <c r="H130" s="99"/>
      <c r="I130" s="150"/>
      <c r="J130" s="99"/>
      <c r="K130" s="150"/>
      <c r="L130" s="99"/>
      <c r="M130" s="150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>
      <c r="A131" s="99"/>
      <c r="B131" s="99"/>
      <c r="C131" s="150"/>
      <c r="D131" s="99"/>
      <c r="E131" s="150"/>
      <c r="F131" s="99"/>
      <c r="G131" s="150"/>
      <c r="H131" s="99"/>
      <c r="I131" s="150"/>
      <c r="J131" s="99"/>
      <c r="K131" s="150"/>
      <c r="L131" s="99"/>
      <c r="M131" s="150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>
      <c r="A132" s="99"/>
      <c r="B132" s="99"/>
      <c r="C132" s="150"/>
      <c r="D132" s="99"/>
      <c r="E132" s="150"/>
      <c r="F132" s="99"/>
      <c r="G132" s="150"/>
      <c r="H132" s="99"/>
      <c r="I132" s="150"/>
      <c r="J132" s="99"/>
      <c r="K132" s="150"/>
      <c r="L132" s="99"/>
      <c r="M132" s="150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>
      <c r="A133" s="99"/>
      <c r="B133" s="99"/>
      <c r="C133" s="150"/>
      <c r="D133" s="99"/>
      <c r="E133" s="150"/>
      <c r="F133" s="99"/>
      <c r="G133" s="150"/>
      <c r="H133" s="99"/>
      <c r="I133" s="150"/>
      <c r="J133" s="99"/>
      <c r="K133" s="150"/>
      <c r="L133" s="99"/>
      <c r="M133" s="150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>
      <c r="A134" s="99"/>
      <c r="B134" s="99"/>
      <c r="C134" s="150"/>
      <c r="D134" s="99"/>
      <c r="E134" s="150"/>
      <c r="F134" s="99"/>
      <c r="G134" s="150"/>
      <c r="H134" s="99"/>
      <c r="I134" s="150"/>
      <c r="J134" s="99"/>
      <c r="K134" s="150"/>
      <c r="L134" s="99"/>
      <c r="M134" s="150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>
      <c r="A135" s="99"/>
      <c r="B135" s="99"/>
      <c r="C135" s="150"/>
      <c r="D135" s="99"/>
      <c r="E135" s="150"/>
      <c r="F135" s="99"/>
      <c r="G135" s="150"/>
      <c r="H135" s="99"/>
      <c r="I135" s="150"/>
      <c r="J135" s="99"/>
      <c r="K135" s="150"/>
      <c r="L135" s="99"/>
      <c r="M135" s="150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>
      <c r="A136" s="99"/>
      <c r="B136" s="99"/>
      <c r="C136" s="150"/>
      <c r="D136" s="99"/>
      <c r="E136" s="150"/>
      <c r="F136" s="99"/>
      <c r="G136" s="150"/>
      <c r="H136" s="99"/>
      <c r="I136" s="150"/>
      <c r="J136" s="99"/>
      <c r="K136" s="150"/>
      <c r="L136" s="99"/>
      <c r="M136" s="150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>
      <c r="A137" s="99"/>
      <c r="B137" s="99"/>
      <c r="C137" s="150"/>
      <c r="D137" s="99"/>
      <c r="E137" s="150"/>
      <c r="F137" s="99"/>
      <c r="G137" s="150"/>
      <c r="H137" s="99"/>
      <c r="I137" s="150"/>
      <c r="J137" s="99"/>
      <c r="K137" s="150"/>
      <c r="L137" s="99"/>
      <c r="M137" s="150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>
      <c r="A138" s="99"/>
      <c r="B138" s="99"/>
      <c r="C138" s="150"/>
      <c r="D138" s="99"/>
      <c r="E138" s="150"/>
      <c r="F138" s="99"/>
      <c r="G138" s="150"/>
      <c r="H138" s="99"/>
      <c r="I138" s="150"/>
      <c r="J138" s="99"/>
      <c r="K138" s="150"/>
      <c r="L138" s="99"/>
      <c r="M138" s="150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>
      <c r="A139" s="99"/>
      <c r="B139" s="99"/>
      <c r="C139" s="150"/>
      <c r="D139" s="99"/>
      <c r="E139" s="150"/>
      <c r="F139" s="99"/>
      <c r="G139" s="150"/>
      <c r="H139" s="99"/>
      <c r="I139" s="150"/>
      <c r="J139" s="99"/>
      <c r="K139" s="150"/>
      <c r="L139" s="99"/>
      <c r="M139" s="150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>
      <c r="A140" s="99"/>
      <c r="B140" s="99"/>
      <c r="C140" s="150"/>
      <c r="D140" s="99"/>
      <c r="E140" s="150"/>
      <c r="F140" s="99"/>
      <c r="G140" s="150"/>
      <c r="H140" s="99"/>
      <c r="I140" s="150"/>
      <c r="J140" s="99"/>
      <c r="K140" s="150"/>
      <c r="L140" s="99"/>
      <c r="M140" s="150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>
      <c r="A141" s="99"/>
      <c r="B141" s="99"/>
      <c r="C141" s="150"/>
      <c r="D141" s="99"/>
      <c r="E141" s="150"/>
      <c r="F141" s="99"/>
      <c r="G141" s="150"/>
      <c r="H141" s="99"/>
      <c r="I141" s="150"/>
      <c r="J141" s="99"/>
      <c r="K141" s="150"/>
      <c r="L141" s="99"/>
      <c r="M141" s="150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>
      <c r="A142" s="99"/>
      <c r="B142" s="99"/>
      <c r="C142" s="150"/>
      <c r="D142" s="99"/>
      <c r="E142" s="150"/>
      <c r="F142" s="99"/>
      <c r="G142" s="150"/>
      <c r="H142" s="99"/>
      <c r="I142" s="150"/>
      <c r="J142" s="99"/>
      <c r="K142" s="150"/>
      <c r="L142" s="99"/>
      <c r="M142" s="150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>
      <c r="A143" s="99"/>
      <c r="B143" s="99"/>
      <c r="C143" s="150"/>
      <c r="D143" s="99"/>
      <c r="E143" s="150"/>
      <c r="F143" s="99"/>
      <c r="G143" s="150"/>
      <c r="H143" s="99"/>
      <c r="I143" s="150"/>
      <c r="J143" s="99"/>
      <c r="K143" s="150"/>
      <c r="L143" s="99"/>
      <c r="M143" s="150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>
      <c r="A144" s="99"/>
      <c r="B144" s="99"/>
      <c r="C144" s="150"/>
      <c r="D144" s="99"/>
      <c r="E144" s="150"/>
      <c r="F144" s="99"/>
      <c r="G144" s="150"/>
      <c r="H144" s="99"/>
      <c r="I144" s="150"/>
      <c r="J144" s="99"/>
      <c r="K144" s="150"/>
      <c r="L144" s="99"/>
      <c r="M144" s="150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>
      <c r="A145" s="99"/>
      <c r="B145" s="99"/>
      <c r="C145" s="150"/>
      <c r="D145" s="99"/>
      <c r="E145" s="150"/>
      <c r="F145" s="99"/>
      <c r="G145" s="150"/>
      <c r="H145" s="99"/>
      <c r="I145" s="150"/>
      <c r="J145" s="99"/>
      <c r="K145" s="150"/>
      <c r="L145" s="99"/>
      <c r="M145" s="150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>
      <c r="A146" s="99"/>
      <c r="B146" s="99"/>
      <c r="C146" s="150"/>
      <c r="D146" s="99"/>
      <c r="E146" s="150"/>
      <c r="F146" s="99"/>
      <c r="G146" s="150"/>
      <c r="H146" s="99"/>
      <c r="I146" s="150"/>
      <c r="J146" s="99"/>
      <c r="K146" s="150"/>
      <c r="L146" s="99"/>
      <c r="M146" s="150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>
      <c r="A147" s="99"/>
      <c r="B147" s="99"/>
      <c r="C147" s="150"/>
      <c r="D147" s="99"/>
      <c r="E147" s="150"/>
      <c r="F147" s="99"/>
      <c r="G147" s="150"/>
      <c r="H147" s="99"/>
      <c r="I147" s="150"/>
      <c r="J147" s="99"/>
      <c r="K147" s="150"/>
      <c r="L147" s="99"/>
      <c r="M147" s="150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>
      <c r="A148" s="99"/>
      <c r="B148" s="99"/>
      <c r="C148" s="150"/>
      <c r="D148" s="99"/>
      <c r="E148" s="150"/>
      <c r="F148" s="99"/>
      <c r="G148" s="150"/>
      <c r="H148" s="99"/>
      <c r="I148" s="150"/>
      <c r="J148" s="99"/>
      <c r="K148" s="150"/>
      <c r="L148" s="99"/>
      <c r="M148" s="150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>
      <c r="A149" s="99"/>
      <c r="B149" s="99"/>
      <c r="C149" s="150"/>
      <c r="D149" s="99"/>
      <c r="E149" s="150"/>
      <c r="F149" s="99"/>
      <c r="G149" s="150"/>
      <c r="H149" s="99"/>
      <c r="I149" s="150"/>
      <c r="J149" s="99"/>
      <c r="K149" s="150"/>
      <c r="L149" s="99"/>
      <c r="M149" s="150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>
      <c r="A150" s="99"/>
      <c r="B150" s="99"/>
      <c r="C150" s="150"/>
      <c r="D150" s="99"/>
      <c r="E150" s="150"/>
      <c r="F150" s="99"/>
      <c r="G150" s="150"/>
      <c r="H150" s="99"/>
      <c r="I150" s="150"/>
      <c r="J150" s="99"/>
      <c r="K150" s="150"/>
      <c r="L150" s="99"/>
      <c r="M150" s="150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>
      <c r="A151" s="99"/>
      <c r="B151" s="99"/>
      <c r="C151" s="150"/>
      <c r="D151" s="99"/>
      <c r="E151" s="150"/>
      <c r="F151" s="99"/>
      <c r="G151" s="150"/>
      <c r="H151" s="99"/>
      <c r="I151" s="150"/>
      <c r="J151" s="99"/>
      <c r="K151" s="150"/>
      <c r="L151" s="99"/>
      <c r="M151" s="150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>
      <c r="A152" s="99"/>
      <c r="B152" s="99"/>
      <c r="C152" s="150"/>
      <c r="D152" s="99"/>
      <c r="E152" s="150"/>
      <c r="F152" s="99"/>
      <c r="G152" s="150"/>
      <c r="H152" s="99"/>
      <c r="I152" s="150"/>
      <c r="J152" s="99"/>
      <c r="K152" s="150"/>
      <c r="L152" s="99"/>
      <c r="M152" s="150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>
      <c r="A153" s="99"/>
      <c r="B153" s="99"/>
      <c r="C153" s="150"/>
      <c r="D153" s="99"/>
      <c r="E153" s="150"/>
      <c r="F153" s="99"/>
      <c r="G153" s="150"/>
      <c r="H153" s="99"/>
      <c r="I153" s="150"/>
      <c r="J153" s="99"/>
      <c r="K153" s="150"/>
      <c r="L153" s="99"/>
      <c r="M153" s="150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>
      <c r="A154" s="99"/>
      <c r="B154" s="99"/>
      <c r="C154" s="150"/>
      <c r="D154" s="99"/>
      <c r="E154" s="150"/>
      <c r="F154" s="99"/>
      <c r="G154" s="150"/>
      <c r="H154" s="99"/>
      <c r="I154" s="150"/>
      <c r="J154" s="99"/>
      <c r="K154" s="150"/>
      <c r="L154" s="99"/>
      <c r="M154" s="150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>
      <c r="A155" s="99"/>
      <c r="B155" s="99"/>
      <c r="C155" s="150"/>
      <c r="D155" s="99"/>
      <c r="E155" s="150"/>
      <c r="F155" s="99"/>
      <c r="G155" s="150"/>
      <c r="H155" s="99"/>
      <c r="I155" s="150"/>
      <c r="J155" s="99"/>
      <c r="K155" s="150"/>
      <c r="L155" s="99"/>
      <c r="M155" s="150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>
      <c r="A156" s="99"/>
      <c r="B156" s="99"/>
      <c r="C156" s="150"/>
      <c r="D156" s="99"/>
      <c r="E156" s="150"/>
      <c r="F156" s="99"/>
      <c r="G156" s="150"/>
      <c r="H156" s="99"/>
      <c r="I156" s="150"/>
      <c r="J156" s="99"/>
      <c r="K156" s="150"/>
      <c r="L156" s="99"/>
      <c r="M156" s="150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>
      <c r="A157" s="99"/>
      <c r="B157" s="99"/>
      <c r="C157" s="150"/>
      <c r="D157" s="99"/>
      <c r="E157" s="150"/>
      <c r="F157" s="99"/>
      <c r="G157" s="150"/>
      <c r="H157" s="99"/>
      <c r="I157" s="150"/>
      <c r="J157" s="99"/>
      <c r="K157" s="150"/>
      <c r="L157" s="99"/>
      <c r="M157" s="150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>
      <c r="A158" s="99"/>
      <c r="B158" s="99"/>
      <c r="C158" s="150"/>
      <c r="D158" s="99"/>
      <c r="E158" s="150"/>
      <c r="F158" s="99"/>
      <c r="G158" s="150"/>
      <c r="H158" s="99"/>
      <c r="I158" s="150"/>
      <c r="J158" s="99"/>
      <c r="K158" s="150"/>
      <c r="L158" s="99"/>
      <c r="M158" s="150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>
      <c r="A159" s="99"/>
      <c r="B159" s="99"/>
      <c r="C159" s="150"/>
      <c r="D159" s="99"/>
      <c r="E159" s="150"/>
      <c r="F159" s="99"/>
      <c r="G159" s="150"/>
      <c r="H159" s="99"/>
      <c r="I159" s="150"/>
      <c r="J159" s="99"/>
      <c r="K159" s="150"/>
      <c r="L159" s="99"/>
      <c r="M159" s="150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>
      <c r="A160" s="99"/>
      <c r="B160" s="99"/>
      <c r="C160" s="150"/>
      <c r="D160" s="99"/>
      <c r="E160" s="150"/>
      <c r="F160" s="99"/>
      <c r="G160" s="150"/>
      <c r="H160" s="99"/>
      <c r="I160" s="150"/>
      <c r="J160" s="99"/>
      <c r="K160" s="150"/>
      <c r="L160" s="99"/>
      <c r="M160" s="150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>
      <c r="A161" s="99"/>
      <c r="B161" s="99"/>
      <c r="C161" s="150"/>
      <c r="D161" s="99"/>
      <c r="E161" s="150"/>
      <c r="F161" s="99"/>
      <c r="G161" s="150"/>
      <c r="H161" s="99"/>
      <c r="I161" s="150"/>
      <c r="J161" s="99"/>
      <c r="K161" s="150"/>
      <c r="L161" s="99"/>
      <c r="M161" s="150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>
      <c r="A162" s="99"/>
      <c r="B162" s="99"/>
      <c r="C162" s="150"/>
      <c r="D162" s="99"/>
      <c r="E162" s="150"/>
      <c r="F162" s="99"/>
      <c r="G162" s="150"/>
      <c r="H162" s="99"/>
      <c r="I162" s="150"/>
      <c r="J162" s="99"/>
      <c r="K162" s="150"/>
      <c r="L162" s="99"/>
      <c r="M162" s="150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>
      <c r="A163" s="99"/>
      <c r="B163" s="99"/>
      <c r="C163" s="150"/>
      <c r="D163" s="99"/>
      <c r="E163" s="150"/>
      <c r="F163" s="99"/>
      <c r="G163" s="150"/>
      <c r="H163" s="99"/>
      <c r="I163" s="150"/>
      <c r="J163" s="99"/>
      <c r="K163" s="150"/>
      <c r="L163" s="99"/>
      <c r="M163" s="150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>
      <c r="A164" s="99"/>
      <c r="B164" s="99"/>
      <c r="C164" s="150"/>
      <c r="D164" s="99"/>
      <c r="E164" s="150"/>
      <c r="F164" s="99"/>
      <c r="G164" s="150"/>
      <c r="H164" s="99"/>
      <c r="I164" s="150"/>
      <c r="J164" s="99"/>
      <c r="K164" s="150"/>
      <c r="L164" s="99"/>
      <c r="M164" s="150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>
      <c r="A165" s="99"/>
      <c r="B165" s="99"/>
      <c r="C165" s="150"/>
      <c r="D165" s="99"/>
      <c r="E165" s="150"/>
      <c r="F165" s="99"/>
      <c r="G165" s="150"/>
      <c r="H165" s="99"/>
      <c r="I165" s="150"/>
      <c r="J165" s="99"/>
      <c r="K165" s="150"/>
      <c r="L165" s="99"/>
      <c r="M165" s="150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>
      <c r="A166" s="99"/>
      <c r="B166" s="99"/>
      <c r="C166" s="150"/>
      <c r="D166" s="99"/>
      <c r="E166" s="150"/>
      <c r="F166" s="99"/>
      <c r="G166" s="150"/>
      <c r="H166" s="99"/>
      <c r="I166" s="150"/>
      <c r="J166" s="99"/>
      <c r="K166" s="150"/>
      <c r="L166" s="99"/>
      <c r="M166" s="150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>
      <c r="A167" s="99"/>
      <c r="B167" s="99"/>
      <c r="C167" s="150"/>
      <c r="D167" s="99"/>
      <c r="E167" s="150"/>
      <c r="F167" s="99"/>
      <c r="G167" s="150"/>
      <c r="H167" s="99"/>
      <c r="I167" s="150"/>
      <c r="J167" s="99"/>
      <c r="K167" s="150"/>
      <c r="L167" s="99"/>
      <c r="M167" s="150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>
      <c r="A168" s="99"/>
      <c r="B168" s="99"/>
      <c r="C168" s="150"/>
      <c r="D168" s="99"/>
      <c r="E168" s="150"/>
      <c r="F168" s="99"/>
      <c r="G168" s="150"/>
      <c r="H168" s="99"/>
      <c r="I168" s="150"/>
      <c r="J168" s="99"/>
      <c r="K168" s="150"/>
      <c r="L168" s="99"/>
      <c r="M168" s="150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>
      <c r="A169" s="99"/>
      <c r="B169" s="99"/>
      <c r="C169" s="150"/>
      <c r="D169" s="99"/>
      <c r="E169" s="150"/>
      <c r="F169" s="99"/>
      <c r="G169" s="150"/>
      <c r="H169" s="99"/>
      <c r="I169" s="150"/>
      <c r="J169" s="99"/>
      <c r="K169" s="150"/>
      <c r="L169" s="99"/>
      <c r="M169" s="150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>
      <c r="A170" s="99"/>
      <c r="B170" s="99"/>
      <c r="C170" s="150"/>
      <c r="D170" s="99"/>
      <c r="E170" s="150"/>
      <c r="F170" s="99"/>
      <c r="G170" s="150"/>
      <c r="H170" s="99"/>
      <c r="I170" s="150"/>
      <c r="J170" s="99"/>
      <c r="K170" s="150"/>
      <c r="L170" s="99"/>
      <c r="M170" s="150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>
      <c r="A171" s="99"/>
      <c r="B171" s="99"/>
      <c r="C171" s="150"/>
      <c r="D171" s="99"/>
      <c r="E171" s="150"/>
      <c r="F171" s="99"/>
      <c r="G171" s="150"/>
      <c r="H171" s="99"/>
      <c r="I171" s="150"/>
      <c r="J171" s="99"/>
      <c r="K171" s="150"/>
      <c r="L171" s="99"/>
      <c r="M171" s="150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>
      <c r="A172" s="99"/>
      <c r="B172" s="99"/>
      <c r="C172" s="150"/>
      <c r="D172" s="99"/>
      <c r="E172" s="150"/>
      <c r="F172" s="99"/>
      <c r="G172" s="150"/>
      <c r="H172" s="99"/>
      <c r="I172" s="150"/>
      <c r="J172" s="99"/>
      <c r="K172" s="150"/>
      <c r="L172" s="99"/>
      <c r="M172" s="150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>
      <c r="A173" s="99"/>
      <c r="B173" s="99"/>
      <c r="C173" s="150"/>
      <c r="D173" s="99"/>
      <c r="E173" s="150"/>
      <c r="F173" s="99"/>
      <c r="G173" s="150"/>
      <c r="H173" s="99"/>
      <c r="I173" s="150"/>
      <c r="J173" s="99"/>
      <c r="K173" s="150"/>
      <c r="L173" s="99"/>
      <c r="M173" s="150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>
      <c r="A174" s="99"/>
      <c r="B174" s="99"/>
      <c r="C174" s="150"/>
      <c r="D174" s="99"/>
      <c r="E174" s="150"/>
      <c r="F174" s="99"/>
      <c r="G174" s="150"/>
      <c r="H174" s="99"/>
      <c r="I174" s="150"/>
      <c r="J174" s="99"/>
      <c r="K174" s="150"/>
      <c r="L174" s="99"/>
      <c r="M174" s="150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>
      <c r="A175" s="99"/>
      <c r="B175" s="99"/>
      <c r="C175" s="150"/>
      <c r="D175" s="99"/>
      <c r="E175" s="150"/>
      <c r="F175" s="99"/>
      <c r="G175" s="150"/>
      <c r="H175" s="99"/>
      <c r="I175" s="150"/>
      <c r="J175" s="99"/>
      <c r="K175" s="150"/>
      <c r="L175" s="99"/>
      <c r="M175" s="150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>
      <c r="A176" s="99"/>
      <c r="B176" s="99"/>
      <c r="C176" s="150"/>
      <c r="D176" s="99"/>
      <c r="E176" s="150"/>
      <c r="F176" s="99"/>
      <c r="G176" s="150"/>
      <c r="H176" s="99"/>
      <c r="I176" s="150"/>
      <c r="J176" s="99"/>
      <c r="K176" s="150"/>
      <c r="L176" s="99"/>
      <c r="M176" s="150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>
      <c r="A177" s="99"/>
      <c r="B177" s="99"/>
      <c r="C177" s="150"/>
      <c r="D177" s="99"/>
      <c r="E177" s="150"/>
      <c r="F177" s="99"/>
      <c r="G177" s="150"/>
      <c r="H177" s="99"/>
      <c r="I177" s="150"/>
      <c r="J177" s="99"/>
      <c r="K177" s="150"/>
      <c r="L177" s="99"/>
      <c r="M177" s="150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>
      <c r="A178" s="99"/>
      <c r="B178" s="99"/>
      <c r="C178" s="150"/>
      <c r="D178" s="99"/>
      <c r="E178" s="150"/>
      <c r="F178" s="99"/>
      <c r="G178" s="150"/>
      <c r="H178" s="99"/>
      <c r="I178" s="150"/>
      <c r="J178" s="99"/>
      <c r="K178" s="150"/>
      <c r="L178" s="99"/>
      <c r="M178" s="150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>
      <c r="A179" s="99"/>
      <c r="B179" s="99"/>
      <c r="C179" s="150"/>
      <c r="D179" s="99"/>
      <c r="E179" s="150"/>
      <c r="F179" s="99"/>
      <c r="G179" s="150"/>
      <c r="H179" s="99"/>
      <c r="I179" s="150"/>
      <c r="J179" s="99"/>
      <c r="K179" s="150"/>
      <c r="L179" s="99"/>
      <c r="M179" s="150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>
      <c r="A180" s="99"/>
      <c r="B180" s="99"/>
      <c r="C180" s="150"/>
      <c r="D180" s="99"/>
      <c r="E180" s="150"/>
      <c r="F180" s="99"/>
      <c r="G180" s="150"/>
      <c r="H180" s="99"/>
      <c r="I180" s="150"/>
      <c r="J180" s="99"/>
      <c r="K180" s="150"/>
      <c r="L180" s="99"/>
      <c r="M180" s="150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>
      <c r="A181" s="99"/>
      <c r="B181" s="99"/>
      <c r="C181" s="150"/>
      <c r="D181" s="99"/>
      <c r="E181" s="150"/>
      <c r="F181" s="99"/>
      <c r="G181" s="150"/>
      <c r="H181" s="99"/>
      <c r="I181" s="150"/>
      <c r="J181" s="99"/>
      <c r="K181" s="150"/>
      <c r="L181" s="99"/>
      <c r="M181" s="150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>
      <c r="A182" s="99"/>
      <c r="B182" s="99"/>
      <c r="C182" s="150"/>
      <c r="D182" s="99"/>
      <c r="E182" s="150"/>
      <c r="F182" s="99"/>
      <c r="G182" s="150"/>
      <c r="H182" s="99"/>
      <c r="I182" s="150"/>
      <c r="J182" s="99"/>
      <c r="K182" s="150"/>
      <c r="L182" s="99"/>
      <c r="M182" s="150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>
      <c r="A183" s="99"/>
      <c r="B183" s="99"/>
      <c r="C183" s="150"/>
      <c r="D183" s="99"/>
      <c r="E183" s="150"/>
      <c r="F183" s="99"/>
      <c r="G183" s="150"/>
      <c r="H183" s="99"/>
      <c r="I183" s="150"/>
      <c r="J183" s="99"/>
      <c r="K183" s="150"/>
      <c r="L183" s="99"/>
      <c r="M183" s="150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>
      <c r="A184" s="99"/>
      <c r="B184" s="99"/>
      <c r="C184" s="150"/>
      <c r="D184" s="99"/>
      <c r="E184" s="150"/>
      <c r="F184" s="99"/>
      <c r="G184" s="150"/>
      <c r="H184" s="99"/>
      <c r="I184" s="150"/>
      <c r="J184" s="99"/>
      <c r="K184" s="150"/>
      <c r="L184" s="99"/>
      <c r="M184" s="150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>
      <c r="A185" s="99"/>
      <c r="B185" s="99"/>
      <c r="C185" s="150"/>
      <c r="D185" s="99"/>
      <c r="E185" s="150"/>
      <c r="F185" s="99"/>
      <c r="G185" s="150"/>
      <c r="H185" s="99"/>
      <c r="I185" s="150"/>
      <c r="J185" s="99"/>
      <c r="K185" s="150"/>
      <c r="L185" s="99"/>
      <c r="M185" s="150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>
      <c r="A186" s="99"/>
      <c r="B186" s="99"/>
      <c r="C186" s="150"/>
      <c r="D186" s="99"/>
      <c r="E186" s="150"/>
      <c r="F186" s="99"/>
      <c r="G186" s="150"/>
      <c r="H186" s="99"/>
      <c r="I186" s="150"/>
      <c r="J186" s="99"/>
      <c r="K186" s="150"/>
      <c r="L186" s="99"/>
      <c r="M186" s="150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>
      <c r="A187" s="99"/>
      <c r="B187" s="99"/>
      <c r="C187" s="150"/>
      <c r="D187" s="99"/>
      <c r="E187" s="150"/>
      <c r="F187" s="99"/>
      <c r="G187" s="150"/>
      <c r="H187" s="99"/>
      <c r="I187" s="150"/>
      <c r="J187" s="99"/>
      <c r="K187" s="150"/>
      <c r="L187" s="99"/>
      <c r="M187" s="150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>
      <c r="A188" s="99"/>
      <c r="B188" s="99"/>
      <c r="C188" s="150"/>
      <c r="D188" s="99"/>
      <c r="E188" s="150"/>
      <c r="F188" s="99"/>
      <c r="G188" s="150"/>
      <c r="H188" s="99"/>
      <c r="I188" s="150"/>
      <c r="J188" s="99"/>
      <c r="K188" s="150"/>
      <c r="L188" s="99"/>
      <c r="M188" s="150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>
      <c r="A189" s="99"/>
      <c r="B189" s="99"/>
      <c r="C189" s="150"/>
      <c r="D189" s="99"/>
      <c r="E189" s="150"/>
      <c r="F189" s="99"/>
      <c r="G189" s="150"/>
      <c r="H189" s="99"/>
      <c r="I189" s="150"/>
      <c r="J189" s="99"/>
      <c r="K189" s="150"/>
      <c r="L189" s="99"/>
      <c r="M189" s="150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>
      <c r="A190" s="99"/>
      <c r="B190" s="99"/>
      <c r="C190" s="150"/>
      <c r="D190" s="99"/>
      <c r="E190" s="150"/>
      <c r="F190" s="99"/>
      <c r="G190" s="150"/>
      <c r="H190" s="99"/>
      <c r="I190" s="150"/>
      <c r="J190" s="99"/>
      <c r="K190" s="150"/>
      <c r="L190" s="99"/>
      <c r="M190" s="150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>
      <c r="A191" s="99"/>
      <c r="B191" s="99"/>
      <c r="C191" s="150"/>
      <c r="D191" s="99"/>
      <c r="E191" s="150"/>
      <c r="F191" s="99"/>
      <c r="G191" s="150"/>
      <c r="H191" s="99"/>
      <c r="I191" s="150"/>
      <c r="J191" s="99"/>
      <c r="K191" s="150"/>
      <c r="L191" s="99"/>
      <c r="M191" s="150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>
      <c r="A192" s="99"/>
      <c r="B192" s="99"/>
      <c r="C192" s="150"/>
      <c r="D192" s="99"/>
      <c r="E192" s="150"/>
      <c r="F192" s="99"/>
      <c r="G192" s="150"/>
      <c r="H192" s="99"/>
      <c r="I192" s="150"/>
      <c r="J192" s="99"/>
      <c r="K192" s="150"/>
      <c r="L192" s="99"/>
      <c r="M192" s="150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>
      <c r="A193" s="99"/>
      <c r="B193" s="99"/>
      <c r="C193" s="150"/>
      <c r="D193" s="99"/>
      <c r="E193" s="150"/>
      <c r="F193" s="99"/>
      <c r="G193" s="150"/>
      <c r="H193" s="99"/>
      <c r="I193" s="150"/>
      <c r="J193" s="99"/>
      <c r="K193" s="150"/>
      <c r="L193" s="99"/>
      <c r="M193" s="150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>
      <c r="A194" s="99"/>
      <c r="B194" s="99"/>
      <c r="C194" s="150"/>
      <c r="D194" s="99"/>
      <c r="E194" s="150"/>
      <c r="F194" s="99"/>
      <c r="G194" s="150"/>
      <c r="H194" s="99"/>
      <c r="I194" s="150"/>
      <c r="J194" s="99"/>
      <c r="K194" s="150"/>
      <c r="L194" s="99"/>
      <c r="M194" s="150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>
      <c r="A195" s="99"/>
      <c r="B195" s="99"/>
      <c r="C195" s="150"/>
      <c r="D195" s="99"/>
      <c r="E195" s="150"/>
      <c r="F195" s="99"/>
      <c r="G195" s="150"/>
      <c r="H195" s="99"/>
      <c r="I195" s="150"/>
      <c r="J195" s="99"/>
      <c r="K195" s="150"/>
      <c r="L195" s="99"/>
      <c r="M195" s="150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>
      <c r="A196" s="99"/>
      <c r="B196" s="99"/>
      <c r="C196" s="150"/>
      <c r="D196" s="99"/>
      <c r="E196" s="150"/>
      <c r="F196" s="99"/>
      <c r="G196" s="150"/>
      <c r="H196" s="99"/>
      <c r="I196" s="150"/>
      <c r="J196" s="99"/>
      <c r="K196" s="150"/>
      <c r="L196" s="99"/>
      <c r="M196" s="150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>
      <c r="A197" s="99"/>
      <c r="B197" s="99"/>
      <c r="C197" s="150"/>
      <c r="D197" s="99"/>
      <c r="E197" s="150"/>
      <c r="F197" s="99"/>
      <c r="G197" s="150"/>
      <c r="H197" s="99"/>
      <c r="I197" s="150"/>
      <c r="J197" s="99"/>
      <c r="K197" s="150"/>
      <c r="L197" s="99"/>
      <c r="M197" s="150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>
      <c r="A198" s="99"/>
      <c r="B198" s="99"/>
      <c r="C198" s="150"/>
      <c r="D198" s="99"/>
      <c r="E198" s="150"/>
      <c r="F198" s="99"/>
      <c r="G198" s="150"/>
      <c r="H198" s="99"/>
      <c r="I198" s="150"/>
      <c r="J198" s="99"/>
      <c r="K198" s="150"/>
      <c r="L198" s="99"/>
      <c r="M198" s="150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>
      <c r="A199" s="99"/>
      <c r="B199" s="99"/>
      <c r="C199" s="150"/>
      <c r="D199" s="99"/>
      <c r="E199" s="150"/>
      <c r="F199" s="99"/>
      <c r="G199" s="150"/>
      <c r="H199" s="99"/>
      <c r="I199" s="150"/>
      <c r="J199" s="99"/>
      <c r="K199" s="150"/>
      <c r="L199" s="99"/>
      <c r="M199" s="150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>
      <c r="A200" s="99"/>
      <c r="B200" s="99"/>
      <c r="C200" s="150"/>
      <c r="D200" s="99"/>
      <c r="E200" s="150"/>
      <c r="F200" s="99"/>
      <c r="G200" s="150"/>
      <c r="H200" s="99"/>
      <c r="I200" s="150"/>
      <c r="J200" s="99"/>
      <c r="K200" s="150"/>
      <c r="L200" s="99"/>
      <c r="M200" s="150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  <row r="1001">
      <c r="A1001" s="152"/>
      <c r="B1001" s="152"/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  <c r="Z1001" s="152"/>
    </row>
    <row r="1002">
      <c r="A1002" s="152"/>
      <c r="B1002" s="152"/>
      <c r="C1002" s="152"/>
      <c r="D1002" s="152"/>
      <c r="E1002" s="152"/>
      <c r="F1002" s="152"/>
      <c r="G1002" s="152"/>
      <c r="H1002" s="152"/>
      <c r="I1002" s="152"/>
      <c r="J1002" s="152"/>
      <c r="K1002" s="152"/>
      <c r="L1002" s="152"/>
      <c r="M1002" s="152"/>
      <c r="N1002" s="152"/>
      <c r="O1002" s="152"/>
      <c r="P1002" s="152"/>
      <c r="Q1002" s="152"/>
      <c r="R1002" s="152"/>
      <c r="S1002" s="152"/>
      <c r="T1002" s="152"/>
      <c r="U1002" s="152"/>
      <c r="V1002" s="152"/>
      <c r="W1002" s="152"/>
      <c r="X1002" s="152"/>
      <c r="Y1002" s="152"/>
      <c r="Z1002" s="152"/>
    </row>
    <row r="1003">
      <c r="A1003" s="152"/>
      <c r="B1003" s="152"/>
      <c r="C1003" s="152"/>
      <c r="D1003" s="152"/>
      <c r="E1003" s="152"/>
      <c r="F1003" s="152"/>
      <c r="G1003" s="152"/>
      <c r="H1003" s="152"/>
      <c r="I1003" s="152"/>
      <c r="J1003" s="152"/>
      <c r="K1003" s="152"/>
      <c r="L1003" s="152"/>
      <c r="M1003" s="152"/>
      <c r="N1003" s="152"/>
      <c r="O1003" s="152"/>
      <c r="P1003" s="152"/>
      <c r="Q1003" s="152"/>
      <c r="R1003" s="152"/>
      <c r="S1003" s="152"/>
      <c r="T1003" s="152"/>
      <c r="U1003" s="152"/>
      <c r="V1003" s="152"/>
      <c r="W1003" s="152"/>
      <c r="X1003" s="152"/>
      <c r="Y1003" s="152"/>
      <c r="Z1003" s="152"/>
    </row>
    <row r="1004">
      <c r="A1004" s="152"/>
      <c r="B1004" s="152"/>
      <c r="C1004" s="152"/>
      <c r="D1004" s="152"/>
      <c r="E1004" s="152"/>
      <c r="F1004" s="152"/>
      <c r="G1004" s="152"/>
      <c r="H1004" s="152"/>
      <c r="I1004" s="152"/>
      <c r="J1004" s="152"/>
      <c r="K1004" s="152"/>
      <c r="L1004" s="152"/>
      <c r="M1004" s="152"/>
      <c r="N1004" s="152"/>
      <c r="O1004" s="152"/>
      <c r="P1004" s="152"/>
      <c r="Q1004" s="152"/>
      <c r="R1004" s="152"/>
      <c r="S1004" s="152"/>
      <c r="T1004" s="152"/>
      <c r="U1004" s="152"/>
      <c r="V1004" s="152"/>
      <c r="W1004" s="152"/>
      <c r="X1004" s="152"/>
      <c r="Y1004" s="152"/>
      <c r="Z1004" s="152"/>
    </row>
    <row r="1005">
      <c r="A1005" s="152"/>
      <c r="B1005" s="152"/>
      <c r="C1005" s="152"/>
      <c r="D1005" s="152"/>
      <c r="E1005" s="152"/>
      <c r="F1005" s="152"/>
      <c r="G1005" s="152"/>
      <c r="H1005" s="152"/>
      <c r="I1005" s="152"/>
      <c r="J1005" s="152"/>
      <c r="K1005" s="152"/>
      <c r="L1005" s="152"/>
      <c r="M1005" s="152"/>
      <c r="N1005" s="152"/>
      <c r="O1005" s="152"/>
      <c r="P1005" s="152"/>
      <c r="Q1005" s="152"/>
      <c r="R1005" s="152"/>
      <c r="S1005" s="152"/>
      <c r="T1005" s="152"/>
      <c r="U1005" s="152"/>
      <c r="V1005" s="152"/>
      <c r="W1005" s="152"/>
      <c r="X1005" s="152"/>
      <c r="Y1005" s="152"/>
      <c r="Z1005" s="152"/>
    </row>
    <row r="1006">
      <c r="A1006" s="152"/>
      <c r="B1006" s="152"/>
      <c r="C1006" s="152"/>
      <c r="D1006" s="152"/>
      <c r="E1006" s="152"/>
      <c r="F1006" s="152"/>
      <c r="G1006" s="152"/>
      <c r="H1006" s="152"/>
      <c r="I1006" s="152"/>
      <c r="J1006" s="152"/>
      <c r="K1006" s="152"/>
      <c r="L1006" s="152"/>
      <c r="M1006" s="152"/>
      <c r="N1006" s="152"/>
      <c r="O1006" s="152"/>
      <c r="P1006" s="152"/>
      <c r="Q1006" s="152"/>
      <c r="R1006" s="152"/>
      <c r="S1006" s="152"/>
      <c r="T1006" s="152"/>
      <c r="U1006" s="152"/>
      <c r="V1006" s="152"/>
      <c r="W1006" s="152"/>
      <c r="X1006" s="152"/>
      <c r="Y1006" s="152"/>
      <c r="Z1006" s="152"/>
    </row>
    <row r="1007">
      <c r="A1007" s="152"/>
      <c r="B1007" s="152"/>
      <c r="C1007" s="152"/>
      <c r="D1007" s="152"/>
      <c r="E1007" s="152"/>
      <c r="F1007" s="152"/>
      <c r="G1007" s="152"/>
      <c r="H1007" s="152"/>
      <c r="I1007" s="152"/>
      <c r="J1007" s="152"/>
      <c r="K1007" s="152"/>
      <c r="L1007" s="152"/>
      <c r="M1007" s="152"/>
      <c r="N1007" s="152"/>
      <c r="O1007" s="152"/>
      <c r="P1007" s="152"/>
      <c r="Q1007" s="152"/>
      <c r="R1007" s="152"/>
      <c r="S1007" s="152"/>
      <c r="T1007" s="152"/>
      <c r="U1007" s="152"/>
      <c r="V1007" s="152"/>
      <c r="W1007" s="152"/>
      <c r="X1007" s="152"/>
      <c r="Y1007" s="152"/>
      <c r="Z1007" s="152"/>
    </row>
    <row r="1008">
      <c r="A1008" s="152"/>
      <c r="B1008" s="152"/>
      <c r="C1008" s="152"/>
      <c r="D1008" s="152"/>
      <c r="E1008" s="152"/>
      <c r="F1008" s="152"/>
      <c r="G1008" s="152"/>
      <c r="H1008" s="152"/>
      <c r="I1008" s="152"/>
      <c r="J1008" s="152"/>
      <c r="K1008" s="152"/>
      <c r="L1008" s="152"/>
      <c r="M1008" s="152"/>
      <c r="N1008" s="152"/>
      <c r="O1008" s="152"/>
      <c r="P1008" s="152"/>
      <c r="Q1008" s="152"/>
      <c r="R1008" s="152"/>
      <c r="S1008" s="152"/>
      <c r="T1008" s="152"/>
      <c r="U1008" s="152"/>
      <c r="V1008" s="152"/>
      <c r="W1008" s="152"/>
      <c r="X1008" s="152"/>
      <c r="Y1008" s="152"/>
      <c r="Z1008" s="152"/>
    </row>
    <row r="1009">
      <c r="A1009" s="152"/>
      <c r="B1009" s="152"/>
      <c r="C1009" s="152"/>
      <c r="D1009" s="152"/>
      <c r="E1009" s="152"/>
      <c r="F1009" s="152"/>
      <c r="G1009" s="152"/>
      <c r="H1009" s="152"/>
      <c r="I1009" s="152"/>
      <c r="J1009" s="152"/>
      <c r="K1009" s="152"/>
      <c r="L1009" s="152"/>
      <c r="M1009" s="152"/>
      <c r="N1009" s="152"/>
      <c r="O1009" s="152"/>
      <c r="P1009" s="152"/>
      <c r="Q1009" s="152"/>
      <c r="R1009" s="152"/>
      <c r="S1009" s="152"/>
      <c r="T1009" s="152"/>
      <c r="U1009" s="152"/>
      <c r="V1009" s="152"/>
      <c r="W1009" s="152"/>
      <c r="X1009" s="152"/>
      <c r="Y1009" s="152"/>
      <c r="Z1009" s="152"/>
    </row>
    <row r="1010">
      <c r="A1010" s="152"/>
      <c r="B1010" s="152"/>
      <c r="C1010" s="152"/>
      <c r="D1010" s="152"/>
      <c r="E1010" s="152"/>
      <c r="F1010" s="152"/>
      <c r="G1010" s="152"/>
      <c r="H1010" s="152"/>
      <c r="I1010" s="152"/>
      <c r="J1010" s="152"/>
      <c r="K1010" s="152"/>
      <c r="L1010" s="152"/>
      <c r="M1010" s="152"/>
      <c r="N1010" s="152"/>
      <c r="O1010" s="152"/>
      <c r="P1010" s="152"/>
      <c r="Q1010" s="152"/>
      <c r="R1010" s="152"/>
      <c r="S1010" s="152"/>
      <c r="T1010" s="152"/>
      <c r="U1010" s="152"/>
      <c r="V1010" s="152"/>
      <c r="W1010" s="152"/>
      <c r="X1010" s="152"/>
      <c r="Y1010" s="152"/>
      <c r="Z1010" s="152"/>
    </row>
    <row r="1011">
      <c r="A1011" s="152"/>
      <c r="B1011" s="152"/>
      <c r="C1011" s="152"/>
      <c r="D1011" s="152"/>
      <c r="E1011" s="152"/>
      <c r="F1011" s="152"/>
      <c r="G1011" s="152"/>
      <c r="H1011" s="152"/>
      <c r="I1011" s="152"/>
      <c r="J1011" s="152"/>
      <c r="K1011" s="152"/>
      <c r="L1011" s="152"/>
      <c r="M1011" s="152"/>
      <c r="N1011" s="152"/>
      <c r="O1011" s="152"/>
      <c r="P1011" s="152"/>
      <c r="Q1011" s="152"/>
      <c r="R1011" s="152"/>
      <c r="S1011" s="152"/>
      <c r="T1011" s="152"/>
      <c r="U1011" s="152"/>
      <c r="V1011" s="152"/>
      <c r="W1011" s="152"/>
      <c r="X1011" s="152"/>
      <c r="Y1011" s="152"/>
      <c r="Z1011" s="152"/>
    </row>
    <row r="1012">
      <c r="A1012" s="152"/>
      <c r="B1012" s="152"/>
      <c r="C1012" s="152"/>
      <c r="D1012" s="152"/>
      <c r="E1012" s="152"/>
      <c r="F1012" s="152"/>
      <c r="G1012" s="152"/>
      <c r="H1012" s="152"/>
      <c r="I1012" s="152"/>
      <c r="J1012" s="152"/>
      <c r="K1012" s="152"/>
      <c r="L1012" s="152"/>
      <c r="M1012" s="152"/>
      <c r="N1012" s="152"/>
      <c r="O1012" s="152"/>
      <c r="P1012" s="152"/>
      <c r="Q1012" s="152"/>
      <c r="R1012" s="152"/>
      <c r="S1012" s="152"/>
      <c r="T1012" s="152"/>
      <c r="U1012" s="152"/>
      <c r="V1012" s="152"/>
      <c r="W1012" s="152"/>
      <c r="X1012" s="152"/>
      <c r="Y1012" s="152"/>
      <c r="Z1012" s="152"/>
    </row>
    <row r="1013">
      <c r="A1013" s="152"/>
      <c r="B1013" s="152"/>
      <c r="C1013" s="152"/>
      <c r="D1013" s="152"/>
      <c r="E1013" s="152"/>
      <c r="F1013" s="152"/>
      <c r="G1013" s="152"/>
      <c r="H1013" s="152"/>
      <c r="I1013" s="152"/>
      <c r="J1013" s="152"/>
      <c r="K1013" s="152"/>
      <c r="L1013" s="152"/>
      <c r="M1013" s="152"/>
      <c r="N1013" s="152"/>
      <c r="O1013" s="152"/>
      <c r="P1013" s="152"/>
      <c r="Q1013" s="152"/>
      <c r="R1013" s="152"/>
      <c r="S1013" s="152"/>
      <c r="T1013" s="152"/>
      <c r="U1013" s="152"/>
      <c r="V1013" s="152"/>
      <c r="W1013" s="152"/>
      <c r="X1013" s="152"/>
      <c r="Y1013" s="152"/>
      <c r="Z1013" s="152"/>
    </row>
  </sheetData>
  <mergeCells count="26">
    <mergeCell ref="A1:C2"/>
    <mergeCell ref="D1:E1"/>
    <mergeCell ref="F1:G1"/>
    <mergeCell ref="H1:I1"/>
    <mergeCell ref="J1:K1"/>
    <mergeCell ref="L1:M1"/>
    <mergeCell ref="A3:A12"/>
    <mergeCell ref="B9:B11"/>
    <mergeCell ref="B24:B28"/>
    <mergeCell ref="B29:B31"/>
    <mergeCell ref="B32:B33"/>
    <mergeCell ref="B35:B36"/>
    <mergeCell ref="A37:A45"/>
    <mergeCell ref="B37:B39"/>
    <mergeCell ref="B40:B42"/>
    <mergeCell ref="B43:B45"/>
    <mergeCell ref="A46:A51"/>
    <mergeCell ref="B46:B47"/>
    <mergeCell ref="B48:B50"/>
    <mergeCell ref="B3:B5"/>
    <mergeCell ref="B6:B8"/>
    <mergeCell ref="A13:A15"/>
    <mergeCell ref="B13:B14"/>
    <mergeCell ref="A16:A36"/>
    <mergeCell ref="B16:B20"/>
    <mergeCell ref="B21:B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633</v>
      </c>
      <c r="B2" s="3"/>
      <c r="C2" s="153" t="s">
        <v>634</v>
      </c>
      <c r="D2" s="3"/>
      <c r="E2" s="3" t="s">
        <v>631</v>
      </c>
      <c r="F2" s="3"/>
      <c r="G2" s="3" t="s">
        <v>183</v>
      </c>
      <c r="H2" s="3"/>
      <c r="I2" s="3" t="s">
        <v>635</v>
      </c>
      <c r="J2" s="3"/>
      <c r="K2" s="154" t="s">
        <v>322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143</v>
      </c>
      <c r="B3" s="3"/>
      <c r="C3" s="153" t="s">
        <v>636</v>
      </c>
      <c r="D3" s="3"/>
      <c r="E3" s="3" t="s">
        <v>637</v>
      </c>
      <c r="F3" s="3"/>
      <c r="G3" s="3" t="s">
        <v>192</v>
      </c>
      <c r="H3" s="3"/>
      <c r="I3" s="3" t="s">
        <v>638</v>
      </c>
      <c r="J3" s="3"/>
      <c r="K3" s="154" t="s">
        <v>639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640</v>
      </c>
      <c r="B4" s="3"/>
      <c r="C4" s="153" t="s">
        <v>641</v>
      </c>
      <c r="D4" s="3"/>
      <c r="E4" s="3" t="s">
        <v>277</v>
      </c>
      <c r="F4" s="3"/>
      <c r="G4" s="3" t="s">
        <v>176</v>
      </c>
      <c r="H4" s="3"/>
      <c r="I4" s="3" t="s">
        <v>320</v>
      </c>
      <c r="J4" s="3"/>
      <c r="K4" s="154" t="s">
        <v>642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643</v>
      </c>
      <c r="B5" s="3"/>
      <c r="C5" s="153" t="s">
        <v>644</v>
      </c>
      <c r="D5" s="3"/>
      <c r="E5" s="3"/>
      <c r="F5" s="3"/>
      <c r="G5" s="3" t="s">
        <v>295</v>
      </c>
      <c r="H5" s="3"/>
      <c r="I5" s="3" t="s">
        <v>645</v>
      </c>
      <c r="J5" s="3"/>
      <c r="K5" s="154" t="s">
        <v>646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647</v>
      </c>
      <c r="B6" s="3"/>
      <c r="C6" s="3" t="s">
        <v>89</v>
      </c>
      <c r="D6" s="3"/>
      <c r="E6" s="3"/>
      <c r="F6" s="3"/>
      <c r="G6" s="3" t="s">
        <v>495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3" t="s">
        <v>156</v>
      </c>
      <c r="B7" s="3"/>
      <c r="C7" s="153" t="s">
        <v>100</v>
      </c>
      <c r="D7" s="3"/>
      <c r="E7" s="3"/>
      <c r="F7" s="3"/>
      <c r="G7" s="3" t="s">
        <v>189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83</v>
      </c>
      <c r="B8" s="3"/>
      <c r="C8" s="153" t="s">
        <v>141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648</v>
      </c>
      <c r="B9" s="3"/>
      <c r="C9" s="153" t="s">
        <v>649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650</v>
      </c>
      <c r="B10" s="3"/>
      <c r="C10" s="153" t="s">
        <v>111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90</v>
      </c>
      <c r="B11" s="3"/>
      <c r="C11" s="153" t="s">
        <v>287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87</v>
      </c>
      <c r="B12" s="3"/>
      <c r="C12" s="3" t="s">
        <v>651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126</v>
      </c>
      <c r="B13" s="3"/>
      <c r="C13" s="153" t="s">
        <v>652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106</v>
      </c>
      <c r="B14" s="3"/>
      <c r="C14" s="155" t="s">
        <v>130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653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138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103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92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654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655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656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657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108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94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658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659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660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661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662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  <row r="998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</row>
    <row r="999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</row>
    <row r="1000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</row>
  </sheetData>
  <drawing r:id="rId1"/>
</worksheet>
</file>