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783" firstSheet="1" activeTab="2"/>
  </bookViews>
  <sheets>
    <sheet name="USS" sheetId="11" r:id="rId1"/>
    <sheet name="IL" sheetId="6" r:id="rId2"/>
    <sheet name="Wind PSS" sheetId="7" r:id="rId3"/>
    <sheet name="Wind TL" sheetId="8" r:id="rId4"/>
    <sheet name="Wind TB" sheetId="9" r:id="rId5"/>
    <sheet name="Solar PSS" sheetId="10" r:id="rId6"/>
    <sheet name="Solar TL " sheetId="17" r:id="rId7"/>
    <sheet name="Solar TB" sheetId="12" r:id="rId8"/>
    <sheet name="Conv SS " sheetId="13" r:id="rId9"/>
    <sheet name="Conv  TL " sheetId="18" r:id="rId10"/>
    <sheet name="Distrib" sheetId="14" r:id="rId11"/>
    <sheet name="Railway" sheetId="15" r:id="rId12"/>
    <sheet name="Industrial" sheetId="16" r:id="rId13"/>
  </sheets>
  <definedNames>
    <definedName name="_xlnm.Print_Area" localSheetId="9">'Conv  TL '!$A$1:$H$10</definedName>
    <definedName name="_xlnm.Print_Area" localSheetId="8">'Conv SS '!$A$1:$H$15</definedName>
    <definedName name="_xlnm.Print_Area" localSheetId="10">Distrib!$A$1:$H$6</definedName>
    <definedName name="_xlnm.Print_Area" localSheetId="1">IL!$A$1:$G$9</definedName>
    <definedName name="_xlnm.Print_Area" localSheetId="12">Industrial!$A$1:$F$8</definedName>
    <definedName name="_xlnm.Print_Area" localSheetId="11">Railway!$A$1:$G$5</definedName>
    <definedName name="_xlnm.Print_Area" localSheetId="5">'Solar PSS'!$A$1:$H$7</definedName>
    <definedName name="_xlnm.Print_Area" localSheetId="7">'Solar TB'!$A$1:$H$6</definedName>
    <definedName name="_xlnm.Print_Area" localSheetId="6">'Solar TL '!$A$1:$H$7</definedName>
    <definedName name="_xlnm.Print_Area" localSheetId="0">USS!$A$1:$G$10</definedName>
    <definedName name="_xlnm.Print_Area" localSheetId="2">'Wind PSS'!$A$1:$H$23</definedName>
    <definedName name="_xlnm.Print_Area" localSheetId="4">'Wind TB'!$A$1:$H$10</definedName>
    <definedName name="_xlnm.Print_Area" localSheetId="3">'Wind TL'!$A$1:$H$12</definedName>
  </definedNames>
  <calcPr calcId="152511"/>
</workbook>
</file>

<file path=xl/calcChain.xml><?xml version="1.0" encoding="utf-8"?>
<calcChain xmlns="http://schemas.openxmlformats.org/spreadsheetml/2006/main">
  <c r="G5" i="6" l="1"/>
  <c r="G8" i="6"/>
  <c r="G9" i="6"/>
  <c r="H6" i="14"/>
  <c r="H5" i="14"/>
  <c r="G5" i="14"/>
  <c r="A6" i="18" l="1"/>
  <c r="A7" i="18" s="1"/>
  <c r="A9" i="18" s="1"/>
  <c r="A10" i="18" s="1"/>
  <c r="A6" i="13" l="1"/>
  <c r="A7" i="13" s="1"/>
  <c r="A8" i="13" s="1"/>
  <c r="A13" i="13" s="1"/>
  <c r="A14" i="13" s="1"/>
  <c r="A15" i="13" s="1"/>
  <c r="A6" i="14"/>
  <c r="A8" i="7"/>
  <c r="A9" i="7" s="1"/>
  <c r="A10" i="7" s="1"/>
  <c r="A11" i="7" s="1"/>
  <c r="A12" i="7" s="1"/>
  <c r="A13" i="7" s="1"/>
  <c r="A14" i="7" s="1"/>
  <c r="A15" i="7" s="1"/>
  <c r="A16" i="7" s="1"/>
  <c r="A17" i="7" s="1"/>
  <c r="A18" i="7" s="1"/>
  <c r="A19" i="7" s="1"/>
  <c r="A20" i="7" s="1"/>
</calcChain>
</file>

<file path=xl/sharedStrings.xml><?xml version="1.0" encoding="utf-8"?>
<sst xmlns="http://schemas.openxmlformats.org/spreadsheetml/2006/main" count="536" uniqueCount="240">
  <si>
    <t>Customer Name</t>
  </si>
  <si>
    <t>Scope of Work</t>
  </si>
  <si>
    <t>Mar'13</t>
  </si>
  <si>
    <t>July'13</t>
  </si>
  <si>
    <t>Jan'14</t>
  </si>
  <si>
    <t>Apr'14</t>
  </si>
  <si>
    <t>May'14</t>
  </si>
  <si>
    <t>Dec'14</t>
  </si>
  <si>
    <t>Mar'15</t>
  </si>
  <si>
    <t>Apr'15</t>
  </si>
  <si>
    <t>Dec'15</t>
  </si>
  <si>
    <t>Mar'16</t>
  </si>
  <si>
    <t>Feb'16</t>
  </si>
  <si>
    <t>Jul'16</t>
  </si>
  <si>
    <t>Aug'16</t>
  </si>
  <si>
    <t>Sep'16</t>
  </si>
  <si>
    <t>Mar'17</t>
  </si>
  <si>
    <t>Dec'17</t>
  </si>
  <si>
    <t>Mar'18</t>
  </si>
  <si>
    <t>Apr'18</t>
  </si>
  <si>
    <t>Mar'14</t>
  </si>
  <si>
    <t>Sl.No</t>
  </si>
  <si>
    <t>Nos</t>
  </si>
  <si>
    <t>Jun'18</t>
  </si>
  <si>
    <t>Sep’18</t>
  </si>
  <si>
    <t>May’18</t>
  </si>
  <si>
    <t>Mar’20</t>
  </si>
  <si>
    <t>Apr’20</t>
  </si>
  <si>
    <t>Sep’19</t>
  </si>
  <si>
    <t>Dec’18</t>
  </si>
  <si>
    <t>Oct’19</t>
  </si>
  <si>
    <t>Route Length in kM</t>
  </si>
  <si>
    <t>Location</t>
  </si>
  <si>
    <t>Sep'18</t>
  </si>
  <si>
    <t>Voltage Level</t>
  </si>
  <si>
    <t>132 kV</t>
  </si>
  <si>
    <t>220 kV</t>
  </si>
  <si>
    <t>66 kV</t>
  </si>
  <si>
    <t>110 kV</t>
  </si>
  <si>
    <t>Supply, Erection, Testing and Commissioning of Urban Electrification works at Gumla, Simdega &amp; Lohardaga town in Jharkhand State.</t>
  </si>
  <si>
    <t>Dismantling of existing LT system, Supply, Erection, Testing &amp; Commission of new LT system including civil works at Udumalpet Substation.</t>
  </si>
  <si>
    <t>400 kV</t>
  </si>
  <si>
    <t>230 kV</t>
  </si>
  <si>
    <t>Jul'13</t>
  </si>
  <si>
    <t>Supply, Erection, Testing &amp; Commissioning for external electrification works for University Complex.</t>
  </si>
  <si>
    <t>Distribution Transformer upto 22 kV in Nos</t>
  </si>
  <si>
    <t>Segment :</t>
  </si>
  <si>
    <t>Non-Conventional Energy</t>
  </si>
  <si>
    <t>Scope :</t>
  </si>
  <si>
    <t>Renewable Energy Generation Pvt. Ltd., Chennai</t>
  </si>
  <si>
    <t>ReGen Power Generation Pvt. Ltd., Chennai</t>
  </si>
  <si>
    <t>Wind world (India)  Ltd., Mumbai</t>
  </si>
  <si>
    <t>Bindu Urja  Infrastructure Ltd.,  Bangalore</t>
  </si>
  <si>
    <t>Orange Mamatkheda Wind Pvt. Ltd, New Delhi</t>
  </si>
  <si>
    <t>Year</t>
  </si>
  <si>
    <t>State</t>
  </si>
  <si>
    <t>Rajasthan</t>
  </si>
  <si>
    <t>Karnataka</t>
  </si>
  <si>
    <t>Madhyapradesh</t>
  </si>
  <si>
    <t xml:space="preserve">Dalot </t>
  </si>
  <si>
    <t>Dalot &amp; Devgarh</t>
  </si>
  <si>
    <t>Belgaum</t>
  </si>
  <si>
    <t>Bijapur</t>
  </si>
  <si>
    <t>Betul</t>
  </si>
  <si>
    <t>Mamatkheda</t>
  </si>
  <si>
    <t>Project</t>
  </si>
  <si>
    <t>33kV Internal OH Lines for Wind farm Projects</t>
  </si>
  <si>
    <t>Wind world (India)  Ltd, Mumbai.</t>
  </si>
  <si>
    <t>Bindu Urja  Infrastructure Ltd., Bangalore.</t>
  </si>
  <si>
    <t>Orange Mamatkheda Wind Pvt. Ltd, New Delhi.</t>
  </si>
  <si>
    <t>INOX Wind Infrastructure Services Ltd, Noida.</t>
  </si>
  <si>
    <t>Dalot</t>
  </si>
  <si>
    <t xml:space="preserve">Year </t>
  </si>
  <si>
    <t>Route Length in kMs</t>
  </si>
  <si>
    <t>Project Location</t>
  </si>
  <si>
    <t>Leitner Shriram Mfg. Ltd., Chennai</t>
  </si>
  <si>
    <t>Gamesa Wind Turbines Pvt. Ltd., Chennai</t>
  </si>
  <si>
    <t>INOX Wind Infrastructure Services Ltd, Noida</t>
  </si>
  <si>
    <t>Watsun Infrabuild Pvt. Ltd., Mumbai</t>
  </si>
  <si>
    <t>Aspen Infrastructure Ltd., Pune</t>
  </si>
  <si>
    <t>Sembcorp GreenInfra Wind Generation Pvt. Ltd., New Delhi</t>
  </si>
  <si>
    <t>Mytrah Energy India Ltd., Hyderabad.</t>
  </si>
  <si>
    <t>Powerica Limited, Mumbai</t>
  </si>
  <si>
    <t>Suzlon Power Infrastructures Limited, Pune.</t>
  </si>
  <si>
    <t>200MW Wind Farm</t>
  </si>
  <si>
    <t>50MW Wind Farm</t>
  </si>
  <si>
    <t>Tamilnadu</t>
  </si>
  <si>
    <t>Gujarat</t>
  </si>
  <si>
    <t>Bhatel</t>
  </si>
  <si>
    <t>Villiseri</t>
  </si>
  <si>
    <t>103MW Wind Farm</t>
  </si>
  <si>
    <t>300MW Wind Farm</t>
  </si>
  <si>
    <t>Supply, Erection, Testing &amp; Commissioning of 3x100MVA, 220/33 kV Pooling Substation incl construction of CRB and other accosiated civil works on Partial Turnkey Basis.</t>
  </si>
  <si>
    <t>Amidhyala</t>
  </si>
  <si>
    <t>Andhra Pradesh</t>
  </si>
  <si>
    <t>225MW Wind Farm</t>
  </si>
  <si>
    <t>Sadla</t>
  </si>
  <si>
    <t>Design, Supply, Erection, Testing &amp; Commissioning of 220 kV Switching Substation including construction of CRB &amp; other associated civil works on Partial Turnkey Basis.</t>
  </si>
  <si>
    <t>Bableshwar</t>
  </si>
  <si>
    <t>150MW Wind Farm</t>
  </si>
  <si>
    <t>Karadikonda</t>
  </si>
  <si>
    <t>Kurnool</t>
  </si>
  <si>
    <t>100MW Wind Farm</t>
  </si>
  <si>
    <t>Harappanahalli</t>
  </si>
  <si>
    <t>Supply, Erection, Testing &amp; Commissioning of 3x100MVA 220/33 kV Pooling Substation including construction of CRB &amp; other associated civil works on Partial Turnkey Basis.</t>
  </si>
  <si>
    <t>Beluguppa</t>
  </si>
  <si>
    <t>Periyapatti</t>
  </si>
  <si>
    <t>EHV Pooling / Switching Substations for Wind farm Projects</t>
  </si>
  <si>
    <t>Renewable Energy Generation Pvt. Ltd., Chennai.</t>
  </si>
  <si>
    <t>Watsun Infrabuild Pvt. Ltd</t>
  </si>
  <si>
    <t>Gamesa Wind Turbines Pvt. Ltd., Chennai.</t>
  </si>
  <si>
    <t>Pugalur &amp; Paruthiyur</t>
  </si>
  <si>
    <t>Anaikadavu</t>
  </si>
  <si>
    <t>Kayathar</t>
  </si>
  <si>
    <t>Madhya Pradesh</t>
  </si>
  <si>
    <t>Tadipatri</t>
  </si>
  <si>
    <t>Chandgarh</t>
  </si>
  <si>
    <t>Nippania</t>
  </si>
  <si>
    <t>Lahori</t>
  </si>
  <si>
    <t>Fatanpur</t>
  </si>
  <si>
    <t>Design, Supply, Erection, Testing &amp; Commissioning of 2x80MVA, 132/33 kV Pooling Substation including construction of CRB &amp; other associated civil works on Partial Turnkey Basis.</t>
  </si>
  <si>
    <t>Design, Supply, Erection, Testing &amp; Commissioning of 1x100MVA, 220/33 kV Pooling Substation  incl. construction of CRB and other associated civil works on total turnkey basis.</t>
  </si>
  <si>
    <t>Supply, Erection, Testing &amp; Commissioning of 66/11 kV 1x100MVA Pooling Substation  incl. other switchyard related civil works on total turnkey basis.</t>
  </si>
  <si>
    <t>Design, Supply, Erection, Testing &amp; Commissioning of 1x75MVA &amp; 1x50MVA, 220/33 kV Pooling Substation incl construction of CRB and other associated civil works on total turnkey basis.</t>
  </si>
  <si>
    <t>Design, Supply, Erection, Testing &amp; Commissioning of 1x125 MVA &amp; 1x100 MVA, 220/33 kV Pooling Substation.incl. construction of CRB and other associated civil works on total turnkey basis.</t>
  </si>
  <si>
    <t>Design, Supply, Erection, Testing &amp; Commissioning of 2x80MVA, 220/33 kV Substation  including construction of CRB &amp; other associated civil works on total turnkey basis.</t>
  </si>
  <si>
    <t>Design, Supply, Erection, Testing &amp; Commissioning of 2x100MVA, 220/33 kV Pooling Substation including construction of CRB &amp; other associated civil works on total turnkey basis.</t>
  </si>
  <si>
    <t>Design, Supply, Erection, Testing &amp; Commissioning of 2x50MVA, 220/33 kV Pooling Substation including construction of CRB &amp; other associated civil works on total turnkey basis.</t>
  </si>
  <si>
    <t>Design, Supply, Erection, Testing &amp; Commissioning of 3x50MVA, 230/33 kV Pooling Substation including construction of CRB &amp; other associated civil works on total turnkey basis.</t>
  </si>
  <si>
    <t>Design, Supply, Erection, Testing &amp; Commissioning of 2x100MVA 220/33 kV Pooling Substation including construction of CRB &amp; other associated civil works on total turnkey basis.</t>
  </si>
  <si>
    <t>Design, Supply, Erection, Testing &amp; Commissioning of 2x100MVA 33/220 kV Pooling Substation including construction of CRB &amp; other associated civil works on total turnkey basis.</t>
  </si>
  <si>
    <t>Design, Supply, Erection, Testing &amp; Commissioning of 1x65MVA, 33/220 kV Pooling Substation including construction of CRB &amp; other associated civil works on total turnkey basis.</t>
  </si>
  <si>
    <t>Design, Supply, Erection, Testing &amp; Commissioning of 1x50MVA, 33/132 kV Pooling Substation including construction of CRB &amp; other associated civil works on total turnkey basis.</t>
  </si>
  <si>
    <t>Switching Station</t>
  </si>
  <si>
    <t>EHV Transmission Lines for Wind farm Projects</t>
  </si>
  <si>
    <t>Survey, supply, erection, testing &amp; commissioning of 230 kV S/C line on D/C towers from the Windfarm Pooling Substation to TNEB 400 kV substation</t>
  </si>
  <si>
    <t>Supply, Erection, Testing &amp; Commissioning of 220 kV DC line on DC tower with ACSR Drake conductor from switching Station to the wind farm Pooling Substation</t>
  </si>
  <si>
    <t>Construction of 220kV LILO from existing Basavana Bagewadi DC line at Kudagi to switching station</t>
  </si>
  <si>
    <t>Survey, supply, erection, testing &amp; commissioning of 230 kV Single circuit line on SC towers using ACSR Zebra conductor
between existing Pugalur TNEB substation and Windfarm Pooling substation</t>
  </si>
  <si>
    <t>Supply, Erection, Testing &amp; Commissioning of 220 kV SC line on DC tower with ACSR Drake conductor from existing Basawana bagiwadi KPTCL substation to wind farm pooling substation</t>
  </si>
  <si>
    <t>Unit Substation for Wind farm Projects</t>
  </si>
  <si>
    <t>Qty in Nos</t>
  </si>
  <si>
    <t>ONGOING PROJECTS</t>
  </si>
  <si>
    <t>Supply, Erection, Testing &amp; Commissioning of 220 kV SC line on DC tower with Al 59 Moose conductor from existing Kayathar TNEB SS to Wind farm Pooling Substation</t>
  </si>
  <si>
    <t>Construction of 1 No. of 220kV Terminal Bay Extension at existing APTRANSCO Substation.</t>
  </si>
  <si>
    <t>Pugalur</t>
  </si>
  <si>
    <t>Year of Completion</t>
  </si>
  <si>
    <t>Construction of 1 No. of 220kV Terminal Bay Extension at existing 220/110/33kV KPTCL Substation</t>
  </si>
  <si>
    <t>Basawanabagiwadi</t>
  </si>
  <si>
    <t>Construction of 1 No. of 220kV Terminal Bay Extension at existing 220/110kV TNEB Substation</t>
  </si>
  <si>
    <t>Terminal Bay Extention for Wind farm Projects</t>
  </si>
  <si>
    <t>Sitamau</t>
  </si>
  <si>
    <t>Gadag</t>
  </si>
  <si>
    <t>170MW Solar Farm</t>
  </si>
  <si>
    <t>50MW Solar Farm</t>
  </si>
  <si>
    <t>Leitner Shriram Mfg. Ltd., Chennai.</t>
  </si>
  <si>
    <t>Powerica Limited, Mumbai.</t>
  </si>
  <si>
    <t>Kshema Power, Mandal, Ananthapur.</t>
  </si>
  <si>
    <t>Amplus Energy Solutions Pvt. Ltd, Gurgaon.</t>
  </si>
  <si>
    <t>Design, Supply, Erection, Testing &amp; Commissioning of 1x50MVA, 33 / 132 kV Pooling Substation including construction of CRB &amp; other associated civil works on total turnkey basis.</t>
  </si>
  <si>
    <t>Design, Supply, Erection, Testing &amp; Commissioning of 220kV Pooling Substation including construction of CRB &amp; other associated civil works on total turnkey basis.</t>
  </si>
  <si>
    <t>EHV Pooling Substation for Solar farm Projects</t>
  </si>
  <si>
    <t>Ecoren Energy Ltd, Hyderabad.</t>
  </si>
  <si>
    <t>Mulluar</t>
  </si>
  <si>
    <t>Survey, supply, erection, testing &amp; commissioning of 220 kV Double circuit line on DC towers using ACSR Drake conductor between existing 220/33kV KPTCL substation and Solar farm Pooling substation</t>
  </si>
  <si>
    <t>EHV Transmission Lines for Solarfarm Projects</t>
  </si>
  <si>
    <t>No of Bays</t>
  </si>
  <si>
    <t>Harti</t>
  </si>
  <si>
    <t>Conventional Energy</t>
  </si>
  <si>
    <t>EHV Substation/Terminal Bay Extension for State / Central Power Utilities</t>
  </si>
  <si>
    <t>Power Grid Corporation of India Ltd.,</t>
  </si>
  <si>
    <t xml:space="preserve">Karnataka Power Transmission Corporation Ltd., </t>
  </si>
  <si>
    <t>Rajastan</t>
  </si>
  <si>
    <t>Design, Supply, Erection, Testing &amp; Commissioning of 1X20 MVA,110/33/11 kV &amp; 1X10 MVA, 110/11 kV Substation including CRB construction &amp; other associated civil works</t>
  </si>
  <si>
    <t>Dubalgundi</t>
  </si>
  <si>
    <t>Chitradurga</t>
  </si>
  <si>
    <t>Design, Supply, Erection, Testing &amp; Commissioning of 1X8 MVA, 66/11 kV Substation including CRB construction &amp; other associated civil works.</t>
  </si>
  <si>
    <t>Design, supply, erection, testing &amp; commissioning of 2 Nos. 400 kV Bays including associated civil works for PGCIL at 400 kV Ajmer (RRVPNL) Substation for termination of 400 kV D/C (Quad) Line from 765 kV Ajmer (New) Substation under Green Energy Corridor ISTS Part-A</t>
  </si>
  <si>
    <t>Ajmeer</t>
  </si>
  <si>
    <t>Andhrapradesh</t>
  </si>
  <si>
    <t>Telangana</t>
  </si>
  <si>
    <t>Kerala</t>
  </si>
  <si>
    <t>Gooty
Nellore</t>
  </si>
  <si>
    <t>Kochi</t>
  </si>
  <si>
    <t>Hyderabad</t>
  </si>
  <si>
    <t>Madurai
Sriperumbudur
Udumalpet
Trichy
Salem
Thiruvalam</t>
  </si>
  <si>
    <t>Conversion of 400kV fixed line reactors to switchable line reactors at Power Grid Substations in Southern Regions.</t>
  </si>
  <si>
    <t>Design, engineering, supply, erection, testing &amp; commissioning of 110 kV and 22 kV Bays including associated civil works.</t>
  </si>
  <si>
    <t>Thondamanatham
Kurumbapet
Villianur</t>
  </si>
  <si>
    <t>Pondichery</t>
  </si>
  <si>
    <t>Substation Package SS05 for i) 400kV Bay extn at Pugalur substation ii) 400kV Bay extn at Arasur substation iii) 400kV Bay extn at Thiruvalam substation including 1x63MVAR Line Reactor iv) 400kV Bay extn at Udumalpet substation under HVDC Bipole link between Western region (Raigarh, Chhattisgarh) and Southern region (Pugalur, Tamil Nadu) - North Trichur (Kerala) Scheme # 2: AC System strengthening at Pugalur end.</t>
  </si>
  <si>
    <t>Pugalur
Arasur
Thiruvalam
Udumalpet</t>
  </si>
  <si>
    <t>Lungsen
Lunglei</t>
  </si>
  <si>
    <t xml:space="preserve"> Mizoram</t>
  </si>
  <si>
    <t>Substation Package SS-01 for 
i) 132/33 kV Lungsen (New) S/S &amp; 
ii) 132 kV Lunglei (Extn) substations for Mizoram state associated with NER Power System Improvement Project: Intra State – Mizoram</t>
  </si>
  <si>
    <t>Survey, supply, erection, testing &amp; commissioning of 110 kV Single circuit line on DC towers using ACSR Lynx conductor between existing 110/11kV KPTCL substation and Pooling substation</t>
  </si>
  <si>
    <t>Construction of 1 No. of 66kV Terminal Bay Extension at existing 132/66 GETCO Substation</t>
  </si>
  <si>
    <t>Kambhaliya</t>
  </si>
  <si>
    <t>Construction of 220kV Terminal Bay Extension at existing 220/33kV KPTCL Substation including CRB Extension and other associated civil works.</t>
  </si>
  <si>
    <t>HV/EHV Transmission Line for State / Central Power Utilities</t>
  </si>
  <si>
    <t>Powertech Constructions Pvt. Ltd (Client: TANTRANSCO)</t>
  </si>
  <si>
    <t>Koyambedu</t>
  </si>
  <si>
    <t>Tamil Nadu</t>
  </si>
  <si>
    <t>Mizoram</t>
  </si>
  <si>
    <t>Villianur</t>
  </si>
  <si>
    <t>Chawngte</t>
  </si>
  <si>
    <t>Supply, Civil, Erection, Testing &amp; Commissioning of 230 kV DC line with ACSR Zebra conductor and earth wire for the portion of line from location AP1 to AP72 (Reach-I, II &amp;III) of Koladi-Koyambedu 230 kV SS of Alamathy 400 kV SS to Koyambedu 230 kV SS including 56 Nos. of well foundation &amp;  13 Nos. of Multi Circuit towers</t>
  </si>
  <si>
    <t>Construction of 110kV SC Transmission line on DC towers from 110kV Humnabad-Bhalki SC Transmission line to the proposed 110/33/11kV Dubalgundi sub-station</t>
  </si>
  <si>
    <t xml:space="preserve">Construction of 66kV SC Transmission line on DC Towers from existing 66kV Hosadurga-Bagur line to the proposed 66/11kV Sub-Station at Neeragunda Gate </t>
  </si>
  <si>
    <t>Construction of 110 kV S/C Transmission line with ACSR Panther on DC Towers from 220/110/22kV PED Villianur SS to 110/22kV PED Bahoor SS.</t>
  </si>
  <si>
    <t xml:space="preserve">132 kV Transmission Line package TW 01 for      
i) 132 kV S/C Lungsen - Chawngte TL  (Route length 39 kMs) 
ii) 132 kV S/C Chawngte - S.Bungtlang TL  (Route length 45 kMs) 
iii) 132 kV S/C Lunglei – Lungsen TL  (Route length 1 kM) 
iv)  OPGW Live line stringing for a Route length of 172 kMs 
under NER Power System Improvement Project : Intra State – Mizoram </t>
  </si>
  <si>
    <t xml:space="preserve">Dindivanam 
Kallakurichi </t>
  </si>
  <si>
    <t>Chennai
Chengalpattu</t>
  </si>
  <si>
    <t>Route Length upto 33 kV in kMs</t>
  </si>
  <si>
    <t>Powertech Constructions Pvt. Ltd ( Client: TANGEDCO)</t>
  </si>
  <si>
    <t>Ashoka Buildcon Ltd (Client: TANGEDCO)</t>
  </si>
  <si>
    <t>Execution of strengthening of didtribution networks under R-APDRP (Part-B) scheme in Dindivanam &amp; Kallakurichi towns on total turnkey basis in the Villupuram Electricity Distribution circle of TANGEDCO</t>
  </si>
  <si>
    <t>Distribution System Strengthening Works (RAPDRP / IPDS / HVDS Projects) for State /  Central Power Utilities</t>
  </si>
  <si>
    <t>Execution of strengthening of didtribution networks under R-APDRP (Part-B) scheme in Chennai U.A and Chengalpattu towns covered under Chennai South Region of TANGEDCO</t>
  </si>
  <si>
    <t>Railway Electrification</t>
  </si>
  <si>
    <t>Design, supply, installation , testing &amp; commissioning of 25kV, AC, 50Hz, Single Phase Railway Electrification and PSI works between Sadipur (Excl) - Manpur (Incl) Section in connection with Kiul- Gaya doubling project of Eastern Railway.</t>
  </si>
  <si>
    <t>Bihar</t>
  </si>
  <si>
    <t>Sadipur</t>
  </si>
  <si>
    <t>Ircon International Ltd.,</t>
  </si>
  <si>
    <t>Ashoka Buildcon Ltd., (Client: Jharkhand Bijli Vitaran Nigam Ltd)</t>
  </si>
  <si>
    <t>Jharkhand</t>
  </si>
  <si>
    <t>SRM Institute of Science &amp; Technology</t>
  </si>
  <si>
    <t>Sonepat</t>
  </si>
  <si>
    <t>Haryana</t>
  </si>
  <si>
    <t>Gumla
Simdega
Lohardaga</t>
  </si>
  <si>
    <t>Udumalpet</t>
  </si>
  <si>
    <t>Industrial Electrification</t>
  </si>
  <si>
    <t>COMPLETED PROJECTS</t>
  </si>
  <si>
    <t>Construction of 33kV Over Head Lines as following, 
i. 15kMs DCOH Line with ACSR Coyote 
ii. 3.6kMs SCOH Line with ACSR Coyote
iii. 15kMs SCOH Line with ACSR Rabit</t>
  </si>
  <si>
    <t>Construction of 33kV Over Head Lines as following, 
i. 3.8kMs DCOH Line with ACSR Panther 
ii. 3.8kMs SCOH Line with ACSR Dog</t>
  </si>
  <si>
    <t>Construction of 33kV Over Head Lines as following, 
i. 24.65kMs SCOH Line with ACSR Dog 
ii. 5kMs SCOH Line with ACSR Panther
iii. 8.35kMs DCOH Line with ACSR Panther</t>
  </si>
  <si>
    <t>Construction of 33kV Over Head Lines as following, 
i. 8.17kMs DCOH Line with ACSR Dog
ii. 6.539kMs SCOH Line with ACSR Dog</t>
  </si>
  <si>
    <t>Construction of 33kV Over Head Lines as following, 
i. 9.1kMs SCOH Line with ACSR Rabbit</t>
  </si>
  <si>
    <t>Construction of 33kV Outdoor siwtching DP including associated civil works.</t>
  </si>
  <si>
    <t>Construction of 33/0.620kV Unit Substation including all associated civil works.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</si>
</sst>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Webdings"/>
      <family val="1"/>
      <charset val="2"/>
    </font>
    <font>
      <b/>
      <sz val="10"/>
      <name val="Arial"/>
      <family val="2"/>
    </font>
    <font>
      <sz val="10"/>
      <color theme="1"/>
      <name val="Arial"/>
      <family val="2"/>
    </font>
    <font>
      <sz val="10"/>
      <name val="Arial"/>
      <family val="2"/>
    </font>
    <font>
      <b/>
      <sz val="10"/>
      <color theme="1"/>
      <name val="Arial"/>
      <family val="2"/>
    </font>
    <font>
      <b/>
      <sz val="11"/>
      <color theme="1"/>
      <name val="Calibri"/>
      <family val="2"/>
      <scheme val="minor"/>
    </font>
    <font>
      <sz val="10"/>
      <color rgb="FFFF0000"/>
      <name val="Arial"/>
      <family val="2"/>
    </font>
    <font>
      <b/>
      <sz val="10"/>
      <color rgb="FFFF0000"/>
      <name val="Arial"/>
      <family val="2"/>
    </font>
  </fonts>
  <fills count="4">
    <fill>
      <patternFill patternType="none"/>
    </fill>
    <fill>
      <patternFill patternType="gray125"/>
    </fill>
    <fill>
      <patternFill patternType="solid">
        <fgColor rgb="FFFFFFFF"/>
        <bgColor indexed="64"/>
      </patternFill>
    </fill>
    <fill>
      <patternFill patternType="solid">
        <fgColor theme="3"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0" fillId="0" borderId="0" xfId="0" applyAlignment="1">
      <alignment wrapText="1"/>
    </xf>
    <xf numFmtId="0" fontId="1" fillId="0" borderId="0" xfId="0" applyFont="1"/>
    <xf numFmtId="2" fontId="0" fillId="0" borderId="0" xfId="0" applyNumberFormat="1"/>
    <xf numFmtId="0" fontId="2"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1" fontId="3" fillId="0" borderId="1" xfId="0" applyNumberFormat="1" applyFont="1" applyBorder="1" applyAlignment="1">
      <alignment horizontal="center" vertical="center"/>
    </xf>
    <xf numFmtId="2"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top"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3" fillId="0" borderId="0" xfId="0" applyFont="1"/>
    <xf numFmtId="0" fontId="3" fillId="0" borderId="0" xfId="0" applyFont="1" applyAlignment="1">
      <alignment wrapText="1"/>
    </xf>
    <xf numFmtId="0" fontId="3" fillId="2" borderId="1" xfId="0" applyFont="1" applyFill="1" applyBorder="1" applyAlignment="1">
      <alignment horizontal="justify" vertical="center" wrapText="1"/>
    </xf>
    <xf numFmtId="2" fontId="3" fillId="0" borderId="0" xfId="0" applyNumberFormat="1" applyFont="1"/>
    <xf numFmtId="0" fontId="3"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justify" vertical="center" wrapText="1"/>
    </xf>
    <xf numFmtId="1" fontId="3" fillId="0" borderId="5" xfId="0" applyNumberFormat="1" applyFont="1" applyFill="1" applyBorder="1" applyAlignment="1">
      <alignment horizontal="center" vertical="center"/>
    </xf>
    <xf numFmtId="0" fontId="3" fillId="0" borderId="1" xfId="0" applyFont="1" applyFill="1" applyBorder="1" applyAlignment="1">
      <alignment vertical="center" wrapText="1"/>
    </xf>
    <xf numFmtId="0" fontId="4" fillId="0" borderId="1" xfId="0" applyFont="1" applyBorder="1" applyAlignment="1">
      <alignment vertical="top" wrapText="1"/>
    </xf>
    <xf numFmtId="0" fontId="4" fillId="0" borderId="1" xfId="0" applyFont="1" applyFill="1" applyBorder="1" applyAlignment="1">
      <alignment horizontal="center" vertical="center" wrapText="1"/>
    </xf>
    <xf numFmtId="0" fontId="3" fillId="0" borderId="1" xfId="0" applyFont="1" applyFill="1" applyBorder="1" applyAlignment="1">
      <alignment vertical="top" wrapText="1"/>
    </xf>
    <xf numFmtId="0" fontId="0" fillId="0" borderId="0" xfId="0" applyAlignment="1">
      <alignment horizontal="center" wrapText="1"/>
    </xf>
    <xf numFmtId="0" fontId="4" fillId="0" borderId="1" xfId="0" applyFont="1" applyBorder="1" applyAlignment="1">
      <alignment horizontal="center" vertical="center" wrapText="1"/>
    </xf>
    <xf numFmtId="0" fontId="0" fillId="0" borderId="0" xfId="0" applyAlignment="1">
      <alignment horizontal="center" vertical="center" wrapText="1"/>
    </xf>
    <xf numFmtId="0" fontId="6" fillId="0" borderId="0" xfId="0" applyFont="1"/>
    <xf numFmtId="0" fontId="3" fillId="0" borderId="0" xfId="0" applyFont="1" applyAlignment="1">
      <alignment horizont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7"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5" fillId="0" borderId="6" xfId="0" applyFont="1" applyBorder="1" applyAlignment="1"/>
    <xf numFmtId="0" fontId="2" fillId="0" borderId="1" xfId="0" applyFont="1" applyFill="1" applyBorder="1" applyAlignment="1">
      <alignment horizontal="center" vertical="center" wrapText="1"/>
    </xf>
    <xf numFmtId="0" fontId="3" fillId="0" borderId="0" xfId="0" applyFont="1" applyFill="1"/>
    <xf numFmtId="0" fontId="8" fillId="0" borderId="1" xfId="0" applyFont="1" applyBorder="1" applyAlignment="1">
      <alignment vertical="center"/>
    </xf>
    <xf numFmtId="0" fontId="8" fillId="0" borderId="1" xfId="0" applyFont="1" applyBorder="1" applyAlignment="1">
      <alignment vertical="center" wrapText="1"/>
    </xf>
    <xf numFmtId="0" fontId="0" fillId="0" borderId="0" xfId="0" applyFill="1"/>
    <xf numFmtId="0" fontId="3" fillId="0" borderId="8" xfId="0" applyFont="1" applyBorder="1" applyAlignment="1">
      <alignment horizontal="center" vertical="center" wrapText="1"/>
    </xf>
    <xf numFmtId="0" fontId="3" fillId="2" borderId="8" xfId="0" applyFont="1" applyFill="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2" borderId="7"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7"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view="pageBreakPreview" topLeftCell="B1" zoomScale="110" zoomScaleNormal="110" zoomScaleSheetLayoutView="110" workbookViewId="0">
      <selection activeCell="G5" sqref="G5:G10"/>
    </sheetView>
  </sheetViews>
  <sheetFormatPr defaultRowHeight="15" x14ac:dyDescent="0.25"/>
  <cols>
    <col min="1" max="1" width="10.7109375" customWidth="1"/>
    <col min="2" max="2" width="44.28515625" bestFit="1" customWidth="1"/>
    <col min="3" max="3" width="44.28515625" customWidth="1"/>
    <col min="4" max="4" width="24.7109375" style="32" bestFit="1" customWidth="1"/>
    <col min="5" max="5" width="24.7109375" style="32" customWidth="1"/>
    <col min="6" max="6" width="13.5703125" style="1" customWidth="1"/>
    <col min="7" max="7" width="11.5703125" customWidth="1"/>
  </cols>
  <sheetData>
    <row r="1" spans="1:11" x14ac:dyDescent="0.25">
      <c r="A1" s="33" t="s">
        <v>46</v>
      </c>
      <c r="B1" t="s">
        <v>47</v>
      </c>
    </row>
    <row r="2" spans="1:11" x14ac:dyDescent="0.25">
      <c r="A2" s="33" t="s">
        <v>48</v>
      </c>
      <c r="B2" t="s">
        <v>140</v>
      </c>
    </row>
    <row r="4" spans="1:11" x14ac:dyDescent="0.25">
      <c r="A4" s="4" t="s">
        <v>21</v>
      </c>
      <c r="B4" s="4" t="s">
        <v>0</v>
      </c>
      <c r="C4" s="4" t="s">
        <v>1</v>
      </c>
      <c r="D4" s="4" t="s">
        <v>32</v>
      </c>
      <c r="E4" s="4" t="s">
        <v>55</v>
      </c>
      <c r="F4" s="4" t="s">
        <v>54</v>
      </c>
      <c r="G4" s="4" t="s">
        <v>141</v>
      </c>
    </row>
    <row r="5" spans="1:11" ht="25.5" x14ac:dyDescent="0.25">
      <c r="A5" s="5">
        <v>1</v>
      </c>
      <c r="B5" s="6" t="s">
        <v>49</v>
      </c>
      <c r="C5" s="6" t="s">
        <v>238</v>
      </c>
      <c r="D5" s="31" t="s">
        <v>59</v>
      </c>
      <c r="E5" s="31" t="s">
        <v>56</v>
      </c>
      <c r="F5" s="5" t="s">
        <v>2</v>
      </c>
      <c r="G5" s="7">
        <v>2</v>
      </c>
    </row>
    <row r="6" spans="1:11" ht="25.5" x14ac:dyDescent="0.25">
      <c r="A6" s="22">
        <v>2</v>
      </c>
      <c r="B6" s="26" t="s">
        <v>50</v>
      </c>
      <c r="C6" s="6" t="s">
        <v>239</v>
      </c>
      <c r="D6" s="28" t="s">
        <v>60</v>
      </c>
      <c r="E6" s="31" t="s">
        <v>56</v>
      </c>
      <c r="F6" s="22" t="s">
        <v>2</v>
      </c>
      <c r="G6" s="7">
        <v>20</v>
      </c>
    </row>
    <row r="7" spans="1:11" ht="25.5" x14ac:dyDescent="0.25">
      <c r="A7" s="5">
        <v>3</v>
      </c>
      <c r="B7" s="6" t="s">
        <v>51</v>
      </c>
      <c r="C7" s="6" t="s">
        <v>239</v>
      </c>
      <c r="D7" s="31" t="s">
        <v>61</v>
      </c>
      <c r="E7" s="31" t="s">
        <v>57</v>
      </c>
      <c r="F7" s="5" t="s">
        <v>4</v>
      </c>
      <c r="G7" s="7">
        <v>25</v>
      </c>
    </row>
    <row r="8" spans="1:11" ht="25.5" x14ac:dyDescent="0.3">
      <c r="A8" s="22">
        <v>4</v>
      </c>
      <c r="B8" s="6" t="s">
        <v>52</v>
      </c>
      <c r="C8" s="6" t="s">
        <v>239</v>
      </c>
      <c r="D8" s="31" t="s">
        <v>62</v>
      </c>
      <c r="E8" s="31" t="s">
        <v>57</v>
      </c>
      <c r="F8" s="5" t="s">
        <v>5</v>
      </c>
      <c r="G8" s="8">
        <v>24</v>
      </c>
      <c r="K8" s="2"/>
    </row>
    <row r="9" spans="1:11" ht="25.5" x14ac:dyDescent="0.25">
      <c r="A9" s="5">
        <v>7</v>
      </c>
      <c r="B9" s="6" t="s">
        <v>49</v>
      </c>
      <c r="C9" s="6" t="s">
        <v>239</v>
      </c>
      <c r="D9" s="31" t="s">
        <v>63</v>
      </c>
      <c r="E9" s="31" t="s">
        <v>58</v>
      </c>
      <c r="F9" s="5" t="s">
        <v>7</v>
      </c>
      <c r="G9" s="7">
        <v>18</v>
      </c>
    </row>
    <row r="10" spans="1:11" ht="25.5" x14ac:dyDescent="0.25">
      <c r="A10" s="22">
        <v>8</v>
      </c>
      <c r="B10" s="6" t="s">
        <v>53</v>
      </c>
      <c r="C10" s="6" t="s">
        <v>239</v>
      </c>
      <c r="D10" s="5" t="s">
        <v>64</v>
      </c>
      <c r="E10" s="31" t="s">
        <v>58</v>
      </c>
      <c r="F10" s="5" t="s">
        <v>9</v>
      </c>
      <c r="G10" s="7">
        <v>34</v>
      </c>
    </row>
  </sheetData>
  <pageMargins left="0.7" right="0.7" top="0.75" bottom="0.75" header="0.3" footer="0.3"/>
  <pageSetup paperSize="9" scale="66"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view="pageBreakPreview" zoomScaleNormal="110" zoomScaleSheetLayoutView="100" workbookViewId="0">
      <selection activeCell="B4" sqref="B4"/>
    </sheetView>
  </sheetViews>
  <sheetFormatPr defaultRowHeight="12.75" x14ac:dyDescent="0.2"/>
  <cols>
    <col min="1" max="1" width="10.42578125" style="16" customWidth="1"/>
    <col min="2" max="2" width="43.28515625" style="16" customWidth="1"/>
    <col min="3" max="3" width="11.5703125" style="16" bestFit="1" customWidth="1"/>
    <col min="4" max="4" width="57" style="16" customWidth="1"/>
    <col min="5" max="5" width="15.5703125" style="17" customWidth="1"/>
    <col min="6" max="6" width="14.85546875" style="17" customWidth="1"/>
    <col min="7" max="7" width="14.42578125" style="17" customWidth="1"/>
    <col min="8" max="8" width="14" style="16" customWidth="1"/>
    <col min="9" max="16384" width="9.140625" style="16"/>
  </cols>
  <sheetData>
    <row r="1" spans="1:10" ht="15" x14ac:dyDescent="0.25">
      <c r="A1" s="33" t="s">
        <v>46</v>
      </c>
      <c r="B1" s="16" t="s">
        <v>168</v>
      </c>
    </row>
    <row r="2" spans="1:10" ht="15" x14ac:dyDescent="0.25">
      <c r="A2" s="33" t="s">
        <v>48</v>
      </c>
      <c r="B2" s="16" t="s">
        <v>199</v>
      </c>
    </row>
    <row r="3" spans="1:10" ht="25.5" x14ac:dyDescent="0.2">
      <c r="A3" s="4" t="s">
        <v>21</v>
      </c>
      <c r="B3" s="4" t="s">
        <v>0</v>
      </c>
      <c r="C3" s="4" t="s">
        <v>34</v>
      </c>
      <c r="D3" s="4" t="s">
        <v>1</v>
      </c>
      <c r="E3" s="4" t="s">
        <v>32</v>
      </c>
      <c r="F3" s="4" t="s">
        <v>55</v>
      </c>
      <c r="G3" s="4" t="s">
        <v>146</v>
      </c>
      <c r="H3" s="4" t="s">
        <v>73</v>
      </c>
    </row>
    <row r="4" spans="1:10" s="46" customFormat="1" x14ac:dyDescent="0.2">
      <c r="A4" s="45"/>
      <c r="B4" s="47" t="s">
        <v>232</v>
      </c>
      <c r="C4" s="45"/>
      <c r="D4" s="45"/>
      <c r="E4" s="45"/>
      <c r="F4" s="45"/>
      <c r="G4" s="45"/>
      <c r="H4" s="45"/>
    </row>
    <row r="5" spans="1:10" ht="76.5" x14ac:dyDescent="0.2">
      <c r="A5" s="5">
        <v>1</v>
      </c>
      <c r="B5" s="14" t="s">
        <v>200</v>
      </c>
      <c r="C5" s="20" t="s">
        <v>42</v>
      </c>
      <c r="D5" s="15" t="s">
        <v>206</v>
      </c>
      <c r="E5" s="20" t="s">
        <v>201</v>
      </c>
      <c r="F5" s="20" t="s">
        <v>202</v>
      </c>
      <c r="G5" s="5" t="s">
        <v>12</v>
      </c>
      <c r="H5" s="9">
        <v>13.786</v>
      </c>
      <c r="J5" s="19"/>
    </row>
    <row r="6" spans="1:10" ht="38.25" x14ac:dyDescent="0.2">
      <c r="A6" s="5">
        <f t="shared" ref="A6:A10" si="0">A5+1</f>
        <v>2</v>
      </c>
      <c r="B6" s="26" t="s">
        <v>171</v>
      </c>
      <c r="C6" s="20" t="s">
        <v>38</v>
      </c>
      <c r="D6" s="15" t="s">
        <v>207</v>
      </c>
      <c r="E6" s="20" t="s">
        <v>174</v>
      </c>
      <c r="F6" s="20" t="s">
        <v>57</v>
      </c>
      <c r="G6" s="5" t="s">
        <v>18</v>
      </c>
      <c r="H6" s="10">
        <v>0.35</v>
      </c>
      <c r="J6" s="19"/>
    </row>
    <row r="7" spans="1:10" ht="38.25" x14ac:dyDescent="0.2">
      <c r="A7" s="5">
        <f t="shared" si="0"/>
        <v>3</v>
      </c>
      <c r="B7" s="26" t="s">
        <v>171</v>
      </c>
      <c r="C7" s="20" t="s">
        <v>37</v>
      </c>
      <c r="D7" s="15" t="s">
        <v>208</v>
      </c>
      <c r="E7" s="20" t="s">
        <v>175</v>
      </c>
      <c r="F7" s="20" t="s">
        <v>57</v>
      </c>
      <c r="G7" s="5" t="s">
        <v>18</v>
      </c>
      <c r="H7" s="9">
        <v>10.205</v>
      </c>
    </row>
    <row r="8" spans="1:10" x14ac:dyDescent="0.2">
      <c r="A8" s="5"/>
      <c r="B8" s="48" t="s">
        <v>142</v>
      </c>
      <c r="C8" s="20"/>
      <c r="D8" s="15"/>
      <c r="E8" s="20"/>
      <c r="F8" s="20"/>
      <c r="G8" s="5"/>
      <c r="H8" s="9"/>
    </row>
    <row r="9" spans="1:10" ht="38.25" x14ac:dyDescent="0.2">
      <c r="A9" s="5">
        <f>A7+1</f>
        <v>4</v>
      </c>
      <c r="B9" s="26" t="s">
        <v>170</v>
      </c>
      <c r="C9" s="20" t="s">
        <v>38</v>
      </c>
      <c r="D9" s="15" t="s">
        <v>209</v>
      </c>
      <c r="E9" s="20" t="s">
        <v>204</v>
      </c>
      <c r="F9" s="20" t="s">
        <v>189</v>
      </c>
      <c r="G9" s="5" t="s">
        <v>23</v>
      </c>
      <c r="H9" s="9">
        <v>2</v>
      </c>
    </row>
    <row r="10" spans="1:10" ht="89.25" x14ac:dyDescent="0.2">
      <c r="A10" s="5">
        <f t="shared" si="0"/>
        <v>5</v>
      </c>
      <c r="B10" s="26" t="s">
        <v>170</v>
      </c>
      <c r="C10" s="20" t="s">
        <v>35</v>
      </c>
      <c r="D10" s="15" t="s">
        <v>210</v>
      </c>
      <c r="E10" s="20" t="s">
        <v>205</v>
      </c>
      <c r="F10" s="20" t="s">
        <v>203</v>
      </c>
      <c r="G10" s="5" t="s">
        <v>26</v>
      </c>
      <c r="H10" s="25">
        <v>85</v>
      </c>
    </row>
  </sheetData>
  <pageMargins left="0.7" right="0.7" top="0.75" bottom="0.75" header="0.3" footer="0.3"/>
  <pageSetup paperSize="9" scale="6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view="pageBreakPreview" zoomScaleNormal="110" zoomScaleSheetLayoutView="100" workbookViewId="0">
      <selection activeCell="B5" sqref="B5"/>
    </sheetView>
  </sheetViews>
  <sheetFormatPr defaultRowHeight="12.75" x14ac:dyDescent="0.2"/>
  <cols>
    <col min="1" max="1" width="9.140625" style="16"/>
    <col min="2" max="2" width="44.28515625" style="16" bestFit="1" customWidth="1"/>
    <col min="3" max="3" width="39.42578125" style="17" customWidth="1"/>
    <col min="4" max="5" width="21" style="17" customWidth="1"/>
    <col min="6" max="6" width="14.42578125" style="17" customWidth="1"/>
    <col min="7" max="7" width="19.140625" style="16" customWidth="1"/>
    <col min="8" max="8" width="15" style="16" customWidth="1"/>
    <col min="9" max="16384" width="9.140625" style="16"/>
  </cols>
  <sheetData>
    <row r="1" spans="1:8" ht="15" x14ac:dyDescent="0.25">
      <c r="A1" s="33" t="s">
        <v>46</v>
      </c>
      <c r="B1" s="16" t="s">
        <v>168</v>
      </c>
    </row>
    <row r="2" spans="1:8" ht="15" x14ac:dyDescent="0.25">
      <c r="A2" s="33" t="s">
        <v>48</v>
      </c>
      <c r="B2" s="16" t="s">
        <v>217</v>
      </c>
    </row>
    <row r="3" spans="1:8" ht="38.25" x14ac:dyDescent="0.2">
      <c r="A3" s="4" t="s">
        <v>21</v>
      </c>
      <c r="B3" s="4" t="s">
        <v>0</v>
      </c>
      <c r="C3" s="4" t="s">
        <v>1</v>
      </c>
      <c r="D3" s="4" t="s">
        <v>32</v>
      </c>
      <c r="E3" s="4" t="s">
        <v>55</v>
      </c>
      <c r="F3" s="4" t="s">
        <v>146</v>
      </c>
      <c r="G3" s="4" t="s">
        <v>45</v>
      </c>
      <c r="H3" s="4" t="s">
        <v>213</v>
      </c>
    </row>
    <row r="4" spans="1:8" s="46" customFormat="1" x14ac:dyDescent="0.2">
      <c r="A4" s="45"/>
      <c r="B4" s="47" t="s">
        <v>232</v>
      </c>
      <c r="C4" s="45"/>
      <c r="D4" s="45"/>
      <c r="E4" s="45"/>
      <c r="F4" s="45"/>
      <c r="G4" s="45"/>
      <c r="H4" s="45"/>
    </row>
    <row r="5" spans="1:8" ht="63.75" x14ac:dyDescent="0.2">
      <c r="A5" s="5">
        <v>1</v>
      </c>
      <c r="B5" s="14" t="s">
        <v>214</v>
      </c>
      <c r="C5" s="23" t="s">
        <v>216</v>
      </c>
      <c r="D5" s="39" t="s">
        <v>211</v>
      </c>
      <c r="E5" s="39" t="s">
        <v>86</v>
      </c>
      <c r="F5" s="5" t="s">
        <v>16</v>
      </c>
      <c r="G5" s="21">
        <f>224+110</f>
        <v>334</v>
      </c>
      <c r="H5" s="9">
        <f>29+7</f>
        <v>36</v>
      </c>
    </row>
    <row r="6" spans="1:8" ht="63.75" x14ac:dyDescent="0.2">
      <c r="A6" s="5">
        <f>A5+1</f>
        <v>2</v>
      </c>
      <c r="B6" s="14" t="s">
        <v>215</v>
      </c>
      <c r="C6" s="24" t="s">
        <v>218</v>
      </c>
      <c r="D6" s="39" t="s">
        <v>212</v>
      </c>
      <c r="E6" s="39" t="s">
        <v>86</v>
      </c>
      <c r="F6" s="5" t="s">
        <v>16</v>
      </c>
      <c r="G6" s="21">
        <v>2171</v>
      </c>
      <c r="H6" s="9">
        <f>5.6+94.97</f>
        <v>100.57</v>
      </c>
    </row>
    <row r="7" spans="1:8" x14ac:dyDescent="0.2">
      <c r="C7" s="16"/>
      <c r="D7" s="16"/>
      <c r="E7" s="16"/>
      <c r="F7" s="16"/>
    </row>
  </sheetData>
  <pageMargins left="0.7" right="0.7" top="0.75" bottom="0.75" header="0.3" footer="0.3"/>
  <pageSetup paperSize="9" scale="6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view="pageBreakPreview" zoomScaleNormal="110" zoomScaleSheetLayoutView="100" workbookViewId="0">
      <selection activeCell="B4" sqref="B4"/>
    </sheetView>
  </sheetViews>
  <sheetFormatPr defaultRowHeight="12.75" x14ac:dyDescent="0.2"/>
  <cols>
    <col min="1" max="1" width="9.140625" style="16"/>
    <col min="2" max="2" width="27.140625" style="16" customWidth="1"/>
    <col min="3" max="3" width="44.28515625" style="17" customWidth="1"/>
    <col min="4" max="5" width="16.7109375" style="17" customWidth="1"/>
    <col min="6" max="6" width="17.28515625" style="17" customWidth="1"/>
    <col min="7" max="7" width="13.7109375" style="16" customWidth="1"/>
    <col min="8" max="16384" width="9.140625" style="16"/>
  </cols>
  <sheetData>
    <row r="1" spans="1:7" ht="15" x14ac:dyDescent="0.25">
      <c r="A1" s="33" t="s">
        <v>46</v>
      </c>
      <c r="B1" s="16" t="s">
        <v>219</v>
      </c>
    </row>
    <row r="2" spans="1:7" ht="15" x14ac:dyDescent="0.25">
      <c r="A2" s="33"/>
    </row>
    <row r="3" spans="1:7" ht="25.5" x14ac:dyDescent="0.2">
      <c r="A3" s="4" t="s">
        <v>21</v>
      </c>
      <c r="B3" s="4" t="s">
        <v>0</v>
      </c>
      <c r="C3" s="4" t="s">
        <v>1</v>
      </c>
      <c r="D3" s="4" t="s">
        <v>32</v>
      </c>
      <c r="E3" s="4" t="s">
        <v>55</v>
      </c>
      <c r="F3" s="4" t="s">
        <v>146</v>
      </c>
      <c r="G3" s="4" t="s">
        <v>31</v>
      </c>
    </row>
    <row r="4" spans="1:7" s="46" customFormat="1" x14ac:dyDescent="0.2">
      <c r="A4" s="45"/>
      <c r="B4" s="48" t="s">
        <v>142</v>
      </c>
      <c r="C4" s="45"/>
      <c r="D4" s="45"/>
      <c r="E4" s="45"/>
      <c r="F4" s="45"/>
      <c r="G4" s="45"/>
    </row>
    <row r="5" spans="1:7" ht="76.5" x14ac:dyDescent="0.2">
      <c r="A5" s="5">
        <v>1</v>
      </c>
      <c r="B5" s="14" t="s">
        <v>223</v>
      </c>
      <c r="C5" s="15" t="s">
        <v>220</v>
      </c>
      <c r="D5" s="20" t="s">
        <v>222</v>
      </c>
      <c r="E5" s="20" t="s">
        <v>221</v>
      </c>
      <c r="F5" s="5" t="s">
        <v>30</v>
      </c>
      <c r="G5" s="9">
        <v>77</v>
      </c>
    </row>
  </sheetData>
  <pageMargins left="0.7" right="0.7" top="0.75" bottom="0.75" header="0.3" footer="0.3"/>
  <pageSetup paperSize="9" scale="6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view="pageBreakPreview" zoomScale="110" zoomScaleNormal="110" zoomScaleSheetLayoutView="110" workbookViewId="0">
      <selection activeCell="B17" sqref="B17"/>
    </sheetView>
  </sheetViews>
  <sheetFormatPr defaultRowHeight="12.75" x14ac:dyDescent="0.2"/>
  <cols>
    <col min="1" max="1" width="9.140625" style="16"/>
    <col min="2" max="2" width="44.7109375" style="16" customWidth="1"/>
    <col min="3" max="3" width="59.42578125" style="17" customWidth="1"/>
    <col min="4" max="4" width="14.5703125" style="17" customWidth="1"/>
    <col min="5" max="5" width="13.7109375" style="17" customWidth="1"/>
    <col min="6" max="6" width="14.42578125" style="17" customWidth="1"/>
    <col min="7" max="16384" width="9.140625" style="16"/>
  </cols>
  <sheetData>
    <row r="1" spans="1:6" ht="15" x14ac:dyDescent="0.25">
      <c r="A1" s="33" t="s">
        <v>46</v>
      </c>
      <c r="B1" s="16" t="s">
        <v>231</v>
      </c>
    </row>
    <row r="3" spans="1:6" x14ac:dyDescent="0.2">
      <c r="A3" s="4" t="s">
        <v>21</v>
      </c>
      <c r="B3" s="4" t="s">
        <v>0</v>
      </c>
      <c r="C3" s="4" t="s">
        <v>1</v>
      </c>
      <c r="D3" s="4" t="s">
        <v>32</v>
      </c>
      <c r="E3" s="4" t="s">
        <v>55</v>
      </c>
      <c r="F3" s="4" t="s">
        <v>72</v>
      </c>
    </row>
    <row r="4" spans="1:6" s="46" customFormat="1" x14ac:dyDescent="0.2">
      <c r="A4" s="45"/>
      <c r="B4" s="47" t="s">
        <v>232</v>
      </c>
      <c r="C4" s="45"/>
      <c r="D4" s="45"/>
      <c r="E4" s="45"/>
      <c r="F4" s="45"/>
    </row>
    <row r="5" spans="1:6" ht="25.5" x14ac:dyDescent="0.2">
      <c r="A5" s="5">
        <v>1</v>
      </c>
      <c r="B5" s="14" t="s">
        <v>226</v>
      </c>
      <c r="C5" s="18" t="s">
        <v>44</v>
      </c>
      <c r="D5" s="20" t="s">
        <v>227</v>
      </c>
      <c r="E5" s="20" t="s">
        <v>228</v>
      </c>
      <c r="F5" s="5" t="s">
        <v>20</v>
      </c>
    </row>
    <row r="6" spans="1:6" x14ac:dyDescent="0.2">
      <c r="A6" s="5"/>
      <c r="B6" s="48" t="s">
        <v>142</v>
      </c>
      <c r="C6" s="18"/>
      <c r="D6" s="20"/>
      <c r="E6" s="20"/>
      <c r="F6" s="5"/>
    </row>
    <row r="7" spans="1:6" ht="38.25" x14ac:dyDescent="0.2">
      <c r="A7" s="5">
        <v>2</v>
      </c>
      <c r="B7" s="14" t="s">
        <v>170</v>
      </c>
      <c r="C7" s="18" t="s">
        <v>40</v>
      </c>
      <c r="D7" s="20" t="s">
        <v>230</v>
      </c>
      <c r="E7" s="20" t="s">
        <v>86</v>
      </c>
      <c r="F7" s="5" t="s">
        <v>24</v>
      </c>
    </row>
    <row r="8" spans="1:6" ht="38.25" x14ac:dyDescent="0.2">
      <c r="A8" s="5">
        <v>3</v>
      </c>
      <c r="B8" s="14" t="s">
        <v>224</v>
      </c>
      <c r="C8" s="18" t="s">
        <v>39</v>
      </c>
      <c r="D8" s="20" t="s">
        <v>229</v>
      </c>
      <c r="E8" s="20" t="s">
        <v>225</v>
      </c>
      <c r="F8" s="5" t="s">
        <v>29</v>
      </c>
    </row>
  </sheetData>
  <pageMargins left="0.7" right="0.7" top="0.75" bottom="0.75" header="0.3" footer="0.3"/>
  <pageSetup paperSize="9" scale="6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topLeftCell="A4" zoomScaleNormal="110" zoomScaleSheetLayoutView="100" workbookViewId="0">
      <selection activeCell="I8" sqref="I8"/>
    </sheetView>
  </sheetViews>
  <sheetFormatPr defaultRowHeight="15" x14ac:dyDescent="0.25"/>
  <cols>
    <col min="2" max="2" width="41.5703125" customWidth="1"/>
    <col min="3" max="3" width="42.85546875" customWidth="1"/>
    <col min="4" max="4" width="17.7109375" style="30" customWidth="1"/>
    <col min="5" max="5" width="17.28515625" style="30" customWidth="1"/>
    <col min="6" max="6" width="15.5703125" style="1" bestFit="1" customWidth="1"/>
    <col min="7" max="7" width="14" customWidth="1"/>
  </cols>
  <sheetData>
    <row r="1" spans="1:9" x14ac:dyDescent="0.25">
      <c r="A1" s="33" t="s">
        <v>46</v>
      </c>
      <c r="B1" t="s">
        <v>47</v>
      </c>
    </row>
    <row r="2" spans="1:9" x14ac:dyDescent="0.25">
      <c r="A2" s="33" t="s">
        <v>48</v>
      </c>
      <c r="B2" t="s">
        <v>66</v>
      </c>
    </row>
    <row r="4" spans="1:9" ht="25.5" x14ac:dyDescent="0.25">
      <c r="A4" s="4" t="s">
        <v>21</v>
      </c>
      <c r="B4" s="4" t="s">
        <v>0</v>
      </c>
      <c r="C4" s="4" t="s">
        <v>1</v>
      </c>
      <c r="D4" s="4" t="s">
        <v>74</v>
      </c>
      <c r="E4" s="4" t="s">
        <v>55</v>
      </c>
      <c r="F4" s="4" t="s">
        <v>72</v>
      </c>
      <c r="G4" s="4" t="s">
        <v>73</v>
      </c>
    </row>
    <row r="5" spans="1:9" ht="51" x14ac:dyDescent="0.25">
      <c r="A5" s="5">
        <v>1</v>
      </c>
      <c r="B5" s="6" t="s">
        <v>49</v>
      </c>
      <c r="C5" s="11" t="s">
        <v>236</v>
      </c>
      <c r="D5" s="31" t="s">
        <v>71</v>
      </c>
      <c r="E5" s="31" t="s">
        <v>56</v>
      </c>
      <c r="F5" s="5" t="s">
        <v>2</v>
      </c>
      <c r="G5" s="9">
        <f>8.17+6.539</f>
        <v>14.709</v>
      </c>
      <c r="I5" s="3"/>
    </row>
    <row r="6" spans="1:9" ht="72" customHeight="1" x14ac:dyDescent="0.25">
      <c r="A6" s="5">
        <v>2</v>
      </c>
      <c r="B6" s="6" t="s">
        <v>67</v>
      </c>
      <c r="C6" s="11" t="s">
        <v>233</v>
      </c>
      <c r="D6" s="31" t="s">
        <v>61</v>
      </c>
      <c r="E6" s="31" t="s">
        <v>57</v>
      </c>
      <c r="F6" s="5" t="s">
        <v>4</v>
      </c>
      <c r="G6" s="9">
        <v>33.6</v>
      </c>
    </row>
    <row r="7" spans="1:9" ht="48.75" customHeight="1" x14ac:dyDescent="0.25">
      <c r="A7" s="5">
        <v>3</v>
      </c>
      <c r="B7" s="6" t="s">
        <v>68</v>
      </c>
      <c r="C7" s="11" t="s">
        <v>237</v>
      </c>
      <c r="D7" s="31" t="s">
        <v>62</v>
      </c>
      <c r="E7" s="31" t="s">
        <v>57</v>
      </c>
      <c r="F7" s="5" t="s">
        <v>5</v>
      </c>
      <c r="G7" s="9">
        <v>9.1</v>
      </c>
    </row>
    <row r="8" spans="1:9" ht="63.75" x14ac:dyDescent="0.25">
      <c r="A8" s="5">
        <v>4</v>
      </c>
      <c r="B8" s="6" t="s">
        <v>69</v>
      </c>
      <c r="C8" s="11" t="s">
        <v>235</v>
      </c>
      <c r="D8" s="5" t="s">
        <v>64</v>
      </c>
      <c r="E8" s="5" t="s">
        <v>58</v>
      </c>
      <c r="F8" s="5" t="s">
        <v>9</v>
      </c>
      <c r="G8" s="9">
        <f>24.65+5+8.35</f>
        <v>38</v>
      </c>
    </row>
    <row r="9" spans="1:9" ht="51" x14ac:dyDescent="0.25">
      <c r="A9" s="5">
        <v>5</v>
      </c>
      <c r="B9" s="6" t="s">
        <v>70</v>
      </c>
      <c r="C9" s="11" t="s">
        <v>234</v>
      </c>
      <c r="D9" s="31" t="s">
        <v>62</v>
      </c>
      <c r="E9" s="31" t="s">
        <v>57</v>
      </c>
      <c r="F9" s="5" t="s">
        <v>18</v>
      </c>
      <c r="G9" s="9">
        <f>3.8+3.8</f>
        <v>7.6</v>
      </c>
    </row>
  </sheetData>
  <pageMargins left="0.7" right="0.7" top="0.75" bottom="0.75" header="0.3" footer="0.3"/>
  <pageSetup paperSize="9" scale="6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view="pageBreakPreview" zoomScale="90" zoomScaleNormal="110" zoomScaleSheetLayoutView="90" workbookViewId="0">
      <selection activeCell="B1" sqref="B1"/>
    </sheetView>
  </sheetViews>
  <sheetFormatPr defaultRowHeight="12.75" x14ac:dyDescent="0.2"/>
  <cols>
    <col min="1" max="1" width="9.140625" style="16"/>
    <col min="2" max="2" width="19.140625" style="16" customWidth="1"/>
    <col min="3" max="3" width="44.28515625" style="16" bestFit="1" customWidth="1"/>
    <col min="4" max="4" width="13.140625" style="16" customWidth="1"/>
    <col min="5" max="5" width="47.140625" style="17" bestFit="1" customWidth="1"/>
    <col min="6" max="6" width="25.5703125" style="34" bestFit="1" customWidth="1"/>
    <col min="7" max="7" width="25.5703125" style="34" customWidth="1"/>
    <col min="8" max="8" width="13.7109375" style="17" customWidth="1"/>
    <col min="9" max="16384" width="9.140625" style="16"/>
  </cols>
  <sheetData>
    <row r="1" spans="1:8" ht="15" x14ac:dyDescent="0.25">
      <c r="A1" s="33" t="s">
        <v>46</v>
      </c>
      <c r="B1" t="s">
        <v>47</v>
      </c>
    </row>
    <row r="2" spans="1:8" ht="15" x14ac:dyDescent="0.25">
      <c r="A2" s="33" t="s">
        <v>48</v>
      </c>
      <c r="B2" t="s">
        <v>107</v>
      </c>
    </row>
    <row r="3" spans="1:8" ht="15" x14ac:dyDescent="0.25">
      <c r="A3" s="33"/>
      <c r="B3"/>
    </row>
    <row r="4" spans="1:8" ht="25.5" x14ac:dyDescent="0.2">
      <c r="A4" s="4" t="s">
        <v>21</v>
      </c>
      <c r="B4" s="4" t="s">
        <v>65</v>
      </c>
      <c r="C4" s="4" t="s">
        <v>0</v>
      </c>
      <c r="D4" s="4" t="s">
        <v>34</v>
      </c>
      <c r="E4" s="4" t="s">
        <v>1</v>
      </c>
      <c r="F4" s="4" t="s">
        <v>74</v>
      </c>
      <c r="G4" s="4" t="s">
        <v>55</v>
      </c>
      <c r="H4" s="4" t="s">
        <v>54</v>
      </c>
    </row>
    <row r="5" spans="1:8" s="46" customFormat="1" x14ac:dyDescent="0.2">
      <c r="A5" s="45"/>
      <c r="B5" s="47" t="s">
        <v>232</v>
      </c>
      <c r="C5" s="45"/>
      <c r="D5" s="45"/>
      <c r="E5" s="45"/>
      <c r="F5" s="45"/>
      <c r="G5" s="45"/>
      <c r="H5" s="45"/>
    </row>
    <row r="6" spans="1:8" ht="51" x14ac:dyDescent="0.2">
      <c r="A6" s="22">
        <v>1</v>
      </c>
      <c r="B6" s="22"/>
      <c r="C6" s="6" t="s">
        <v>49</v>
      </c>
      <c r="D6" s="5" t="s">
        <v>35</v>
      </c>
      <c r="E6" s="13" t="s">
        <v>132</v>
      </c>
      <c r="F6" s="5" t="s">
        <v>71</v>
      </c>
      <c r="G6" s="5" t="s">
        <v>56</v>
      </c>
      <c r="H6" s="5" t="s">
        <v>2</v>
      </c>
    </row>
    <row r="7" spans="1:8" ht="51" x14ac:dyDescent="0.2">
      <c r="A7" s="22">
        <v>2</v>
      </c>
      <c r="B7" s="22"/>
      <c r="C7" s="6" t="s">
        <v>75</v>
      </c>
      <c r="D7" s="5" t="s">
        <v>36</v>
      </c>
      <c r="E7" s="29" t="s">
        <v>131</v>
      </c>
      <c r="F7" s="31" t="s">
        <v>115</v>
      </c>
      <c r="G7" s="31" t="s">
        <v>94</v>
      </c>
      <c r="H7" s="5" t="s">
        <v>3</v>
      </c>
    </row>
    <row r="8" spans="1:8" ht="51" x14ac:dyDescent="0.2">
      <c r="A8" s="22">
        <f>A7+1</f>
        <v>3</v>
      </c>
      <c r="B8" s="22" t="s">
        <v>99</v>
      </c>
      <c r="C8" s="6" t="s">
        <v>76</v>
      </c>
      <c r="D8" s="5" t="s">
        <v>35</v>
      </c>
      <c r="E8" s="27" t="s">
        <v>120</v>
      </c>
      <c r="F8" s="31" t="s">
        <v>116</v>
      </c>
      <c r="G8" s="31" t="s">
        <v>114</v>
      </c>
      <c r="H8" s="5" t="s">
        <v>8</v>
      </c>
    </row>
    <row r="9" spans="1:8" ht="51" x14ac:dyDescent="0.2">
      <c r="A9" s="22">
        <f t="shared" ref="A9:A20" si="0">A8+1</f>
        <v>4</v>
      </c>
      <c r="B9" s="22" t="s">
        <v>84</v>
      </c>
      <c r="C9" s="6" t="s">
        <v>77</v>
      </c>
      <c r="D9" s="5" t="s">
        <v>36</v>
      </c>
      <c r="E9" s="13" t="s">
        <v>130</v>
      </c>
      <c r="F9" s="5" t="s">
        <v>117</v>
      </c>
      <c r="G9" s="31" t="s">
        <v>114</v>
      </c>
      <c r="H9" s="5" t="s">
        <v>10</v>
      </c>
    </row>
    <row r="10" spans="1:8" ht="51" x14ac:dyDescent="0.2">
      <c r="A10" s="28">
        <f t="shared" si="0"/>
        <v>5</v>
      </c>
      <c r="B10" s="22" t="s">
        <v>84</v>
      </c>
      <c r="C10" s="6" t="s">
        <v>77</v>
      </c>
      <c r="D10" s="5" t="s">
        <v>36</v>
      </c>
      <c r="E10" s="13" t="s">
        <v>129</v>
      </c>
      <c r="F10" s="5" t="s">
        <v>118</v>
      </c>
      <c r="G10" s="31" t="s">
        <v>114</v>
      </c>
      <c r="H10" s="5" t="s">
        <v>11</v>
      </c>
    </row>
    <row r="11" spans="1:8" ht="51" x14ac:dyDescent="0.2">
      <c r="A11" s="22">
        <f t="shared" si="0"/>
        <v>6</v>
      </c>
      <c r="B11" s="22" t="s">
        <v>99</v>
      </c>
      <c r="C11" s="6" t="s">
        <v>76</v>
      </c>
      <c r="D11" s="5" t="s">
        <v>35</v>
      </c>
      <c r="E11" s="27" t="s">
        <v>120</v>
      </c>
      <c r="F11" s="5" t="s">
        <v>119</v>
      </c>
      <c r="G11" s="31" t="s">
        <v>114</v>
      </c>
      <c r="H11" s="5" t="s">
        <v>12</v>
      </c>
    </row>
    <row r="12" spans="1:8" ht="51" x14ac:dyDescent="0.2">
      <c r="A12" s="22">
        <f t="shared" si="0"/>
        <v>7</v>
      </c>
      <c r="B12" s="22" t="s">
        <v>99</v>
      </c>
      <c r="C12" s="6" t="s">
        <v>78</v>
      </c>
      <c r="D12" s="5" t="s">
        <v>36</v>
      </c>
      <c r="E12" s="13" t="s">
        <v>128</v>
      </c>
      <c r="F12" s="5" t="s">
        <v>106</v>
      </c>
      <c r="G12" s="5" t="s">
        <v>86</v>
      </c>
      <c r="H12" s="5" t="s">
        <v>13</v>
      </c>
    </row>
    <row r="13" spans="1:8" ht="51" x14ac:dyDescent="0.2">
      <c r="A13" s="22">
        <f t="shared" si="0"/>
        <v>8</v>
      </c>
      <c r="B13" s="22" t="s">
        <v>91</v>
      </c>
      <c r="C13" s="6" t="s">
        <v>79</v>
      </c>
      <c r="D13" s="5" t="s">
        <v>36</v>
      </c>
      <c r="E13" s="27" t="s">
        <v>104</v>
      </c>
      <c r="F13" s="5" t="s">
        <v>105</v>
      </c>
      <c r="G13" s="5" t="s">
        <v>94</v>
      </c>
      <c r="H13" s="5" t="s">
        <v>13</v>
      </c>
    </row>
    <row r="14" spans="1:8" ht="51" x14ac:dyDescent="0.2">
      <c r="A14" s="22">
        <f t="shared" si="0"/>
        <v>9</v>
      </c>
      <c r="B14" s="22" t="s">
        <v>102</v>
      </c>
      <c r="C14" s="6" t="s">
        <v>80</v>
      </c>
      <c r="D14" s="5" t="s">
        <v>36</v>
      </c>
      <c r="E14" s="13" t="s">
        <v>127</v>
      </c>
      <c r="F14" s="5" t="s">
        <v>103</v>
      </c>
      <c r="G14" s="5" t="s">
        <v>57</v>
      </c>
      <c r="H14" s="5" t="s">
        <v>14</v>
      </c>
    </row>
    <row r="15" spans="1:8" ht="51" x14ac:dyDescent="0.2">
      <c r="A15" s="22">
        <f t="shared" si="0"/>
        <v>10</v>
      </c>
      <c r="B15" s="22" t="s">
        <v>84</v>
      </c>
      <c r="C15" s="6" t="s">
        <v>81</v>
      </c>
      <c r="D15" s="5" t="s">
        <v>36</v>
      </c>
      <c r="E15" s="13" t="s">
        <v>126</v>
      </c>
      <c r="F15" s="5" t="s">
        <v>101</v>
      </c>
      <c r="G15" s="5" t="s">
        <v>94</v>
      </c>
      <c r="H15" s="5" t="s">
        <v>15</v>
      </c>
    </row>
    <row r="16" spans="1:8" ht="51" x14ac:dyDescent="0.2">
      <c r="A16" s="22">
        <f t="shared" si="0"/>
        <v>11</v>
      </c>
      <c r="B16" s="22" t="s">
        <v>99</v>
      </c>
      <c r="C16" s="6" t="s">
        <v>49</v>
      </c>
      <c r="D16" s="5" t="s">
        <v>36</v>
      </c>
      <c r="E16" s="13" t="s">
        <v>125</v>
      </c>
      <c r="F16" s="5" t="s">
        <v>100</v>
      </c>
      <c r="G16" s="5" t="s">
        <v>94</v>
      </c>
      <c r="H16" s="5" t="s">
        <v>16</v>
      </c>
    </row>
    <row r="17" spans="1:8" ht="51" x14ac:dyDescent="0.2">
      <c r="A17" s="22">
        <f t="shared" si="0"/>
        <v>12</v>
      </c>
      <c r="B17" s="22" t="s">
        <v>133</v>
      </c>
      <c r="C17" s="6" t="s">
        <v>76</v>
      </c>
      <c r="D17" s="5" t="s">
        <v>36</v>
      </c>
      <c r="E17" s="13" t="s">
        <v>97</v>
      </c>
      <c r="F17" s="5" t="s">
        <v>98</v>
      </c>
      <c r="G17" s="5" t="s">
        <v>57</v>
      </c>
      <c r="H17" s="5" t="s">
        <v>16</v>
      </c>
    </row>
    <row r="18" spans="1:8" ht="51" x14ac:dyDescent="0.2">
      <c r="A18" s="22">
        <f t="shared" si="0"/>
        <v>13</v>
      </c>
      <c r="B18" s="22" t="s">
        <v>95</v>
      </c>
      <c r="C18" s="6" t="s">
        <v>77</v>
      </c>
      <c r="D18" s="5" t="s">
        <v>36</v>
      </c>
      <c r="E18" s="13" t="s">
        <v>124</v>
      </c>
      <c r="F18" s="5" t="s">
        <v>96</v>
      </c>
      <c r="G18" s="5" t="s">
        <v>87</v>
      </c>
      <c r="H18" s="5" t="s">
        <v>16</v>
      </c>
    </row>
    <row r="19" spans="1:8" ht="51" x14ac:dyDescent="0.2">
      <c r="A19" s="22">
        <f t="shared" si="0"/>
        <v>14</v>
      </c>
      <c r="B19" s="22" t="s">
        <v>91</v>
      </c>
      <c r="C19" s="6" t="s">
        <v>79</v>
      </c>
      <c r="D19" s="5" t="s">
        <v>36</v>
      </c>
      <c r="E19" s="27" t="s">
        <v>92</v>
      </c>
      <c r="F19" s="5" t="s">
        <v>93</v>
      </c>
      <c r="G19" s="5" t="s">
        <v>94</v>
      </c>
      <c r="H19" s="5" t="s">
        <v>16</v>
      </c>
    </row>
    <row r="20" spans="1:8" ht="51" x14ac:dyDescent="0.2">
      <c r="A20" s="22">
        <f t="shared" si="0"/>
        <v>15</v>
      </c>
      <c r="B20" s="22" t="s">
        <v>90</v>
      </c>
      <c r="C20" s="6" t="s">
        <v>77</v>
      </c>
      <c r="D20" s="5" t="s">
        <v>36</v>
      </c>
      <c r="E20" s="13" t="s">
        <v>123</v>
      </c>
      <c r="F20" s="5" t="s">
        <v>62</v>
      </c>
      <c r="G20" s="5" t="s">
        <v>57</v>
      </c>
      <c r="H20" s="5" t="s">
        <v>18</v>
      </c>
    </row>
    <row r="21" spans="1:8" x14ac:dyDescent="0.2">
      <c r="A21" s="22"/>
      <c r="B21" s="47" t="s">
        <v>142</v>
      </c>
      <c r="C21" s="6"/>
      <c r="D21" s="5"/>
      <c r="E21" s="13"/>
      <c r="F21" s="5"/>
      <c r="G21" s="5"/>
      <c r="H21" s="5"/>
    </row>
    <row r="22" spans="1:8" ht="38.25" x14ac:dyDescent="0.2">
      <c r="A22" s="22">
        <v>1</v>
      </c>
      <c r="B22" s="22" t="s">
        <v>85</v>
      </c>
      <c r="C22" s="14" t="s">
        <v>82</v>
      </c>
      <c r="D22" s="5" t="s">
        <v>37</v>
      </c>
      <c r="E22" s="13" t="s">
        <v>122</v>
      </c>
      <c r="F22" s="5" t="s">
        <v>88</v>
      </c>
      <c r="G22" s="5" t="s">
        <v>87</v>
      </c>
      <c r="H22" s="5" t="s">
        <v>24</v>
      </c>
    </row>
    <row r="23" spans="1:8" ht="51" x14ac:dyDescent="0.2">
      <c r="A23" s="22">
        <v>2</v>
      </c>
      <c r="B23" s="22" t="s">
        <v>84</v>
      </c>
      <c r="C23" s="14" t="s">
        <v>83</v>
      </c>
      <c r="D23" s="5" t="s">
        <v>36</v>
      </c>
      <c r="E23" s="13" t="s">
        <v>121</v>
      </c>
      <c r="F23" s="20" t="s">
        <v>89</v>
      </c>
      <c r="G23" s="20" t="s">
        <v>86</v>
      </c>
      <c r="H23" s="5" t="s">
        <v>24</v>
      </c>
    </row>
  </sheetData>
  <pageMargins left="0.7" right="0.7" top="0.75" bottom="0.75" header="0.3" footer="0.3"/>
  <pageSetup paperSize="9" scale="6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view="pageBreakPreview" zoomScaleNormal="110" zoomScaleSheetLayoutView="100" workbookViewId="0">
      <selection activeCell="B11" sqref="B11"/>
    </sheetView>
  </sheetViews>
  <sheetFormatPr defaultRowHeight="12.75" x14ac:dyDescent="0.2"/>
  <cols>
    <col min="1" max="1" width="10" style="16" customWidth="1"/>
    <col min="2" max="2" width="44.28515625" style="16" bestFit="1" customWidth="1"/>
    <col min="3" max="3" width="13.85546875" style="16" customWidth="1"/>
    <col min="4" max="4" width="52" style="16" customWidth="1"/>
    <col min="5" max="5" width="18.42578125" style="34" bestFit="1" customWidth="1"/>
    <col min="6" max="6" width="13.140625" style="34" customWidth="1"/>
    <col min="7" max="7" width="14.42578125" style="17" customWidth="1"/>
    <col min="8" max="8" width="14" style="16" customWidth="1"/>
    <col min="9" max="16384" width="9.140625" style="16"/>
  </cols>
  <sheetData>
    <row r="1" spans="1:9" ht="12.75" customHeight="1" x14ac:dyDescent="0.25">
      <c r="A1" s="33" t="s">
        <v>46</v>
      </c>
      <c r="B1" t="s">
        <v>47</v>
      </c>
      <c r="C1" s="33"/>
      <c r="D1"/>
      <c r="E1" s="33"/>
      <c r="F1"/>
      <c r="G1" s="33"/>
      <c r="H1"/>
    </row>
    <row r="2" spans="1:9" ht="12.75" customHeight="1" x14ac:dyDescent="0.25">
      <c r="A2" s="33" t="s">
        <v>48</v>
      </c>
      <c r="B2" t="s">
        <v>134</v>
      </c>
      <c r="C2" s="33"/>
      <c r="D2"/>
      <c r="E2" s="33"/>
      <c r="F2"/>
      <c r="G2" s="33"/>
      <c r="H2"/>
    </row>
    <row r="3" spans="1:9" x14ac:dyDescent="0.2">
      <c r="A3" s="35"/>
      <c r="B3" s="36"/>
      <c r="C3" s="36"/>
      <c r="D3" s="36"/>
      <c r="E3" s="36"/>
      <c r="F3" s="36"/>
      <c r="G3" s="36"/>
      <c r="H3" s="37"/>
    </row>
    <row r="4" spans="1:9" ht="25.5" x14ac:dyDescent="0.2">
      <c r="A4" s="4" t="s">
        <v>21</v>
      </c>
      <c r="B4" s="4" t="s">
        <v>0</v>
      </c>
      <c r="C4" s="4" t="s">
        <v>34</v>
      </c>
      <c r="D4" s="4" t="s">
        <v>1</v>
      </c>
      <c r="E4" s="4" t="s">
        <v>74</v>
      </c>
      <c r="F4" s="4" t="s">
        <v>55</v>
      </c>
      <c r="G4" s="4" t="s">
        <v>54</v>
      </c>
      <c r="H4" s="4" t="s">
        <v>31</v>
      </c>
    </row>
    <row r="5" spans="1:9" s="46" customFormat="1" x14ac:dyDescent="0.2">
      <c r="A5" s="45"/>
      <c r="B5" s="47" t="s">
        <v>232</v>
      </c>
      <c r="C5" s="45"/>
      <c r="D5" s="45"/>
      <c r="E5" s="45"/>
      <c r="F5" s="45"/>
      <c r="G5" s="45"/>
      <c r="H5" s="45"/>
    </row>
    <row r="6" spans="1:9" ht="55.5" customHeight="1" x14ac:dyDescent="0.2">
      <c r="A6" s="5">
        <v>1</v>
      </c>
      <c r="B6" s="6" t="s">
        <v>108</v>
      </c>
      <c r="C6" s="5" t="s">
        <v>36</v>
      </c>
      <c r="D6" s="11" t="s">
        <v>138</v>
      </c>
      <c r="E6" s="31" t="s">
        <v>111</v>
      </c>
      <c r="F6" s="31" t="s">
        <v>86</v>
      </c>
      <c r="G6" s="5" t="s">
        <v>6</v>
      </c>
      <c r="H6" s="9">
        <v>58.7</v>
      </c>
      <c r="I6" s="19"/>
    </row>
    <row r="7" spans="1:9" ht="39" customHeight="1" x14ac:dyDescent="0.2">
      <c r="A7" s="5">
        <v>2</v>
      </c>
      <c r="B7" s="6" t="s">
        <v>109</v>
      </c>
      <c r="C7" s="5" t="s">
        <v>36</v>
      </c>
      <c r="D7" s="11" t="s">
        <v>135</v>
      </c>
      <c r="E7" s="5" t="s">
        <v>112</v>
      </c>
      <c r="F7" s="31" t="s">
        <v>86</v>
      </c>
      <c r="G7" s="5" t="s">
        <v>13</v>
      </c>
      <c r="H7" s="9">
        <v>16.5</v>
      </c>
    </row>
    <row r="8" spans="1:9" ht="34.5" customHeight="1" x14ac:dyDescent="0.2">
      <c r="A8" s="5">
        <v>3</v>
      </c>
      <c r="B8" s="6" t="s">
        <v>110</v>
      </c>
      <c r="C8" s="5" t="s">
        <v>36</v>
      </c>
      <c r="D8" s="11" t="s">
        <v>137</v>
      </c>
      <c r="E8" s="5" t="s">
        <v>98</v>
      </c>
      <c r="F8" s="5" t="s">
        <v>57</v>
      </c>
      <c r="G8" s="5" t="s">
        <v>16</v>
      </c>
      <c r="H8" s="9">
        <v>1.609</v>
      </c>
    </row>
    <row r="9" spans="1:9" ht="41.25" customHeight="1" x14ac:dyDescent="0.2">
      <c r="A9" s="5">
        <v>4</v>
      </c>
      <c r="B9" s="6" t="s">
        <v>110</v>
      </c>
      <c r="C9" s="5" t="s">
        <v>36</v>
      </c>
      <c r="D9" s="11" t="s">
        <v>136</v>
      </c>
      <c r="E9" s="5" t="s">
        <v>98</v>
      </c>
      <c r="F9" s="5" t="s">
        <v>57</v>
      </c>
      <c r="G9" s="5" t="s">
        <v>16</v>
      </c>
      <c r="H9" s="9">
        <v>23.3</v>
      </c>
    </row>
    <row r="10" spans="1:9" ht="51" x14ac:dyDescent="0.2">
      <c r="A10" s="5">
        <v>5</v>
      </c>
      <c r="B10" s="6" t="s">
        <v>70</v>
      </c>
      <c r="C10" s="5" t="s">
        <v>36</v>
      </c>
      <c r="D10" s="11" t="s">
        <v>139</v>
      </c>
      <c r="E10" s="5" t="s">
        <v>62</v>
      </c>
      <c r="F10" s="5" t="s">
        <v>57</v>
      </c>
      <c r="G10" s="5" t="s">
        <v>18</v>
      </c>
      <c r="H10" s="9">
        <v>2</v>
      </c>
    </row>
    <row r="11" spans="1:9" x14ac:dyDescent="0.2">
      <c r="A11" s="5"/>
      <c r="B11" s="48" t="s">
        <v>142</v>
      </c>
      <c r="C11" s="5"/>
      <c r="D11" s="11"/>
      <c r="E11" s="5"/>
      <c r="F11" s="5"/>
      <c r="G11" s="5"/>
      <c r="H11" s="9"/>
    </row>
    <row r="12" spans="1:9" ht="38.25" x14ac:dyDescent="0.2">
      <c r="A12" s="5">
        <v>1</v>
      </c>
      <c r="B12" s="14" t="s">
        <v>83</v>
      </c>
      <c r="C12" s="5" t="s">
        <v>36</v>
      </c>
      <c r="D12" s="11" t="s">
        <v>143</v>
      </c>
      <c r="E12" s="20" t="s">
        <v>113</v>
      </c>
      <c r="F12" s="20" t="s">
        <v>86</v>
      </c>
      <c r="G12" s="5" t="s">
        <v>33</v>
      </c>
      <c r="H12" s="9">
        <v>21</v>
      </c>
    </row>
  </sheetData>
  <pageMargins left="0.7" right="0.7" top="0.75" bottom="0.75" header="0.3" footer="0.3"/>
  <pageSetup paperSize="9" scale="6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view="pageBreakPreview" zoomScaleNormal="110" zoomScaleSheetLayoutView="100" workbookViewId="0">
      <selection activeCell="D14" sqref="D14"/>
    </sheetView>
  </sheetViews>
  <sheetFormatPr defaultRowHeight="15" x14ac:dyDescent="0.25"/>
  <cols>
    <col min="1" max="1" width="10" customWidth="1"/>
    <col min="2" max="2" width="43.140625" customWidth="1"/>
    <col min="3" max="3" width="13.7109375" customWidth="1"/>
    <col min="4" max="4" width="47.28515625" customWidth="1"/>
    <col min="5" max="5" width="17.5703125" style="1" customWidth="1"/>
    <col min="6" max="6" width="16.85546875" style="1" customWidth="1"/>
    <col min="7" max="7" width="16.28515625" style="1" customWidth="1"/>
    <col min="8" max="8" width="13.7109375" customWidth="1"/>
  </cols>
  <sheetData>
    <row r="1" spans="1:8" ht="15" customHeight="1" x14ac:dyDescent="0.25">
      <c r="A1" s="33" t="s">
        <v>46</v>
      </c>
      <c r="B1" t="s">
        <v>47</v>
      </c>
      <c r="C1" s="33"/>
      <c r="D1" s="33"/>
      <c r="E1" s="33"/>
      <c r="F1" s="33"/>
      <c r="G1" s="33"/>
      <c r="H1" s="33"/>
    </row>
    <row r="2" spans="1:8" ht="15" customHeight="1" x14ac:dyDescent="0.25">
      <c r="A2" s="33" t="s">
        <v>48</v>
      </c>
      <c r="B2" t="s">
        <v>150</v>
      </c>
      <c r="C2" s="33"/>
      <c r="D2" s="33"/>
      <c r="E2" s="33"/>
      <c r="F2" s="33"/>
      <c r="G2" s="33"/>
      <c r="H2" s="33"/>
    </row>
    <row r="3" spans="1:8" x14ac:dyDescent="0.25">
      <c r="A3" s="35"/>
      <c r="B3" s="36"/>
      <c r="C3" s="36"/>
      <c r="D3" s="36"/>
      <c r="E3" s="36"/>
      <c r="F3" s="36"/>
      <c r="G3" s="36"/>
      <c r="H3" s="37"/>
    </row>
    <row r="4" spans="1:8" ht="25.5" x14ac:dyDescent="0.25">
      <c r="A4" s="4" t="s">
        <v>21</v>
      </c>
      <c r="B4" s="4" t="s">
        <v>0</v>
      </c>
      <c r="C4" s="4" t="s">
        <v>34</v>
      </c>
      <c r="D4" s="4" t="s">
        <v>1</v>
      </c>
      <c r="E4" s="4" t="s">
        <v>32</v>
      </c>
      <c r="F4" s="4" t="s">
        <v>74</v>
      </c>
      <c r="G4" s="4" t="s">
        <v>146</v>
      </c>
      <c r="H4" s="4" t="s">
        <v>166</v>
      </c>
    </row>
    <row r="5" spans="1:8" s="49" customFormat="1" x14ac:dyDescent="0.25">
      <c r="A5" s="45"/>
      <c r="B5" s="47" t="s">
        <v>232</v>
      </c>
      <c r="C5" s="45"/>
      <c r="D5" s="45"/>
      <c r="E5" s="45"/>
      <c r="F5" s="45"/>
      <c r="G5" s="45"/>
      <c r="H5" s="45"/>
    </row>
    <row r="6" spans="1:8" ht="25.5" x14ac:dyDescent="0.25">
      <c r="A6" s="5">
        <v>1</v>
      </c>
      <c r="B6" s="6" t="s">
        <v>155</v>
      </c>
      <c r="C6" s="5" t="s">
        <v>36</v>
      </c>
      <c r="D6" s="38" t="s">
        <v>144</v>
      </c>
      <c r="E6" s="31" t="s">
        <v>115</v>
      </c>
      <c r="F6" s="31" t="s">
        <v>94</v>
      </c>
      <c r="G6" s="5" t="s">
        <v>43</v>
      </c>
      <c r="H6" s="21">
        <v>1</v>
      </c>
    </row>
    <row r="7" spans="1:8" ht="25.5" x14ac:dyDescent="0.25">
      <c r="A7" s="5">
        <v>2</v>
      </c>
      <c r="B7" s="6" t="s">
        <v>108</v>
      </c>
      <c r="C7" s="5" t="s">
        <v>36</v>
      </c>
      <c r="D7" s="12" t="s">
        <v>149</v>
      </c>
      <c r="E7" s="31" t="s">
        <v>145</v>
      </c>
      <c r="F7" s="31" t="s">
        <v>86</v>
      </c>
      <c r="G7" s="5" t="s">
        <v>13</v>
      </c>
      <c r="H7" s="21">
        <v>1</v>
      </c>
    </row>
    <row r="8" spans="1:8" ht="28.5" customHeight="1" x14ac:dyDescent="0.25">
      <c r="A8" s="5">
        <v>3</v>
      </c>
      <c r="B8" s="6" t="s">
        <v>70</v>
      </c>
      <c r="C8" s="5" t="s">
        <v>36</v>
      </c>
      <c r="D8" s="12" t="s">
        <v>147</v>
      </c>
      <c r="E8" s="31" t="s">
        <v>148</v>
      </c>
      <c r="F8" s="31" t="s">
        <v>57</v>
      </c>
      <c r="G8" s="5" t="s">
        <v>18</v>
      </c>
      <c r="H8" s="21">
        <v>1</v>
      </c>
    </row>
    <row r="9" spans="1:8" x14ac:dyDescent="0.25">
      <c r="A9" s="5"/>
      <c r="B9" s="48" t="s">
        <v>142</v>
      </c>
      <c r="C9" s="5"/>
      <c r="D9" s="5"/>
      <c r="E9" s="31"/>
      <c r="F9" s="31"/>
      <c r="G9" s="5"/>
      <c r="H9" s="21"/>
    </row>
    <row r="10" spans="1:8" ht="25.5" x14ac:dyDescent="0.25">
      <c r="A10" s="5">
        <v>1</v>
      </c>
      <c r="B10" s="14" t="s">
        <v>156</v>
      </c>
      <c r="C10" s="20" t="s">
        <v>37</v>
      </c>
      <c r="D10" s="23" t="s">
        <v>196</v>
      </c>
      <c r="E10" s="5" t="s">
        <v>197</v>
      </c>
      <c r="F10" s="5" t="s">
        <v>87</v>
      </c>
      <c r="G10" s="5" t="s">
        <v>24</v>
      </c>
      <c r="H10" s="21">
        <v>1</v>
      </c>
    </row>
  </sheetData>
  <pageMargins left="0.7" right="0.7" top="0.75" bottom="0.75" header="0.3" footer="0.3"/>
  <pageSetup paperSize="9" scale="6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view="pageBreakPreview" zoomScale="90" zoomScaleNormal="110" zoomScaleSheetLayoutView="90" workbookViewId="0">
      <selection activeCell="B5" sqref="B5"/>
    </sheetView>
  </sheetViews>
  <sheetFormatPr defaultRowHeight="12.75" x14ac:dyDescent="0.2"/>
  <cols>
    <col min="1" max="1" width="10.42578125" style="16" customWidth="1"/>
    <col min="2" max="2" width="18" style="16" customWidth="1"/>
    <col min="3" max="3" width="38.5703125" style="16" bestFit="1" customWidth="1"/>
    <col min="4" max="4" width="11.7109375" style="16" customWidth="1"/>
    <col min="5" max="5" width="50" style="17" customWidth="1"/>
    <col min="6" max="6" width="12.5703125" style="17" customWidth="1"/>
    <col min="7" max="7" width="15.85546875" style="17" bestFit="1" customWidth="1"/>
    <col min="8" max="8" width="13" style="17" customWidth="1"/>
    <col min="9" max="16384" width="9.140625" style="16"/>
  </cols>
  <sheetData>
    <row r="1" spans="1:8" ht="12.75" customHeight="1" x14ac:dyDescent="0.25">
      <c r="A1" s="33" t="s">
        <v>46</v>
      </c>
      <c r="B1" t="s">
        <v>47</v>
      </c>
      <c r="C1" s="33"/>
      <c r="D1" s="33"/>
      <c r="E1" s="33"/>
      <c r="F1" s="33"/>
      <c r="G1" s="33"/>
      <c r="H1" s="33"/>
    </row>
    <row r="2" spans="1:8" ht="12.75" customHeight="1" x14ac:dyDescent="0.25">
      <c r="A2" s="33" t="s">
        <v>48</v>
      </c>
      <c r="B2" t="s">
        <v>161</v>
      </c>
      <c r="C2" s="33"/>
      <c r="D2" s="33"/>
      <c r="E2" s="33"/>
      <c r="F2" s="33"/>
      <c r="G2" s="33"/>
      <c r="H2" s="33"/>
    </row>
    <row r="3" spans="1:8" ht="12.75" customHeight="1" x14ac:dyDescent="0.2">
      <c r="A3" s="35"/>
      <c r="B3" s="36"/>
      <c r="C3" s="42"/>
      <c r="D3" s="42"/>
      <c r="E3" s="42"/>
      <c r="F3" s="42"/>
      <c r="G3" s="42"/>
      <c r="H3" s="42"/>
    </row>
    <row r="4" spans="1:8" ht="40.5" customHeight="1" x14ac:dyDescent="0.2">
      <c r="A4" s="4" t="s">
        <v>21</v>
      </c>
      <c r="B4" s="4" t="s">
        <v>65</v>
      </c>
      <c r="C4" s="4" t="s">
        <v>0</v>
      </c>
      <c r="D4" s="4" t="s">
        <v>34</v>
      </c>
      <c r="E4" s="4" t="s">
        <v>1</v>
      </c>
      <c r="F4" s="4" t="s">
        <v>32</v>
      </c>
      <c r="G4" s="4" t="s">
        <v>55</v>
      </c>
      <c r="H4" s="4" t="s">
        <v>146</v>
      </c>
    </row>
    <row r="5" spans="1:8" s="46" customFormat="1" x14ac:dyDescent="0.2">
      <c r="A5" s="45"/>
      <c r="B5" s="47" t="s">
        <v>232</v>
      </c>
      <c r="C5" s="45"/>
      <c r="D5" s="45"/>
      <c r="E5" s="45"/>
      <c r="F5" s="45"/>
      <c r="G5" s="45"/>
      <c r="H5" s="45"/>
    </row>
    <row r="6" spans="1:8" ht="51" x14ac:dyDescent="0.2">
      <c r="A6" s="5">
        <v>1</v>
      </c>
      <c r="B6" s="41" t="s">
        <v>154</v>
      </c>
      <c r="C6" s="6" t="s">
        <v>157</v>
      </c>
      <c r="D6" s="5" t="s">
        <v>35</v>
      </c>
      <c r="E6" s="12" t="s">
        <v>159</v>
      </c>
      <c r="F6" s="31" t="s">
        <v>151</v>
      </c>
      <c r="G6" s="40" t="s">
        <v>114</v>
      </c>
      <c r="H6" s="5" t="s">
        <v>7</v>
      </c>
    </row>
    <row r="7" spans="1:8" ht="38.25" x14ac:dyDescent="0.2">
      <c r="A7" s="5">
        <v>2</v>
      </c>
      <c r="B7" s="5" t="s">
        <v>153</v>
      </c>
      <c r="C7" s="6" t="s">
        <v>158</v>
      </c>
      <c r="D7" s="5" t="s">
        <v>36</v>
      </c>
      <c r="E7" s="12" t="s">
        <v>160</v>
      </c>
      <c r="F7" s="31" t="s">
        <v>152</v>
      </c>
      <c r="G7" s="21" t="s">
        <v>57</v>
      </c>
      <c r="H7" s="5" t="s">
        <v>18</v>
      </c>
    </row>
  </sheetData>
  <pageMargins left="0.7" right="0.7" top="0.75" bottom="0.75" header="0.3" footer="0.3"/>
  <pageSetup paperSize="9" scale="6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view="pageBreakPreview" zoomScaleNormal="110" zoomScaleSheetLayoutView="100" workbookViewId="0">
      <selection activeCell="D12" sqref="D12"/>
    </sheetView>
  </sheetViews>
  <sheetFormatPr defaultRowHeight="12.75" x14ac:dyDescent="0.2"/>
  <cols>
    <col min="1" max="1" width="9.140625" style="16"/>
    <col min="2" max="2" width="37.5703125" style="16" customWidth="1"/>
    <col min="3" max="3" width="11.5703125" style="16" bestFit="1" customWidth="1"/>
    <col min="4" max="4" width="48.85546875" style="16" customWidth="1"/>
    <col min="5" max="6" width="19" style="17" customWidth="1"/>
    <col min="7" max="7" width="19.42578125" style="17" customWidth="1"/>
    <col min="8" max="8" width="14" style="16" customWidth="1"/>
    <col min="9" max="16384" width="9.140625" style="16"/>
  </cols>
  <sheetData>
    <row r="1" spans="1:8" ht="15" x14ac:dyDescent="0.25">
      <c r="A1" s="33" t="s">
        <v>46</v>
      </c>
      <c r="B1" t="s">
        <v>47</v>
      </c>
      <c r="C1" s="44"/>
      <c r="D1" s="44"/>
      <c r="E1" s="44"/>
      <c r="F1" s="44"/>
      <c r="G1" s="44"/>
      <c r="H1" s="44"/>
    </row>
    <row r="2" spans="1:8" ht="12.75" customHeight="1" x14ac:dyDescent="0.25">
      <c r="A2" s="33" t="s">
        <v>48</v>
      </c>
      <c r="B2" t="s">
        <v>165</v>
      </c>
      <c r="C2" s="36"/>
      <c r="D2" s="36"/>
      <c r="E2" s="36"/>
      <c r="F2" s="36"/>
      <c r="G2" s="36"/>
      <c r="H2" s="37"/>
    </row>
    <row r="3" spans="1:8" ht="12.75" customHeight="1" x14ac:dyDescent="0.2">
      <c r="A3" s="35"/>
      <c r="B3" s="36"/>
      <c r="C3" s="36"/>
      <c r="D3" s="36"/>
      <c r="E3" s="36"/>
      <c r="F3" s="36"/>
      <c r="G3" s="36"/>
      <c r="H3" s="37"/>
    </row>
    <row r="4" spans="1:8" ht="25.5" x14ac:dyDescent="0.2">
      <c r="A4" s="4" t="s">
        <v>21</v>
      </c>
      <c r="B4" s="4" t="s">
        <v>0</v>
      </c>
      <c r="C4" s="4" t="s">
        <v>34</v>
      </c>
      <c r="D4" s="4" t="s">
        <v>1</v>
      </c>
      <c r="E4" s="4" t="s">
        <v>32</v>
      </c>
      <c r="F4" s="4" t="s">
        <v>55</v>
      </c>
      <c r="G4" s="4" t="s">
        <v>146</v>
      </c>
      <c r="H4" s="4" t="s">
        <v>31</v>
      </c>
    </row>
    <row r="5" spans="1:8" s="46" customFormat="1" x14ac:dyDescent="0.2">
      <c r="A5" s="45"/>
      <c r="B5" s="47" t="s">
        <v>232</v>
      </c>
      <c r="C5" s="45"/>
      <c r="D5" s="45"/>
      <c r="E5" s="45"/>
      <c r="F5" s="45"/>
      <c r="G5" s="45"/>
      <c r="H5" s="45"/>
    </row>
    <row r="6" spans="1:8" ht="51" x14ac:dyDescent="0.2">
      <c r="A6" s="22">
        <v>1</v>
      </c>
      <c r="B6" s="6" t="s">
        <v>158</v>
      </c>
      <c r="C6" s="5" t="s">
        <v>36</v>
      </c>
      <c r="D6" s="11" t="s">
        <v>164</v>
      </c>
      <c r="E6" s="5" t="s">
        <v>152</v>
      </c>
      <c r="F6" s="5" t="s">
        <v>57</v>
      </c>
      <c r="G6" s="5" t="s">
        <v>18</v>
      </c>
      <c r="H6" s="9">
        <v>6.5</v>
      </c>
    </row>
    <row r="7" spans="1:8" ht="51" x14ac:dyDescent="0.2">
      <c r="A7" s="22">
        <v>2</v>
      </c>
      <c r="B7" s="6" t="s">
        <v>162</v>
      </c>
      <c r="C7" s="5" t="s">
        <v>38</v>
      </c>
      <c r="D7" s="12" t="s">
        <v>195</v>
      </c>
      <c r="E7" s="5" t="s">
        <v>163</v>
      </c>
      <c r="F7" s="5" t="s">
        <v>57</v>
      </c>
      <c r="G7" s="5" t="s">
        <v>19</v>
      </c>
      <c r="H7" s="9">
        <v>21</v>
      </c>
    </row>
  </sheetData>
  <pageMargins left="0.7" right="0.7" top="0.75" bottom="0.75" header="0.3" footer="0.3"/>
  <pageSetup paperSize="9" scale="6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view="pageBreakPreview" zoomScaleNormal="110" zoomScaleSheetLayoutView="100" workbookViewId="0">
      <selection activeCell="D18" sqref="D18"/>
    </sheetView>
  </sheetViews>
  <sheetFormatPr defaultRowHeight="12.75" x14ac:dyDescent="0.2"/>
  <cols>
    <col min="1" max="1" width="9.140625" style="16"/>
    <col min="2" max="2" width="44.28515625" style="16" bestFit="1" customWidth="1"/>
    <col min="3" max="3" width="11.5703125" style="16" bestFit="1" customWidth="1"/>
    <col min="4" max="4" width="46.42578125" style="16" customWidth="1"/>
    <col min="5" max="5" width="15.5703125" style="17" customWidth="1"/>
    <col min="6" max="6" width="16.85546875" style="17" customWidth="1"/>
    <col min="7" max="7" width="14.42578125" style="17" customWidth="1"/>
    <col min="8" max="8" width="14" style="16" customWidth="1"/>
    <col min="9" max="16384" width="9.140625" style="16"/>
  </cols>
  <sheetData>
    <row r="1" spans="1:8" ht="15" x14ac:dyDescent="0.25">
      <c r="A1" s="33" t="s">
        <v>46</v>
      </c>
      <c r="B1" t="s">
        <v>47</v>
      </c>
      <c r="C1" s="33"/>
      <c r="D1"/>
      <c r="E1"/>
      <c r="F1"/>
      <c r="G1" s="33"/>
      <c r="H1"/>
    </row>
    <row r="2" spans="1:8" ht="12.75" customHeight="1" x14ac:dyDescent="0.25">
      <c r="A2" s="33" t="s">
        <v>48</v>
      </c>
      <c r="B2" t="s">
        <v>165</v>
      </c>
      <c r="C2" s="33"/>
      <c r="D2"/>
      <c r="E2"/>
      <c r="F2"/>
      <c r="G2" s="33"/>
      <c r="H2"/>
    </row>
    <row r="3" spans="1:8" x14ac:dyDescent="0.2">
      <c r="A3" s="35"/>
      <c r="B3" s="42"/>
      <c r="C3" s="42"/>
      <c r="D3" s="42"/>
      <c r="E3" s="42"/>
      <c r="F3" s="42"/>
      <c r="G3" s="42"/>
      <c r="H3" s="43"/>
    </row>
    <row r="4" spans="1:8" ht="25.5" x14ac:dyDescent="0.2">
      <c r="A4" s="4" t="s">
        <v>21</v>
      </c>
      <c r="B4" s="4" t="s">
        <v>0</v>
      </c>
      <c r="C4" s="4" t="s">
        <v>34</v>
      </c>
      <c r="D4" s="4" t="s">
        <v>1</v>
      </c>
      <c r="E4" s="4" t="s">
        <v>32</v>
      </c>
      <c r="F4" s="4" t="s">
        <v>55</v>
      </c>
      <c r="G4" s="4" t="s">
        <v>146</v>
      </c>
      <c r="H4" s="4" t="s">
        <v>166</v>
      </c>
    </row>
    <row r="5" spans="1:8" s="46" customFormat="1" x14ac:dyDescent="0.2">
      <c r="A5" s="45"/>
      <c r="B5" s="47" t="s">
        <v>232</v>
      </c>
      <c r="C5" s="45"/>
      <c r="D5" s="45"/>
      <c r="E5" s="45"/>
      <c r="F5" s="45"/>
      <c r="G5" s="45"/>
      <c r="H5" s="45"/>
    </row>
    <row r="6" spans="1:8" ht="38.25" x14ac:dyDescent="0.2">
      <c r="A6" s="5">
        <v>1</v>
      </c>
      <c r="B6" s="6" t="s">
        <v>158</v>
      </c>
      <c r="C6" s="5" t="s">
        <v>36</v>
      </c>
      <c r="D6" s="6" t="s">
        <v>198</v>
      </c>
      <c r="E6" s="5" t="s">
        <v>167</v>
      </c>
      <c r="F6" s="5" t="s">
        <v>57</v>
      </c>
      <c r="G6" s="5" t="s">
        <v>18</v>
      </c>
      <c r="H6" s="21">
        <v>2</v>
      </c>
    </row>
  </sheetData>
  <pageMargins left="0.7" right="0.7" top="0.75" bottom="0.75" header="0.3" footer="0.3"/>
  <pageSetup paperSize="9" scale="6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view="pageBreakPreview" topLeftCell="A10" zoomScaleNormal="110" zoomScaleSheetLayoutView="100" workbookViewId="0">
      <selection activeCell="B4" sqref="B4"/>
    </sheetView>
  </sheetViews>
  <sheetFormatPr defaultRowHeight="12.75" x14ac:dyDescent="0.2"/>
  <cols>
    <col min="1" max="1" width="9.140625" style="16"/>
    <col min="2" max="2" width="44.28515625" style="16" bestFit="1" customWidth="1"/>
    <col min="3" max="3" width="11.5703125" style="16" bestFit="1" customWidth="1"/>
    <col min="4" max="4" width="48.140625" style="17" customWidth="1"/>
    <col min="5" max="5" width="35.42578125" style="17" bestFit="1" customWidth="1"/>
    <col min="6" max="6" width="13.85546875" style="17" customWidth="1"/>
    <col min="7" max="7" width="12.7109375" style="17" customWidth="1"/>
    <col min="8" max="8" width="14" style="16" customWidth="1"/>
    <col min="9" max="16384" width="9.140625" style="16"/>
  </cols>
  <sheetData>
    <row r="1" spans="1:8" ht="15" x14ac:dyDescent="0.25">
      <c r="A1" s="33" t="s">
        <v>46</v>
      </c>
      <c r="B1" s="16" t="s">
        <v>168</v>
      </c>
    </row>
    <row r="2" spans="1:8" ht="15" x14ac:dyDescent="0.25">
      <c r="A2" s="33" t="s">
        <v>48</v>
      </c>
      <c r="B2" s="16" t="s">
        <v>169</v>
      </c>
    </row>
    <row r="3" spans="1:8" ht="25.5" x14ac:dyDescent="0.2">
      <c r="A3" s="4" t="s">
        <v>21</v>
      </c>
      <c r="B3" s="4" t="s">
        <v>0</v>
      </c>
      <c r="C3" s="4" t="s">
        <v>34</v>
      </c>
      <c r="D3" s="4" t="s">
        <v>1</v>
      </c>
      <c r="E3" s="4" t="s">
        <v>32</v>
      </c>
      <c r="F3" s="4" t="s">
        <v>55</v>
      </c>
      <c r="G3" s="4" t="s">
        <v>146</v>
      </c>
      <c r="H3" s="4" t="s">
        <v>22</v>
      </c>
    </row>
    <row r="4" spans="1:8" s="46" customFormat="1" x14ac:dyDescent="0.2">
      <c r="A4" s="45"/>
      <c r="B4" s="47" t="s">
        <v>232</v>
      </c>
      <c r="C4" s="45"/>
      <c r="D4" s="45"/>
      <c r="E4" s="45"/>
      <c r="F4" s="45"/>
      <c r="G4" s="45"/>
      <c r="H4" s="45"/>
    </row>
    <row r="5" spans="1:8" ht="76.5" x14ac:dyDescent="0.2">
      <c r="A5" s="5">
        <v>1</v>
      </c>
      <c r="B5" s="26" t="s">
        <v>170</v>
      </c>
      <c r="C5" s="20" t="s">
        <v>41</v>
      </c>
      <c r="D5" s="23" t="s">
        <v>177</v>
      </c>
      <c r="E5" s="39" t="s">
        <v>178</v>
      </c>
      <c r="F5" s="39" t="s">
        <v>172</v>
      </c>
      <c r="G5" s="5" t="s">
        <v>17</v>
      </c>
      <c r="H5" s="21">
        <v>1</v>
      </c>
    </row>
    <row r="6" spans="1:8" ht="51" x14ac:dyDescent="0.2">
      <c r="A6" s="5">
        <f t="shared" ref="A6" si="0">A5+1</f>
        <v>2</v>
      </c>
      <c r="B6" s="14" t="s">
        <v>171</v>
      </c>
      <c r="C6" s="20" t="s">
        <v>38</v>
      </c>
      <c r="D6" s="27" t="s">
        <v>173</v>
      </c>
      <c r="E6" s="20" t="s">
        <v>174</v>
      </c>
      <c r="F6" s="20" t="s">
        <v>57</v>
      </c>
      <c r="G6" s="5" t="s">
        <v>18</v>
      </c>
      <c r="H6" s="21">
        <v>1</v>
      </c>
    </row>
    <row r="7" spans="1:8" ht="38.25" x14ac:dyDescent="0.2">
      <c r="A7" s="5">
        <f>A6+1</f>
        <v>3</v>
      </c>
      <c r="B7" s="14" t="s">
        <v>171</v>
      </c>
      <c r="C7" s="20" t="s">
        <v>37</v>
      </c>
      <c r="D7" s="13" t="s">
        <v>176</v>
      </c>
      <c r="E7" s="20" t="s">
        <v>175</v>
      </c>
      <c r="F7" s="20" t="s">
        <v>57</v>
      </c>
      <c r="G7" s="5" t="s">
        <v>18</v>
      </c>
      <c r="H7" s="21">
        <v>1</v>
      </c>
    </row>
    <row r="8" spans="1:8" ht="76.5" x14ac:dyDescent="0.2">
      <c r="A8" s="62">
        <f t="shared" ref="A8:A15" si="1">A7+1</f>
        <v>4</v>
      </c>
      <c r="B8" s="59" t="s">
        <v>170</v>
      </c>
      <c r="C8" s="56" t="s">
        <v>41</v>
      </c>
      <c r="D8" s="56" t="s">
        <v>186</v>
      </c>
      <c r="E8" s="20" t="s">
        <v>185</v>
      </c>
      <c r="F8" s="20" t="s">
        <v>86</v>
      </c>
      <c r="G8" s="62" t="s">
        <v>25</v>
      </c>
      <c r="H8" s="53">
        <v>10</v>
      </c>
    </row>
    <row r="9" spans="1:8" x14ac:dyDescent="0.2">
      <c r="A9" s="63"/>
      <c r="B9" s="60"/>
      <c r="C9" s="57"/>
      <c r="D9" s="57"/>
      <c r="E9" s="20" t="s">
        <v>183</v>
      </c>
      <c r="F9" s="20" t="s">
        <v>181</v>
      </c>
      <c r="G9" s="63"/>
      <c r="H9" s="54"/>
    </row>
    <row r="10" spans="1:8" ht="25.5" x14ac:dyDescent="0.2">
      <c r="A10" s="63"/>
      <c r="B10" s="60"/>
      <c r="C10" s="57"/>
      <c r="D10" s="57"/>
      <c r="E10" s="20" t="s">
        <v>182</v>
      </c>
      <c r="F10" s="20" t="s">
        <v>179</v>
      </c>
      <c r="G10" s="63"/>
      <c r="H10" s="54"/>
    </row>
    <row r="11" spans="1:8" x14ac:dyDescent="0.2">
      <c r="A11" s="64"/>
      <c r="B11" s="61"/>
      <c r="C11" s="58"/>
      <c r="D11" s="58"/>
      <c r="E11" s="20" t="s">
        <v>184</v>
      </c>
      <c r="F11" s="20" t="s">
        <v>180</v>
      </c>
      <c r="G11" s="64"/>
      <c r="H11" s="55"/>
    </row>
    <row r="12" spans="1:8" x14ac:dyDescent="0.2">
      <c r="A12" s="50"/>
      <c r="B12" s="48" t="s">
        <v>142</v>
      </c>
      <c r="C12" s="51"/>
      <c r="D12" s="51"/>
      <c r="E12" s="20"/>
      <c r="F12" s="20"/>
      <c r="G12" s="50"/>
      <c r="H12" s="52"/>
    </row>
    <row r="13" spans="1:8" ht="38.25" x14ac:dyDescent="0.2">
      <c r="A13" s="5">
        <f>A8+1</f>
        <v>5</v>
      </c>
      <c r="B13" s="14" t="s">
        <v>170</v>
      </c>
      <c r="C13" s="20" t="s">
        <v>38</v>
      </c>
      <c r="D13" s="18" t="s">
        <v>187</v>
      </c>
      <c r="E13" s="22" t="s">
        <v>188</v>
      </c>
      <c r="F13" s="22" t="s">
        <v>189</v>
      </c>
      <c r="G13" s="5" t="s">
        <v>23</v>
      </c>
      <c r="H13" s="21">
        <v>3</v>
      </c>
    </row>
    <row r="14" spans="1:8" ht="114.75" x14ac:dyDescent="0.2">
      <c r="A14" s="5">
        <f t="shared" si="1"/>
        <v>6</v>
      </c>
      <c r="B14" s="14" t="s">
        <v>170</v>
      </c>
      <c r="C14" s="20" t="s">
        <v>41</v>
      </c>
      <c r="D14" s="15" t="s">
        <v>190</v>
      </c>
      <c r="E14" s="22" t="s">
        <v>191</v>
      </c>
      <c r="F14" s="22" t="s">
        <v>86</v>
      </c>
      <c r="G14" s="5" t="s">
        <v>28</v>
      </c>
      <c r="H14" s="21">
        <v>4</v>
      </c>
    </row>
    <row r="15" spans="1:8" ht="63.75" x14ac:dyDescent="0.2">
      <c r="A15" s="5">
        <f t="shared" si="1"/>
        <v>7</v>
      </c>
      <c r="B15" s="14" t="s">
        <v>170</v>
      </c>
      <c r="C15" s="20" t="s">
        <v>35</v>
      </c>
      <c r="D15" s="15" t="s">
        <v>194</v>
      </c>
      <c r="E15" s="20" t="s">
        <v>192</v>
      </c>
      <c r="F15" s="20" t="s">
        <v>193</v>
      </c>
      <c r="G15" s="5" t="s">
        <v>27</v>
      </c>
      <c r="H15" s="21">
        <v>2</v>
      </c>
    </row>
  </sheetData>
  <mergeCells count="6">
    <mergeCell ref="H8:H11"/>
    <mergeCell ref="D8:D11"/>
    <mergeCell ref="C8:C11"/>
    <mergeCell ref="B8:B11"/>
    <mergeCell ref="A8:A11"/>
    <mergeCell ref="G8:G11"/>
  </mergeCells>
  <pageMargins left="0.7" right="0.7" top="0.75" bottom="0.75" header="0.3" footer="0.3"/>
  <pageSetup paperSize="9" scale="6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USS</vt:lpstr>
      <vt:lpstr>IL</vt:lpstr>
      <vt:lpstr>Wind PSS</vt:lpstr>
      <vt:lpstr>Wind TL</vt:lpstr>
      <vt:lpstr>Wind TB</vt:lpstr>
      <vt:lpstr>Solar PSS</vt:lpstr>
      <vt:lpstr>Solar TL </vt:lpstr>
      <vt:lpstr>Solar TB</vt:lpstr>
      <vt:lpstr>Conv SS </vt:lpstr>
      <vt:lpstr>Conv  TL </vt:lpstr>
      <vt:lpstr>Distrib</vt:lpstr>
      <vt:lpstr>Railway</vt:lpstr>
      <vt:lpstr>Industrial</vt:lpstr>
      <vt:lpstr>'Conv  TL '!Print_Area</vt:lpstr>
      <vt:lpstr>'Conv SS '!Print_Area</vt:lpstr>
      <vt:lpstr>Distrib!Print_Area</vt:lpstr>
      <vt:lpstr>IL!Print_Area</vt:lpstr>
      <vt:lpstr>Industrial!Print_Area</vt:lpstr>
      <vt:lpstr>Railway!Print_Area</vt:lpstr>
      <vt:lpstr>'Solar PSS'!Print_Area</vt:lpstr>
      <vt:lpstr>'Solar TB'!Print_Area</vt:lpstr>
      <vt:lpstr>'Solar TL '!Print_Area</vt:lpstr>
      <vt:lpstr>USS!Print_Area</vt:lpstr>
      <vt:lpstr>'Wind PSS'!Print_Area</vt:lpstr>
      <vt:lpstr>'Wind TB'!Print_Area</vt:lpstr>
      <vt:lpstr>'Wind TL'!Print_Area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2018-06-08T05:24:48Z</dcterms:modified>
</cp:coreProperties>
</file>