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leed\Downloads\"/>
    </mc:Choice>
  </mc:AlternateContent>
  <bookViews>
    <workbookView xWindow="285" yWindow="330" windowWidth="22695" windowHeight="9270" tabRatio="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L3" i="1" l="1"/>
  <c r="K3" i="1"/>
  <c r="J13" i="1"/>
  <c r="J12" i="1"/>
  <c r="J11" i="1"/>
  <c r="J10" i="1"/>
  <c r="J9" i="1"/>
  <c r="J8" i="1"/>
  <c r="J7" i="1"/>
  <c r="J6" i="1"/>
  <c r="J5" i="1"/>
  <c r="J4" i="1"/>
  <c r="J3" i="1"/>
  <c r="I3" i="1"/>
  <c r="G3" i="1" l="1"/>
  <c r="H3" i="1" s="1"/>
  <c r="C6" i="1"/>
  <c r="C5" i="1"/>
  <c r="C4" i="1"/>
</calcChain>
</file>

<file path=xl/sharedStrings.xml><?xml version="1.0" encoding="utf-8"?>
<sst xmlns="http://schemas.openxmlformats.org/spreadsheetml/2006/main" count="22" uniqueCount="14">
  <si>
    <t>Sweep Rate</t>
  </si>
  <si>
    <t>1.0 ms</t>
  </si>
  <si>
    <t>Mic Distance(cm)</t>
  </si>
  <si>
    <t>Time Delay(ms)</t>
  </si>
  <si>
    <t>N/A</t>
  </si>
  <si>
    <t>Slope</t>
  </si>
  <si>
    <t>Speed(cm/s)</t>
  </si>
  <si>
    <t>Speed_theo(cm/s)</t>
  </si>
  <si>
    <t>%D</t>
  </si>
  <si>
    <t>Avg</t>
  </si>
  <si>
    <t>diff^2</t>
  </si>
  <si>
    <t>Std dev</t>
  </si>
  <si>
    <t>Uncertainty</t>
  </si>
  <si>
    <t>V_rms(mV)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</si>
</sst>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991865298145568"/>
          <c:y val="7.309941520467835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607174103237096"/>
          <c:y val="0.23120633037308694"/>
          <c:w val="0.59082627780719266"/>
          <c:h val="0.65661591102482053"/>
        </c:manualLayout>
      </c:layout>
      <c:lineChart>
        <c:grouping val="standard"/>
        <c:varyColors val="0"/>
        <c:ser>
          <c:idx val="0"/>
          <c:order val="0"/>
          <c:tx>
            <c:v>Mic Distance</c:v>
          </c:tx>
          <c:trendline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errBars>
            <c:errDir val="y"/>
            <c:errBarType val="both"/>
            <c:errValType val="stdErr"/>
            <c:noEndCap val="0"/>
          </c:errBars>
          <c:cat>
            <c:numRef>
              <c:f>Sheet1!$C$3:$C$13</c:f>
              <c:numCache>
                <c:formatCode>General</c:formatCode>
                <c:ptCount val="11"/>
                <c:pt idx="0">
                  <c:v>0</c:v>
                </c:pt>
                <c:pt idx="1">
                  <c:v>2.4E-2</c:v>
                </c:pt>
                <c:pt idx="2">
                  <c:v>0.05</c:v>
                </c:pt>
                <c:pt idx="3">
                  <c:v>7.8E-2</c:v>
                </c:pt>
                <c:pt idx="4">
                  <c:v>1.06</c:v>
                </c:pt>
                <c:pt idx="5">
                  <c:v>1.36</c:v>
                </c:pt>
                <c:pt idx="6">
                  <c:v>1.66</c:v>
                </c:pt>
                <c:pt idx="7">
                  <c:v>1.98</c:v>
                </c:pt>
                <c:pt idx="8">
                  <c:v>2.2799999999999998</c:v>
                </c:pt>
                <c:pt idx="9">
                  <c:v>2.52</c:v>
                </c:pt>
                <c:pt idx="10">
                  <c:v>2.82</c:v>
                </c:pt>
              </c:numCache>
            </c:numRef>
          </c:cat>
          <c:val>
            <c:numRef>
              <c:f>Sheet1!$A$3:$A$13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79-41C5-B8D6-962A75D0A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508800"/>
        <c:axId val="98511104"/>
      </c:lineChart>
      <c:catAx>
        <c:axId val="9850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511104"/>
        <c:crosses val="autoZero"/>
        <c:auto val="1"/>
        <c:lblAlgn val="ctr"/>
        <c:lblOffset val="100"/>
        <c:noMultiLvlLbl val="0"/>
      </c:catAx>
      <c:valAx>
        <c:axId val="9851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508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13</xdr:row>
      <xdr:rowOff>129540</xdr:rowOff>
    </xdr:from>
    <xdr:to>
      <xdr:col>9</xdr:col>
      <xdr:colOff>297180</xdr:colOff>
      <xdr:row>31</xdr:row>
      <xdr:rowOff>175260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topLeftCell="B1" workbookViewId="0">
      <selection activeCell="B1" sqref="B1:D13"/>
    </sheetView>
  </sheetViews>
  <sheetFormatPr defaultRowHeight="15" x14ac:dyDescent="0.25"/>
  <cols>
    <col min="1" max="1" width="15.140625" customWidth="1"/>
    <col min="2" max="2" width="15.7109375" customWidth="1"/>
    <col min="3" max="3" width="15.140625" customWidth="1"/>
    <col min="4" max="4" width="11" customWidth="1"/>
    <col min="5" max="5" width="11.140625" customWidth="1"/>
    <col min="6" max="6" width="17.5703125" customWidth="1"/>
  </cols>
  <sheetData>
    <row r="1" spans="1:12" x14ac:dyDescent="0.25">
      <c r="A1" t="s">
        <v>0</v>
      </c>
      <c r="B1" t="s">
        <v>0</v>
      </c>
      <c r="C1" t="s">
        <v>1</v>
      </c>
    </row>
    <row r="2" spans="1:12" x14ac:dyDescent="0.25">
      <c r="A2" t="s">
        <v>2</v>
      </c>
      <c r="B2" t="s">
        <v>2</v>
      </c>
      <c r="C2" t="s">
        <v>3</v>
      </c>
      <c r="D2" t="s">
        <v>13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>
        <v>0</v>
      </c>
      <c r="B3">
        <v>0</v>
      </c>
      <c r="C3">
        <v>0</v>
      </c>
      <c r="D3" s="2" t="s">
        <v>4</v>
      </c>
      <c r="E3">
        <v>32.189</v>
      </c>
      <c r="F3">
        <v>32189</v>
      </c>
      <c r="G3">
        <f>34000</f>
        <v>34000</v>
      </c>
      <c r="H3" s="1">
        <f>((G3-F3)/G3)*100</f>
        <v>5.3264705882352947</v>
      </c>
      <c r="I3">
        <f>(SUM(C3:C13))/11</f>
        <v>1.2574545454545454</v>
      </c>
      <c r="J3">
        <f>((C3-I3)^2)</f>
        <v>1.5811919338842972</v>
      </c>
      <c r="K3">
        <f>((SUM(J3:J13))/11)^(1/2)</f>
        <v>1.0342519794638023</v>
      </c>
      <c r="L3">
        <f>((32.189^2)*(K3^2))^(1/2)</f>
        <v>33.291536966960329</v>
      </c>
    </row>
    <row r="4" spans="1:12" x14ac:dyDescent="0.25">
      <c r="A4">
        <v>10</v>
      </c>
      <c r="B4">
        <v>10</v>
      </c>
      <c r="C4">
        <f>240*10^-4</f>
        <v>2.4E-2</v>
      </c>
      <c r="D4" s="2" t="s">
        <v>4</v>
      </c>
      <c r="J4">
        <f>((C4-I3)^2)</f>
        <v>1.5214101157024791</v>
      </c>
    </row>
    <row r="5" spans="1:12" x14ac:dyDescent="0.25">
      <c r="A5">
        <v>20</v>
      </c>
      <c r="B5">
        <v>20</v>
      </c>
      <c r="C5">
        <f>500*10^-4</f>
        <v>0.05</v>
      </c>
      <c r="D5" s="3">
        <v>12.5</v>
      </c>
      <c r="J5">
        <f>((C5-I3)^2)</f>
        <v>1.4579464793388426</v>
      </c>
    </row>
    <row r="6" spans="1:12" x14ac:dyDescent="0.25">
      <c r="A6">
        <v>30</v>
      </c>
      <c r="B6">
        <v>30</v>
      </c>
      <c r="C6">
        <f>780*10^-4</f>
        <v>7.8E-2</v>
      </c>
      <c r="D6" s="2" t="s">
        <v>4</v>
      </c>
      <c r="J6">
        <f>((C6-I3)^2)</f>
        <v>1.3911130247933881</v>
      </c>
    </row>
    <row r="7" spans="1:12" x14ac:dyDescent="0.25">
      <c r="A7">
        <v>40</v>
      </c>
      <c r="B7">
        <v>40</v>
      </c>
      <c r="C7">
        <v>1.06</v>
      </c>
      <c r="D7" s="3">
        <v>10.25</v>
      </c>
      <c r="J7">
        <f>((C7-I3)^2)</f>
        <v>3.898829752066111E-2</v>
      </c>
    </row>
    <row r="8" spans="1:12" x14ac:dyDescent="0.25">
      <c r="A8">
        <v>50</v>
      </c>
      <c r="B8">
        <v>50</v>
      </c>
      <c r="C8">
        <v>1.36</v>
      </c>
      <c r="D8" s="2" t="s">
        <v>4</v>
      </c>
      <c r="J8">
        <f>((C8-I3)^2)</f>
        <v>1.051557024793392E-2</v>
      </c>
    </row>
    <row r="9" spans="1:12" x14ac:dyDescent="0.25">
      <c r="A9">
        <v>60</v>
      </c>
      <c r="B9">
        <v>60</v>
      </c>
      <c r="C9">
        <v>1.66</v>
      </c>
      <c r="D9" s="3">
        <v>8.532</v>
      </c>
      <c r="J9">
        <f>((C9-I3)^2)</f>
        <v>0.1620428429752066</v>
      </c>
    </row>
    <row r="10" spans="1:12" x14ac:dyDescent="0.25">
      <c r="A10">
        <v>70</v>
      </c>
      <c r="B10">
        <v>70</v>
      </c>
      <c r="C10">
        <v>1.98</v>
      </c>
      <c r="D10" s="2" t="s">
        <v>4</v>
      </c>
      <c r="J10">
        <f>((C10-I3)^2)</f>
        <v>0.52207193388429762</v>
      </c>
    </row>
    <row r="11" spans="1:12" x14ac:dyDescent="0.25">
      <c r="A11">
        <v>80</v>
      </c>
      <c r="B11">
        <v>80</v>
      </c>
      <c r="C11">
        <v>2.2799999999999998</v>
      </c>
      <c r="D11" s="3">
        <v>8.5</v>
      </c>
      <c r="J11">
        <f>((C11-I3)^2)</f>
        <v>1.04559920661157</v>
      </c>
    </row>
    <row r="12" spans="1:12" x14ac:dyDescent="0.25">
      <c r="A12">
        <v>90</v>
      </c>
      <c r="B12">
        <v>90</v>
      </c>
      <c r="C12">
        <v>2.52</v>
      </c>
      <c r="D12" s="2" t="s">
        <v>4</v>
      </c>
      <c r="J12">
        <f>((C12-I3)^2)</f>
        <v>1.5940210247933886</v>
      </c>
    </row>
    <row r="13" spans="1:12" x14ac:dyDescent="0.25">
      <c r="A13">
        <v>100</v>
      </c>
      <c r="B13">
        <v>100</v>
      </c>
      <c r="C13">
        <v>2.82</v>
      </c>
      <c r="D13" s="2" t="s">
        <v>4</v>
      </c>
      <c r="J13">
        <f>((C13-I3)^2)</f>
        <v>2.441548297520661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Waleed</cp:lastModifiedBy>
  <dcterms:created xsi:type="dcterms:W3CDTF">2017-05-15T01:46:57Z</dcterms:created>
  <dcterms:modified xsi:type="dcterms:W3CDTF">2017-05-15T21:22:01Z</dcterms:modified>
</cp:coreProperties>
</file>