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altzberg/Downloads/"/>
    </mc:Choice>
  </mc:AlternateContent>
  <xr:revisionPtr revIDLastSave="0" documentId="13_ncr:1_{7FE06D32-DCC6-034A-B620-20A49EDBCAC2}" xr6:coauthVersionLast="32" xr6:coauthVersionMax="32" xr10:uidLastSave="{00000000-0000-0000-0000-000000000000}"/>
  <bookViews>
    <workbookView xWindow="2860" yWindow="1780" windowWidth="28240" windowHeight="17540" activeTab="1" xr2:uid="{4C44D0E9-4AEB-46D8-9456-502D59F336E3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7" i="2" l="1"/>
  <c r="V37" i="2"/>
  <c r="T37" i="2"/>
  <c r="W36" i="2"/>
  <c r="V36" i="2"/>
  <c r="T36" i="2"/>
  <c r="W35" i="2"/>
  <c r="V35" i="2"/>
  <c r="T35" i="2"/>
  <c r="W34" i="2"/>
  <c r="V34" i="2"/>
  <c r="T34" i="2"/>
  <c r="W33" i="2"/>
  <c r="V33" i="2"/>
  <c r="T33" i="2"/>
  <c r="W32" i="2"/>
  <c r="V32" i="2"/>
  <c r="T32" i="2"/>
  <c r="W31" i="2"/>
  <c r="V31" i="2"/>
  <c r="T31" i="2"/>
  <c r="W30" i="2"/>
  <c r="V30" i="2"/>
  <c r="T30" i="2"/>
  <c r="W29" i="2"/>
  <c r="V29" i="2"/>
  <c r="T29" i="2"/>
  <c r="W28" i="2"/>
  <c r="V28" i="2"/>
  <c r="T28" i="2"/>
  <c r="W27" i="2"/>
  <c r="V27" i="2"/>
  <c r="T27" i="2"/>
  <c r="W26" i="2"/>
  <c r="V26" i="2"/>
  <c r="T26" i="2"/>
  <c r="W25" i="2"/>
  <c r="V25" i="2"/>
  <c r="T25" i="2"/>
  <c r="W24" i="2"/>
  <c r="V24" i="2"/>
  <c r="T24" i="2"/>
  <c r="W23" i="2"/>
  <c r="V23" i="2"/>
  <c r="T23" i="2"/>
  <c r="W22" i="2"/>
  <c r="V22" i="2"/>
  <c r="T22" i="2"/>
  <c r="W21" i="2"/>
  <c r="V21" i="2"/>
  <c r="T21" i="2"/>
  <c r="W20" i="2"/>
  <c r="V20" i="2"/>
  <c r="T20" i="2"/>
  <c r="W19" i="2"/>
  <c r="V19" i="2"/>
  <c r="T19" i="2"/>
  <c r="W18" i="2"/>
  <c r="V18" i="2"/>
  <c r="T18" i="2"/>
  <c r="W17" i="2"/>
  <c r="V17" i="2"/>
  <c r="T17" i="2"/>
  <c r="W16" i="2"/>
  <c r="V16" i="2"/>
  <c r="T16" i="2"/>
  <c r="W15" i="2"/>
  <c r="V15" i="2"/>
  <c r="T15" i="2"/>
  <c r="W14" i="2"/>
  <c r="V14" i="2"/>
  <c r="T14" i="2"/>
  <c r="W13" i="2"/>
  <c r="V13" i="2"/>
  <c r="X13" i="2" s="1"/>
  <c r="T13" i="2"/>
  <c r="W12" i="2"/>
  <c r="V12" i="2"/>
  <c r="T12" i="2"/>
  <c r="W11" i="2"/>
  <c r="V11" i="2"/>
  <c r="T11" i="2"/>
  <c r="W10" i="2"/>
  <c r="V10" i="2"/>
  <c r="T10" i="2"/>
  <c r="W9" i="2"/>
  <c r="V9" i="2"/>
  <c r="X9" i="2" s="1"/>
  <c r="T9" i="2"/>
  <c r="W8" i="2"/>
  <c r="V8" i="2"/>
  <c r="T8" i="2"/>
  <c r="W7" i="2"/>
  <c r="V7" i="2"/>
  <c r="T7" i="2"/>
  <c r="W6" i="2"/>
  <c r="V6" i="2"/>
  <c r="T6" i="2"/>
  <c r="W5" i="2"/>
  <c r="V5" i="2"/>
  <c r="X5" i="2" s="1"/>
  <c r="T5" i="2"/>
  <c r="W4" i="2"/>
  <c r="V4" i="2"/>
  <c r="T4" i="2"/>
  <c r="W3" i="2"/>
  <c r="V3" i="2"/>
  <c r="T3" i="2"/>
  <c r="W2" i="2"/>
  <c r="V2" i="2"/>
  <c r="T2" i="2"/>
  <c r="Z20" i="1"/>
  <c r="AC20" i="1" s="1"/>
  <c r="V66" i="1"/>
  <c r="W66" i="1"/>
  <c r="V9" i="1"/>
  <c r="W9" i="1"/>
  <c r="V55" i="1"/>
  <c r="W55" i="1"/>
  <c r="X55" i="1" s="1"/>
  <c r="Z55" i="1" s="1"/>
  <c r="AC55" i="1" s="1"/>
  <c r="V62" i="1"/>
  <c r="W62" i="1"/>
  <c r="V46" i="1"/>
  <c r="W46" i="1"/>
  <c r="V57" i="1"/>
  <c r="W57" i="1"/>
  <c r="V7" i="1"/>
  <c r="X7" i="1" s="1"/>
  <c r="Y7" i="1" s="1"/>
  <c r="AB7" i="1" s="1"/>
  <c r="W7" i="1"/>
  <c r="V45" i="1"/>
  <c r="W45" i="1"/>
  <c r="V64" i="1"/>
  <c r="W64" i="1"/>
  <c r="V60" i="1"/>
  <c r="W60" i="1"/>
  <c r="X60" i="1" s="1"/>
  <c r="Y60" i="1" s="1"/>
  <c r="AB60" i="1" s="1"/>
  <c r="V23" i="1"/>
  <c r="W23" i="1"/>
  <c r="V6" i="1"/>
  <c r="W6" i="1"/>
  <c r="V30" i="1"/>
  <c r="X30" i="1" s="1"/>
  <c r="Y30" i="1" s="1"/>
  <c r="AB30" i="1" s="1"/>
  <c r="W30" i="1"/>
  <c r="V15" i="1"/>
  <c r="W15" i="1"/>
  <c r="X15" i="1" s="1"/>
  <c r="Y15" i="1" s="1"/>
  <c r="AB15" i="1" s="1"/>
  <c r="V40" i="1"/>
  <c r="X40" i="1" s="1"/>
  <c r="W40" i="1"/>
  <c r="V65" i="1"/>
  <c r="W65" i="1"/>
  <c r="V12" i="1"/>
  <c r="W12" i="1"/>
  <c r="V20" i="1"/>
  <c r="W20" i="1"/>
  <c r="X20" i="1" s="1"/>
  <c r="Y20" i="1" s="1"/>
  <c r="AB20" i="1" s="1"/>
  <c r="V18" i="1"/>
  <c r="X18" i="1" s="1"/>
  <c r="Y18" i="1" s="1"/>
  <c r="AB18" i="1" s="1"/>
  <c r="W18" i="1"/>
  <c r="V48" i="1"/>
  <c r="W48" i="1"/>
  <c r="V31" i="1"/>
  <c r="W31" i="1"/>
  <c r="V5" i="1"/>
  <c r="W5" i="1"/>
  <c r="V26" i="1"/>
  <c r="W26" i="1"/>
  <c r="X26" i="1" s="1"/>
  <c r="V16" i="1"/>
  <c r="W16" i="1"/>
  <c r="V69" i="1"/>
  <c r="W69" i="1"/>
  <c r="V11" i="1"/>
  <c r="W11" i="1"/>
  <c r="X11" i="1" s="1"/>
  <c r="Y11" i="1" s="1"/>
  <c r="AB11" i="1" s="1"/>
  <c r="V33" i="1"/>
  <c r="W33" i="1"/>
  <c r="V61" i="1"/>
  <c r="W61" i="1"/>
  <c r="V70" i="1"/>
  <c r="W70" i="1"/>
  <c r="V2" i="1"/>
  <c r="W2" i="1"/>
  <c r="V27" i="1"/>
  <c r="W27" i="1"/>
  <c r="X27" i="1"/>
  <c r="Y27" i="1" s="1"/>
  <c r="AB27" i="1" s="1"/>
  <c r="V4" i="1"/>
  <c r="X4" i="1" s="1"/>
  <c r="Z4" i="1" s="1"/>
  <c r="AC4" i="1" s="1"/>
  <c r="W4" i="1"/>
  <c r="V24" i="1"/>
  <c r="W24" i="1"/>
  <c r="V43" i="1"/>
  <c r="W43" i="1"/>
  <c r="V41" i="1"/>
  <c r="W41" i="1"/>
  <c r="X41" i="1" s="1"/>
  <c r="V51" i="1"/>
  <c r="X51" i="1" s="1"/>
  <c r="Y51" i="1" s="1"/>
  <c r="AB51" i="1" s="1"/>
  <c r="W51" i="1"/>
  <c r="V13" i="1"/>
  <c r="W13" i="1"/>
  <c r="V3" i="1"/>
  <c r="W3" i="1"/>
  <c r="V42" i="1"/>
  <c r="W42" i="1"/>
  <c r="V52" i="1"/>
  <c r="W52" i="1"/>
  <c r="V32" i="1"/>
  <c r="W32" i="1"/>
  <c r="V71" i="1"/>
  <c r="W71" i="1"/>
  <c r="V68" i="1"/>
  <c r="W68" i="1"/>
  <c r="V36" i="1"/>
  <c r="W36" i="1"/>
  <c r="V37" i="1"/>
  <c r="W37" i="1"/>
  <c r="V34" i="1"/>
  <c r="W34" i="1"/>
  <c r="V49" i="1"/>
  <c r="W49" i="1"/>
  <c r="V17" i="1"/>
  <c r="X17" i="1" s="1"/>
  <c r="Z17" i="1" s="1"/>
  <c r="AC17" i="1" s="1"/>
  <c r="W17" i="1"/>
  <c r="V50" i="1"/>
  <c r="W50" i="1"/>
  <c r="V47" i="1"/>
  <c r="X47" i="1" s="1"/>
  <c r="Y47" i="1" s="1"/>
  <c r="AB47" i="1" s="1"/>
  <c r="W47" i="1"/>
  <c r="V35" i="1"/>
  <c r="W35" i="1"/>
  <c r="X35" i="1"/>
  <c r="Y35" i="1" s="1"/>
  <c r="AB35" i="1" s="1"/>
  <c r="V8" i="1"/>
  <c r="W8" i="1"/>
  <c r="V28" i="1"/>
  <c r="W28" i="1"/>
  <c r="V25" i="1"/>
  <c r="W25" i="1"/>
  <c r="V53" i="1"/>
  <c r="W53" i="1"/>
  <c r="V14" i="1"/>
  <c r="X14" i="1" s="1"/>
  <c r="Z14" i="1" s="1"/>
  <c r="AC14" i="1" s="1"/>
  <c r="W14" i="1"/>
  <c r="V44" i="1"/>
  <c r="W44" i="1"/>
  <c r="V10" i="1"/>
  <c r="W10" i="1"/>
  <c r="V21" i="1"/>
  <c r="W21" i="1"/>
  <c r="X21" i="1" s="1"/>
  <c r="V22" i="1"/>
  <c r="X22" i="1" s="1"/>
  <c r="Y22" i="1" s="1"/>
  <c r="AB22" i="1" s="1"/>
  <c r="W22" i="1"/>
  <c r="V39" i="1"/>
  <c r="W39" i="1"/>
  <c r="V56" i="1"/>
  <c r="W56" i="1"/>
  <c r="V63" i="1"/>
  <c r="W63" i="1"/>
  <c r="V19" i="1"/>
  <c r="W19" i="1"/>
  <c r="V59" i="1"/>
  <c r="W59" i="1"/>
  <c r="V54" i="1"/>
  <c r="W54" i="1"/>
  <c r="V67" i="1"/>
  <c r="W67" i="1"/>
  <c r="V38" i="1"/>
  <c r="X38" i="1" s="1"/>
  <c r="Y38" i="1" s="1"/>
  <c r="AB38" i="1" s="1"/>
  <c r="W38" i="1"/>
  <c r="V58" i="1"/>
  <c r="W58" i="1"/>
  <c r="W29" i="1"/>
  <c r="V29" i="1"/>
  <c r="X29" i="1" s="1"/>
  <c r="Y29" i="1" s="1"/>
  <c r="AB29" i="1" s="1"/>
  <c r="X58" i="1" l="1"/>
  <c r="X59" i="1"/>
  <c r="Y59" i="1" s="1"/>
  <c r="AB59" i="1" s="1"/>
  <c r="X39" i="1"/>
  <c r="Y39" i="1" s="1"/>
  <c r="AB39" i="1" s="1"/>
  <c r="X61" i="1"/>
  <c r="Y61" i="1" s="1"/>
  <c r="AB61" i="1" s="1"/>
  <c r="Y4" i="1"/>
  <c r="AB4" i="1" s="1"/>
  <c r="Z30" i="1"/>
  <c r="AC30" i="1" s="1"/>
  <c r="X33" i="2"/>
  <c r="X54" i="1"/>
  <c r="Y54" i="1" s="1"/>
  <c r="AB54" i="1" s="1"/>
  <c r="X56" i="1"/>
  <c r="Y56" i="1" s="1"/>
  <c r="AB56" i="1" s="1"/>
  <c r="X25" i="1"/>
  <c r="Y25" i="1" s="1"/>
  <c r="AB25" i="1" s="1"/>
  <c r="X49" i="1"/>
  <c r="X37" i="1"/>
  <c r="X68" i="1"/>
  <c r="Y68" i="1" s="1"/>
  <c r="AB68" i="1" s="1"/>
  <c r="X32" i="1"/>
  <c r="Y32" i="1" s="1"/>
  <c r="AB32" i="1" s="1"/>
  <c r="X42" i="1"/>
  <c r="Y42" i="1" s="1"/>
  <c r="AB42" i="1" s="1"/>
  <c r="X13" i="1"/>
  <c r="Y13" i="1" s="1"/>
  <c r="Y55" i="1"/>
  <c r="AB55" i="1" s="1"/>
  <c r="X28" i="2"/>
  <c r="X32" i="2"/>
  <c r="X67" i="1"/>
  <c r="Y67" i="1" s="1"/>
  <c r="AB67" i="1" s="1"/>
  <c r="X63" i="1"/>
  <c r="X48" i="1"/>
  <c r="Y48" i="1" s="1"/>
  <c r="AB48" i="1" s="1"/>
  <c r="X34" i="1"/>
  <c r="Y34" i="1" s="1"/>
  <c r="AB34" i="1" s="1"/>
  <c r="X71" i="1"/>
  <c r="Y71" i="1" s="1"/>
  <c r="AB71" i="1" s="1"/>
  <c r="X70" i="1"/>
  <c r="X33" i="1"/>
  <c r="Y33" i="1" s="1"/>
  <c r="AB33" i="1" s="1"/>
  <c r="X69" i="1"/>
  <c r="Y69" i="1" s="1"/>
  <c r="AB69" i="1" s="1"/>
  <c r="X62" i="1"/>
  <c r="Y62" i="1" s="1"/>
  <c r="AB62" i="1" s="1"/>
  <c r="X9" i="1"/>
  <c r="Y9" i="1" s="1"/>
  <c r="AB9" i="1" s="1"/>
  <c r="Z11" i="1"/>
  <c r="AC11" i="1" s="1"/>
  <c r="X3" i="2"/>
  <c r="Y3" i="2" s="1"/>
  <c r="X7" i="2"/>
  <c r="Z7" i="2" s="1"/>
  <c r="X11" i="2"/>
  <c r="Y11" i="2" s="1"/>
  <c r="X15" i="2"/>
  <c r="X19" i="2"/>
  <c r="Z19" i="2" s="1"/>
  <c r="X23" i="2"/>
  <c r="Z23" i="2" s="1"/>
  <c r="X27" i="2"/>
  <c r="Y27" i="2" s="1"/>
  <c r="X35" i="2"/>
  <c r="Z35" i="2" s="1"/>
  <c r="X30" i="2"/>
  <c r="Y30" i="2" s="1"/>
  <c r="X34" i="2"/>
  <c r="Z34" i="2" s="1"/>
  <c r="X29" i="2"/>
  <c r="Z29" i="2" s="1"/>
  <c r="X2" i="2"/>
  <c r="X6" i="2"/>
  <c r="Z6" i="2" s="1"/>
  <c r="X10" i="2"/>
  <c r="Y10" i="2" s="1"/>
  <c r="X14" i="2"/>
  <c r="Z14" i="2" s="1"/>
  <c r="X18" i="2"/>
  <c r="X22" i="2"/>
  <c r="Y22" i="2" s="1"/>
  <c r="X26" i="2"/>
  <c r="Z26" i="2" s="1"/>
  <c r="X31" i="2"/>
  <c r="Z31" i="2" s="1"/>
  <c r="X17" i="2"/>
  <c r="Y17" i="2" s="1"/>
  <c r="X21" i="2"/>
  <c r="Y21" i="2" s="1"/>
  <c r="X25" i="2"/>
  <c r="Z25" i="2" s="1"/>
  <c r="X37" i="2"/>
  <c r="Y37" i="2" s="1"/>
  <c r="X4" i="2"/>
  <c r="Y4" i="2" s="1"/>
  <c r="X8" i="2"/>
  <c r="Z8" i="2" s="1"/>
  <c r="X12" i="2"/>
  <c r="Y12" i="2" s="1"/>
  <c r="X16" i="2"/>
  <c r="X20" i="2"/>
  <c r="Y20" i="2" s="1"/>
  <c r="X24" i="2"/>
  <c r="Z24" i="2" s="1"/>
  <c r="X36" i="2"/>
  <c r="Z36" i="2" s="1"/>
  <c r="Z11" i="2"/>
  <c r="Z28" i="2"/>
  <c r="Y28" i="2"/>
  <c r="Z2" i="2"/>
  <c r="Y2" i="2"/>
  <c r="Y6" i="2"/>
  <c r="Z10" i="2"/>
  <c r="Z18" i="2"/>
  <c r="Y18" i="2"/>
  <c r="Z22" i="2"/>
  <c r="Z3" i="2"/>
  <c r="Y19" i="2"/>
  <c r="Z27" i="2"/>
  <c r="Z5" i="2"/>
  <c r="Y5" i="2"/>
  <c r="Z9" i="2"/>
  <c r="Y9" i="2"/>
  <c r="Z13" i="2"/>
  <c r="Y13" i="2"/>
  <c r="Z17" i="2"/>
  <c r="Z21" i="2"/>
  <c r="Z30" i="2"/>
  <c r="Z37" i="2"/>
  <c r="Z15" i="2"/>
  <c r="Y15" i="2"/>
  <c r="Z32" i="2"/>
  <c r="Y32" i="2"/>
  <c r="Z4" i="2"/>
  <c r="Y8" i="2"/>
  <c r="Z12" i="2"/>
  <c r="Z16" i="2"/>
  <c r="Y16" i="2"/>
  <c r="Z20" i="2"/>
  <c r="Z33" i="2"/>
  <c r="Y33" i="2"/>
  <c r="Y49" i="1"/>
  <c r="AB49" i="1" s="1"/>
  <c r="Z49" i="1"/>
  <c r="AC49" i="1" s="1"/>
  <c r="Y26" i="1"/>
  <c r="Z26" i="1"/>
  <c r="Y21" i="1"/>
  <c r="AB21" i="1" s="1"/>
  <c r="Z21" i="1"/>
  <c r="AC21" i="1" s="1"/>
  <c r="Y40" i="1"/>
  <c r="AB40" i="1" s="1"/>
  <c r="Z40" i="1"/>
  <c r="AC40" i="1" s="1"/>
  <c r="Y63" i="1"/>
  <c r="AB63" i="1" s="1"/>
  <c r="Z63" i="1"/>
  <c r="AC63" i="1" s="1"/>
  <c r="Y41" i="1"/>
  <c r="AB41" i="1" s="1"/>
  <c r="Z41" i="1"/>
  <c r="AC41" i="1" s="1"/>
  <c r="Z39" i="1"/>
  <c r="AC39" i="1" s="1"/>
  <c r="Y14" i="1"/>
  <c r="AB14" i="1" s="1"/>
  <c r="Z47" i="1"/>
  <c r="AC47" i="1" s="1"/>
  <c r="Z29" i="1"/>
  <c r="AC29" i="1" s="1"/>
  <c r="X19" i="1"/>
  <c r="X44" i="1"/>
  <c r="X53" i="1"/>
  <c r="X28" i="1"/>
  <c r="X36" i="1"/>
  <c r="X23" i="1"/>
  <c r="X64" i="1"/>
  <c r="Z60" i="1"/>
  <c r="AC60" i="1" s="1"/>
  <c r="Z7" i="1"/>
  <c r="AC7" i="1" s="1"/>
  <c r="Z9" i="1"/>
  <c r="AC9" i="1" s="1"/>
  <c r="Z38" i="1"/>
  <c r="AC38" i="1" s="1"/>
  <c r="Z22" i="1"/>
  <c r="AC22" i="1" s="1"/>
  <c r="Z51" i="1"/>
  <c r="AC51" i="1" s="1"/>
  <c r="Z27" i="1"/>
  <c r="AC27" i="1" s="1"/>
  <c r="Z61" i="1"/>
  <c r="AC61" i="1" s="1"/>
  <c r="Z48" i="1"/>
  <c r="AC48" i="1" s="1"/>
  <c r="Y17" i="1"/>
  <c r="AB17" i="1" s="1"/>
  <c r="X10" i="1"/>
  <c r="X43" i="1"/>
  <c r="X65" i="1"/>
  <c r="X46" i="1"/>
  <c r="Z59" i="1"/>
  <c r="AC59" i="1" s="1"/>
  <c r="Z56" i="1"/>
  <c r="AC56" i="1" s="1"/>
  <c r="Z25" i="1"/>
  <c r="AC25" i="1" s="1"/>
  <c r="Z34" i="1"/>
  <c r="AC34" i="1" s="1"/>
  <c r="Z32" i="1"/>
  <c r="AC32" i="1" s="1"/>
  <c r="Z15" i="1"/>
  <c r="AC15" i="1" s="1"/>
  <c r="X2" i="1"/>
  <c r="X31" i="1"/>
  <c r="X6" i="1"/>
  <c r="Z35" i="1"/>
  <c r="AC35" i="1" s="1"/>
  <c r="Z68" i="1"/>
  <c r="AC68" i="1" s="1"/>
  <c r="Z33" i="1"/>
  <c r="AC33" i="1" s="1"/>
  <c r="Z18" i="1"/>
  <c r="AC18" i="1" s="1"/>
  <c r="X8" i="1"/>
  <c r="X50" i="1"/>
  <c r="X52" i="1"/>
  <c r="X3" i="1"/>
  <c r="X24" i="1"/>
  <c r="X16" i="1"/>
  <c r="X5" i="1"/>
  <c r="X12" i="1"/>
  <c r="X45" i="1"/>
  <c r="X57" i="1"/>
  <c r="X66" i="1"/>
  <c r="T71" i="1"/>
  <c r="T70" i="1"/>
  <c r="T69" i="1"/>
  <c r="T67" i="1"/>
  <c r="T68" i="1"/>
  <c r="T66" i="1"/>
  <c r="T64" i="1"/>
  <c r="T65" i="1"/>
  <c r="T63" i="1"/>
  <c r="T62" i="1"/>
  <c r="T60" i="1"/>
  <c r="T61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4" i="1"/>
  <c r="T45" i="1"/>
  <c r="T43" i="1"/>
  <c r="T41" i="1"/>
  <c r="T42" i="1"/>
  <c r="T39" i="1"/>
  <c r="T40" i="1"/>
  <c r="T38" i="1"/>
  <c r="T37" i="1"/>
  <c r="T36" i="1"/>
  <c r="T33" i="1"/>
  <c r="T35" i="1"/>
  <c r="T34" i="1"/>
  <c r="T31" i="1"/>
  <c r="T32" i="1"/>
  <c r="T30" i="1"/>
  <c r="T29" i="1"/>
  <c r="T28" i="1"/>
  <c r="T27" i="1"/>
  <c r="T26" i="1"/>
  <c r="T25" i="1"/>
  <c r="T21" i="1"/>
  <c r="T24" i="1"/>
  <c r="T22" i="1"/>
  <c r="T23" i="1"/>
  <c r="T20" i="1"/>
  <c r="T19" i="1"/>
  <c r="T18" i="1"/>
  <c r="T15" i="1"/>
  <c r="T17" i="1"/>
  <c r="T16" i="1"/>
  <c r="T14" i="1"/>
  <c r="T13" i="1"/>
  <c r="T12" i="1"/>
  <c r="T11" i="1"/>
  <c r="T10" i="1"/>
  <c r="T8" i="1"/>
  <c r="T9" i="1"/>
  <c r="T7" i="1"/>
  <c r="T6" i="1"/>
  <c r="T5" i="1"/>
  <c r="T4" i="1"/>
  <c r="T3" i="1"/>
  <c r="T2" i="1"/>
  <c r="Y37" i="1" l="1"/>
  <c r="AB37" i="1" s="1"/>
  <c r="Z37" i="1"/>
  <c r="AC37" i="1" s="1"/>
  <c r="Z62" i="1"/>
  <c r="AC62" i="1" s="1"/>
  <c r="Y34" i="2"/>
  <c r="Y25" i="2"/>
  <c r="Y26" i="2"/>
  <c r="Z71" i="1"/>
  <c r="AC71" i="1" s="1"/>
  <c r="Z67" i="1"/>
  <c r="AC67" i="1" s="1"/>
  <c r="Z42" i="1"/>
  <c r="AC42" i="1" s="1"/>
  <c r="Y36" i="2"/>
  <c r="Y24" i="2"/>
  <c r="Y23" i="2"/>
  <c r="Y7" i="2"/>
  <c r="Z13" i="1"/>
  <c r="Z69" i="1"/>
  <c r="AC69" i="1" s="1"/>
  <c r="Z54" i="1"/>
  <c r="AC54" i="1" s="1"/>
  <c r="Y70" i="1"/>
  <c r="AB70" i="1" s="1"/>
  <c r="Z70" i="1"/>
  <c r="AC70" i="1" s="1"/>
  <c r="Y58" i="1"/>
  <c r="Z58" i="1"/>
  <c r="Y29" i="2"/>
  <c r="Y35" i="2"/>
  <c r="Y31" i="2"/>
  <c r="Y14" i="2"/>
  <c r="Y45" i="1"/>
  <c r="AB45" i="1" s="1"/>
  <c r="Z45" i="1"/>
  <c r="AC45" i="1" s="1"/>
  <c r="Y24" i="1"/>
  <c r="AB24" i="1" s="1"/>
  <c r="Z24" i="1"/>
  <c r="AC24" i="1" s="1"/>
  <c r="Y8" i="1"/>
  <c r="AB8" i="1" s="1"/>
  <c r="Z8" i="1"/>
  <c r="AC8" i="1" s="1"/>
  <c r="Z46" i="1"/>
  <c r="AC46" i="1" s="1"/>
  <c r="Y46" i="1"/>
  <c r="AB46" i="1" s="1"/>
  <c r="Y36" i="1"/>
  <c r="AB36" i="1" s="1"/>
  <c r="Z36" i="1"/>
  <c r="AC36" i="1" s="1"/>
  <c r="Z19" i="1"/>
  <c r="AC19" i="1" s="1"/>
  <c r="Y19" i="1"/>
  <c r="AB19" i="1" s="1"/>
  <c r="Y12" i="1"/>
  <c r="AB12" i="1" s="1"/>
  <c r="Z12" i="1"/>
  <c r="AC12" i="1" s="1"/>
  <c r="Y3" i="1"/>
  <c r="AB3" i="1" s="1"/>
  <c r="Z3" i="1"/>
  <c r="AC3" i="1" s="1"/>
  <c r="Y6" i="1"/>
  <c r="AB6" i="1" s="1"/>
  <c r="Z6" i="1"/>
  <c r="AC6" i="1" s="1"/>
  <c r="Z65" i="1"/>
  <c r="Y65" i="1"/>
  <c r="Y28" i="1"/>
  <c r="AB28" i="1" s="1"/>
  <c r="Z28" i="1"/>
  <c r="AC28" i="1" s="1"/>
  <c r="Y66" i="1"/>
  <c r="AB66" i="1" s="1"/>
  <c r="Z66" i="1"/>
  <c r="AC66" i="1" s="1"/>
  <c r="Y5" i="1"/>
  <c r="AB5" i="1" s="1"/>
  <c r="Z5" i="1"/>
  <c r="AC5" i="1" s="1"/>
  <c r="Z52" i="1"/>
  <c r="AC52" i="1" s="1"/>
  <c r="Y52" i="1"/>
  <c r="AB52" i="1" s="1"/>
  <c r="Y31" i="1"/>
  <c r="AB31" i="1" s="1"/>
  <c r="Z31" i="1"/>
  <c r="AC31" i="1" s="1"/>
  <c r="Y43" i="1"/>
  <c r="AB43" i="1" s="1"/>
  <c r="Z43" i="1"/>
  <c r="AC43" i="1" s="1"/>
  <c r="Y64" i="1"/>
  <c r="AB64" i="1" s="1"/>
  <c r="Z64" i="1"/>
  <c r="AC64" i="1" s="1"/>
  <c r="Y53" i="1"/>
  <c r="AB53" i="1" s="1"/>
  <c r="Z53" i="1"/>
  <c r="AC53" i="1" s="1"/>
  <c r="Y57" i="1"/>
  <c r="AB57" i="1" s="1"/>
  <c r="Z57" i="1"/>
  <c r="AC57" i="1" s="1"/>
  <c r="Z16" i="1"/>
  <c r="AC16" i="1" s="1"/>
  <c r="Y16" i="1"/>
  <c r="AB16" i="1" s="1"/>
  <c r="Y50" i="1"/>
  <c r="AB50" i="1" s="1"/>
  <c r="Z50" i="1"/>
  <c r="AC50" i="1" s="1"/>
  <c r="Y2" i="1"/>
  <c r="AB2" i="1" s="1"/>
  <c r="Z2" i="1"/>
  <c r="AC2" i="1" s="1"/>
  <c r="AC72" i="1" s="1"/>
  <c r="Y10" i="1"/>
  <c r="AB10" i="1" s="1"/>
  <c r="Z10" i="1"/>
  <c r="AC10" i="1" s="1"/>
  <c r="Y23" i="1"/>
  <c r="AB23" i="1" s="1"/>
  <c r="Z23" i="1"/>
  <c r="AC23" i="1" s="1"/>
  <c r="Y44" i="1"/>
  <c r="AB44" i="1" s="1"/>
  <c r="Z44" i="1"/>
  <c r="AC44" i="1" s="1"/>
  <c r="AB72" i="1" l="1"/>
</calcChain>
</file>

<file path=xl/sharedStrings.xml><?xml version="1.0" encoding="utf-8"?>
<sst xmlns="http://schemas.openxmlformats.org/spreadsheetml/2006/main" count="139" uniqueCount="78">
  <si>
    <t>TSALSDETKNNWEVS</t>
  </si>
  <si>
    <t>TSALSDETKNNWEVSAL</t>
  </si>
  <si>
    <t>SALSDETKNNWEVSAL</t>
  </si>
  <si>
    <t>SDETKNNWEVSAL</t>
  </si>
  <si>
    <t>ALSRAAQKGFNK</t>
  </si>
  <si>
    <t>LSRAAQKGFNK</t>
  </si>
  <si>
    <t>SRAAQKGFNK</t>
  </si>
  <si>
    <t>VVLKHLK</t>
  </si>
  <si>
    <t>NLSSNEAISLEEIR</t>
  </si>
  <si>
    <t>ID</t>
  </si>
  <si>
    <t>Sequence</t>
  </si>
  <si>
    <t>z</t>
  </si>
  <si>
    <t>Start</t>
  </si>
  <si>
    <t>Stop</t>
  </si>
  <si>
    <t>m/z</t>
  </si>
  <si>
    <t>STD-0.5</t>
  </si>
  <si>
    <t>STD-1</t>
  </si>
  <si>
    <t>STD-5</t>
  </si>
  <si>
    <t>STD-15</t>
  </si>
  <si>
    <t>STD-60</t>
  </si>
  <si>
    <t>AverageSTD</t>
  </si>
  <si>
    <t>FVPLLPGNRSPNL</t>
  </si>
  <si>
    <t>FVPLLPGNRSPNLWLK</t>
  </si>
  <si>
    <t>CERLVSL</t>
  </si>
  <si>
    <t>LVSLLLN</t>
  </si>
  <si>
    <t>LVSLLLNPAVL</t>
  </si>
  <si>
    <t>LVSLLLNPAVLST</t>
  </si>
  <si>
    <t>LLNPAVL</t>
  </si>
  <si>
    <t>RERANQKHQGLK</t>
  </si>
  <si>
    <t>LATTIL</t>
  </si>
  <si>
    <t>LATTILQH</t>
  </si>
  <si>
    <t>LATTILQHWKK</t>
  </si>
  <si>
    <t>LWHCSL</t>
  </si>
  <si>
    <t>LWHCSLD</t>
  </si>
  <si>
    <t>DALREF</t>
  </si>
  <si>
    <t>ALREF</t>
  </si>
  <si>
    <t>FSTIVVDAIDVL</t>
  </si>
  <si>
    <t>IVVDAIDVL</t>
  </si>
  <si>
    <t>IVVDAID</t>
  </si>
  <si>
    <t>MTSMSPDYPNPMFEHPLSE</t>
  </si>
  <si>
    <t>MTSMSPDYPNPMFEHPLSECE</t>
  </si>
  <si>
    <t>TSMSPDYPNPMFEHPLSE</t>
  </si>
  <si>
    <t>TSMSPDYPNPMFEHPLSEC</t>
  </si>
  <si>
    <t>TIDSDWRF</t>
  </si>
  <si>
    <t>VLTPMF</t>
  </si>
  <si>
    <t>VLTPMFVE</t>
  </si>
  <si>
    <t>VLTPMFVETQASQGTLQTRTQEGSL</t>
  </si>
  <si>
    <t>TQASQGTLQTRTQEGSL</t>
  </si>
  <si>
    <t>SARWPVAGQIR</t>
  </si>
  <si>
    <t>ATQQQHDFTL</t>
  </si>
  <si>
    <t>TQTADGRSSFDWL</t>
  </si>
  <si>
    <t>TQTADGRSSFDWLTGSSTDPLVDHTSPSSDSL</t>
  </si>
  <si>
    <t>TQTADGRSSFDWLTGSSTDPLVDHTSPSSDSLL</t>
  </si>
  <si>
    <t>SSFDWLTGSSTDPLVDHTSPSSDSLL</t>
  </si>
  <si>
    <t>TGSSTDPLVDHTSPSSDSL</t>
  </si>
  <si>
    <t>LFAHKR</t>
  </si>
  <si>
    <t>FAHKRSER</t>
  </si>
  <si>
    <t>SERLQRAPLKSVGPDFGKKR</t>
  </si>
  <si>
    <t>LQRAPLKSVGPDFGKKR</t>
  </si>
  <si>
    <t>QRAPLKSVGPDFGKKR</t>
  </si>
  <si>
    <t>SVGPDFGKKR</t>
  </si>
  <si>
    <t>LGLPGDEVDNKVKGAAGRTD</t>
  </si>
  <si>
    <t>LGLPGDEVDNKVKGAAGRTDLLRL</t>
  </si>
  <si>
    <t>GAAGRTDLLRL</t>
  </si>
  <si>
    <t>FMRDQEK</t>
  </si>
  <si>
    <t>GVAEQKREKEIK</t>
  </si>
  <si>
    <t>GVAEQKREKEIKSELK</t>
  </si>
  <si>
    <t>EKEIKSELK</t>
  </si>
  <si>
    <t>MKQDAQVVL</t>
  </si>
  <si>
    <t>NSMNVDQDGDPSDR</t>
  </si>
  <si>
    <t>NSMNVDQDGDPSDRM</t>
  </si>
  <si>
    <t>EVQEQEED</t>
  </si>
  <si>
    <t>Deuterium 24hrs</t>
  </si>
  <si>
    <t>FD-2</t>
  </si>
  <si>
    <t>FD-1</t>
  </si>
  <si>
    <t>Possible Structure</t>
  </si>
  <si>
    <t>No Protection</t>
  </si>
  <si>
    <t>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</si>
</sst>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1665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Sheet2!$O$2:$S$2</c:f>
                <c:numCache>
                  <c:formatCode>General</c:formatCode>
                  <c:ptCount val="5"/>
                  <c:pt idx="0">
                    <c:v>0.12028837275509099</c:v>
                  </c:pt>
                  <c:pt idx="1">
                    <c:v>3.7042263424103099E-2</c:v>
                  </c:pt>
                  <c:pt idx="2">
                    <c:v>6.6270997588204594E-2</c:v>
                  </c:pt>
                  <c:pt idx="3">
                    <c:v>0.109456400629102</c:v>
                  </c:pt>
                  <c:pt idx="4">
                    <c:v>0.14182289709245</c:v>
                  </c:pt>
                </c:numCache>
              </c:numRef>
            </c:plus>
            <c:minus>
              <c:numRef>
                <c:f>Sheet2!$O$2:$S$2</c:f>
                <c:numCache>
                  <c:formatCode>General</c:formatCode>
                  <c:ptCount val="5"/>
                  <c:pt idx="0">
                    <c:v>0.12028837275509099</c:v>
                  </c:pt>
                  <c:pt idx="1">
                    <c:v>3.7042263424103099E-2</c:v>
                  </c:pt>
                  <c:pt idx="2">
                    <c:v>6.6270997588204594E-2</c:v>
                  </c:pt>
                  <c:pt idx="3">
                    <c:v>0.109456400629102</c:v>
                  </c:pt>
                  <c:pt idx="4">
                    <c:v>0.14182289709245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Sheet2!$T$2</c:f>
                <c:numCache>
                  <c:formatCode>General</c:formatCode>
                  <c:ptCount val="1"/>
                  <c:pt idx="0">
                    <c:v>9.4976186297790144E-2</c:v>
                  </c:pt>
                </c:numCache>
              </c:numRef>
            </c:plus>
            <c:minus>
              <c:numRef>
                <c:f>Sheet2!$T$2</c:f>
                <c:numCache>
                  <c:formatCode>General</c:formatCode>
                  <c:ptCount val="1"/>
                  <c:pt idx="0">
                    <c:v>9.4976186297790144E-2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Sheet2!$G$1:$K$1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15</c:v>
                </c:pt>
                <c:pt idx="4">
                  <c:v>60</c:v>
                </c:pt>
              </c:numCache>
            </c:numRef>
          </c:xVal>
          <c:yVal>
            <c:numRef>
              <c:f>Sheet2!$G$2:$K$2</c:f>
              <c:numCache>
                <c:formatCode>General</c:formatCode>
                <c:ptCount val="5"/>
                <c:pt idx="0">
                  <c:v>2.3300238042361099</c:v>
                </c:pt>
                <c:pt idx="1">
                  <c:v>2.6422847866147698</c:v>
                </c:pt>
                <c:pt idx="2">
                  <c:v>3.1908953343670001</c:v>
                </c:pt>
                <c:pt idx="3">
                  <c:v>3.3621091434324502</c:v>
                </c:pt>
                <c:pt idx="4">
                  <c:v>3.4428327870867199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A-437E-BDCC-997CFBF47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603744"/>
        <c:axId val="479596528"/>
      </c:scatterChart>
      <c:valAx>
        <c:axId val="47960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596528"/>
        <c:crosses val="autoZero"/>
        <c:crossBetween val="midCat"/>
      </c:valAx>
      <c:valAx>
        <c:axId val="47959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0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Sheet2!$A$12</c:f>
              <c:strCache>
                <c:ptCount val="1"/>
                <c:pt idx="0">
                  <c:v>1887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Sheet2!$T$12</c:f>
                <c:numCache>
                  <c:formatCode>General</c:formatCode>
                  <c:ptCount val="1"/>
                  <c:pt idx="0">
                    <c:v>8.0172797829207568E-2</c:v>
                  </c:pt>
                </c:numCache>
              </c:numRef>
            </c:plus>
            <c:minus>
              <c:numRef>
                <c:f>Sheet2!$T$12</c:f>
                <c:numCache>
                  <c:formatCode>General</c:formatCode>
                  <c:ptCount val="1"/>
                  <c:pt idx="0">
                    <c:v>8.0172797829207568E-2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Sheet2!$G$1:$K$1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15</c:v>
                </c:pt>
                <c:pt idx="4">
                  <c:v>60</c:v>
                </c:pt>
              </c:numCache>
            </c:numRef>
          </c:xVal>
          <c:yVal>
            <c:numRef>
              <c:f>Sheet2!$G$12:$K$12</c:f>
              <c:numCache>
                <c:formatCode>General</c:formatCode>
                <c:ptCount val="5"/>
                <c:pt idx="0">
                  <c:v>3.5334257925856201</c:v>
                </c:pt>
                <c:pt idx="1">
                  <c:v>3.57145518621377</c:v>
                </c:pt>
                <c:pt idx="2">
                  <c:v>3.5523382815512501</c:v>
                </c:pt>
                <c:pt idx="3">
                  <c:v>3.5244871737772101</c:v>
                </c:pt>
                <c:pt idx="4">
                  <c:v>3.48392832693404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1-4C15-A5F3-34404ED9C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68840"/>
        <c:axId val="226177696"/>
      </c:scatterChart>
      <c:valAx>
        <c:axId val="226168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77696"/>
        <c:crosses val="autoZero"/>
        <c:crossBetween val="midCat"/>
      </c:valAx>
      <c:valAx>
        <c:axId val="22617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68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161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Sheet2!$T$13</c:f>
                <c:numCache>
                  <c:formatCode>General</c:formatCode>
                  <c:ptCount val="1"/>
                  <c:pt idx="0">
                    <c:v>3.7461812644426218E-2</c:v>
                  </c:pt>
                </c:numCache>
              </c:numRef>
            </c:plus>
            <c:minus>
              <c:numRef>
                <c:f>Sheet2!$T$13</c:f>
                <c:numCache>
                  <c:formatCode>General</c:formatCode>
                  <c:ptCount val="1"/>
                  <c:pt idx="0">
                    <c:v>3.7461812644426218E-2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Sheet2!$G$1:$K$1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15</c:v>
                </c:pt>
                <c:pt idx="4">
                  <c:v>60</c:v>
                </c:pt>
              </c:numCache>
            </c:numRef>
          </c:xVal>
          <c:yVal>
            <c:numRef>
              <c:f>Sheet2!$G$13:$K$13</c:f>
              <c:numCache>
                <c:formatCode>General</c:formatCode>
                <c:ptCount val="5"/>
                <c:pt idx="0">
                  <c:v>2.3041033922119598</c:v>
                </c:pt>
                <c:pt idx="1">
                  <c:v>2.3025030671230899</c:v>
                </c:pt>
                <c:pt idx="2">
                  <c:v>2.3455829366335599</c:v>
                </c:pt>
                <c:pt idx="3">
                  <c:v>2.3001805442755701</c:v>
                </c:pt>
                <c:pt idx="4">
                  <c:v>2.29093403090185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50-4A93-86EC-EB9FF24DC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198088"/>
        <c:axId val="459188248"/>
      </c:scatterChart>
      <c:valAx>
        <c:axId val="45919808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88248"/>
        <c:crosses val="autoZero"/>
        <c:crossBetween val="midCat"/>
      </c:valAx>
      <c:valAx>
        <c:axId val="45918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98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Sheet2!$A$14</c:f>
              <c:strCache>
                <c:ptCount val="1"/>
                <c:pt idx="0">
                  <c:v>854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Sheet2!$T$14</c:f>
                <c:numCache>
                  <c:formatCode>General</c:formatCode>
                  <c:ptCount val="1"/>
                  <c:pt idx="0">
                    <c:v>4.1113524932970075E-2</c:v>
                  </c:pt>
                </c:numCache>
              </c:numRef>
            </c:plus>
            <c:minus>
              <c:numRef>
                <c:f>Sheet2!$T$14</c:f>
                <c:numCache>
                  <c:formatCode>General</c:formatCode>
                  <c:ptCount val="1"/>
                  <c:pt idx="0">
                    <c:v>4.1113524932970075E-2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Sheet2!$G$1:$K$1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15</c:v>
                </c:pt>
                <c:pt idx="4">
                  <c:v>60</c:v>
                </c:pt>
              </c:numCache>
            </c:numRef>
          </c:xVal>
          <c:yVal>
            <c:numRef>
              <c:f>Sheet2!$G$14:$K$14</c:f>
              <c:numCache>
                <c:formatCode>General</c:formatCode>
                <c:ptCount val="5"/>
                <c:pt idx="0">
                  <c:v>2.28929694710938</c:v>
                </c:pt>
                <c:pt idx="1">
                  <c:v>2.26522980296587</c:v>
                </c:pt>
                <c:pt idx="2">
                  <c:v>2.3508822538116099</c:v>
                </c:pt>
                <c:pt idx="3">
                  <c:v>2.2616709047693999</c:v>
                </c:pt>
                <c:pt idx="4">
                  <c:v>2.2566129006373798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28-47C4-822F-B0BBB0EAB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60216"/>
        <c:axId val="461065792"/>
      </c:scatterChart>
      <c:valAx>
        <c:axId val="46106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065792"/>
        <c:crosses val="autoZero"/>
        <c:crossBetween val="midCat"/>
      </c:valAx>
      <c:valAx>
        <c:axId val="4610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060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Sheet2!$A$15</c:f>
              <c:strCache>
                <c:ptCount val="1"/>
                <c:pt idx="0">
                  <c:v>709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Sheet2!$T$15</c:f>
                <c:numCache>
                  <c:formatCode>General</c:formatCode>
                  <c:ptCount val="1"/>
                  <c:pt idx="0">
                    <c:v>3.2101457093302338E-2</c:v>
                  </c:pt>
                </c:numCache>
              </c:numRef>
            </c:plus>
            <c:minus>
              <c:numRef>
                <c:f>Sheet2!$T$15</c:f>
                <c:numCache>
                  <c:formatCode>General</c:formatCode>
                  <c:ptCount val="1"/>
                  <c:pt idx="0">
                    <c:v>3.2101457093302338E-2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Sheet2!$G$1:$K$1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15</c:v>
                </c:pt>
                <c:pt idx="4">
                  <c:v>60</c:v>
                </c:pt>
              </c:numCache>
            </c:numRef>
          </c:xVal>
          <c:yVal>
            <c:numRef>
              <c:f>Sheet2!$G$15:$K$15</c:f>
              <c:numCache>
                <c:formatCode>General</c:formatCode>
                <c:ptCount val="5"/>
                <c:pt idx="0">
                  <c:v>1.2472409053509399</c:v>
                </c:pt>
                <c:pt idx="1">
                  <c:v>1.2828096939131099</c:v>
                </c:pt>
                <c:pt idx="2">
                  <c:v>1.27192368378428</c:v>
                </c:pt>
                <c:pt idx="3">
                  <c:v>1.2549683012783699</c:v>
                </c:pt>
                <c:pt idx="4">
                  <c:v>1.2398896007357001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E4-4576-8D26-A2D5A967B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199072"/>
        <c:axId val="459202024"/>
      </c:scatterChart>
      <c:valAx>
        <c:axId val="45919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02024"/>
        <c:crosses val="autoZero"/>
        <c:crossBetween val="midCat"/>
      </c:valAx>
      <c:valAx>
        <c:axId val="45920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9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Sheet2!$A$16</c:f>
              <c:strCache>
                <c:ptCount val="1"/>
                <c:pt idx="0">
                  <c:v>2194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Sheet2!$T$16</c:f>
                <c:numCache>
                  <c:formatCode>General</c:formatCode>
                  <c:ptCount val="1"/>
                  <c:pt idx="0">
                    <c:v>2.7551639495057418E-2</c:v>
                  </c:pt>
                </c:numCache>
              </c:numRef>
            </c:plus>
            <c:minus>
              <c:numRef>
                <c:f>Sheet2!$T$16</c:f>
                <c:numCache>
                  <c:formatCode>General</c:formatCode>
                  <c:ptCount val="1"/>
                  <c:pt idx="0">
                    <c:v>2.7551639495057418E-2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Sheet2!$G$1:$K$1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15</c:v>
                </c:pt>
                <c:pt idx="4">
                  <c:v>60</c:v>
                </c:pt>
              </c:numCache>
            </c:numRef>
          </c:xVal>
          <c:yVal>
            <c:numRef>
              <c:f>Sheet2!$G$16:$K$16</c:f>
              <c:numCache>
                <c:formatCode>General</c:formatCode>
                <c:ptCount val="5"/>
                <c:pt idx="0">
                  <c:v>1.2878808376720201</c:v>
                </c:pt>
                <c:pt idx="1">
                  <c:v>1.28387926009581</c:v>
                </c:pt>
                <c:pt idx="2">
                  <c:v>1.28227155079779</c:v>
                </c:pt>
                <c:pt idx="3">
                  <c:v>1.2821334137979099</c:v>
                </c:pt>
                <c:pt idx="4">
                  <c:v>1.2904638116814799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C-414F-938E-2C1ED70EF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583968"/>
        <c:axId val="452593152"/>
      </c:scatterChart>
      <c:valAx>
        <c:axId val="452583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93152"/>
        <c:crosses val="autoZero"/>
        <c:crossBetween val="midCat"/>
      </c:valAx>
      <c:valAx>
        <c:axId val="4525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8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Sheet2!$A$17</c:f>
              <c:strCache>
                <c:ptCount val="1"/>
                <c:pt idx="0">
                  <c:v>1409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Sheet2!$T$17</c:f>
                <c:numCache>
                  <c:formatCode>General</c:formatCode>
                  <c:ptCount val="1"/>
                  <c:pt idx="0">
                    <c:v>5.8800227552751161E-2</c:v>
                  </c:pt>
                </c:numCache>
              </c:numRef>
            </c:plus>
            <c:minus>
              <c:numRef>
                <c:f>Sheet2!$T$17</c:f>
                <c:numCache>
                  <c:formatCode>General</c:formatCode>
                  <c:ptCount val="1"/>
                  <c:pt idx="0">
                    <c:v>5.8800227552751161E-2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Sheet2!$G$1:$K$1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15</c:v>
                </c:pt>
                <c:pt idx="4">
                  <c:v>60</c:v>
                </c:pt>
              </c:numCache>
            </c:numRef>
          </c:xVal>
          <c:yVal>
            <c:numRef>
              <c:f>Sheet2!$G$17:$K$17</c:f>
              <c:numCache>
                <c:formatCode>General</c:formatCode>
                <c:ptCount val="5"/>
                <c:pt idx="0">
                  <c:v>2.0091187034358602</c:v>
                </c:pt>
                <c:pt idx="1">
                  <c:v>1.9906411245265501</c:v>
                </c:pt>
                <c:pt idx="2">
                  <c:v>2.0345815773432898</c:v>
                </c:pt>
                <c:pt idx="3">
                  <c:v>1.9719603712371601</c:v>
                </c:pt>
                <c:pt idx="4">
                  <c:v>1.9455065523603201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8-411C-95EA-1D9298025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023048"/>
        <c:axId val="559028952"/>
      </c:scatterChart>
      <c:valAx>
        <c:axId val="55902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28952"/>
        <c:crosses val="autoZero"/>
        <c:crossBetween val="midCat"/>
      </c:valAx>
      <c:valAx>
        <c:axId val="55902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23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Sheet2!$A$18</c:f>
              <c:strCache>
                <c:ptCount val="1"/>
                <c:pt idx="0">
                  <c:v>2165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Sheet2!$T$18</c:f>
                <c:numCache>
                  <c:formatCode>General</c:formatCode>
                  <c:ptCount val="1"/>
                  <c:pt idx="0">
                    <c:v>0.10526103713285977</c:v>
                  </c:pt>
                </c:numCache>
              </c:numRef>
            </c:plus>
            <c:minus>
              <c:numRef>
                <c:f>Sheet2!$T$18</c:f>
                <c:numCache>
                  <c:formatCode>General</c:formatCode>
                  <c:ptCount val="1"/>
                  <c:pt idx="0">
                    <c:v>0.10526103713285977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Sheet2!$G$1:$K$1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15</c:v>
                </c:pt>
                <c:pt idx="4">
                  <c:v>60</c:v>
                </c:pt>
              </c:numCache>
            </c:numRef>
          </c:xVal>
          <c:yVal>
            <c:numRef>
              <c:f>Sheet2!$G$18:$K$18</c:f>
              <c:numCache>
                <c:formatCode>General</c:formatCode>
                <c:ptCount val="5"/>
                <c:pt idx="0">
                  <c:v>4.7559519043098604</c:v>
                </c:pt>
                <c:pt idx="1">
                  <c:v>4.7910214630028598</c:v>
                </c:pt>
                <c:pt idx="2">
                  <c:v>4.7464357910370598</c:v>
                </c:pt>
                <c:pt idx="3">
                  <c:v>4.6910115188339603</c:v>
                </c:pt>
                <c:pt idx="4">
                  <c:v>4.6497246241501902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35-4D5D-B031-02C28BEC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048024"/>
        <c:axId val="563054584"/>
      </c:scatterChart>
      <c:valAx>
        <c:axId val="56304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54584"/>
        <c:crosses val="autoZero"/>
        <c:crossBetween val="midCat"/>
      </c:valAx>
      <c:valAx>
        <c:axId val="56305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4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Sheet2!$A$19</c:f>
              <c:strCache>
                <c:ptCount val="1"/>
                <c:pt idx="0">
                  <c:v>2186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Sheet2!$T$19</c:f>
                <c:numCache>
                  <c:formatCode>General</c:formatCode>
                  <c:ptCount val="1"/>
                  <c:pt idx="0">
                    <c:v>0.11206356309566305</c:v>
                  </c:pt>
                </c:numCache>
              </c:numRef>
            </c:plus>
            <c:minus>
              <c:numRef>
                <c:f>Sheet2!$T$19</c:f>
                <c:numCache>
                  <c:formatCode>General</c:formatCode>
                  <c:ptCount val="1"/>
                  <c:pt idx="0">
                    <c:v>0.11206356309566305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Sheet2!$G$1:$K$1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15</c:v>
                </c:pt>
                <c:pt idx="4">
                  <c:v>60</c:v>
                </c:pt>
              </c:numCache>
            </c:numRef>
          </c:xVal>
          <c:yVal>
            <c:numRef>
              <c:f>Sheet2!$G$19:$K$19</c:f>
              <c:numCache>
                <c:formatCode>General</c:formatCode>
                <c:ptCount val="5"/>
                <c:pt idx="0">
                  <c:v>4.9679778645885104</c:v>
                </c:pt>
                <c:pt idx="1">
                  <c:v>4.9760697823045303</c:v>
                </c:pt>
                <c:pt idx="2">
                  <c:v>4.9617463892919202</c:v>
                </c:pt>
                <c:pt idx="3">
                  <c:v>4.9170470541745299</c:v>
                </c:pt>
                <c:pt idx="4">
                  <c:v>4.8682871052661003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F3-4BE5-9828-1A5CC769C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484296"/>
        <c:axId val="372487248"/>
      </c:scatterChart>
      <c:valAx>
        <c:axId val="37248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87248"/>
        <c:crosses val="autoZero"/>
        <c:crossBetween val="midCat"/>
      </c:valAx>
      <c:valAx>
        <c:axId val="37248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84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Sheet2!$A$20</c:f>
              <c:strCache>
                <c:ptCount val="1"/>
                <c:pt idx="0">
                  <c:v>1924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Sheet2!$T$20</c:f>
                <c:numCache>
                  <c:formatCode>General</c:formatCode>
                  <c:ptCount val="1"/>
                  <c:pt idx="0">
                    <c:v>0.16738590786755453</c:v>
                  </c:pt>
                </c:numCache>
              </c:numRef>
            </c:plus>
            <c:minus>
              <c:numRef>
                <c:f>Sheet2!$T$20</c:f>
                <c:numCache>
                  <c:formatCode>General</c:formatCode>
                  <c:ptCount val="1"/>
                  <c:pt idx="0">
                    <c:v>0.16738590786755453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Sheet2!$G$1:$K$1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15</c:v>
                </c:pt>
                <c:pt idx="4">
                  <c:v>60</c:v>
                </c:pt>
              </c:numCache>
            </c:numRef>
          </c:xVal>
          <c:yVal>
            <c:numRef>
              <c:f>Sheet2!$G$20:$K$20</c:f>
              <c:numCache>
                <c:formatCode>General</c:formatCode>
                <c:ptCount val="5"/>
                <c:pt idx="0">
                  <c:v>3.4848117708956501</c:v>
                </c:pt>
                <c:pt idx="1">
                  <c:v>3.3369960152978999</c:v>
                </c:pt>
                <c:pt idx="2">
                  <c:v>3.43689403521131</c:v>
                </c:pt>
                <c:pt idx="3">
                  <c:v>3.5044152308506602</c:v>
                </c:pt>
                <c:pt idx="4">
                  <c:v>3.6310033575807599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A2-4289-B7FD-6A39A7A43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583232"/>
        <c:axId val="453589464"/>
      </c:scatterChart>
      <c:valAx>
        <c:axId val="45358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89464"/>
        <c:crosses val="autoZero"/>
        <c:crossBetween val="midCat"/>
      </c:valAx>
      <c:valAx>
        <c:axId val="45358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8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Sheet2!$A$21</c:f>
              <c:strCache>
                <c:ptCount val="1"/>
                <c:pt idx="0">
                  <c:v>1988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Sheet2!$T$21</c:f>
                <c:numCache>
                  <c:formatCode>General</c:formatCode>
                  <c:ptCount val="1"/>
                  <c:pt idx="0">
                    <c:v>6.3862625213487803E-2</c:v>
                  </c:pt>
                </c:numCache>
              </c:numRef>
            </c:plus>
            <c:minus>
              <c:numRef>
                <c:f>Sheet2!$T$21</c:f>
                <c:numCache>
                  <c:formatCode>General</c:formatCode>
                  <c:ptCount val="1"/>
                  <c:pt idx="0">
                    <c:v>6.3862625213487803E-2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Sheet2!$G$1:$K$1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15</c:v>
                </c:pt>
                <c:pt idx="4">
                  <c:v>60</c:v>
                </c:pt>
              </c:numCache>
            </c:numRef>
          </c:xVal>
          <c:yVal>
            <c:numRef>
              <c:f>Sheet2!$G$21:$K$21</c:f>
              <c:numCache>
                <c:formatCode>General</c:formatCode>
                <c:ptCount val="5"/>
                <c:pt idx="0">
                  <c:v>2.1949049899986002</c:v>
                </c:pt>
                <c:pt idx="1">
                  <c:v>2.27673088276683</c:v>
                </c:pt>
                <c:pt idx="2">
                  <c:v>2.3089094187647099</c:v>
                </c:pt>
                <c:pt idx="3">
                  <c:v>2.3044582354404</c:v>
                </c:pt>
                <c:pt idx="4">
                  <c:v>2.3358069467607501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D1-4AE4-9832-92A003CF0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38240"/>
        <c:axId val="461041520"/>
      </c:scatterChart>
      <c:valAx>
        <c:axId val="46103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041520"/>
        <c:crosses val="autoZero"/>
        <c:crossBetween val="midCat"/>
      </c:valAx>
      <c:valAx>
        <c:axId val="46104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03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2149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Sheet2!$T$3</c:f>
                <c:numCache>
                  <c:formatCode>General</c:formatCode>
                  <c:ptCount val="1"/>
                  <c:pt idx="0">
                    <c:v>7.2231530818337553E-2</c:v>
                  </c:pt>
                </c:numCache>
              </c:numRef>
            </c:plus>
            <c:minus>
              <c:numRef>
                <c:f>Sheet2!$T$3</c:f>
                <c:numCache>
                  <c:formatCode>General</c:formatCode>
                  <c:ptCount val="1"/>
                  <c:pt idx="0">
                    <c:v>7.2231530818337553E-2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Sheet2!$G$1:$K$1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15</c:v>
                </c:pt>
                <c:pt idx="4">
                  <c:v>60</c:v>
                </c:pt>
              </c:numCache>
            </c:numRef>
          </c:xVal>
          <c:yVal>
            <c:numRef>
              <c:f>Sheet2!$G$3:$K$3</c:f>
              <c:numCache>
                <c:formatCode>General</c:formatCode>
                <c:ptCount val="5"/>
                <c:pt idx="0">
                  <c:v>1.9867015269537001</c:v>
                </c:pt>
                <c:pt idx="1">
                  <c:v>2.3169292185728798</c:v>
                </c:pt>
                <c:pt idx="2">
                  <c:v>2.79987505915877</c:v>
                </c:pt>
                <c:pt idx="3">
                  <c:v>2.9733608336497102</c:v>
                </c:pt>
                <c:pt idx="4">
                  <c:v>3.04985753668926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75-4D5D-B30E-076853E10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853576"/>
        <c:axId val="667849640"/>
      </c:scatterChart>
      <c:valAx>
        <c:axId val="66785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849640"/>
        <c:crosses val="autoZero"/>
        <c:crossBetween val="midCat"/>
      </c:valAx>
      <c:valAx>
        <c:axId val="66784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853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Sheet2!$A$22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Sheet2!$T$22</c:f>
                <c:numCache>
                  <c:formatCode>General</c:formatCode>
                  <c:ptCount val="1"/>
                  <c:pt idx="0">
                    <c:v>2.5495248116187762E-2</c:v>
                  </c:pt>
                </c:numCache>
              </c:numRef>
            </c:plus>
            <c:minus>
              <c:numRef>
                <c:f>Sheet2!$T$22</c:f>
                <c:numCache>
                  <c:formatCode>General</c:formatCode>
                  <c:ptCount val="1"/>
                  <c:pt idx="0">
                    <c:v>2.5495248116187762E-2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Sheet2!$G$1:$K$1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15</c:v>
                </c:pt>
                <c:pt idx="4">
                  <c:v>60</c:v>
                </c:pt>
              </c:numCache>
            </c:numRef>
          </c:xVal>
          <c:yVal>
            <c:numRef>
              <c:f>Sheet2!$G$22:$K$22</c:f>
              <c:numCache>
                <c:formatCode>General</c:formatCode>
                <c:ptCount val="5"/>
                <c:pt idx="0">
                  <c:v>0.30190191860976201</c:v>
                </c:pt>
                <c:pt idx="1">
                  <c:v>0.33570660003786701</c:v>
                </c:pt>
                <c:pt idx="2">
                  <c:v>0.33772005139535899</c:v>
                </c:pt>
                <c:pt idx="3">
                  <c:v>0.31658303898857099</c:v>
                </c:pt>
                <c:pt idx="4">
                  <c:v>0.31737680569789101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84-46D5-9CB8-15EC42D49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67104"/>
        <c:axId val="461061528"/>
      </c:scatterChart>
      <c:valAx>
        <c:axId val="4610671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061528"/>
        <c:crosses val="autoZero"/>
        <c:crossBetween val="midCat"/>
      </c:valAx>
      <c:valAx>
        <c:axId val="46106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06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Sheet2!$A$23</c:f>
              <c:strCache>
                <c:ptCount val="1"/>
                <c:pt idx="0">
                  <c:v>446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Sheet2!$T$23</c:f>
                <c:numCache>
                  <c:formatCode>General</c:formatCode>
                  <c:ptCount val="1"/>
                  <c:pt idx="0">
                    <c:v>2.6171087282958562E-2</c:v>
                  </c:pt>
                </c:numCache>
              </c:numRef>
            </c:plus>
            <c:minus>
              <c:numRef>
                <c:f>Sheet2!$T$23</c:f>
                <c:numCache>
                  <c:formatCode>General</c:formatCode>
                  <c:ptCount val="1"/>
                  <c:pt idx="0">
                    <c:v>2.6171087282958562E-2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Sheet2!$G$1:$K$1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15</c:v>
                </c:pt>
                <c:pt idx="4">
                  <c:v>60</c:v>
                </c:pt>
              </c:numCache>
            </c:numRef>
          </c:xVal>
          <c:yVal>
            <c:numRef>
              <c:f>Sheet2!$G$23:$K$23</c:f>
              <c:numCache>
                <c:formatCode>General</c:formatCode>
                <c:ptCount val="5"/>
                <c:pt idx="0">
                  <c:v>0.39613406802720802</c:v>
                </c:pt>
                <c:pt idx="1">
                  <c:v>0.40396880096031501</c:v>
                </c:pt>
                <c:pt idx="2">
                  <c:v>0.36772725690269398</c:v>
                </c:pt>
                <c:pt idx="3">
                  <c:v>0.411847860700228</c:v>
                </c:pt>
                <c:pt idx="4">
                  <c:v>0.39729581177047701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52-4684-BFB9-3A66FD9D5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467272"/>
        <c:axId val="458472192"/>
      </c:scatterChart>
      <c:valAx>
        <c:axId val="458467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72192"/>
        <c:crosses val="autoZero"/>
        <c:crossBetween val="midCat"/>
      </c:valAx>
      <c:valAx>
        <c:axId val="458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6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886482939632546E-2"/>
          <c:y val="0.15782407407407409"/>
          <c:w val="0.8712246281714786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Sheet2!$A$24</c:f>
              <c:strCache>
                <c:ptCount val="1"/>
                <c:pt idx="0">
                  <c:v>608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Sheet2!$T$24</c:f>
                <c:numCache>
                  <c:formatCode>General</c:formatCode>
                  <c:ptCount val="1"/>
                  <c:pt idx="0">
                    <c:v>0.1295738573622594</c:v>
                  </c:pt>
                </c:numCache>
              </c:numRef>
            </c:plus>
            <c:minus>
              <c:numRef>
                <c:f>Sheet2!$T$24</c:f>
                <c:numCache>
                  <c:formatCode>General</c:formatCode>
                  <c:ptCount val="1"/>
                  <c:pt idx="0">
                    <c:v>0.1295738573622594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Sheet2!$G$1:$K$1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15</c:v>
                </c:pt>
                <c:pt idx="4">
                  <c:v>60</c:v>
                </c:pt>
              </c:numCache>
            </c:numRef>
          </c:xVal>
          <c:yVal>
            <c:numRef>
              <c:f>Sheet2!$G$24:$K$24</c:f>
              <c:numCache>
                <c:formatCode>General</c:formatCode>
                <c:ptCount val="5"/>
                <c:pt idx="0">
                  <c:v>3.35553550425821</c:v>
                </c:pt>
                <c:pt idx="1">
                  <c:v>3.3154595214590601</c:v>
                </c:pt>
                <c:pt idx="2">
                  <c:v>3.3851255481751799</c:v>
                </c:pt>
                <c:pt idx="4">
                  <c:v>3.2938415238739198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7-490A-9DD6-A5EE48BC6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482984"/>
        <c:axId val="372479704"/>
      </c:scatterChart>
      <c:valAx>
        <c:axId val="372482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79704"/>
        <c:crosses val="autoZero"/>
        <c:crossBetween val="midCat"/>
      </c:valAx>
      <c:valAx>
        <c:axId val="37247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82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Sheet2!$A$25</c:f>
              <c:strCache>
                <c:ptCount val="1"/>
                <c:pt idx="0">
                  <c:v>311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Sheet2!$T$25</c:f>
                <c:numCache>
                  <c:formatCode>General</c:formatCode>
                  <c:ptCount val="1"/>
                  <c:pt idx="0">
                    <c:v>0.11579690018598729</c:v>
                  </c:pt>
                </c:numCache>
              </c:numRef>
            </c:plus>
            <c:minus>
              <c:numRef>
                <c:f>Sheet2!$T$25</c:f>
                <c:numCache>
                  <c:formatCode>General</c:formatCode>
                  <c:ptCount val="1"/>
                  <c:pt idx="0">
                    <c:v>0.11579690018598729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Sheet2!$G$1:$K$1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15</c:v>
                </c:pt>
                <c:pt idx="4">
                  <c:v>60</c:v>
                </c:pt>
              </c:numCache>
            </c:numRef>
          </c:xVal>
          <c:yVal>
            <c:numRef>
              <c:f>Sheet2!$G$25:$K$25</c:f>
              <c:numCache>
                <c:formatCode>General</c:formatCode>
                <c:ptCount val="5"/>
                <c:pt idx="0">
                  <c:v>2.7228280536077798</c:v>
                </c:pt>
                <c:pt idx="1">
                  <c:v>2.6706614496711398</c:v>
                </c:pt>
                <c:pt idx="2">
                  <c:v>2.8610325291165499</c:v>
                </c:pt>
                <c:pt idx="3">
                  <c:v>2.6831770406295901</c:v>
                </c:pt>
                <c:pt idx="4">
                  <c:v>2.68470913013567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7-41A9-81B9-E2D5CD319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17224"/>
        <c:axId val="303116240"/>
      </c:scatterChart>
      <c:valAx>
        <c:axId val="30311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16240"/>
        <c:crosses val="autoZero"/>
        <c:crossBetween val="midCat"/>
      </c:valAx>
      <c:valAx>
        <c:axId val="30311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17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7634259259259263"/>
          <c:w val="0.8712246281714786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Sheet2!$A$26</c:f>
              <c:strCache>
                <c:ptCount val="1"/>
                <c:pt idx="0">
                  <c:v>714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Sheet2!$T$26</c:f>
                <c:numCache>
                  <c:formatCode>General</c:formatCode>
                  <c:ptCount val="1"/>
                  <c:pt idx="0">
                    <c:v>3.677344002024438E-2</c:v>
                  </c:pt>
                </c:numCache>
              </c:numRef>
            </c:plus>
            <c:minus>
              <c:numRef>
                <c:f>Sheet2!$T$26</c:f>
                <c:numCache>
                  <c:formatCode>General</c:formatCode>
                  <c:ptCount val="1"/>
                  <c:pt idx="0">
                    <c:v>3.677344002024438E-2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Sheet2!$G$1:$K$1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15</c:v>
                </c:pt>
                <c:pt idx="4">
                  <c:v>60</c:v>
                </c:pt>
              </c:numCache>
            </c:numRef>
          </c:xVal>
          <c:yVal>
            <c:numRef>
              <c:f>Sheet2!$G$26:$K$26</c:f>
              <c:numCache>
                <c:formatCode>General</c:formatCode>
                <c:ptCount val="5"/>
                <c:pt idx="0">
                  <c:v>2.6476036194186099</c:v>
                </c:pt>
                <c:pt idx="1">
                  <c:v>2.66588659380812</c:v>
                </c:pt>
                <c:pt idx="2">
                  <c:v>2.6791606622103301</c:v>
                </c:pt>
                <c:pt idx="3">
                  <c:v>2.6773033107078801</c:v>
                </c:pt>
                <c:pt idx="4">
                  <c:v>2.6784991979716799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81-4D2F-96EF-881CB098B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762104"/>
        <c:axId val="684767352"/>
      </c:scatterChart>
      <c:valAx>
        <c:axId val="68476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67352"/>
        <c:crosses val="autoZero"/>
        <c:crossBetween val="midCat"/>
      </c:valAx>
      <c:valAx>
        <c:axId val="68476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6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923215223097112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Sheet2!$A$27</c:f>
              <c:strCache>
                <c:ptCount val="1"/>
                <c:pt idx="0">
                  <c:v>540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Sheet2!$T$27</c:f>
                <c:numCache>
                  <c:formatCode>General</c:formatCode>
                  <c:ptCount val="1"/>
                  <c:pt idx="0">
                    <c:v>6.6130689333537426E-2</c:v>
                  </c:pt>
                </c:numCache>
              </c:numRef>
            </c:plus>
            <c:minus>
              <c:numRef>
                <c:f>Sheet2!$T$27</c:f>
                <c:numCache>
                  <c:formatCode>General</c:formatCode>
                  <c:ptCount val="1"/>
                  <c:pt idx="0">
                    <c:v>6.6130689333537426E-2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Sheet2!$G$1:$K$1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15</c:v>
                </c:pt>
                <c:pt idx="4">
                  <c:v>60</c:v>
                </c:pt>
              </c:numCache>
            </c:numRef>
          </c:xVal>
          <c:yVal>
            <c:numRef>
              <c:f>Sheet2!$G$27:$K$27</c:f>
              <c:numCache>
                <c:formatCode>General</c:formatCode>
                <c:ptCount val="5"/>
                <c:pt idx="0">
                  <c:v>1.2633649779290299</c:v>
                </c:pt>
                <c:pt idx="1">
                  <c:v>1.2301336693002201</c:v>
                </c:pt>
                <c:pt idx="2">
                  <c:v>1.32358502126388</c:v>
                </c:pt>
                <c:pt idx="3">
                  <c:v>1.3694389386232599</c:v>
                </c:pt>
                <c:pt idx="4">
                  <c:v>1.2033570487960901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12-48C6-A2EB-A078EDA34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61680"/>
        <c:axId val="459559384"/>
      </c:scatterChart>
      <c:valAx>
        <c:axId val="45956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59384"/>
        <c:crosses val="autoZero"/>
        <c:crossBetween val="midCat"/>
      </c:valAx>
      <c:valAx>
        <c:axId val="45955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6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Sheet2!$A$28</c:f>
              <c:strCache>
                <c:ptCount val="1"/>
                <c:pt idx="0">
                  <c:v>413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Sheet2!$T$28</c:f>
                <c:numCache>
                  <c:formatCode>General</c:formatCode>
                  <c:ptCount val="1"/>
                  <c:pt idx="0">
                    <c:v>0.10721201969709368</c:v>
                  </c:pt>
                </c:numCache>
              </c:numRef>
            </c:plus>
            <c:minus>
              <c:numRef>
                <c:f>Sheet2!$T$28</c:f>
                <c:numCache>
                  <c:formatCode>General</c:formatCode>
                  <c:ptCount val="1"/>
                  <c:pt idx="0">
                    <c:v>0.10721201969709368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Sheet2!$G$1:$K$1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15</c:v>
                </c:pt>
                <c:pt idx="4">
                  <c:v>60</c:v>
                </c:pt>
              </c:numCache>
            </c:numRef>
          </c:xVal>
          <c:yVal>
            <c:numRef>
              <c:f>Sheet2!$G$28:$K$28</c:f>
              <c:numCache>
                <c:formatCode>General</c:formatCode>
                <c:ptCount val="5"/>
                <c:pt idx="0">
                  <c:v>3.4520906433755898</c:v>
                </c:pt>
                <c:pt idx="1">
                  <c:v>3.4276001113643599</c:v>
                </c:pt>
                <c:pt idx="2">
                  <c:v>3.43017009123438</c:v>
                </c:pt>
                <c:pt idx="3">
                  <c:v>3.4259670010869101</c:v>
                </c:pt>
                <c:pt idx="4">
                  <c:v>3.46292748833294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04-4FAB-A8E6-EE10BB62C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223144"/>
        <c:axId val="459223800"/>
      </c:scatterChart>
      <c:valAx>
        <c:axId val="45922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23800"/>
        <c:crosses val="autoZero"/>
        <c:crossBetween val="midCat"/>
      </c:valAx>
      <c:valAx>
        <c:axId val="45922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2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Sheet2!$A$29</c:f>
              <c:strCache>
                <c:ptCount val="1"/>
                <c:pt idx="0">
                  <c:v>890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Sheet2!$T$29</c:f>
                <c:numCache>
                  <c:formatCode>General</c:formatCode>
                  <c:ptCount val="1"/>
                  <c:pt idx="0">
                    <c:v>0.10111161206711447</c:v>
                  </c:pt>
                </c:numCache>
              </c:numRef>
            </c:plus>
            <c:minus>
              <c:numRef>
                <c:f>Sheet2!$T$29</c:f>
                <c:numCache>
                  <c:formatCode>General</c:formatCode>
                  <c:ptCount val="1"/>
                  <c:pt idx="0">
                    <c:v>0.10111161206711447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Sheet2!$G$1:$K$1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15</c:v>
                </c:pt>
                <c:pt idx="4">
                  <c:v>60</c:v>
                </c:pt>
              </c:numCache>
            </c:numRef>
          </c:xVal>
          <c:yVal>
            <c:numRef>
              <c:f>Sheet2!$G$29:$K$29</c:f>
              <c:numCache>
                <c:formatCode>General</c:formatCode>
                <c:ptCount val="5"/>
                <c:pt idx="0">
                  <c:v>4.4173655438270396</c:v>
                </c:pt>
                <c:pt idx="1">
                  <c:v>4.4241333138418204</c:v>
                </c:pt>
                <c:pt idx="2">
                  <c:v>4.4048462551369099</c:v>
                </c:pt>
                <c:pt idx="3">
                  <c:v>4.3415967583000397</c:v>
                </c:pt>
                <c:pt idx="4">
                  <c:v>4.3859419704630698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A3-4E9B-A2AE-A34205806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60104"/>
        <c:axId val="559764696"/>
      </c:scatterChart>
      <c:valAx>
        <c:axId val="55976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64696"/>
        <c:crosses val="autoZero"/>
        <c:crossBetween val="midCat"/>
      </c:valAx>
      <c:valAx>
        <c:axId val="55976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60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Sheet2!$A$30</c:f>
              <c:strCache>
                <c:ptCount val="1"/>
                <c:pt idx="0">
                  <c:v>1725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Sheet2!$T$30</c:f>
                <c:numCache>
                  <c:formatCode>General</c:formatCode>
                  <c:ptCount val="1"/>
                  <c:pt idx="0">
                    <c:v>0.12384661473111232</c:v>
                  </c:pt>
                </c:numCache>
              </c:numRef>
            </c:plus>
            <c:minus>
              <c:numRef>
                <c:f>Sheet2!$T$30</c:f>
                <c:numCache>
                  <c:formatCode>General</c:formatCode>
                  <c:ptCount val="1"/>
                  <c:pt idx="0">
                    <c:v>0.12384661473111232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Sheet2!$G$1:$K$1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15</c:v>
                </c:pt>
                <c:pt idx="4">
                  <c:v>60</c:v>
                </c:pt>
              </c:numCache>
            </c:numRef>
          </c:xVal>
          <c:yVal>
            <c:numRef>
              <c:f>Sheet2!$G$30:$K$30</c:f>
              <c:numCache>
                <c:formatCode>General</c:formatCode>
                <c:ptCount val="5"/>
                <c:pt idx="0">
                  <c:v>4.3079687529100799</c:v>
                </c:pt>
                <c:pt idx="1">
                  <c:v>4.2484599784095298</c:v>
                </c:pt>
                <c:pt idx="2">
                  <c:v>4.3548970757113903</c:v>
                </c:pt>
                <c:pt idx="3">
                  <c:v>4.3430741135286199</c:v>
                </c:pt>
                <c:pt idx="4">
                  <c:v>4.3462053719037099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9-4B34-83D8-0283C37ED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213304"/>
        <c:axId val="459217568"/>
      </c:scatterChart>
      <c:valAx>
        <c:axId val="45921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17568"/>
        <c:crosses val="autoZero"/>
        <c:crossBetween val="midCat"/>
      </c:valAx>
      <c:valAx>
        <c:axId val="45921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13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Sheet2!$A$31</c:f>
              <c:strCache>
                <c:ptCount val="1"/>
                <c:pt idx="0">
                  <c:v>628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Sheet2!$T$31</c:f>
                <c:numCache>
                  <c:formatCode>General</c:formatCode>
                  <c:ptCount val="1"/>
                  <c:pt idx="0">
                    <c:v>6.9298735985504553E-2</c:v>
                  </c:pt>
                </c:numCache>
              </c:numRef>
            </c:plus>
            <c:minus>
              <c:numRef>
                <c:f>Sheet2!$T$31</c:f>
                <c:numCache>
                  <c:formatCode>General</c:formatCode>
                  <c:ptCount val="1"/>
                  <c:pt idx="0">
                    <c:v>6.9298735985504553E-2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Sheet2!$G$1:$K$1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15</c:v>
                </c:pt>
                <c:pt idx="4">
                  <c:v>60</c:v>
                </c:pt>
              </c:numCache>
            </c:numRef>
          </c:xVal>
          <c:yVal>
            <c:numRef>
              <c:f>Sheet2!$G$31:$K$31</c:f>
              <c:numCache>
                <c:formatCode>General</c:formatCode>
                <c:ptCount val="5"/>
                <c:pt idx="0">
                  <c:v>1.9558096293591301</c:v>
                </c:pt>
                <c:pt idx="1">
                  <c:v>1.9549378140567399</c:v>
                </c:pt>
                <c:pt idx="2">
                  <c:v>1.9887720105219699</c:v>
                </c:pt>
                <c:pt idx="4">
                  <c:v>1.89608564069915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D-42D0-AE19-492194015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462024"/>
        <c:axId val="458460384"/>
      </c:scatterChart>
      <c:valAx>
        <c:axId val="45846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60384"/>
        <c:crosses val="autoZero"/>
        <c:crossBetween val="midCat"/>
      </c:valAx>
      <c:valAx>
        <c:axId val="4584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62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2207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Sheet2!$T$4</c:f>
                <c:numCache>
                  <c:formatCode>General</c:formatCode>
                  <c:ptCount val="1"/>
                  <c:pt idx="0">
                    <c:v>7.2189365317470694E-2</c:v>
                  </c:pt>
                </c:numCache>
              </c:numRef>
            </c:plus>
            <c:minus>
              <c:numRef>
                <c:f>Sheet2!$T$4</c:f>
                <c:numCache>
                  <c:formatCode>General</c:formatCode>
                  <c:ptCount val="1"/>
                  <c:pt idx="0">
                    <c:v>7.2189365317470694E-2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Sheet2!$G$1:$K$1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15</c:v>
                </c:pt>
                <c:pt idx="4">
                  <c:v>60</c:v>
                </c:pt>
              </c:numCache>
            </c:numRef>
          </c:xVal>
          <c:yVal>
            <c:numRef>
              <c:f>Sheet2!$G$4:$K$4</c:f>
              <c:numCache>
                <c:formatCode>General</c:formatCode>
                <c:ptCount val="5"/>
                <c:pt idx="0">
                  <c:v>2.27893026525647</c:v>
                </c:pt>
                <c:pt idx="1">
                  <c:v>2.6288127378606201</c:v>
                </c:pt>
                <c:pt idx="2">
                  <c:v>3.08175393435865</c:v>
                </c:pt>
                <c:pt idx="3">
                  <c:v>3.2604858462170698</c:v>
                </c:pt>
                <c:pt idx="4">
                  <c:v>3.3012615619625798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F-4F81-9690-70B0CE337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852592"/>
        <c:axId val="667876208"/>
      </c:scatterChart>
      <c:valAx>
        <c:axId val="66785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876208"/>
        <c:crosses val="autoZero"/>
        <c:crossBetween val="midCat"/>
      </c:valAx>
      <c:valAx>
        <c:axId val="66787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85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Sheet2!$A$32</c:f>
              <c:strCache>
                <c:ptCount val="1"/>
                <c:pt idx="0">
                  <c:v>321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Sheet2!$T$32</c:f>
                <c:numCache>
                  <c:formatCode>General</c:formatCode>
                  <c:ptCount val="1"/>
                  <c:pt idx="0">
                    <c:v>2.8613200813599516E-2</c:v>
                  </c:pt>
                </c:numCache>
              </c:numRef>
            </c:plus>
            <c:minus>
              <c:numRef>
                <c:f>Sheet2!$T$32</c:f>
                <c:numCache>
                  <c:formatCode>General</c:formatCode>
                  <c:ptCount val="1"/>
                  <c:pt idx="0">
                    <c:v>2.8613200813599516E-2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Sheet2!$G$1:$K$1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15</c:v>
                </c:pt>
                <c:pt idx="4">
                  <c:v>60</c:v>
                </c:pt>
              </c:numCache>
            </c:numRef>
          </c:xVal>
          <c:yVal>
            <c:numRef>
              <c:f>Sheet2!$G$32:$K$32</c:f>
              <c:numCache>
                <c:formatCode>General</c:formatCode>
                <c:ptCount val="5"/>
                <c:pt idx="0">
                  <c:v>0.88787897437258301</c:v>
                </c:pt>
                <c:pt idx="1">
                  <c:v>0.88804046968286998</c:v>
                </c:pt>
                <c:pt idx="2">
                  <c:v>0.91253319893232898</c:v>
                </c:pt>
                <c:pt idx="3">
                  <c:v>0.87017178557090102</c:v>
                </c:pt>
                <c:pt idx="4">
                  <c:v>0.874379116646118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4-4AD8-8F21-5F362D582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44960"/>
        <c:axId val="453051520"/>
      </c:scatterChart>
      <c:valAx>
        <c:axId val="45304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51520"/>
        <c:crosses val="autoZero"/>
        <c:crossBetween val="midCat"/>
      </c:valAx>
      <c:valAx>
        <c:axId val="4530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4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Sheet2!$A$33</c:f>
              <c:strCache>
                <c:ptCount val="1"/>
                <c:pt idx="0">
                  <c:v>875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Sheet2!$T$33</c:f>
                <c:numCache>
                  <c:formatCode>General</c:formatCode>
                  <c:ptCount val="1"/>
                  <c:pt idx="0">
                    <c:v>9.6307295252806957E-2</c:v>
                  </c:pt>
                </c:numCache>
              </c:numRef>
            </c:plus>
            <c:minus>
              <c:numRef>
                <c:f>Sheet2!$T$33</c:f>
                <c:numCache>
                  <c:formatCode>General</c:formatCode>
                  <c:ptCount val="1"/>
                  <c:pt idx="0">
                    <c:v>9.6307295252806957E-2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Sheet2!$G$1:$K$1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15</c:v>
                </c:pt>
                <c:pt idx="4">
                  <c:v>60</c:v>
                </c:pt>
              </c:numCache>
            </c:numRef>
          </c:xVal>
          <c:yVal>
            <c:numRef>
              <c:f>Sheet2!$G$33:$K$33</c:f>
              <c:numCache>
                <c:formatCode>General</c:formatCode>
                <c:ptCount val="5"/>
                <c:pt idx="0">
                  <c:v>3.2123198861165698</c:v>
                </c:pt>
                <c:pt idx="1">
                  <c:v>3.21116336700543</c:v>
                </c:pt>
                <c:pt idx="2">
                  <c:v>3.1946484525502901</c:v>
                </c:pt>
                <c:pt idx="4">
                  <c:v>3.26583547632015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7-47E6-AACF-16A84168F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123104"/>
        <c:axId val="565123760"/>
      </c:scatterChart>
      <c:valAx>
        <c:axId val="56512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23760"/>
        <c:crosses val="autoZero"/>
        <c:crossBetween val="midCat"/>
      </c:valAx>
      <c:valAx>
        <c:axId val="56512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2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Sheet2!$A$34</c:f>
              <c:strCache>
                <c:ptCount val="1"/>
                <c:pt idx="0">
                  <c:v>1271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Sheet2!$T$34</c:f>
                <c:numCache>
                  <c:formatCode>General</c:formatCode>
                  <c:ptCount val="1"/>
                  <c:pt idx="0">
                    <c:v>6.8305007627426834E-2</c:v>
                  </c:pt>
                </c:numCache>
              </c:numRef>
            </c:plus>
            <c:minus>
              <c:numRef>
                <c:f>Sheet2!$T$34</c:f>
                <c:numCache>
                  <c:formatCode>General</c:formatCode>
                  <c:ptCount val="1"/>
                  <c:pt idx="0">
                    <c:v>6.8305007627426834E-2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Sheet2!$G$1:$K$1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15</c:v>
                </c:pt>
                <c:pt idx="4">
                  <c:v>60</c:v>
                </c:pt>
              </c:numCache>
            </c:numRef>
          </c:xVal>
          <c:yVal>
            <c:numRef>
              <c:f>Sheet2!$G$34:$K$34</c:f>
              <c:numCache>
                <c:formatCode>General</c:formatCode>
                <c:ptCount val="5"/>
                <c:pt idx="0">
                  <c:v>2.2227463604729998</c:v>
                </c:pt>
                <c:pt idx="1">
                  <c:v>2.1572614116492201</c:v>
                </c:pt>
                <c:pt idx="2">
                  <c:v>2.1735501046665902</c:v>
                </c:pt>
                <c:pt idx="3">
                  <c:v>2.2081157094913801</c:v>
                </c:pt>
                <c:pt idx="4">
                  <c:v>2.1937057777125202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3-4579-B84C-16B177703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659336"/>
        <c:axId val="453663272"/>
      </c:scatterChart>
      <c:valAx>
        <c:axId val="453659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63272"/>
        <c:crosses val="autoZero"/>
        <c:crossBetween val="midCat"/>
      </c:valAx>
      <c:valAx>
        <c:axId val="45366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59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Sheet2!$A$35</c:f>
              <c:strCache>
                <c:ptCount val="1"/>
                <c:pt idx="0">
                  <c:v>564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Sheet2!$T$35</c:f>
                <c:numCache>
                  <c:formatCode>General</c:formatCode>
                  <c:ptCount val="1"/>
                  <c:pt idx="0">
                    <c:v>2.6075332574691534E-2</c:v>
                  </c:pt>
                </c:numCache>
              </c:numRef>
            </c:plus>
            <c:minus>
              <c:numRef>
                <c:f>Sheet2!$T$35</c:f>
                <c:numCache>
                  <c:formatCode>General</c:formatCode>
                  <c:ptCount val="1"/>
                  <c:pt idx="0">
                    <c:v>2.6075332574691534E-2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Sheet2!$G$1:$K$1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15</c:v>
                </c:pt>
                <c:pt idx="4">
                  <c:v>60</c:v>
                </c:pt>
              </c:numCache>
            </c:numRef>
          </c:xVal>
          <c:yVal>
            <c:numRef>
              <c:f>Sheet2!$G$35:$K$35</c:f>
              <c:numCache>
                <c:formatCode>General</c:formatCode>
                <c:ptCount val="5"/>
                <c:pt idx="0">
                  <c:v>1.5998823869810901</c:v>
                </c:pt>
                <c:pt idx="1">
                  <c:v>1.59434450094041</c:v>
                </c:pt>
                <c:pt idx="2">
                  <c:v>1.57767150247873</c:v>
                </c:pt>
                <c:pt idx="3">
                  <c:v>1.6070866062382001</c:v>
                </c:pt>
                <c:pt idx="4">
                  <c:v>1.6115068132246999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33-44ED-A356-6A8693A8E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124328"/>
        <c:axId val="456123344"/>
      </c:scatterChart>
      <c:valAx>
        <c:axId val="45612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23344"/>
        <c:crosses val="autoZero"/>
        <c:crossBetween val="midCat"/>
      </c:valAx>
      <c:valAx>
        <c:axId val="45612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24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Sheet2!$A$36</c:f>
              <c:strCache>
                <c:ptCount val="1"/>
                <c:pt idx="0">
                  <c:v>451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Sheet2!$T$36</c:f>
                <c:numCache>
                  <c:formatCode>General</c:formatCode>
                  <c:ptCount val="1"/>
                  <c:pt idx="0">
                    <c:v>3.7068431181480239E-2</c:v>
                  </c:pt>
                </c:numCache>
              </c:numRef>
            </c:plus>
            <c:minus>
              <c:numRef>
                <c:f>Sheet2!$T$36</c:f>
                <c:numCache>
                  <c:formatCode>General</c:formatCode>
                  <c:ptCount val="1"/>
                  <c:pt idx="0">
                    <c:v>3.7068431181480239E-2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Sheet2!$G$1:$K$1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15</c:v>
                </c:pt>
                <c:pt idx="4">
                  <c:v>60</c:v>
                </c:pt>
              </c:numCache>
            </c:numRef>
          </c:xVal>
          <c:yVal>
            <c:numRef>
              <c:f>Sheet2!$G$36:$K$36</c:f>
              <c:numCache>
                <c:formatCode>General</c:formatCode>
                <c:ptCount val="5"/>
                <c:pt idx="0">
                  <c:v>1.7269691659131401</c:v>
                </c:pt>
                <c:pt idx="1">
                  <c:v>1.8986737986294</c:v>
                </c:pt>
                <c:pt idx="2">
                  <c:v>1.97556706177811</c:v>
                </c:pt>
                <c:pt idx="3">
                  <c:v>1.99130336280761</c:v>
                </c:pt>
                <c:pt idx="4">
                  <c:v>1.9689538820419099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9-4CA9-939A-9CD3A0AA7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54200"/>
        <c:axId val="559761088"/>
      </c:scatterChart>
      <c:valAx>
        <c:axId val="55975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61088"/>
        <c:crosses val="autoZero"/>
        <c:crossBetween val="midCat"/>
      </c:valAx>
      <c:valAx>
        <c:axId val="559761088"/>
        <c:scaling>
          <c:orientation val="minMax"/>
          <c:min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54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Sheet2!$A$37</c:f>
              <c:strCache>
                <c:ptCount val="1"/>
                <c:pt idx="0">
                  <c:v>2087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Sheet2!$T$37</c:f>
                <c:numCache>
                  <c:formatCode>General</c:formatCode>
                  <c:ptCount val="1"/>
                  <c:pt idx="0">
                    <c:v>2.9599875409950939E-2</c:v>
                  </c:pt>
                </c:numCache>
              </c:numRef>
            </c:plus>
            <c:minus>
              <c:numRef>
                <c:f>Sheet2!$T$37</c:f>
                <c:numCache>
                  <c:formatCode>General</c:formatCode>
                  <c:ptCount val="1"/>
                  <c:pt idx="0">
                    <c:v>2.9599875409950939E-2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Sheet2!$G$1:$K$1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15</c:v>
                </c:pt>
                <c:pt idx="4">
                  <c:v>60</c:v>
                </c:pt>
              </c:numCache>
            </c:numRef>
          </c:xVal>
          <c:yVal>
            <c:numRef>
              <c:f>Sheet2!$G$37:$K$37</c:f>
              <c:numCache>
                <c:formatCode>General</c:formatCode>
                <c:ptCount val="5"/>
                <c:pt idx="0">
                  <c:v>1.6968876569434399</c:v>
                </c:pt>
                <c:pt idx="1">
                  <c:v>1.84115078409018</c:v>
                </c:pt>
                <c:pt idx="2">
                  <c:v>2.0104720724773602</c:v>
                </c:pt>
                <c:pt idx="3">
                  <c:v>1.9468655163622199</c:v>
                </c:pt>
                <c:pt idx="4">
                  <c:v>1.9501512667322201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9-4DD6-8B51-8B9C2485D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634408"/>
        <c:axId val="453633096"/>
      </c:scatterChart>
      <c:valAx>
        <c:axId val="45363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33096"/>
        <c:crosses val="autoZero"/>
        <c:crossBetween val="midCat"/>
      </c:valAx>
      <c:valAx>
        <c:axId val="453633096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34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9486111111111112"/>
          <c:w val="0.8838912948381452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Sheet2!$A$5</c:f>
              <c:strCache>
                <c:ptCount val="1"/>
                <c:pt idx="0">
                  <c:v>2097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Sheet2!$G$1:$K$1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15</c:v>
                </c:pt>
                <c:pt idx="4">
                  <c:v>60</c:v>
                </c:pt>
              </c:numCache>
            </c:numRef>
          </c:xVal>
          <c:yVal>
            <c:numRef>
              <c:f>Sheet2!$G$5:$K$5</c:f>
              <c:numCache>
                <c:formatCode>General</c:formatCode>
                <c:ptCount val="5"/>
                <c:pt idx="0">
                  <c:v>1.7885919086694699</c:v>
                </c:pt>
                <c:pt idx="1">
                  <c:v>2.0541212251546899</c:v>
                </c:pt>
                <c:pt idx="2">
                  <c:v>2.5406782272030499</c:v>
                </c:pt>
                <c:pt idx="3">
                  <c:v>2.7129918779800799</c:v>
                </c:pt>
                <c:pt idx="4">
                  <c:v>2.74951710749894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25-42F5-8ED4-452FE4F46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597688"/>
        <c:axId val="804596376"/>
      </c:scatterChart>
      <c:valAx>
        <c:axId val="80459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596376"/>
        <c:crosses val="autoZero"/>
        <c:crossBetween val="midCat"/>
      </c:valAx>
      <c:valAx>
        <c:axId val="80459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597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Sheet2!$A$7</c:f>
              <c:strCache>
                <c:ptCount val="1"/>
                <c:pt idx="0">
                  <c:v>461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5456036745406824E-2"/>
                  <c:y val="-0.245342665500145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Sheet2!$T$7</c:f>
                <c:numCache>
                  <c:formatCode>General</c:formatCode>
                  <c:ptCount val="1"/>
                  <c:pt idx="0">
                    <c:v>3.701741788706614E-2</c:v>
                  </c:pt>
                </c:numCache>
              </c:numRef>
            </c:plus>
            <c:minus>
              <c:numRef>
                <c:f>Sheet2!$T$7</c:f>
                <c:numCache>
                  <c:formatCode>General</c:formatCode>
                  <c:ptCount val="1"/>
                  <c:pt idx="0">
                    <c:v>3.701741788706614E-2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Sheet2!$G$1:$K$1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15</c:v>
                </c:pt>
                <c:pt idx="4">
                  <c:v>60</c:v>
                </c:pt>
              </c:numCache>
            </c:numRef>
          </c:xVal>
          <c:yVal>
            <c:numRef>
              <c:f>Sheet2!$G$7:$K$7</c:f>
              <c:numCache>
                <c:formatCode>General</c:formatCode>
                <c:ptCount val="5"/>
                <c:pt idx="0">
                  <c:v>1.19374974119723</c:v>
                </c:pt>
                <c:pt idx="1">
                  <c:v>1.2354922358173099</c:v>
                </c:pt>
                <c:pt idx="2">
                  <c:v>1.2699570973057299</c:v>
                </c:pt>
                <c:pt idx="3">
                  <c:v>1.2263916765993601</c:v>
                </c:pt>
                <c:pt idx="4">
                  <c:v>1.20345733930518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3-4A77-B0E6-3E6AED71F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603264"/>
        <c:axId val="804603592"/>
      </c:scatterChart>
      <c:valAx>
        <c:axId val="80460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03592"/>
        <c:crosses val="autoZero"/>
        <c:crossBetween val="midCat"/>
      </c:valAx>
      <c:valAx>
        <c:axId val="80460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0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Sheet2!$A$8</c:f>
              <c:strCache>
                <c:ptCount val="1"/>
                <c:pt idx="0">
                  <c:v>288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3.1011592300962381E-2"/>
                  <c:y val="0.367456984543598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Sheet2!$T$8</c:f>
                <c:numCache>
                  <c:formatCode>General</c:formatCode>
                  <c:ptCount val="1"/>
                  <c:pt idx="0">
                    <c:v>2.1894708338778809E-2</c:v>
                  </c:pt>
                </c:numCache>
              </c:numRef>
            </c:plus>
            <c:minus>
              <c:numRef>
                <c:f>Sheet2!$T$8</c:f>
                <c:numCache>
                  <c:formatCode>General</c:formatCode>
                  <c:ptCount val="1"/>
                  <c:pt idx="0">
                    <c:v>2.1894708338778809E-2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Sheet2!$G$1:$K$1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15</c:v>
                </c:pt>
                <c:pt idx="4">
                  <c:v>60</c:v>
                </c:pt>
              </c:numCache>
            </c:numRef>
          </c:xVal>
          <c:yVal>
            <c:numRef>
              <c:f>Sheet2!$G$8:$K$8</c:f>
              <c:numCache>
                <c:formatCode>General</c:formatCode>
                <c:ptCount val="5"/>
                <c:pt idx="0">
                  <c:v>1.6293198178083399</c:v>
                </c:pt>
                <c:pt idx="1">
                  <c:v>1.6367586979931601</c:v>
                </c:pt>
                <c:pt idx="2">
                  <c:v>1.6651430683139501</c:v>
                </c:pt>
                <c:pt idx="3">
                  <c:v>1.6795977379379601</c:v>
                </c:pt>
                <c:pt idx="4">
                  <c:v>1.6823805457655201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99-473E-9FFB-2C8CA5B20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64304"/>
        <c:axId val="459561024"/>
      </c:scatterChart>
      <c:valAx>
        <c:axId val="4595643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61024"/>
        <c:crosses val="autoZero"/>
        <c:crossBetween val="midCat"/>
      </c:valAx>
      <c:valAx>
        <c:axId val="4595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6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Sheet2!$A$9</c:f>
              <c:strCache>
                <c:ptCount val="1"/>
                <c:pt idx="0">
                  <c:v>1267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Sheet2!$T$9</c:f>
                <c:numCache>
                  <c:formatCode>General</c:formatCode>
                  <c:ptCount val="1"/>
                  <c:pt idx="0">
                    <c:v>1.6123284421727561E-2</c:v>
                  </c:pt>
                </c:numCache>
              </c:numRef>
            </c:plus>
            <c:minus>
              <c:numRef>
                <c:f>Sheet2!$T$9</c:f>
                <c:numCache>
                  <c:formatCode>General</c:formatCode>
                  <c:ptCount val="1"/>
                  <c:pt idx="0">
                    <c:v>1.6123284421727561E-2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plus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Sheet2!$G$1:$K$1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15</c:v>
                </c:pt>
                <c:pt idx="4">
                  <c:v>60</c:v>
                </c:pt>
              </c:numCache>
            </c:numRef>
          </c:xVal>
          <c:yVal>
            <c:numRef>
              <c:f>Sheet2!$G$9:$K$9</c:f>
              <c:numCache>
                <c:formatCode>General</c:formatCode>
                <c:ptCount val="5"/>
                <c:pt idx="0">
                  <c:v>1.0108631397824901</c:v>
                </c:pt>
                <c:pt idx="1">
                  <c:v>1.0241874225421199</c:v>
                </c:pt>
                <c:pt idx="2">
                  <c:v>1.0334102259295701</c:v>
                </c:pt>
                <c:pt idx="3">
                  <c:v>1.0126154647887</c:v>
                </c:pt>
                <c:pt idx="4">
                  <c:v>1.0038810934646001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61-437C-9022-26022A1BA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629456"/>
        <c:axId val="555625848"/>
      </c:scatterChart>
      <c:valAx>
        <c:axId val="55562945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625848"/>
        <c:crosses val="autoZero"/>
        <c:crossBetween val="midCat"/>
      </c:valAx>
      <c:valAx>
        <c:axId val="55562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62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Sheet2!$A$10</c:f>
              <c:strCache>
                <c:ptCount val="1"/>
                <c:pt idx="0">
                  <c:v>1898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Sheet2!$T$10</c:f>
                <c:numCache>
                  <c:formatCode>General</c:formatCode>
                  <c:ptCount val="1"/>
                  <c:pt idx="0">
                    <c:v>9.0195476112949896E-2</c:v>
                  </c:pt>
                </c:numCache>
              </c:numRef>
            </c:plus>
            <c:minus>
              <c:numRef>
                <c:f>Sheet2!$T$10</c:f>
                <c:numCache>
                  <c:formatCode>General</c:formatCode>
                  <c:ptCount val="1"/>
                  <c:pt idx="0">
                    <c:v>9.0195476112949896E-2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Sheet2!$G$1:$K$1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15</c:v>
                </c:pt>
                <c:pt idx="4">
                  <c:v>60</c:v>
                </c:pt>
              </c:numCache>
            </c:numRef>
          </c:xVal>
          <c:yVal>
            <c:numRef>
              <c:f>Sheet2!$G$10:$K$10</c:f>
              <c:numCache>
                <c:formatCode>General</c:formatCode>
                <c:ptCount val="5"/>
                <c:pt idx="0">
                  <c:v>5.8575277541528896</c:v>
                </c:pt>
                <c:pt idx="1">
                  <c:v>5.8666385876811002</c:v>
                </c:pt>
                <c:pt idx="2">
                  <c:v>5.7725842741120799</c:v>
                </c:pt>
                <c:pt idx="3">
                  <c:v>5.7094241701916699</c:v>
                </c:pt>
                <c:pt idx="4">
                  <c:v>5.7416918628948901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A1-4FBC-B652-0F757633F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476456"/>
        <c:axId val="458476784"/>
      </c:scatterChart>
      <c:valAx>
        <c:axId val="45847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76784"/>
        <c:crosses val="autoZero"/>
        <c:crossBetween val="midCat"/>
      </c:valAx>
      <c:valAx>
        <c:axId val="4584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7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Sheet2!$A$11</c:f>
              <c:strCache>
                <c:ptCount val="1"/>
                <c:pt idx="0">
                  <c:v>1957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Sheet2!$T$11</c:f>
                <c:numCache>
                  <c:formatCode>General</c:formatCode>
                  <c:ptCount val="1"/>
                  <c:pt idx="0">
                    <c:v>2.959418855124684E-2</c:v>
                  </c:pt>
                </c:numCache>
              </c:numRef>
            </c:plus>
            <c:minus>
              <c:numRef>
                <c:f>Sheet2!$T$11</c:f>
                <c:numCache>
                  <c:formatCode>General</c:formatCode>
                  <c:ptCount val="1"/>
                  <c:pt idx="0">
                    <c:v>2.959418855124684E-2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Sheet2!$G$1:$K$1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15</c:v>
                </c:pt>
                <c:pt idx="4">
                  <c:v>60</c:v>
                </c:pt>
              </c:numCache>
            </c:numRef>
          </c:xVal>
          <c:yVal>
            <c:numRef>
              <c:f>Sheet2!$G$11:$K$11</c:f>
              <c:numCache>
                <c:formatCode>General</c:formatCode>
                <c:ptCount val="5"/>
                <c:pt idx="0">
                  <c:v>1.67179372743265</c:v>
                </c:pt>
                <c:pt idx="1">
                  <c:v>1.70241426223027</c:v>
                </c:pt>
                <c:pt idx="2">
                  <c:v>1.7645060823219501</c:v>
                </c:pt>
                <c:pt idx="3">
                  <c:v>1.79965897203028</c:v>
                </c:pt>
                <c:pt idx="4">
                  <c:v>1.79313399731505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01-427F-AD35-C55BCE548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461696"/>
        <c:axId val="458462680"/>
      </c:scatterChart>
      <c:valAx>
        <c:axId val="45846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62680"/>
        <c:crosses val="autoZero"/>
        <c:crossBetween val="midCat"/>
      </c:valAx>
      <c:valAx>
        <c:axId val="45846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6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368300</xdr:colOff>
      <xdr:row>38</xdr:row>
      <xdr:rowOff>168275</xdr:rowOff>
    </xdr:from>
    <xdr:to>
      <xdr:col>27</xdr:col>
      <xdr:colOff>593725</xdr:colOff>
      <xdr:row>52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9C8FF0-F864-44DF-B6D4-69E275B7E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400050</xdr:colOff>
      <xdr:row>47</xdr:row>
      <xdr:rowOff>9525</xdr:rowOff>
    </xdr:from>
    <xdr:to>
      <xdr:col>28</xdr:col>
      <xdr:colOff>95250</xdr:colOff>
      <xdr:row>61</xdr:row>
      <xdr:rowOff>174625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4DA2E9-E9CC-45FA-8A3E-AA5463676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419100</xdr:colOff>
      <xdr:row>55</xdr:row>
      <xdr:rowOff>73025</xdr:rowOff>
    </xdr:from>
    <xdr:to>
      <xdr:col>28</xdr:col>
      <xdr:colOff>114300</xdr:colOff>
      <xdr:row>70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13F6B5-10EC-4ED6-A164-0578084F0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419100</xdr:colOff>
      <xdr:row>63</xdr:row>
      <xdr:rowOff>161925</xdr:rowOff>
    </xdr:from>
    <xdr:to>
      <xdr:col>28</xdr:col>
      <xdr:colOff>114300</xdr:colOff>
      <xdr:row>78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4A74E9-542B-4CB2-AD71-393484117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165100</xdr:colOff>
      <xdr:row>40</xdr:row>
      <xdr:rowOff>161925</xdr:rowOff>
    </xdr:from>
    <xdr:to>
      <xdr:col>7</xdr:col>
      <xdr:colOff>469900</xdr:colOff>
      <xdr:row>55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6E3049-CC8C-4CB6-9B9C-FCECCEF28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222250</xdr:colOff>
      <xdr:row>38</xdr:row>
      <xdr:rowOff>34925</xdr:rowOff>
    </xdr:from>
    <xdr:to>
      <xdr:col>16</xdr:col>
      <xdr:colOff>527050</xdr:colOff>
      <xdr:row>53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7A5764-35B4-46A0-8CA1-20D29C3F3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82550</xdr:colOff>
      <xdr:row>42</xdr:row>
      <xdr:rowOff>136525</xdr:rowOff>
    </xdr:from>
    <xdr:to>
      <xdr:col>7</xdr:col>
      <xdr:colOff>387350</xdr:colOff>
      <xdr:row>57</xdr:row>
      <xdr:rowOff>117475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AB2C887-45EB-4602-AD93-EE8B84D0A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165100</xdr:colOff>
      <xdr:row>46</xdr:row>
      <xdr:rowOff>142875</xdr:rowOff>
    </xdr:from>
    <xdr:to>
      <xdr:col>7</xdr:col>
      <xdr:colOff>469900</xdr:colOff>
      <xdr:row>61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F58D538-D094-45FD-848E-328D1EA59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219075</xdr:colOff>
      <xdr:row>53</xdr:row>
      <xdr:rowOff>66675</xdr:rowOff>
    </xdr:from>
    <xdr:to>
      <xdr:col>16</xdr:col>
      <xdr:colOff>523875</xdr:colOff>
      <xdr:row>68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B8C5A2-0D6D-41C0-B9D2-7BDBAFF3C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44450</xdr:colOff>
      <xdr:row>47</xdr:row>
      <xdr:rowOff>60325</xdr:rowOff>
    </xdr:from>
    <xdr:to>
      <xdr:col>7</xdr:col>
      <xdr:colOff>349250</xdr:colOff>
      <xdr:row>62</xdr:row>
      <xdr:rowOff>41275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956FD5-A3A6-4E07-A59C-63FDF7980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133350</xdr:colOff>
      <xdr:row>47</xdr:row>
      <xdr:rowOff>142875</xdr:rowOff>
    </xdr:from>
    <xdr:to>
      <xdr:col>7</xdr:col>
      <xdr:colOff>438150</xdr:colOff>
      <xdr:row>62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D09CC87-DF40-4055-8724-59FB18C75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247650</xdr:colOff>
      <xdr:row>48</xdr:row>
      <xdr:rowOff>15875</xdr:rowOff>
    </xdr:from>
    <xdr:to>
      <xdr:col>7</xdr:col>
      <xdr:colOff>552450</xdr:colOff>
      <xdr:row>62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FF4DA0-9218-4813-9DB4-FFF0C7583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139700</xdr:colOff>
      <xdr:row>48</xdr:row>
      <xdr:rowOff>47625</xdr:rowOff>
    </xdr:from>
    <xdr:to>
      <xdr:col>7</xdr:col>
      <xdr:colOff>444500</xdr:colOff>
      <xdr:row>63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7878CAE-7F49-4D14-AC7A-1AB23C830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95250</xdr:colOff>
      <xdr:row>49</xdr:row>
      <xdr:rowOff>85725</xdr:rowOff>
    </xdr:from>
    <xdr:to>
      <xdr:col>7</xdr:col>
      <xdr:colOff>400050</xdr:colOff>
      <xdr:row>64</xdr:row>
      <xdr:rowOff>66675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AE05627-2E38-4916-85C0-5FE83530F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25400</xdr:colOff>
      <xdr:row>53</xdr:row>
      <xdr:rowOff>15875</xdr:rowOff>
    </xdr:from>
    <xdr:to>
      <xdr:col>7</xdr:col>
      <xdr:colOff>330200</xdr:colOff>
      <xdr:row>67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B1ADA38-CB5D-406E-85B5-586B4EB50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25400</xdr:colOff>
      <xdr:row>56</xdr:row>
      <xdr:rowOff>155575</xdr:rowOff>
    </xdr:from>
    <xdr:to>
      <xdr:col>7</xdr:col>
      <xdr:colOff>330200</xdr:colOff>
      <xdr:row>71</xdr:row>
      <xdr:rowOff>136525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924E76D-1EB3-4D43-8144-79A543B43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19050</xdr:colOff>
      <xdr:row>63</xdr:row>
      <xdr:rowOff>22225</xdr:rowOff>
    </xdr:from>
    <xdr:to>
      <xdr:col>7</xdr:col>
      <xdr:colOff>323850</xdr:colOff>
      <xdr:row>78</xdr:row>
      <xdr:rowOff>3175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DA62878-7F11-45F6-97B2-1A370D1EC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219075</xdr:colOff>
      <xdr:row>69</xdr:row>
      <xdr:rowOff>3175</xdr:rowOff>
    </xdr:from>
    <xdr:to>
      <xdr:col>16</xdr:col>
      <xdr:colOff>523875</xdr:colOff>
      <xdr:row>83</xdr:row>
      <xdr:rowOff>168275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BE11F13-8F62-4E64-B3AA-D27D0CE2E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225425</xdr:colOff>
      <xdr:row>84</xdr:row>
      <xdr:rowOff>53975</xdr:rowOff>
    </xdr:from>
    <xdr:to>
      <xdr:col>16</xdr:col>
      <xdr:colOff>530225</xdr:colOff>
      <xdr:row>99</xdr:row>
      <xdr:rowOff>34925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09377B8-FCC2-49F7-A8B8-74D9DF84C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70</xdr:row>
      <xdr:rowOff>9525</xdr:rowOff>
    </xdr:from>
    <xdr:to>
      <xdr:col>7</xdr:col>
      <xdr:colOff>304800</xdr:colOff>
      <xdr:row>84</xdr:row>
      <xdr:rowOff>174625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468FE64-15C1-4BFC-AABA-1E0D6EE34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67</xdr:row>
      <xdr:rowOff>9525</xdr:rowOff>
    </xdr:from>
    <xdr:to>
      <xdr:col>7</xdr:col>
      <xdr:colOff>304800</xdr:colOff>
      <xdr:row>81</xdr:row>
      <xdr:rowOff>174625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1FEB6EE-8B07-4F45-933F-176D7FE3C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114300</xdr:colOff>
      <xdr:row>70</xdr:row>
      <xdr:rowOff>79375</xdr:rowOff>
    </xdr:from>
    <xdr:to>
      <xdr:col>7</xdr:col>
      <xdr:colOff>419100</xdr:colOff>
      <xdr:row>85</xdr:row>
      <xdr:rowOff>60325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1955E5E-5E02-4621-A3F5-030907669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31750</xdr:colOff>
      <xdr:row>73</xdr:row>
      <xdr:rowOff>34925</xdr:rowOff>
    </xdr:from>
    <xdr:to>
      <xdr:col>7</xdr:col>
      <xdr:colOff>336550</xdr:colOff>
      <xdr:row>88</xdr:row>
      <xdr:rowOff>15875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8278E71-FD41-4046-B809-C0364912C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225425</xdr:colOff>
      <xdr:row>99</xdr:row>
      <xdr:rowOff>117475</xdr:rowOff>
    </xdr:from>
    <xdr:to>
      <xdr:col>16</xdr:col>
      <xdr:colOff>530225</xdr:colOff>
      <xdr:row>114</xdr:row>
      <xdr:rowOff>98425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25142B4-E8D5-412A-BB6C-59654177F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76</xdr:row>
      <xdr:rowOff>22225</xdr:rowOff>
    </xdr:from>
    <xdr:to>
      <xdr:col>7</xdr:col>
      <xdr:colOff>304800</xdr:colOff>
      <xdr:row>91</xdr:row>
      <xdr:rowOff>3175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4E1CB0D-C808-4A1E-B6C5-4DABCAB9B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78</xdr:row>
      <xdr:rowOff>155575</xdr:rowOff>
    </xdr:from>
    <xdr:to>
      <xdr:col>7</xdr:col>
      <xdr:colOff>304800</xdr:colOff>
      <xdr:row>93</xdr:row>
      <xdr:rowOff>136525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F6E92579-B173-464B-B072-BE37660F5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81</xdr:row>
      <xdr:rowOff>79375</xdr:rowOff>
    </xdr:from>
    <xdr:to>
      <xdr:col>7</xdr:col>
      <xdr:colOff>304800</xdr:colOff>
      <xdr:row>96</xdr:row>
      <xdr:rowOff>60325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D11E0514-CE39-480A-B5CF-DF216ED56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225425</xdr:colOff>
      <xdr:row>115</xdr:row>
      <xdr:rowOff>41275</xdr:rowOff>
    </xdr:from>
    <xdr:to>
      <xdr:col>16</xdr:col>
      <xdr:colOff>530225</xdr:colOff>
      <xdr:row>130</xdr:row>
      <xdr:rowOff>22225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5599441-9382-49FF-87B8-1E08689B2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83</xdr:row>
      <xdr:rowOff>98425</xdr:rowOff>
    </xdr:from>
    <xdr:to>
      <xdr:col>7</xdr:col>
      <xdr:colOff>304800</xdr:colOff>
      <xdr:row>98</xdr:row>
      <xdr:rowOff>79375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F4399FD-646A-4805-A972-4C56E9287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85</xdr:row>
      <xdr:rowOff>60325</xdr:rowOff>
    </xdr:from>
    <xdr:to>
      <xdr:col>7</xdr:col>
      <xdr:colOff>304800</xdr:colOff>
      <xdr:row>100</xdr:row>
      <xdr:rowOff>41275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21071E7-0E30-479C-AE12-DAB786999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87</xdr:row>
      <xdr:rowOff>53975</xdr:rowOff>
    </xdr:from>
    <xdr:to>
      <xdr:col>7</xdr:col>
      <xdr:colOff>304800</xdr:colOff>
      <xdr:row>102</xdr:row>
      <xdr:rowOff>34925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A9913951-1CB5-458D-9EFD-A06157083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0</xdr:colOff>
      <xdr:row>89</xdr:row>
      <xdr:rowOff>41275</xdr:rowOff>
    </xdr:from>
    <xdr:to>
      <xdr:col>7</xdr:col>
      <xdr:colOff>304800</xdr:colOff>
      <xdr:row>104</xdr:row>
      <xdr:rowOff>22225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AEF2972B-8BF5-4085-9B4D-F4BF2F5E7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96</xdr:row>
      <xdr:rowOff>53975</xdr:rowOff>
    </xdr:from>
    <xdr:to>
      <xdr:col>7</xdr:col>
      <xdr:colOff>304800</xdr:colOff>
      <xdr:row>111</xdr:row>
      <xdr:rowOff>34925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6AB33141-461C-4C78-97C8-9CA200855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20</xdr:col>
      <xdr:colOff>384175</xdr:colOff>
      <xdr:row>69</xdr:row>
      <xdr:rowOff>53975</xdr:rowOff>
    </xdr:from>
    <xdr:to>
      <xdr:col>28</xdr:col>
      <xdr:colOff>79375</xdr:colOff>
      <xdr:row>84</xdr:row>
      <xdr:rowOff>34925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3ECD6F5B-CA7D-4AD1-A459-518111749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20</xdr:col>
      <xdr:colOff>377825</xdr:colOff>
      <xdr:row>78</xdr:row>
      <xdr:rowOff>142875</xdr:rowOff>
    </xdr:from>
    <xdr:to>
      <xdr:col>28</xdr:col>
      <xdr:colOff>73025</xdr:colOff>
      <xdr:row>93</xdr:row>
      <xdr:rowOff>123825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D35AE6A8-1F76-4AA4-89DF-E64B2BA23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CBD5-263E-44FA-9B0D-69D0BF7EF3F4}">
  <sheetPr codeName="Sheet1"/>
  <dimension ref="A1:AC72"/>
  <sheetViews>
    <sheetView workbookViewId="0">
      <selection sqref="A1:XFD1"/>
    </sheetView>
  </sheetViews>
  <sheetFormatPr baseColWidth="10" defaultColWidth="8.83203125" defaultRowHeight="15" x14ac:dyDescent="0.2"/>
  <sheetData>
    <row r="1" spans="1:29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>
        <v>0.5</v>
      </c>
      <c r="H1">
        <v>1</v>
      </c>
      <c r="I1">
        <v>5</v>
      </c>
      <c r="J1">
        <v>15</v>
      </c>
      <c r="K1">
        <v>60</v>
      </c>
      <c r="M1" t="s">
        <v>72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Y1" t="s">
        <v>74</v>
      </c>
      <c r="Z1" t="s">
        <v>73</v>
      </c>
    </row>
    <row r="2" spans="1:29" x14ac:dyDescent="0.2">
      <c r="A2">
        <v>1739</v>
      </c>
      <c r="B2" t="s">
        <v>0</v>
      </c>
      <c r="C2">
        <v>2</v>
      </c>
      <c r="D2">
        <v>802</v>
      </c>
      <c r="E2">
        <v>816</v>
      </c>
      <c r="F2">
        <v>840.88980000000004</v>
      </c>
      <c r="G2">
        <v>2.8707156491778698</v>
      </c>
      <c r="H2">
        <v>2.8278733708139998</v>
      </c>
      <c r="I2">
        <v>2.85211238044525</v>
      </c>
      <c r="J2">
        <v>2.8235356506326501</v>
      </c>
      <c r="K2">
        <v>2.8566895031786399</v>
      </c>
      <c r="M2">
        <v>2.8623502169493502</v>
      </c>
      <c r="O2">
        <v>5.1009307057666403E-2</v>
      </c>
      <c r="P2">
        <v>7.7540892591679997E-2</v>
      </c>
      <c r="Q2">
        <v>5.99192276823763E-2</v>
      </c>
      <c r="R2">
        <v>6.6864505433183202E-2</v>
      </c>
      <c r="S2">
        <v>7.1536466070999394E-2</v>
      </c>
      <c r="T2">
        <f t="shared" ref="T2:T33" si="0">AVERAGE(O2:S2)</f>
        <v>6.5374079767181056E-2</v>
      </c>
      <c r="V2">
        <f t="shared" ref="V2:V33" si="1">LEN(B2)</f>
        <v>15</v>
      </c>
      <c r="W2">
        <f t="shared" ref="W2:W33" si="2">LEN(B2)-LEN(SUBSTITUTE(B2,"P",""))</f>
        <v>0</v>
      </c>
      <c r="X2">
        <f t="shared" ref="X2:X33" si="3">V2-W2</f>
        <v>15</v>
      </c>
      <c r="Y2">
        <f t="shared" ref="Y2:Y33" si="4">(X2-1)*0.4</f>
        <v>5.6000000000000005</v>
      </c>
      <c r="Z2">
        <f t="shared" ref="Z2:Z33" si="5">(X2-2)*0.4</f>
        <v>5.2</v>
      </c>
      <c r="AB2">
        <f t="shared" ref="AB2:AB12" si="6">(M2/Y2)*100</f>
        <v>51.113396731238389</v>
      </c>
      <c r="AC2">
        <f t="shared" ref="AC2:AC12" si="7">(M2/Z2)*100</f>
        <v>55.045196479795202</v>
      </c>
    </row>
    <row r="3" spans="1:29" x14ac:dyDescent="0.2">
      <c r="A3">
        <v>1952</v>
      </c>
      <c r="B3" t="s">
        <v>1</v>
      </c>
      <c r="C3">
        <v>2</v>
      </c>
      <c r="D3">
        <v>802</v>
      </c>
      <c r="E3">
        <v>818</v>
      </c>
      <c r="F3">
        <v>932.95039999999995</v>
      </c>
      <c r="G3">
        <v>3.35722091976008</v>
      </c>
      <c r="H3">
        <v>3.37050384746943</v>
      </c>
      <c r="I3">
        <v>3.3518501448645801</v>
      </c>
      <c r="J3">
        <v>3.3424672446530499</v>
      </c>
      <c r="K3">
        <v>3.3519230239758802</v>
      </c>
      <c r="M3">
        <v>3.2906423342711402</v>
      </c>
      <c r="O3">
        <v>6.7791366141167195E-2</v>
      </c>
      <c r="P3">
        <v>8.3320233276762398E-2</v>
      </c>
      <c r="Q3">
        <v>7.8989080546795806E-2</v>
      </c>
      <c r="R3">
        <v>6.5811805441981994E-2</v>
      </c>
      <c r="S3">
        <v>8.5303745562220298E-2</v>
      </c>
      <c r="T3">
        <f t="shared" si="0"/>
        <v>7.6243246193785544E-2</v>
      </c>
      <c r="V3">
        <f t="shared" si="1"/>
        <v>17</v>
      </c>
      <c r="W3">
        <f t="shared" si="2"/>
        <v>0</v>
      </c>
      <c r="X3">
        <f t="shared" si="3"/>
        <v>17</v>
      </c>
      <c r="Y3">
        <f t="shared" si="4"/>
        <v>6.4</v>
      </c>
      <c r="Z3">
        <f t="shared" si="5"/>
        <v>6</v>
      </c>
      <c r="AB3">
        <f t="shared" si="6"/>
        <v>51.416286472986563</v>
      </c>
      <c r="AC3">
        <f t="shared" si="7"/>
        <v>54.844038904518996</v>
      </c>
    </row>
    <row r="4" spans="1:29" x14ac:dyDescent="0.2">
      <c r="A4">
        <v>1841</v>
      </c>
      <c r="B4" t="s">
        <v>2</v>
      </c>
      <c r="C4">
        <v>2</v>
      </c>
      <c r="D4">
        <v>803</v>
      </c>
      <c r="E4">
        <v>818</v>
      </c>
      <c r="F4">
        <v>882.42655000000002</v>
      </c>
      <c r="G4">
        <v>3.2214259398254499</v>
      </c>
      <c r="H4">
        <v>3.2696818926106399</v>
      </c>
      <c r="I4">
        <v>3.2450774853621902</v>
      </c>
      <c r="J4">
        <v>3.2433233182252001</v>
      </c>
      <c r="K4">
        <v>3.2798915166471998</v>
      </c>
      <c r="M4">
        <v>3.2625062882008802</v>
      </c>
      <c r="O4">
        <v>5.3522893610846001E-2</v>
      </c>
      <c r="P4">
        <v>5.8031221860809099E-2</v>
      </c>
      <c r="Q4">
        <v>5.8085033576084001E-2</v>
      </c>
      <c r="R4">
        <v>5.4950148445944001E-2</v>
      </c>
      <c r="S4">
        <v>3.6724436153346897E-2</v>
      </c>
      <c r="T4">
        <f t="shared" si="0"/>
        <v>5.2262746729406007E-2</v>
      </c>
      <c r="V4">
        <f t="shared" si="1"/>
        <v>16</v>
      </c>
      <c r="W4">
        <f t="shared" si="2"/>
        <v>0</v>
      </c>
      <c r="X4">
        <f t="shared" si="3"/>
        <v>16</v>
      </c>
      <c r="Y4">
        <f t="shared" si="4"/>
        <v>6</v>
      </c>
      <c r="Z4">
        <f t="shared" si="5"/>
        <v>5.6000000000000005</v>
      </c>
      <c r="AB4">
        <f t="shared" si="6"/>
        <v>54.375104803348009</v>
      </c>
      <c r="AC4">
        <f t="shared" si="7"/>
        <v>58.259040860729996</v>
      </c>
    </row>
    <row r="5" spans="1:29" x14ac:dyDescent="0.2">
      <c r="A5">
        <v>1428</v>
      </c>
      <c r="B5" t="s">
        <v>3</v>
      </c>
      <c r="C5">
        <v>2</v>
      </c>
      <c r="D5">
        <v>806</v>
      </c>
      <c r="E5">
        <v>818</v>
      </c>
      <c r="F5">
        <v>746.84995000000004</v>
      </c>
      <c r="G5">
        <v>2.4464181366257098</v>
      </c>
      <c r="H5">
        <v>2.4884267252130301</v>
      </c>
      <c r="I5">
        <v>2.44475047044028</v>
      </c>
      <c r="J5">
        <v>2.5145350763835399</v>
      </c>
      <c r="K5">
        <v>2.4591612394891502</v>
      </c>
      <c r="M5">
        <v>2.4391841033433699</v>
      </c>
      <c r="O5">
        <v>4.1976455327153897E-2</v>
      </c>
      <c r="P5">
        <v>7.7713303040264206E-2</v>
      </c>
      <c r="Q5">
        <v>2.7975659537981201E-2</v>
      </c>
      <c r="R5">
        <v>3.6777686147301203E-2</v>
      </c>
      <c r="S5">
        <v>7.83805703358504E-2</v>
      </c>
      <c r="T5">
        <f t="shared" si="0"/>
        <v>5.2564734877710184E-2</v>
      </c>
      <c r="V5">
        <f t="shared" si="1"/>
        <v>13</v>
      </c>
      <c r="W5">
        <f t="shared" si="2"/>
        <v>0</v>
      </c>
      <c r="X5">
        <f t="shared" si="3"/>
        <v>13</v>
      </c>
      <c r="Y5">
        <f t="shared" si="4"/>
        <v>4.8000000000000007</v>
      </c>
      <c r="Z5">
        <f t="shared" si="5"/>
        <v>4.4000000000000004</v>
      </c>
      <c r="AB5">
        <f t="shared" si="6"/>
        <v>50.816335486320199</v>
      </c>
      <c r="AC5">
        <f t="shared" si="7"/>
        <v>55.43600234871294</v>
      </c>
    </row>
    <row r="6" spans="1:29" x14ac:dyDescent="0.2">
      <c r="A6">
        <v>980</v>
      </c>
      <c r="B6" t="s">
        <v>4</v>
      </c>
      <c r="C6">
        <v>2</v>
      </c>
      <c r="D6">
        <v>817</v>
      </c>
      <c r="E6">
        <v>828</v>
      </c>
      <c r="F6">
        <v>645.86810000000003</v>
      </c>
      <c r="G6">
        <v>2.2764492085129602</v>
      </c>
      <c r="I6">
        <v>2.2498700160328502</v>
      </c>
      <c r="J6">
        <v>2.24599642460046</v>
      </c>
      <c r="K6">
        <v>2.1979178976236602</v>
      </c>
      <c r="M6">
        <v>2.29014482068128</v>
      </c>
      <c r="O6">
        <v>3.3411811304062497E-2</v>
      </c>
      <c r="Q6">
        <v>2.6158435650819701E-2</v>
      </c>
      <c r="R6">
        <v>7.0150577737783396E-2</v>
      </c>
      <c r="S6">
        <v>7.118804624425E-2</v>
      </c>
      <c r="T6">
        <f t="shared" si="0"/>
        <v>5.0227217734228904E-2</v>
      </c>
      <c r="V6">
        <f t="shared" si="1"/>
        <v>12</v>
      </c>
      <c r="W6">
        <f t="shared" si="2"/>
        <v>0</v>
      </c>
      <c r="X6">
        <f t="shared" si="3"/>
        <v>12</v>
      </c>
      <c r="Y6">
        <f t="shared" si="4"/>
        <v>4.4000000000000004</v>
      </c>
      <c r="Z6">
        <f t="shared" si="5"/>
        <v>4</v>
      </c>
      <c r="AB6">
        <f t="shared" si="6"/>
        <v>52.048745924574547</v>
      </c>
      <c r="AC6">
        <f t="shared" si="7"/>
        <v>57.253620517031997</v>
      </c>
    </row>
    <row r="7" spans="1:29" x14ac:dyDescent="0.2">
      <c r="A7">
        <v>801</v>
      </c>
      <c r="B7" t="s">
        <v>5</v>
      </c>
      <c r="C7">
        <v>2</v>
      </c>
      <c r="D7">
        <v>818</v>
      </c>
      <c r="E7">
        <v>828</v>
      </c>
      <c r="F7">
        <v>610.34955000000002</v>
      </c>
      <c r="G7">
        <v>2.0038796840078201</v>
      </c>
      <c r="H7">
        <v>2.0070077386813301</v>
      </c>
      <c r="I7">
        <v>1.97236827676821</v>
      </c>
      <c r="J7">
        <v>2.0371931245135602</v>
      </c>
      <c r="K7">
        <v>2.0166971565914098</v>
      </c>
      <c r="M7">
        <v>2.0286367895046298</v>
      </c>
      <c r="O7">
        <v>5.7193645027244999E-2</v>
      </c>
      <c r="P7">
        <v>2.31617093350132E-2</v>
      </c>
      <c r="Q7">
        <v>6.9070276399842798E-2</v>
      </c>
      <c r="R7">
        <v>4.4708902797934401E-2</v>
      </c>
      <c r="S7">
        <v>4.39482218855946E-2</v>
      </c>
      <c r="T7">
        <f t="shared" si="0"/>
        <v>4.7616551089126005E-2</v>
      </c>
      <c r="V7">
        <f t="shared" si="1"/>
        <v>11</v>
      </c>
      <c r="W7">
        <f t="shared" si="2"/>
        <v>0</v>
      </c>
      <c r="X7">
        <f t="shared" si="3"/>
        <v>11</v>
      </c>
      <c r="Y7">
        <f t="shared" si="4"/>
        <v>4</v>
      </c>
      <c r="Z7">
        <f t="shared" si="5"/>
        <v>3.6</v>
      </c>
      <c r="AB7">
        <f t="shared" si="6"/>
        <v>50.715919737615742</v>
      </c>
      <c r="AC7">
        <f t="shared" si="7"/>
        <v>56.351021930684162</v>
      </c>
    </row>
    <row r="8" spans="1:29" x14ac:dyDescent="0.2">
      <c r="A8">
        <v>73</v>
      </c>
      <c r="B8" t="s">
        <v>6</v>
      </c>
      <c r="C8">
        <v>3</v>
      </c>
      <c r="D8">
        <v>819</v>
      </c>
      <c r="E8">
        <v>828</v>
      </c>
      <c r="F8">
        <v>369.54096670000001</v>
      </c>
      <c r="G8">
        <v>1.8282129381660699</v>
      </c>
      <c r="H8">
        <v>1.7801713776010399</v>
      </c>
      <c r="I8">
        <v>1.80179186936736</v>
      </c>
      <c r="J8">
        <v>1.7856121864569201</v>
      </c>
      <c r="K8">
        <v>1.7949337965533301</v>
      </c>
      <c r="M8">
        <v>1.78197929243665</v>
      </c>
      <c r="O8">
        <v>3.29190054459624E-2</v>
      </c>
      <c r="P8">
        <v>6.6931671770505602E-2</v>
      </c>
      <c r="Q8">
        <v>5.07720805706297E-2</v>
      </c>
      <c r="R8">
        <v>3.7947360427661697E-2</v>
      </c>
      <c r="S8">
        <v>5.3178473385450897E-2</v>
      </c>
      <c r="T8">
        <f t="shared" si="0"/>
        <v>4.8349718320042062E-2</v>
      </c>
      <c r="V8">
        <f t="shared" si="1"/>
        <v>10</v>
      </c>
      <c r="W8">
        <f t="shared" si="2"/>
        <v>0</v>
      </c>
      <c r="X8">
        <f t="shared" si="3"/>
        <v>10</v>
      </c>
      <c r="Y8">
        <f t="shared" si="4"/>
        <v>3.6</v>
      </c>
      <c r="Z8">
        <f t="shared" si="5"/>
        <v>3.2</v>
      </c>
      <c r="AB8">
        <f t="shared" si="6"/>
        <v>49.499424789906939</v>
      </c>
      <c r="AC8">
        <f t="shared" si="7"/>
        <v>55.686852888645312</v>
      </c>
    </row>
    <row r="9" spans="1:29" x14ac:dyDescent="0.2">
      <c r="A9">
        <v>567</v>
      </c>
      <c r="B9" t="s">
        <v>6</v>
      </c>
      <c r="C9">
        <v>2</v>
      </c>
      <c r="D9">
        <v>819</v>
      </c>
      <c r="E9">
        <v>828</v>
      </c>
      <c r="F9">
        <v>553.8075</v>
      </c>
      <c r="G9">
        <v>1.81922385744518</v>
      </c>
      <c r="H9">
        <v>1.8028308307038099</v>
      </c>
      <c r="I9">
        <v>1.81693403999724</v>
      </c>
      <c r="J9">
        <v>1.78376533458967</v>
      </c>
      <c r="K9">
        <v>1.7829268767632001</v>
      </c>
      <c r="M9">
        <v>1.7786547728658699</v>
      </c>
      <c r="O9">
        <v>1.7876958078638101E-2</v>
      </c>
      <c r="P9">
        <v>5.7123290384517897E-2</v>
      </c>
      <c r="Q9">
        <v>6.5809909412718304E-2</v>
      </c>
      <c r="R9">
        <v>6.85209111643304E-2</v>
      </c>
      <c r="S9">
        <v>3.09137588891134E-2</v>
      </c>
      <c r="T9">
        <f t="shared" si="0"/>
        <v>4.8048965585863621E-2</v>
      </c>
      <c r="V9">
        <f t="shared" si="1"/>
        <v>10</v>
      </c>
      <c r="W9">
        <f t="shared" si="2"/>
        <v>0</v>
      </c>
      <c r="X9">
        <f t="shared" si="3"/>
        <v>10</v>
      </c>
      <c r="Y9">
        <f t="shared" si="4"/>
        <v>3.6</v>
      </c>
      <c r="Z9">
        <f t="shared" si="5"/>
        <v>3.2</v>
      </c>
      <c r="AB9">
        <f t="shared" si="6"/>
        <v>49.407077024051944</v>
      </c>
      <c r="AC9">
        <f t="shared" si="7"/>
        <v>55.58296165205843</v>
      </c>
    </row>
    <row r="10" spans="1:29" x14ac:dyDescent="0.2">
      <c r="A10">
        <v>173</v>
      </c>
      <c r="B10" t="s">
        <v>7</v>
      </c>
      <c r="C10">
        <v>2</v>
      </c>
      <c r="D10">
        <v>829</v>
      </c>
      <c r="E10">
        <v>835</v>
      </c>
      <c r="F10">
        <v>418.79005000000001</v>
      </c>
      <c r="G10">
        <v>0.88852236265070395</v>
      </c>
      <c r="H10">
        <v>0.89206534113660696</v>
      </c>
      <c r="I10">
        <v>0.88265493780528903</v>
      </c>
      <c r="J10">
        <v>0.85815552511858595</v>
      </c>
      <c r="K10">
        <v>0.85323450815383395</v>
      </c>
      <c r="M10">
        <v>0.83369198461032801</v>
      </c>
      <c r="O10">
        <v>2.3796883627758701E-2</v>
      </c>
      <c r="P10">
        <v>2.8625145640557299E-2</v>
      </c>
      <c r="Q10">
        <v>1.7181288993269199E-2</v>
      </c>
      <c r="R10">
        <v>8.4998834875268294E-3</v>
      </c>
      <c r="S10">
        <v>0.119194064395007</v>
      </c>
      <c r="T10">
        <f t="shared" si="0"/>
        <v>3.9459453228823806E-2</v>
      </c>
      <c r="V10">
        <f t="shared" si="1"/>
        <v>7</v>
      </c>
      <c r="W10">
        <f t="shared" si="2"/>
        <v>0</v>
      </c>
      <c r="X10">
        <f t="shared" si="3"/>
        <v>7</v>
      </c>
      <c r="Y10">
        <f t="shared" si="4"/>
        <v>2.4000000000000004</v>
      </c>
      <c r="Z10">
        <f t="shared" si="5"/>
        <v>2</v>
      </c>
      <c r="AB10">
        <f t="shared" si="6"/>
        <v>34.737166025430326</v>
      </c>
      <c r="AC10">
        <f t="shared" si="7"/>
        <v>41.684599230516397</v>
      </c>
    </row>
    <row r="11" spans="1:29" x14ac:dyDescent="0.2">
      <c r="A11">
        <v>1590</v>
      </c>
      <c r="B11" t="s">
        <v>8</v>
      </c>
      <c r="C11">
        <v>2</v>
      </c>
      <c r="D11">
        <v>839</v>
      </c>
      <c r="E11">
        <v>852</v>
      </c>
      <c r="F11">
        <v>787.90525000000002</v>
      </c>
      <c r="G11">
        <v>2.78509594025547</v>
      </c>
      <c r="H11">
        <v>2.7905178908647499</v>
      </c>
      <c r="I11">
        <v>2.9799879465511698</v>
      </c>
      <c r="J11">
        <v>2.9886602885070102</v>
      </c>
      <c r="K11">
        <v>3.1896268933227101</v>
      </c>
      <c r="M11">
        <v>3.0995163823368199</v>
      </c>
      <c r="O11">
        <v>5.3102785852300702E-2</v>
      </c>
      <c r="P11">
        <v>0.15603020426818001</v>
      </c>
      <c r="Q11">
        <v>8.8765075791942594E-2</v>
      </c>
      <c r="R11">
        <v>4.0933218596856197E-2</v>
      </c>
      <c r="S11">
        <v>4.61206492424946E-2</v>
      </c>
      <c r="T11">
        <f t="shared" si="0"/>
        <v>7.6990386750354814E-2</v>
      </c>
      <c r="V11">
        <f t="shared" si="1"/>
        <v>14</v>
      </c>
      <c r="W11">
        <f t="shared" si="2"/>
        <v>0</v>
      </c>
      <c r="X11">
        <f t="shared" si="3"/>
        <v>14</v>
      </c>
      <c r="Y11">
        <f t="shared" si="4"/>
        <v>5.2</v>
      </c>
      <c r="Z11">
        <f t="shared" si="5"/>
        <v>4.8000000000000007</v>
      </c>
      <c r="AB11">
        <f t="shared" si="6"/>
        <v>59.606084275708071</v>
      </c>
      <c r="AC11">
        <f t="shared" si="7"/>
        <v>64.573257965350408</v>
      </c>
    </row>
    <row r="12" spans="1:29" x14ac:dyDescent="0.2">
      <c r="A12">
        <v>1294</v>
      </c>
      <c r="B12" t="s">
        <v>21</v>
      </c>
      <c r="C12">
        <v>2</v>
      </c>
      <c r="D12">
        <v>1194</v>
      </c>
      <c r="E12">
        <v>1206</v>
      </c>
      <c r="F12">
        <v>712.40705000000003</v>
      </c>
      <c r="G12">
        <v>1.27153604772211</v>
      </c>
      <c r="H12">
        <v>1.3475941741114701</v>
      </c>
      <c r="I12">
        <v>1.4206450969960001</v>
      </c>
      <c r="J12">
        <v>1.39767200717604</v>
      </c>
      <c r="K12">
        <v>1.3300688114396599</v>
      </c>
      <c r="M12">
        <v>1.37390822800291</v>
      </c>
      <c r="O12">
        <v>4.0026486767951203E-2</v>
      </c>
      <c r="P12">
        <v>6.28374741841638E-2</v>
      </c>
      <c r="Q12">
        <v>4.21574591414762E-2</v>
      </c>
      <c r="R12">
        <v>4.0831886409276902E-2</v>
      </c>
      <c r="S12">
        <v>4.4382877395841298E-2</v>
      </c>
      <c r="T12">
        <f t="shared" si="0"/>
        <v>4.6047236779741881E-2</v>
      </c>
      <c r="V12">
        <f t="shared" si="1"/>
        <v>13</v>
      </c>
      <c r="W12">
        <f t="shared" si="2"/>
        <v>3</v>
      </c>
      <c r="X12">
        <f t="shared" si="3"/>
        <v>10</v>
      </c>
      <c r="Y12">
        <f t="shared" si="4"/>
        <v>3.6</v>
      </c>
      <c r="Z12">
        <f t="shared" si="5"/>
        <v>3.2</v>
      </c>
      <c r="AB12">
        <f t="shared" si="6"/>
        <v>38.164117444525274</v>
      </c>
      <c r="AC12">
        <f t="shared" si="7"/>
        <v>42.934632125090936</v>
      </c>
    </row>
    <row r="13" spans="1:29" x14ac:dyDescent="0.2">
      <c r="A13">
        <v>1944</v>
      </c>
      <c r="B13" t="s">
        <v>22</v>
      </c>
      <c r="C13">
        <v>2</v>
      </c>
      <c r="D13">
        <v>1194</v>
      </c>
      <c r="E13">
        <v>1209</v>
      </c>
      <c r="F13">
        <v>926.03625</v>
      </c>
      <c r="G13">
        <v>1.2029169850687</v>
      </c>
      <c r="H13">
        <v>1.3132287715508</v>
      </c>
      <c r="I13">
        <v>1.42004853300537</v>
      </c>
      <c r="J13">
        <v>1.56156240755206</v>
      </c>
      <c r="K13">
        <v>1.9389650373709999</v>
      </c>
      <c r="O13">
        <v>6.67426099093529E-3</v>
      </c>
      <c r="P13">
        <v>3.10725568814962E-2</v>
      </c>
      <c r="Q13">
        <v>3.6918480756875503E-2</v>
      </c>
      <c r="R13">
        <v>4.7096758639700198E-2</v>
      </c>
      <c r="S13">
        <v>5.4145985663691998E-2</v>
      </c>
      <c r="T13">
        <f t="shared" si="0"/>
        <v>3.5181608586539834E-2</v>
      </c>
      <c r="V13">
        <f t="shared" si="1"/>
        <v>16</v>
      </c>
      <c r="W13">
        <f t="shared" si="2"/>
        <v>3</v>
      </c>
      <c r="X13">
        <f t="shared" si="3"/>
        <v>13</v>
      </c>
      <c r="Y13">
        <f t="shared" si="4"/>
        <v>4.8000000000000007</v>
      </c>
      <c r="Z13">
        <f t="shared" si="5"/>
        <v>4.4000000000000004</v>
      </c>
    </row>
    <row r="14" spans="1:29" x14ac:dyDescent="0.2">
      <c r="A14">
        <v>152</v>
      </c>
      <c r="B14" t="s">
        <v>23</v>
      </c>
      <c r="C14">
        <v>2</v>
      </c>
      <c r="D14">
        <v>1525</v>
      </c>
      <c r="E14">
        <v>1531</v>
      </c>
      <c r="F14">
        <v>410.22390000000001</v>
      </c>
      <c r="G14">
        <v>0.31458448036604703</v>
      </c>
      <c r="H14">
        <v>0.357630309648371</v>
      </c>
      <c r="I14">
        <v>0.64412529617033998</v>
      </c>
      <c r="J14">
        <v>0.84546489431881999</v>
      </c>
      <c r="K14">
        <v>1.0539046450492999</v>
      </c>
      <c r="M14">
        <v>1.1614182195939899</v>
      </c>
      <c r="O14">
        <v>3.9393965738039799E-2</v>
      </c>
      <c r="P14">
        <v>2.5919158920262898E-2</v>
      </c>
      <c r="Q14">
        <v>1.61875764290676E-2</v>
      </c>
      <c r="R14">
        <v>1.40247457047769E-2</v>
      </c>
      <c r="S14">
        <v>8.2903970328947696E-2</v>
      </c>
      <c r="T14">
        <f t="shared" si="0"/>
        <v>3.5685883424218981E-2</v>
      </c>
      <c r="V14">
        <f t="shared" si="1"/>
        <v>7</v>
      </c>
      <c r="W14">
        <f t="shared" si="2"/>
        <v>0</v>
      </c>
      <c r="X14">
        <f t="shared" si="3"/>
        <v>7</v>
      </c>
      <c r="Y14">
        <f t="shared" si="4"/>
        <v>2.4000000000000004</v>
      </c>
      <c r="Z14">
        <f t="shared" si="5"/>
        <v>2</v>
      </c>
      <c r="AB14">
        <f t="shared" ref="AB14:AB25" si="8">(M14/Y14)*100</f>
        <v>48.392425816416242</v>
      </c>
      <c r="AC14">
        <f t="shared" ref="AC14:AC25" si="9">(M14/Z14)*100</f>
        <v>58.070910979699498</v>
      </c>
    </row>
    <row r="15" spans="1:29" x14ac:dyDescent="0.2">
      <c r="A15">
        <v>1095</v>
      </c>
      <c r="B15" t="s">
        <v>26</v>
      </c>
      <c r="C15">
        <v>2</v>
      </c>
      <c r="D15">
        <v>1528</v>
      </c>
      <c r="E15">
        <v>1540</v>
      </c>
      <c r="F15">
        <v>670.41399999999999</v>
      </c>
      <c r="G15">
        <v>1.61855342801528</v>
      </c>
      <c r="H15">
        <v>1.8250758490058301</v>
      </c>
      <c r="I15">
        <v>2.1377407200509602</v>
      </c>
      <c r="J15">
        <v>2.3361577197156298</v>
      </c>
      <c r="K15">
        <v>2.3810969145384702</v>
      </c>
      <c r="M15">
        <v>2.48708265589039</v>
      </c>
      <c r="O15">
        <v>3.8421880943838603E-2</v>
      </c>
      <c r="P15">
        <v>4.3815618842188299E-2</v>
      </c>
      <c r="Q15">
        <v>3.5315845188753803E-2</v>
      </c>
      <c r="R15">
        <v>2.66966136917361E-2</v>
      </c>
      <c r="S15">
        <v>3.7440300835889798E-2</v>
      </c>
      <c r="T15">
        <f t="shared" si="0"/>
        <v>3.6338051900481318E-2</v>
      </c>
      <c r="V15">
        <f t="shared" si="1"/>
        <v>13</v>
      </c>
      <c r="W15">
        <f t="shared" si="2"/>
        <v>1</v>
      </c>
      <c r="X15">
        <f t="shared" si="3"/>
        <v>12</v>
      </c>
      <c r="Y15">
        <f t="shared" si="4"/>
        <v>4.4000000000000004</v>
      </c>
      <c r="Z15">
        <f t="shared" si="5"/>
        <v>4</v>
      </c>
      <c r="AB15">
        <f t="shared" si="8"/>
        <v>56.524605815690677</v>
      </c>
      <c r="AC15">
        <f t="shared" si="9"/>
        <v>62.17706639725975</v>
      </c>
    </row>
    <row r="16" spans="1:29" x14ac:dyDescent="0.2">
      <c r="A16">
        <v>1528</v>
      </c>
      <c r="B16" t="s">
        <v>24</v>
      </c>
      <c r="C16">
        <v>1</v>
      </c>
      <c r="D16">
        <v>1528</v>
      </c>
      <c r="E16">
        <v>1534</v>
      </c>
      <c r="F16">
        <v>771.49810000000002</v>
      </c>
      <c r="G16">
        <v>5.1307719297132598E-2</v>
      </c>
      <c r="H16">
        <v>0.119097363782457</v>
      </c>
      <c r="I16">
        <v>0.34831640043428702</v>
      </c>
      <c r="J16">
        <v>0.57861705012169695</v>
      </c>
      <c r="K16">
        <v>0.66592962282412005</v>
      </c>
      <c r="M16">
        <v>0.79440411531097699</v>
      </c>
      <c r="O16">
        <v>7.5478997078444699E-3</v>
      </c>
      <c r="P16">
        <v>1.1525515591758901E-2</v>
      </c>
      <c r="Q16">
        <v>9.3443390279085194E-3</v>
      </c>
      <c r="R16">
        <v>1.1348602387769699E-2</v>
      </c>
      <c r="S16">
        <v>8.4455845580516994E-3</v>
      </c>
      <c r="T16">
        <f t="shared" si="0"/>
        <v>9.6423882546666576E-3</v>
      </c>
      <c r="V16">
        <f t="shared" si="1"/>
        <v>7</v>
      </c>
      <c r="W16">
        <f t="shared" si="2"/>
        <v>0</v>
      </c>
      <c r="X16">
        <f t="shared" si="3"/>
        <v>7</v>
      </c>
      <c r="Y16">
        <f t="shared" si="4"/>
        <v>2.4000000000000004</v>
      </c>
      <c r="Z16">
        <f t="shared" si="5"/>
        <v>2</v>
      </c>
      <c r="AB16">
        <f t="shared" si="8"/>
        <v>33.1001714712907</v>
      </c>
      <c r="AC16">
        <f t="shared" si="9"/>
        <v>39.720205765548847</v>
      </c>
    </row>
    <row r="17" spans="1:29" x14ac:dyDescent="0.2">
      <c r="A17">
        <v>2182</v>
      </c>
      <c r="B17" t="s">
        <v>25</v>
      </c>
      <c r="C17">
        <v>1</v>
      </c>
      <c r="D17">
        <v>1528</v>
      </c>
      <c r="E17">
        <v>1538</v>
      </c>
      <c r="F17">
        <v>1151.7403999999999</v>
      </c>
      <c r="G17">
        <v>1.0808443510991399</v>
      </c>
      <c r="H17">
        <v>1.2555578082118</v>
      </c>
      <c r="I17">
        <v>1.55236375851118</v>
      </c>
      <c r="J17">
        <v>1.72233477778366</v>
      </c>
      <c r="K17">
        <v>1.8075301319641901</v>
      </c>
      <c r="M17">
        <v>1.9059503531277899</v>
      </c>
      <c r="O17">
        <v>5.2689344124786201E-2</v>
      </c>
      <c r="P17">
        <v>7.2425718503301803E-2</v>
      </c>
      <c r="Q17">
        <v>2.83845636265374E-2</v>
      </c>
      <c r="R17">
        <v>3.6212213039558801E-2</v>
      </c>
      <c r="S17">
        <v>3.60178114256808E-2</v>
      </c>
      <c r="T17">
        <f t="shared" si="0"/>
        <v>4.5145930143973001E-2</v>
      </c>
      <c r="V17">
        <f t="shared" si="1"/>
        <v>11</v>
      </c>
      <c r="W17">
        <f t="shared" si="2"/>
        <v>1</v>
      </c>
      <c r="X17">
        <f t="shared" si="3"/>
        <v>10</v>
      </c>
      <c r="Y17">
        <f t="shared" si="4"/>
        <v>3.6</v>
      </c>
      <c r="Z17">
        <f t="shared" si="5"/>
        <v>3.2</v>
      </c>
      <c r="AB17">
        <f t="shared" si="8"/>
        <v>52.943065364660832</v>
      </c>
      <c r="AC17">
        <f t="shared" si="9"/>
        <v>59.560948535243426</v>
      </c>
    </row>
    <row r="18" spans="1:29" x14ac:dyDescent="0.2">
      <c r="A18">
        <v>1398</v>
      </c>
      <c r="B18" t="s">
        <v>27</v>
      </c>
      <c r="C18">
        <v>1</v>
      </c>
      <c r="D18">
        <v>1532</v>
      </c>
      <c r="E18">
        <v>1538</v>
      </c>
      <c r="F18">
        <v>739.47190000000001</v>
      </c>
      <c r="G18">
        <v>0.99329680945118903</v>
      </c>
      <c r="H18">
        <v>1.1124182216883201</v>
      </c>
      <c r="I18">
        <v>1.3485637216100299</v>
      </c>
      <c r="J18">
        <v>1.4304074383486001</v>
      </c>
      <c r="K18">
        <v>1.43666431676192</v>
      </c>
      <c r="M18">
        <v>1.4160996853280301</v>
      </c>
      <c r="O18">
        <v>9.4316072076781905E-3</v>
      </c>
      <c r="P18">
        <v>2.9897711602007E-2</v>
      </c>
      <c r="Q18">
        <v>1.5805559544391098E-2</v>
      </c>
      <c r="R18">
        <v>1.9988233508110399E-2</v>
      </c>
      <c r="S18">
        <v>2.9532484554637001E-2</v>
      </c>
      <c r="T18">
        <f t="shared" si="0"/>
        <v>2.0931119283364739E-2</v>
      </c>
      <c r="V18">
        <f t="shared" si="1"/>
        <v>7</v>
      </c>
      <c r="W18">
        <f t="shared" si="2"/>
        <v>1</v>
      </c>
      <c r="X18">
        <f t="shared" si="3"/>
        <v>6</v>
      </c>
      <c r="Y18">
        <f t="shared" si="4"/>
        <v>2</v>
      </c>
      <c r="Z18">
        <f t="shared" si="5"/>
        <v>1.6</v>
      </c>
      <c r="AB18">
        <f t="shared" si="8"/>
        <v>70.804984266401505</v>
      </c>
      <c r="AC18">
        <f t="shared" si="9"/>
        <v>88.506230333001881</v>
      </c>
    </row>
    <row r="19" spans="1:29" x14ac:dyDescent="0.2">
      <c r="A19">
        <v>363</v>
      </c>
      <c r="B19" t="s">
        <v>28</v>
      </c>
      <c r="C19">
        <v>3</v>
      </c>
      <c r="D19">
        <v>1606</v>
      </c>
      <c r="E19">
        <v>1617</v>
      </c>
      <c r="F19">
        <v>488.94353330000001</v>
      </c>
      <c r="G19">
        <v>1.41227807221102</v>
      </c>
      <c r="H19">
        <v>1.36325577217697</v>
      </c>
      <c r="I19">
        <v>1.4055527346719401</v>
      </c>
      <c r="J19">
        <v>1.3544931473883399</v>
      </c>
      <c r="K19">
        <v>1.3050668918778701</v>
      </c>
      <c r="M19">
        <v>1.43025926381669</v>
      </c>
      <c r="O19">
        <v>5.34745153371292E-2</v>
      </c>
      <c r="P19">
        <v>4.42362019804678E-2</v>
      </c>
      <c r="Q19">
        <v>3.5561715767054802E-2</v>
      </c>
      <c r="R19">
        <v>5.3458903351424003E-2</v>
      </c>
      <c r="S19">
        <v>1.1068953778474401E-2</v>
      </c>
      <c r="T19">
        <f t="shared" si="0"/>
        <v>3.9560058042910039E-2</v>
      </c>
      <c r="V19">
        <f t="shared" si="1"/>
        <v>12</v>
      </c>
      <c r="W19">
        <f t="shared" si="2"/>
        <v>0</v>
      </c>
      <c r="X19">
        <f t="shared" si="3"/>
        <v>12</v>
      </c>
      <c r="Y19">
        <f t="shared" si="4"/>
        <v>4.4000000000000004</v>
      </c>
      <c r="Z19">
        <f t="shared" si="5"/>
        <v>4</v>
      </c>
      <c r="AB19">
        <f t="shared" si="8"/>
        <v>32.505892359470224</v>
      </c>
      <c r="AC19">
        <f t="shared" si="9"/>
        <v>35.756481595417249</v>
      </c>
    </row>
    <row r="20" spans="1:29" x14ac:dyDescent="0.2">
      <c r="A20">
        <v>1376</v>
      </c>
      <c r="B20" t="s">
        <v>28</v>
      </c>
      <c r="C20">
        <v>2</v>
      </c>
      <c r="D20">
        <v>1606</v>
      </c>
      <c r="E20">
        <v>1617</v>
      </c>
      <c r="F20">
        <v>732.91134999999997</v>
      </c>
      <c r="G20">
        <v>1.4570155864218</v>
      </c>
      <c r="H20">
        <v>1.46668941683168</v>
      </c>
      <c r="I20">
        <v>1.50427881397732</v>
      </c>
      <c r="J20">
        <v>1.4365975178196999</v>
      </c>
      <c r="K20">
        <v>1.42019835535885</v>
      </c>
      <c r="M20">
        <v>1.4583766973513099</v>
      </c>
      <c r="O20">
        <v>3.1128419500045801E-2</v>
      </c>
      <c r="P20">
        <v>4.9492096571571199E-2</v>
      </c>
      <c r="Q20">
        <v>0.110173848655175</v>
      </c>
      <c r="R20">
        <v>6.8255391866098705E-2</v>
      </c>
      <c r="S20">
        <v>7.3771457970851495E-2</v>
      </c>
      <c r="T20">
        <f t="shared" si="0"/>
        <v>6.6564242912748442E-2</v>
      </c>
      <c r="V20">
        <f t="shared" si="1"/>
        <v>12</v>
      </c>
      <c r="W20">
        <f t="shared" si="2"/>
        <v>0</v>
      </c>
      <c r="X20">
        <f t="shared" si="3"/>
        <v>12</v>
      </c>
      <c r="Y20">
        <f t="shared" si="4"/>
        <v>4.4000000000000004</v>
      </c>
      <c r="Z20">
        <f t="shared" si="5"/>
        <v>4</v>
      </c>
      <c r="AB20">
        <f t="shared" si="8"/>
        <v>33.144924939802493</v>
      </c>
      <c r="AC20">
        <f t="shared" si="9"/>
        <v>36.459417433782747</v>
      </c>
    </row>
    <row r="21" spans="1:29" x14ac:dyDescent="0.2">
      <c r="A21">
        <v>238</v>
      </c>
      <c r="B21" t="s">
        <v>31</v>
      </c>
      <c r="C21">
        <v>3</v>
      </c>
      <c r="D21">
        <v>1618</v>
      </c>
      <c r="E21">
        <v>1628</v>
      </c>
      <c r="F21">
        <v>446.93520000000001</v>
      </c>
      <c r="G21">
        <v>0.64633064548985897</v>
      </c>
      <c r="H21">
        <v>0.65496638453284695</v>
      </c>
      <c r="I21">
        <v>0.846427719982634</v>
      </c>
      <c r="J21">
        <v>0.94268465581048899</v>
      </c>
      <c r="K21">
        <v>1.28097193599621</v>
      </c>
      <c r="M21">
        <v>1.48081240825841</v>
      </c>
      <c r="O21">
        <v>2.0167683095482E-2</v>
      </c>
      <c r="P21">
        <v>3.2325187907443001E-2</v>
      </c>
      <c r="Q21">
        <v>4.1901932385404496E-3</v>
      </c>
      <c r="R21">
        <v>5.41535271674011E-2</v>
      </c>
      <c r="S21">
        <v>2.2852585388926799E-2</v>
      </c>
      <c r="T21">
        <f t="shared" si="0"/>
        <v>2.6737835359558669E-2</v>
      </c>
      <c r="V21">
        <f t="shared" si="1"/>
        <v>11</v>
      </c>
      <c r="W21">
        <f t="shared" si="2"/>
        <v>0</v>
      </c>
      <c r="X21">
        <f t="shared" si="3"/>
        <v>11</v>
      </c>
      <c r="Y21">
        <f t="shared" si="4"/>
        <v>4</v>
      </c>
      <c r="Z21">
        <f t="shared" si="5"/>
        <v>3.6</v>
      </c>
      <c r="AB21">
        <f t="shared" si="8"/>
        <v>37.020310206460252</v>
      </c>
      <c r="AC21">
        <f t="shared" si="9"/>
        <v>41.133678007178055</v>
      </c>
    </row>
    <row r="22" spans="1:29" x14ac:dyDescent="0.2">
      <c r="A22">
        <v>243</v>
      </c>
      <c r="B22" t="s">
        <v>30</v>
      </c>
      <c r="C22">
        <v>2</v>
      </c>
      <c r="D22">
        <v>1618</v>
      </c>
      <c r="E22">
        <v>1625</v>
      </c>
      <c r="F22">
        <v>448.76425</v>
      </c>
      <c r="G22">
        <v>0.120332048490971</v>
      </c>
      <c r="H22">
        <v>0.17894217630859699</v>
      </c>
      <c r="I22">
        <v>0.35151001423765199</v>
      </c>
      <c r="J22">
        <v>0.55663199342006497</v>
      </c>
      <c r="K22">
        <v>0.80720310016464203</v>
      </c>
      <c r="M22">
        <v>1.0430323545017299</v>
      </c>
      <c r="O22">
        <v>6.87862009734085E-3</v>
      </c>
      <c r="P22">
        <v>1.1676158966480801E-2</v>
      </c>
      <c r="Q22">
        <v>1.3326402625624401E-2</v>
      </c>
      <c r="R22">
        <v>6.5638315855001596E-3</v>
      </c>
      <c r="S22">
        <v>2.0508209436611899E-2</v>
      </c>
      <c r="T22">
        <f t="shared" si="0"/>
        <v>1.1790644542311622E-2</v>
      </c>
      <c r="V22">
        <f t="shared" si="1"/>
        <v>8</v>
      </c>
      <c r="W22">
        <f t="shared" si="2"/>
        <v>0</v>
      </c>
      <c r="X22">
        <f t="shared" si="3"/>
        <v>8</v>
      </c>
      <c r="Y22">
        <f t="shared" si="4"/>
        <v>2.8000000000000003</v>
      </c>
      <c r="Z22">
        <f t="shared" si="5"/>
        <v>2.4000000000000004</v>
      </c>
      <c r="AB22">
        <f t="shared" si="8"/>
        <v>37.251155517918924</v>
      </c>
      <c r="AC22">
        <f t="shared" si="9"/>
        <v>43.459681437572073</v>
      </c>
    </row>
    <row r="23" spans="1:29" x14ac:dyDescent="0.2">
      <c r="A23">
        <v>909</v>
      </c>
      <c r="B23" t="s">
        <v>29</v>
      </c>
      <c r="C23">
        <v>1</v>
      </c>
      <c r="D23">
        <v>1618</v>
      </c>
      <c r="E23">
        <v>1623</v>
      </c>
      <c r="F23">
        <v>631.40309999999999</v>
      </c>
      <c r="G23">
        <v>5.9720023394967597E-2</v>
      </c>
      <c r="H23">
        <v>8.3252331469149496E-2</v>
      </c>
      <c r="I23">
        <v>0.26013478329087197</v>
      </c>
      <c r="J23">
        <v>0.41825182532695598</v>
      </c>
      <c r="K23">
        <v>0.54913868515183895</v>
      </c>
      <c r="M23">
        <v>0.69401723041441599</v>
      </c>
      <c r="O23">
        <v>1.41640310412293E-2</v>
      </c>
      <c r="P23">
        <v>2.18673963978167E-2</v>
      </c>
      <c r="Q23">
        <v>1.25915630669383E-2</v>
      </c>
      <c r="R23">
        <v>1.6173431262380598E-2</v>
      </c>
      <c r="S23">
        <v>2.1026353637814299E-2</v>
      </c>
      <c r="T23">
        <f t="shared" si="0"/>
        <v>1.7164555081235839E-2</v>
      </c>
      <c r="V23">
        <f t="shared" si="1"/>
        <v>6</v>
      </c>
      <c r="W23">
        <f t="shared" si="2"/>
        <v>0</v>
      </c>
      <c r="X23">
        <f t="shared" si="3"/>
        <v>6</v>
      </c>
      <c r="Y23">
        <f t="shared" si="4"/>
        <v>2</v>
      </c>
      <c r="Z23">
        <f t="shared" si="5"/>
        <v>1.6</v>
      </c>
      <c r="AB23">
        <f t="shared" si="8"/>
        <v>34.7008615207208</v>
      </c>
      <c r="AC23">
        <f t="shared" si="9"/>
        <v>43.376076900900998</v>
      </c>
    </row>
    <row r="24" spans="1:29" x14ac:dyDescent="0.2">
      <c r="A24">
        <v>1872</v>
      </c>
      <c r="B24" t="s">
        <v>30</v>
      </c>
      <c r="C24">
        <v>1</v>
      </c>
      <c r="D24">
        <v>1618</v>
      </c>
      <c r="E24">
        <v>1625</v>
      </c>
      <c r="F24">
        <v>896.52059999999994</v>
      </c>
      <c r="G24">
        <v>0.13119944115919399</v>
      </c>
      <c r="H24">
        <v>0.19625527647200999</v>
      </c>
      <c r="I24">
        <v>0.32954441060078699</v>
      </c>
      <c r="J24">
        <v>0.57358206797625699</v>
      </c>
      <c r="K24">
        <v>0.82578006145106597</v>
      </c>
      <c r="M24">
        <v>1.1437046860648801</v>
      </c>
      <c r="O24">
        <v>3.8579954762951903E-2</v>
      </c>
      <c r="P24">
        <v>1.6401689863124101E-2</v>
      </c>
      <c r="Q24">
        <v>1.09159936140234E-2</v>
      </c>
      <c r="R24">
        <v>2.9267823550243099E-2</v>
      </c>
      <c r="S24">
        <v>4.5900996234435498E-2</v>
      </c>
      <c r="T24">
        <f t="shared" si="0"/>
        <v>2.8213291604955604E-2</v>
      </c>
      <c r="V24">
        <f t="shared" si="1"/>
        <v>8</v>
      </c>
      <c r="W24">
        <f t="shared" si="2"/>
        <v>0</v>
      </c>
      <c r="X24">
        <f t="shared" si="3"/>
        <v>8</v>
      </c>
      <c r="Y24">
        <f t="shared" si="4"/>
        <v>2.8000000000000003</v>
      </c>
      <c r="Z24">
        <f t="shared" si="5"/>
        <v>2.4000000000000004</v>
      </c>
      <c r="AB24">
        <f t="shared" si="8"/>
        <v>40.846595930888569</v>
      </c>
      <c r="AC24">
        <f t="shared" si="9"/>
        <v>47.654361919369997</v>
      </c>
    </row>
    <row r="25" spans="1:29" x14ac:dyDescent="0.2">
      <c r="A25">
        <v>86</v>
      </c>
      <c r="B25" t="s">
        <v>32</v>
      </c>
      <c r="C25">
        <v>2</v>
      </c>
      <c r="D25">
        <v>1828</v>
      </c>
      <c r="E25">
        <v>1833</v>
      </c>
      <c r="F25">
        <v>379.68695000000002</v>
      </c>
      <c r="G25">
        <v>0.36088924192931998</v>
      </c>
      <c r="H25">
        <v>0.38445638712664298</v>
      </c>
      <c r="I25">
        <v>0.43581849613435802</v>
      </c>
      <c r="J25">
        <v>0.43877494675219503</v>
      </c>
      <c r="K25">
        <v>0.43417021859552901</v>
      </c>
      <c r="M25">
        <v>0.48898020349905902</v>
      </c>
      <c r="O25">
        <v>3.8861530758335899E-2</v>
      </c>
      <c r="P25">
        <v>4.7989706538268798E-2</v>
      </c>
      <c r="Q25">
        <v>1.7954079961831199E-2</v>
      </c>
      <c r="R25">
        <v>4.9291218622954699E-2</v>
      </c>
      <c r="S25">
        <v>4.4401308883075703E-2</v>
      </c>
      <c r="T25">
        <f t="shared" si="0"/>
        <v>3.9699568952893262E-2</v>
      </c>
      <c r="V25">
        <f t="shared" si="1"/>
        <v>6</v>
      </c>
      <c r="W25">
        <f t="shared" si="2"/>
        <v>0</v>
      </c>
      <c r="X25">
        <f t="shared" si="3"/>
        <v>6</v>
      </c>
      <c r="Y25">
        <f t="shared" si="4"/>
        <v>2</v>
      </c>
      <c r="Z25">
        <f t="shared" si="5"/>
        <v>1.6</v>
      </c>
      <c r="AB25">
        <f t="shared" si="8"/>
        <v>24.449010174952949</v>
      </c>
      <c r="AC25">
        <f t="shared" si="9"/>
        <v>30.561262718691186</v>
      </c>
    </row>
    <row r="26" spans="1:29" x14ac:dyDescent="0.2">
      <c r="A26">
        <v>1477</v>
      </c>
      <c r="B26" t="s">
        <v>32</v>
      </c>
      <c r="C26">
        <v>1</v>
      </c>
      <c r="D26">
        <v>1828</v>
      </c>
      <c r="E26">
        <v>1833</v>
      </c>
      <c r="F26">
        <v>758.36599999999999</v>
      </c>
      <c r="G26">
        <v>0.39769056666499802</v>
      </c>
      <c r="H26">
        <v>0.41763688800250998</v>
      </c>
      <c r="J26">
        <v>0.49705349970069801</v>
      </c>
      <c r="K26">
        <v>0.49379796561871803</v>
      </c>
      <c r="O26">
        <v>3.2037234173938299E-2</v>
      </c>
      <c r="P26">
        <v>1.52922726720548E-2</v>
      </c>
      <c r="R26">
        <v>1.73200570091827E-3</v>
      </c>
      <c r="S26">
        <v>1.7383420383607601E-2</v>
      </c>
      <c r="T26">
        <f t="shared" si="0"/>
        <v>1.6611233232629745E-2</v>
      </c>
      <c r="V26">
        <f t="shared" si="1"/>
        <v>6</v>
      </c>
      <c r="W26">
        <f t="shared" si="2"/>
        <v>0</v>
      </c>
      <c r="X26">
        <f t="shared" si="3"/>
        <v>6</v>
      </c>
      <c r="Y26">
        <f t="shared" si="4"/>
        <v>2</v>
      </c>
      <c r="Z26">
        <f t="shared" si="5"/>
        <v>1.6</v>
      </c>
    </row>
    <row r="27" spans="1:29" x14ac:dyDescent="0.2">
      <c r="A27">
        <v>1819</v>
      </c>
      <c r="B27" t="s">
        <v>33</v>
      </c>
      <c r="C27">
        <v>1</v>
      </c>
      <c r="D27">
        <v>1828</v>
      </c>
      <c r="E27">
        <v>1834</v>
      </c>
      <c r="F27">
        <v>873.39300000000003</v>
      </c>
      <c r="G27">
        <v>0.617700675974451</v>
      </c>
      <c r="H27">
        <v>0.61381325293990097</v>
      </c>
      <c r="I27">
        <v>0.64314118324934999</v>
      </c>
      <c r="J27">
        <v>0.65525746132687201</v>
      </c>
      <c r="K27">
        <v>0.66624866834976204</v>
      </c>
      <c r="M27">
        <v>0.68976454520599895</v>
      </c>
      <c r="O27">
        <v>8.1358355447071398E-3</v>
      </c>
      <c r="P27">
        <v>1.16528861279354E-2</v>
      </c>
      <c r="Q27">
        <v>1.8811134376192799E-2</v>
      </c>
      <c r="R27">
        <v>7.8461302299139592E-3</v>
      </c>
      <c r="S27">
        <v>8.4397063730871098E-3</v>
      </c>
      <c r="T27">
        <f t="shared" si="0"/>
        <v>1.097713853036728E-2</v>
      </c>
      <c r="V27">
        <f t="shared" si="1"/>
        <v>7</v>
      </c>
      <c r="W27">
        <f t="shared" si="2"/>
        <v>0</v>
      </c>
      <c r="X27">
        <f t="shared" si="3"/>
        <v>7</v>
      </c>
      <c r="Y27">
        <f t="shared" si="4"/>
        <v>2.4000000000000004</v>
      </c>
      <c r="Z27">
        <f t="shared" si="5"/>
        <v>2</v>
      </c>
      <c r="AB27">
        <f t="shared" ref="AB27:AB57" si="10">(M27/Y27)*100</f>
        <v>28.740189383583285</v>
      </c>
      <c r="AC27">
        <f t="shared" ref="AC27:AC57" si="11">(M27/Z27)*100</f>
        <v>34.488227260299951</v>
      </c>
    </row>
    <row r="28" spans="1:29" x14ac:dyDescent="0.2">
      <c r="A28">
        <v>79</v>
      </c>
      <c r="B28" t="s">
        <v>34</v>
      </c>
      <c r="C28">
        <v>2</v>
      </c>
      <c r="D28">
        <v>1834</v>
      </c>
      <c r="E28">
        <v>1839</v>
      </c>
      <c r="F28">
        <v>375.69330000000002</v>
      </c>
      <c r="G28">
        <v>3.2122443691029401E-2</v>
      </c>
      <c r="H28">
        <v>2.2871738613871501E-2</v>
      </c>
      <c r="I28">
        <v>1.13854110103587E-2</v>
      </c>
      <c r="J28">
        <v>1.8065708832092801E-2</v>
      </c>
      <c r="K28">
        <v>4.0819441597545802E-2</v>
      </c>
      <c r="M28">
        <v>0.38487922419568799</v>
      </c>
      <c r="O28">
        <v>1.3367737085307E-2</v>
      </c>
      <c r="P28">
        <v>1.2181056009949801E-2</v>
      </c>
      <c r="Q28">
        <v>8.1861450815083701E-3</v>
      </c>
      <c r="R28">
        <v>1.43198123010573E-2</v>
      </c>
      <c r="S28">
        <v>2.22267772192709E-2</v>
      </c>
      <c r="T28">
        <f t="shared" si="0"/>
        <v>1.4056305539418673E-2</v>
      </c>
      <c r="V28">
        <f t="shared" si="1"/>
        <v>6</v>
      </c>
      <c r="W28">
        <f t="shared" si="2"/>
        <v>0</v>
      </c>
      <c r="X28">
        <f t="shared" si="3"/>
        <v>6</v>
      </c>
      <c r="Y28">
        <f t="shared" si="4"/>
        <v>2</v>
      </c>
      <c r="Z28">
        <f t="shared" si="5"/>
        <v>1.6</v>
      </c>
      <c r="AB28">
        <f t="shared" si="10"/>
        <v>19.243961209784398</v>
      </c>
      <c r="AC28">
        <f t="shared" si="11"/>
        <v>24.054951512230499</v>
      </c>
    </row>
    <row r="29" spans="1:29" x14ac:dyDescent="0.2">
      <c r="A29">
        <v>11</v>
      </c>
      <c r="B29" t="s">
        <v>35</v>
      </c>
      <c r="C29">
        <v>2</v>
      </c>
      <c r="D29">
        <v>1835</v>
      </c>
      <c r="E29">
        <v>1839</v>
      </c>
      <c r="F29">
        <v>318.1798</v>
      </c>
      <c r="G29">
        <v>1.2201040409661801E-2</v>
      </c>
      <c r="H29">
        <v>2.51939428409211E-3</v>
      </c>
      <c r="I29">
        <v>1.2895770896407499E-2</v>
      </c>
      <c r="J29">
        <v>3.0374549383376099E-2</v>
      </c>
      <c r="K29">
        <v>4.6691082784926702E-2</v>
      </c>
      <c r="M29">
        <v>0.39431355382350702</v>
      </c>
      <c r="O29">
        <v>1.42261355287673E-2</v>
      </c>
      <c r="P29">
        <v>1.1882407884582699E-3</v>
      </c>
      <c r="Q29">
        <v>7.9331964467784996E-3</v>
      </c>
      <c r="R29">
        <v>5.8934057025998802E-3</v>
      </c>
      <c r="S29">
        <v>3.6277474744921502E-3</v>
      </c>
      <c r="T29">
        <f t="shared" si="0"/>
        <v>6.5737451882192195E-3</v>
      </c>
      <c r="V29">
        <f t="shared" si="1"/>
        <v>5</v>
      </c>
      <c r="W29">
        <f t="shared" si="2"/>
        <v>0</v>
      </c>
      <c r="X29">
        <f t="shared" si="3"/>
        <v>5</v>
      </c>
      <c r="Y29">
        <f t="shared" si="4"/>
        <v>1.6</v>
      </c>
      <c r="Z29">
        <f t="shared" si="5"/>
        <v>1.2000000000000002</v>
      </c>
      <c r="AB29">
        <f t="shared" si="10"/>
        <v>24.644597113969187</v>
      </c>
      <c r="AC29">
        <f t="shared" si="11"/>
        <v>32.85946281862558</v>
      </c>
    </row>
    <row r="30" spans="1:29" x14ac:dyDescent="0.2">
      <c r="A30">
        <v>985</v>
      </c>
      <c r="B30" t="s">
        <v>36</v>
      </c>
      <c r="C30">
        <v>2</v>
      </c>
      <c r="D30">
        <v>1840</v>
      </c>
      <c r="E30">
        <v>1851</v>
      </c>
      <c r="F30">
        <v>646.36144999999999</v>
      </c>
      <c r="G30">
        <v>4.5439747776526998E-2</v>
      </c>
      <c r="H30">
        <v>5.0653376802410402E-2</v>
      </c>
      <c r="I30">
        <v>8.8866087144597899E-2</v>
      </c>
      <c r="J30">
        <v>0.18783617181874801</v>
      </c>
      <c r="K30">
        <v>0.45428257866536498</v>
      </c>
      <c r="M30">
        <v>1.52028534996716</v>
      </c>
      <c r="O30">
        <v>7.3271337596084599E-3</v>
      </c>
      <c r="P30">
        <v>8.9049535121883093E-3</v>
      </c>
      <c r="Q30">
        <v>4.5313954486595302E-3</v>
      </c>
      <c r="R30">
        <v>8.07453529237462E-3</v>
      </c>
      <c r="S30">
        <v>3.1589094996239901E-2</v>
      </c>
      <c r="T30">
        <f t="shared" si="0"/>
        <v>1.2085422601814163E-2</v>
      </c>
      <c r="V30">
        <f t="shared" si="1"/>
        <v>12</v>
      </c>
      <c r="W30">
        <f t="shared" si="2"/>
        <v>0</v>
      </c>
      <c r="X30">
        <f t="shared" si="3"/>
        <v>12</v>
      </c>
      <c r="Y30">
        <f t="shared" si="4"/>
        <v>4.4000000000000004</v>
      </c>
      <c r="Z30">
        <f t="shared" si="5"/>
        <v>4</v>
      </c>
      <c r="AB30">
        <f t="shared" si="10"/>
        <v>34.551939771980905</v>
      </c>
      <c r="AC30">
        <f t="shared" si="11"/>
        <v>38.007133749178998</v>
      </c>
    </row>
    <row r="31" spans="1:29" x14ac:dyDescent="0.2">
      <c r="A31">
        <v>1417</v>
      </c>
      <c r="B31" t="s">
        <v>38</v>
      </c>
      <c r="C31">
        <v>1</v>
      </c>
      <c r="D31">
        <v>1843</v>
      </c>
      <c r="E31">
        <v>1849</v>
      </c>
      <c r="F31">
        <v>744.4144</v>
      </c>
      <c r="G31">
        <v>3.3962482445398602E-2</v>
      </c>
      <c r="H31">
        <v>3.9297665428923198E-2</v>
      </c>
      <c r="I31">
        <v>6.8489728198120797E-2</v>
      </c>
      <c r="J31">
        <v>0.12983749919699</v>
      </c>
      <c r="K31">
        <v>0.31373640206057202</v>
      </c>
      <c r="M31">
        <v>0.84976892500025203</v>
      </c>
      <c r="O31">
        <v>8.4814364865947907E-3</v>
      </c>
      <c r="P31">
        <v>6.6137629868070497E-3</v>
      </c>
      <c r="Q31">
        <v>2.2033350132373199E-2</v>
      </c>
      <c r="R31">
        <v>1.01535717594549E-2</v>
      </c>
      <c r="S31">
        <v>1.50430709480964E-2</v>
      </c>
      <c r="T31">
        <f t="shared" si="0"/>
        <v>1.2465038462665268E-2</v>
      </c>
      <c r="V31">
        <f t="shared" si="1"/>
        <v>7</v>
      </c>
      <c r="W31">
        <f t="shared" si="2"/>
        <v>0</v>
      </c>
      <c r="X31">
        <f t="shared" si="3"/>
        <v>7</v>
      </c>
      <c r="Y31">
        <f t="shared" si="4"/>
        <v>2.4000000000000004</v>
      </c>
      <c r="Z31">
        <f t="shared" si="5"/>
        <v>2</v>
      </c>
      <c r="AB31">
        <f t="shared" si="10"/>
        <v>35.40703854167716</v>
      </c>
      <c r="AC31">
        <f t="shared" si="11"/>
        <v>42.488446250012601</v>
      </c>
    </row>
    <row r="32" spans="1:29" x14ac:dyDescent="0.2">
      <c r="A32">
        <v>1996</v>
      </c>
      <c r="B32" t="s">
        <v>37</v>
      </c>
      <c r="C32">
        <v>1</v>
      </c>
      <c r="D32">
        <v>1843</v>
      </c>
      <c r="E32">
        <v>1851</v>
      </c>
      <c r="F32">
        <v>956.56690000000003</v>
      </c>
      <c r="G32">
        <v>1.26167257701706E-2</v>
      </c>
      <c r="H32">
        <v>7.5092758632230002E-3</v>
      </c>
      <c r="I32">
        <v>3.7299300517322997E-2</v>
      </c>
      <c r="J32">
        <v>8.3212901264358499E-2</v>
      </c>
      <c r="K32">
        <v>0.288523862847403</v>
      </c>
      <c r="M32">
        <v>0.92371574853411997</v>
      </c>
      <c r="O32">
        <v>8.4476310134015391E-3</v>
      </c>
      <c r="P32">
        <v>2.6563239188554001E-3</v>
      </c>
      <c r="Q32">
        <v>8.2904103196857308E-3</v>
      </c>
      <c r="R32">
        <v>1.16491799533149E-2</v>
      </c>
      <c r="S32">
        <v>1.23976248293311E-2</v>
      </c>
      <c r="T32">
        <f t="shared" si="0"/>
        <v>8.688234006917735E-3</v>
      </c>
      <c r="V32">
        <f t="shared" si="1"/>
        <v>9</v>
      </c>
      <c r="W32">
        <f t="shared" si="2"/>
        <v>0</v>
      </c>
      <c r="X32">
        <f t="shared" si="3"/>
        <v>9</v>
      </c>
      <c r="Y32">
        <f t="shared" si="4"/>
        <v>3.2</v>
      </c>
      <c r="Z32">
        <f t="shared" si="5"/>
        <v>2.8000000000000003</v>
      </c>
      <c r="AB32">
        <f t="shared" si="10"/>
        <v>28.866117141691248</v>
      </c>
      <c r="AC32">
        <f t="shared" si="11"/>
        <v>32.989848161932855</v>
      </c>
    </row>
    <row r="33" spans="1:29" x14ac:dyDescent="0.2">
      <c r="A33">
        <v>1665</v>
      </c>
      <c r="B33" t="s">
        <v>40</v>
      </c>
      <c r="C33">
        <v>3</v>
      </c>
      <c r="D33">
        <v>2565</v>
      </c>
      <c r="E33">
        <v>2585</v>
      </c>
      <c r="F33">
        <v>814.66403330000003</v>
      </c>
      <c r="G33">
        <v>2.3300238042361099</v>
      </c>
      <c r="H33">
        <v>2.6422847866147698</v>
      </c>
      <c r="I33">
        <v>3.1908953343670001</v>
      </c>
      <c r="J33">
        <v>3.3621091434324502</v>
      </c>
      <c r="K33">
        <v>3.4428327870867199</v>
      </c>
      <c r="M33">
        <v>3.42562838996807</v>
      </c>
      <c r="O33">
        <v>0.12028837275509099</v>
      </c>
      <c r="P33">
        <v>3.7042263424103099E-2</v>
      </c>
      <c r="Q33">
        <v>6.6270997588204594E-2</v>
      </c>
      <c r="R33">
        <v>0.109456400629102</v>
      </c>
      <c r="S33">
        <v>0.14182289709245</v>
      </c>
      <c r="T33">
        <f t="shared" si="0"/>
        <v>9.4976186297790144E-2</v>
      </c>
      <c r="V33">
        <f t="shared" si="1"/>
        <v>21</v>
      </c>
      <c r="W33">
        <f t="shared" si="2"/>
        <v>4</v>
      </c>
      <c r="X33">
        <f t="shared" si="3"/>
        <v>17</v>
      </c>
      <c r="Y33">
        <f t="shared" si="4"/>
        <v>6.4</v>
      </c>
      <c r="Z33">
        <f t="shared" si="5"/>
        <v>6</v>
      </c>
      <c r="AB33">
        <f t="shared" si="10"/>
        <v>53.52544359325109</v>
      </c>
      <c r="AC33">
        <f t="shared" si="11"/>
        <v>57.093806499467838</v>
      </c>
    </row>
    <row r="34" spans="1:29" x14ac:dyDescent="0.2">
      <c r="A34">
        <v>2149</v>
      </c>
      <c r="B34" t="s">
        <v>39</v>
      </c>
      <c r="C34">
        <v>2</v>
      </c>
      <c r="D34">
        <v>2565</v>
      </c>
      <c r="E34">
        <v>2583</v>
      </c>
      <c r="F34">
        <v>1105.4662000000001</v>
      </c>
      <c r="G34">
        <v>1.9867015269537001</v>
      </c>
      <c r="H34">
        <v>2.3169292185728798</v>
      </c>
      <c r="I34">
        <v>2.79987505915877</v>
      </c>
      <c r="J34">
        <v>2.9733608336497102</v>
      </c>
      <c r="K34">
        <v>3.04985753668926</v>
      </c>
      <c r="M34">
        <v>3.0843593128871301</v>
      </c>
      <c r="O34">
        <v>3.7195450104848801E-2</v>
      </c>
      <c r="P34">
        <v>8.0879347890337502E-2</v>
      </c>
      <c r="Q34">
        <v>5.3081774481465803E-2</v>
      </c>
      <c r="R34">
        <v>8.41042404146706E-2</v>
      </c>
      <c r="S34">
        <v>0.10589684120036499</v>
      </c>
      <c r="T34">
        <f t="shared" ref="T34:T65" si="12">AVERAGE(O34:S34)</f>
        <v>7.2231530818337553E-2</v>
      </c>
      <c r="V34">
        <f t="shared" ref="V34:V65" si="13">LEN(B34)</f>
        <v>19</v>
      </c>
      <c r="W34">
        <f t="shared" ref="W34:W65" si="14">LEN(B34)-LEN(SUBSTITUTE(B34,"P",""))</f>
        <v>4</v>
      </c>
      <c r="X34">
        <f t="shared" ref="X34:X65" si="15">V34-W34</f>
        <v>15</v>
      </c>
      <c r="Y34">
        <f t="shared" ref="Y34:Y65" si="16">(X34-1)*0.4</f>
        <v>5.6000000000000005</v>
      </c>
      <c r="Z34">
        <f t="shared" ref="Z34:Z65" si="17">(X34-2)*0.4</f>
        <v>5.2</v>
      </c>
      <c r="AB34">
        <f t="shared" si="10"/>
        <v>55.077844872984457</v>
      </c>
      <c r="AC34">
        <f t="shared" si="11"/>
        <v>59.314602170906348</v>
      </c>
    </row>
    <row r="35" spans="1:29" x14ac:dyDescent="0.2">
      <c r="A35">
        <v>2207</v>
      </c>
      <c r="B35" t="s">
        <v>40</v>
      </c>
      <c r="C35">
        <v>2</v>
      </c>
      <c r="D35">
        <v>2565</v>
      </c>
      <c r="E35">
        <v>2585</v>
      </c>
      <c r="F35">
        <v>1221.4920999999999</v>
      </c>
      <c r="G35">
        <v>2.27893026525647</v>
      </c>
      <c r="H35">
        <v>2.6288127378606201</v>
      </c>
      <c r="I35">
        <v>3.08175393435865</v>
      </c>
      <c r="J35">
        <v>3.2604858462170698</v>
      </c>
      <c r="K35">
        <v>3.3012615619625798</v>
      </c>
      <c r="M35">
        <v>3.4189372512074998</v>
      </c>
      <c r="O35">
        <v>3.1328581387709303E-2</v>
      </c>
      <c r="P35">
        <v>7.9409077402424103E-2</v>
      </c>
      <c r="Q35">
        <v>5.9590308917887698E-2</v>
      </c>
      <c r="R35">
        <v>6.7954389280409394E-2</v>
      </c>
      <c r="S35">
        <v>0.12266446959892301</v>
      </c>
      <c r="T35">
        <f t="shared" si="12"/>
        <v>7.2189365317470694E-2</v>
      </c>
      <c r="V35">
        <f t="shared" si="13"/>
        <v>21</v>
      </c>
      <c r="W35">
        <f t="shared" si="14"/>
        <v>4</v>
      </c>
      <c r="X35">
        <f t="shared" si="15"/>
        <v>17</v>
      </c>
      <c r="Y35">
        <f t="shared" si="16"/>
        <v>6.4</v>
      </c>
      <c r="Z35">
        <f t="shared" si="17"/>
        <v>6</v>
      </c>
      <c r="AB35">
        <f t="shared" si="10"/>
        <v>53.420894550117183</v>
      </c>
      <c r="AC35">
        <f t="shared" si="11"/>
        <v>56.982287520124999</v>
      </c>
    </row>
    <row r="36" spans="1:29" x14ac:dyDescent="0.2">
      <c r="A36">
        <v>2097</v>
      </c>
      <c r="B36" t="s">
        <v>41</v>
      </c>
      <c r="C36">
        <v>2</v>
      </c>
      <c r="D36">
        <v>2566</v>
      </c>
      <c r="E36">
        <v>2583</v>
      </c>
      <c r="F36">
        <v>1039.94595</v>
      </c>
      <c r="G36">
        <v>1.7885919086694699</v>
      </c>
      <c r="H36">
        <v>2.0541212251546899</v>
      </c>
      <c r="I36">
        <v>2.5406782272030499</v>
      </c>
      <c r="J36">
        <v>2.7129918779800799</v>
      </c>
      <c r="K36">
        <v>2.74951710749894</v>
      </c>
      <c r="M36">
        <v>2.82887225563075</v>
      </c>
      <c r="O36">
        <v>2.4570150569598499E-2</v>
      </c>
      <c r="P36">
        <v>6.9877125041277799E-2</v>
      </c>
      <c r="Q36">
        <v>6.37579700949918E-3</v>
      </c>
      <c r="R36">
        <v>7.4700007205901794E-2</v>
      </c>
      <c r="S36">
        <v>8.8896444564185703E-2</v>
      </c>
      <c r="T36">
        <f t="shared" si="12"/>
        <v>5.2883904878092594E-2</v>
      </c>
      <c r="V36">
        <f t="shared" si="13"/>
        <v>18</v>
      </c>
      <c r="W36">
        <f t="shared" si="14"/>
        <v>4</v>
      </c>
      <c r="X36">
        <f t="shared" si="15"/>
        <v>14</v>
      </c>
      <c r="Y36">
        <f t="shared" si="16"/>
        <v>5.2</v>
      </c>
      <c r="Z36">
        <f t="shared" si="17"/>
        <v>4.8000000000000007</v>
      </c>
      <c r="AB36">
        <f t="shared" si="10"/>
        <v>54.401389531360579</v>
      </c>
      <c r="AC36">
        <f t="shared" si="11"/>
        <v>58.934838658973952</v>
      </c>
    </row>
    <row r="37" spans="1:29" x14ac:dyDescent="0.2">
      <c r="A37">
        <v>2135</v>
      </c>
      <c r="B37" t="s">
        <v>42</v>
      </c>
      <c r="C37">
        <v>2</v>
      </c>
      <c r="D37">
        <v>2566</v>
      </c>
      <c r="E37">
        <v>2584</v>
      </c>
      <c r="F37">
        <v>1091.45055</v>
      </c>
      <c r="G37">
        <v>1.9262637328789101</v>
      </c>
      <c r="H37">
        <v>2.2306485981366699</v>
      </c>
      <c r="I37">
        <v>2.7140502051625401</v>
      </c>
      <c r="J37">
        <v>2.9010822478227101</v>
      </c>
      <c r="K37">
        <v>2.9440069075847402</v>
      </c>
      <c r="M37">
        <v>3.0254162271540701</v>
      </c>
      <c r="O37">
        <v>5.4636023180682003E-2</v>
      </c>
      <c r="P37">
        <v>6.7818219486378895E-2</v>
      </c>
      <c r="Q37">
        <v>5.44583235389847E-2</v>
      </c>
      <c r="R37">
        <v>9.8001957440250698E-2</v>
      </c>
      <c r="S37">
        <v>8.0827316113704806E-2</v>
      </c>
      <c r="T37">
        <f t="shared" si="12"/>
        <v>7.1148367952000219E-2</v>
      </c>
      <c r="V37">
        <f t="shared" si="13"/>
        <v>19</v>
      </c>
      <c r="W37">
        <f t="shared" si="14"/>
        <v>4</v>
      </c>
      <c r="X37">
        <f t="shared" si="15"/>
        <v>15</v>
      </c>
      <c r="Y37">
        <f t="shared" si="16"/>
        <v>5.6000000000000005</v>
      </c>
      <c r="Z37">
        <f t="shared" si="17"/>
        <v>5.2</v>
      </c>
      <c r="AB37">
        <f t="shared" si="10"/>
        <v>54.025289770608389</v>
      </c>
      <c r="AC37">
        <f t="shared" si="11"/>
        <v>58.18108129142442</v>
      </c>
    </row>
    <row r="38" spans="1:29" x14ac:dyDescent="0.2">
      <c r="A38">
        <v>461</v>
      </c>
      <c r="B38" t="s">
        <v>43</v>
      </c>
      <c r="C38">
        <v>2</v>
      </c>
      <c r="D38">
        <v>2590</v>
      </c>
      <c r="E38">
        <v>2597</v>
      </c>
      <c r="F38">
        <v>520.24644999999998</v>
      </c>
      <c r="G38">
        <v>1.19374974119723</v>
      </c>
      <c r="H38">
        <v>1.2354922358173099</v>
      </c>
      <c r="I38">
        <v>1.2699570973057299</v>
      </c>
      <c r="J38">
        <v>1.2263916765993601</v>
      </c>
      <c r="K38">
        <v>1.20345733930518</v>
      </c>
      <c r="M38">
        <v>1.1452635623527201</v>
      </c>
      <c r="O38">
        <v>3.3299832212736399E-2</v>
      </c>
      <c r="P38">
        <v>3.3537003223364899E-2</v>
      </c>
      <c r="Q38">
        <v>3.91943728011932E-2</v>
      </c>
      <c r="R38">
        <v>4.2556848316798103E-2</v>
      </c>
      <c r="S38">
        <v>3.6499032881238097E-2</v>
      </c>
      <c r="T38">
        <f t="shared" si="12"/>
        <v>3.701741788706614E-2</v>
      </c>
      <c r="V38">
        <f t="shared" si="13"/>
        <v>8</v>
      </c>
      <c r="W38">
        <f t="shared" si="14"/>
        <v>0</v>
      </c>
      <c r="X38">
        <f t="shared" si="15"/>
        <v>8</v>
      </c>
      <c r="Y38">
        <f t="shared" si="16"/>
        <v>2.8000000000000003</v>
      </c>
      <c r="Z38">
        <f t="shared" si="17"/>
        <v>2.4000000000000004</v>
      </c>
      <c r="AB38">
        <f t="shared" si="10"/>
        <v>40.902270084025716</v>
      </c>
      <c r="AC38">
        <f t="shared" si="11"/>
        <v>47.719315098029995</v>
      </c>
    </row>
    <row r="39" spans="1:29" x14ac:dyDescent="0.2">
      <c r="A39">
        <v>288</v>
      </c>
      <c r="B39" t="s">
        <v>45</v>
      </c>
      <c r="C39">
        <v>2</v>
      </c>
      <c r="D39">
        <v>2601</v>
      </c>
      <c r="E39">
        <v>2608</v>
      </c>
      <c r="F39">
        <v>468.24959999999999</v>
      </c>
      <c r="G39">
        <v>1.6293198178083399</v>
      </c>
      <c r="H39">
        <v>1.6367586979931601</v>
      </c>
      <c r="I39">
        <v>1.6651430683139501</v>
      </c>
      <c r="J39">
        <v>1.6795977379379601</v>
      </c>
      <c r="K39">
        <v>1.6823805457655201</v>
      </c>
      <c r="M39">
        <v>1.6047617907030101</v>
      </c>
      <c r="O39">
        <v>3.1685717918074903E-2</v>
      </c>
      <c r="P39">
        <v>2.1521186498035701E-2</v>
      </c>
      <c r="Q39">
        <v>2.3556029324551999E-2</v>
      </c>
      <c r="R39">
        <v>4.7241616864189401E-3</v>
      </c>
      <c r="S39">
        <v>2.7986446266812501E-2</v>
      </c>
      <c r="T39">
        <f t="shared" si="12"/>
        <v>2.1894708338778809E-2</v>
      </c>
      <c r="V39">
        <f t="shared" si="13"/>
        <v>8</v>
      </c>
      <c r="W39">
        <f t="shared" si="14"/>
        <v>1</v>
      </c>
      <c r="X39">
        <f t="shared" si="15"/>
        <v>7</v>
      </c>
      <c r="Y39">
        <f t="shared" si="16"/>
        <v>2.4000000000000004</v>
      </c>
      <c r="Z39">
        <f t="shared" si="17"/>
        <v>2</v>
      </c>
      <c r="AB39">
        <f t="shared" si="10"/>
        <v>66.865074612625406</v>
      </c>
      <c r="AC39">
        <f t="shared" si="11"/>
        <v>80.238089535150507</v>
      </c>
    </row>
    <row r="40" spans="1:29" x14ac:dyDescent="0.2">
      <c r="A40">
        <v>1267</v>
      </c>
      <c r="B40" t="s">
        <v>44</v>
      </c>
      <c r="C40">
        <v>1</v>
      </c>
      <c r="D40">
        <v>2601</v>
      </c>
      <c r="E40">
        <v>2606</v>
      </c>
      <c r="F40">
        <v>707.38030000000003</v>
      </c>
      <c r="G40">
        <v>1.0108631397824901</v>
      </c>
      <c r="H40">
        <v>1.0241874225421199</v>
      </c>
      <c r="I40">
        <v>1.0334102259295701</v>
      </c>
      <c r="J40">
        <v>1.0126154647887</v>
      </c>
      <c r="K40">
        <v>1.0038810934646001</v>
      </c>
      <c r="M40">
        <v>1.0284343278741901</v>
      </c>
      <c r="O40">
        <v>1.5439619604706601E-2</v>
      </c>
      <c r="P40">
        <v>1.68191927013078E-2</v>
      </c>
      <c r="Q40">
        <v>1.37275247018221E-2</v>
      </c>
      <c r="R40">
        <v>1.7471340493847101E-2</v>
      </c>
      <c r="S40">
        <v>1.7158744606954199E-2</v>
      </c>
      <c r="T40">
        <f t="shared" si="12"/>
        <v>1.6123284421727561E-2</v>
      </c>
      <c r="V40">
        <f t="shared" si="13"/>
        <v>6</v>
      </c>
      <c r="W40">
        <f t="shared" si="14"/>
        <v>1</v>
      </c>
      <c r="X40">
        <f t="shared" si="15"/>
        <v>5</v>
      </c>
      <c r="Y40">
        <f t="shared" si="16"/>
        <v>1.6</v>
      </c>
      <c r="Z40">
        <f t="shared" si="17"/>
        <v>1.2000000000000002</v>
      </c>
      <c r="AB40">
        <f t="shared" si="10"/>
        <v>64.277145492136881</v>
      </c>
      <c r="AC40">
        <f t="shared" si="11"/>
        <v>85.702860656182494</v>
      </c>
    </row>
    <row r="41" spans="1:29" x14ac:dyDescent="0.2">
      <c r="A41">
        <v>1898</v>
      </c>
      <c r="B41" t="s">
        <v>46</v>
      </c>
      <c r="C41">
        <v>3</v>
      </c>
      <c r="D41">
        <v>2601</v>
      </c>
      <c r="E41">
        <v>2625</v>
      </c>
      <c r="F41">
        <v>908.12936669999999</v>
      </c>
      <c r="G41">
        <v>5.8575277541528896</v>
      </c>
      <c r="H41">
        <v>5.8666385876811002</v>
      </c>
      <c r="I41">
        <v>5.7725842741120799</v>
      </c>
      <c r="J41">
        <v>5.7094241701916699</v>
      </c>
      <c r="K41">
        <v>5.7416918628948901</v>
      </c>
      <c r="M41">
        <v>5.9032110388395802</v>
      </c>
      <c r="O41">
        <v>5.3196005571945603E-3</v>
      </c>
      <c r="P41">
        <v>0.17695314930879799</v>
      </c>
      <c r="Q41">
        <v>0.120614500436749</v>
      </c>
      <c r="R41">
        <v>3.6078158495498898E-2</v>
      </c>
      <c r="S41">
        <v>0.112011971766509</v>
      </c>
      <c r="T41">
        <f t="shared" si="12"/>
        <v>9.0195476112949896E-2</v>
      </c>
      <c r="V41">
        <f t="shared" si="13"/>
        <v>25</v>
      </c>
      <c r="W41">
        <f t="shared" si="14"/>
        <v>1</v>
      </c>
      <c r="X41">
        <f t="shared" si="15"/>
        <v>24</v>
      </c>
      <c r="Y41">
        <f t="shared" si="16"/>
        <v>9.2000000000000011</v>
      </c>
      <c r="Z41">
        <f t="shared" si="17"/>
        <v>8.8000000000000007</v>
      </c>
      <c r="AB41">
        <f t="shared" si="10"/>
        <v>64.165337378691078</v>
      </c>
      <c r="AC41">
        <f t="shared" si="11"/>
        <v>67.08194362317704</v>
      </c>
    </row>
    <row r="42" spans="1:29" x14ac:dyDescent="0.2">
      <c r="A42">
        <v>1957</v>
      </c>
      <c r="B42" t="s">
        <v>45</v>
      </c>
      <c r="C42">
        <v>1</v>
      </c>
      <c r="D42">
        <v>2601</v>
      </c>
      <c r="E42">
        <v>2608</v>
      </c>
      <c r="F42">
        <v>935.49130000000002</v>
      </c>
      <c r="G42">
        <v>1.67179372743265</v>
      </c>
      <c r="H42">
        <v>1.70241426223027</v>
      </c>
      <c r="I42">
        <v>1.7645060823219501</v>
      </c>
      <c r="J42">
        <v>1.79965897203028</v>
      </c>
      <c r="K42">
        <v>1.79313399731505</v>
      </c>
      <c r="M42">
        <v>1.8029973910874699</v>
      </c>
      <c r="O42">
        <v>1.4628314307209201E-2</v>
      </c>
      <c r="P42">
        <v>3.0621518591588199E-2</v>
      </c>
      <c r="Q42">
        <v>1.7289332335121602E-2</v>
      </c>
      <c r="R42">
        <v>3.7851308685271499E-2</v>
      </c>
      <c r="S42">
        <v>4.7580468837043699E-2</v>
      </c>
      <c r="T42">
        <f t="shared" si="12"/>
        <v>2.959418855124684E-2</v>
      </c>
      <c r="V42">
        <f t="shared" si="13"/>
        <v>8</v>
      </c>
      <c r="W42">
        <f t="shared" si="14"/>
        <v>1</v>
      </c>
      <c r="X42">
        <f t="shared" si="15"/>
        <v>7</v>
      </c>
      <c r="Y42">
        <f t="shared" si="16"/>
        <v>2.4000000000000004</v>
      </c>
      <c r="Z42">
        <f t="shared" si="17"/>
        <v>2</v>
      </c>
      <c r="AB42">
        <f t="shared" si="10"/>
        <v>75.12489129531123</v>
      </c>
      <c r="AC42">
        <f t="shared" si="11"/>
        <v>90.149869554373495</v>
      </c>
    </row>
    <row r="43" spans="1:29" x14ac:dyDescent="0.2">
      <c r="A43">
        <v>1887</v>
      </c>
      <c r="B43" t="s">
        <v>47</v>
      </c>
      <c r="C43">
        <v>2</v>
      </c>
      <c r="D43">
        <v>2609</v>
      </c>
      <c r="E43">
        <v>2625</v>
      </c>
      <c r="F43">
        <v>903.45365000000004</v>
      </c>
      <c r="G43">
        <v>3.5334257925856201</v>
      </c>
      <c r="H43">
        <v>3.57145518621377</v>
      </c>
      <c r="I43">
        <v>3.5523382815512501</v>
      </c>
      <c r="J43">
        <v>3.5244871737772101</v>
      </c>
      <c r="K43">
        <v>3.48392832693404</v>
      </c>
      <c r="M43">
        <v>3.4756434676766399</v>
      </c>
      <c r="O43">
        <v>4.9964149881447102E-2</v>
      </c>
      <c r="P43">
        <v>9.2888008443122505E-2</v>
      </c>
      <c r="Q43">
        <v>8.0791824335319798E-2</v>
      </c>
      <c r="R43">
        <v>9.3808910260233996E-2</v>
      </c>
      <c r="S43">
        <v>8.3411096225914499E-2</v>
      </c>
      <c r="T43">
        <f t="shared" si="12"/>
        <v>8.0172797829207568E-2</v>
      </c>
      <c r="V43">
        <f t="shared" si="13"/>
        <v>17</v>
      </c>
      <c r="W43">
        <f t="shared" si="14"/>
        <v>0</v>
      </c>
      <c r="X43">
        <f t="shared" si="15"/>
        <v>17</v>
      </c>
      <c r="Y43">
        <f t="shared" si="16"/>
        <v>6.4</v>
      </c>
      <c r="Z43">
        <f t="shared" si="17"/>
        <v>6</v>
      </c>
      <c r="AB43">
        <f t="shared" si="10"/>
        <v>54.306929182447497</v>
      </c>
      <c r="AC43">
        <f t="shared" si="11"/>
        <v>57.927391127943991</v>
      </c>
    </row>
    <row r="44" spans="1:29" x14ac:dyDescent="0.2">
      <c r="A44">
        <v>161</v>
      </c>
      <c r="B44" t="s">
        <v>48</v>
      </c>
      <c r="C44">
        <v>3</v>
      </c>
      <c r="D44">
        <v>2626</v>
      </c>
      <c r="E44">
        <v>2636</v>
      </c>
      <c r="F44">
        <v>414.2357667</v>
      </c>
      <c r="G44">
        <v>2.3041033922119598</v>
      </c>
      <c r="H44">
        <v>2.3025030671230899</v>
      </c>
      <c r="I44">
        <v>2.3455829366335599</v>
      </c>
      <c r="J44">
        <v>2.3001805442755701</v>
      </c>
      <c r="K44">
        <v>2.29093403090185</v>
      </c>
      <c r="M44">
        <v>2.28884147243935</v>
      </c>
      <c r="O44">
        <v>4.8593316888397603E-2</v>
      </c>
      <c r="P44">
        <v>3.08605553337899E-2</v>
      </c>
      <c r="Q44">
        <v>2.9411384960942099E-2</v>
      </c>
      <c r="R44">
        <v>5.9178028415782701E-2</v>
      </c>
      <c r="S44">
        <v>1.9265777623218801E-2</v>
      </c>
      <c r="T44">
        <f t="shared" si="12"/>
        <v>3.7461812644426218E-2</v>
      </c>
      <c r="V44">
        <f t="shared" si="13"/>
        <v>11</v>
      </c>
      <c r="W44">
        <f t="shared" si="14"/>
        <v>1</v>
      </c>
      <c r="X44">
        <f t="shared" si="15"/>
        <v>10</v>
      </c>
      <c r="Y44">
        <f t="shared" si="16"/>
        <v>3.6</v>
      </c>
      <c r="Z44">
        <f t="shared" si="17"/>
        <v>3.2</v>
      </c>
      <c r="AB44">
        <f t="shared" si="10"/>
        <v>63.578929789981942</v>
      </c>
      <c r="AC44">
        <f t="shared" si="11"/>
        <v>71.526296013729677</v>
      </c>
    </row>
    <row r="45" spans="1:29" x14ac:dyDescent="0.2">
      <c r="A45">
        <v>854</v>
      </c>
      <c r="B45" t="s">
        <v>48</v>
      </c>
      <c r="C45">
        <v>2</v>
      </c>
      <c r="D45">
        <v>2626</v>
      </c>
      <c r="E45">
        <v>2636</v>
      </c>
      <c r="F45">
        <v>620.84969999999998</v>
      </c>
      <c r="G45">
        <v>2.28929694710938</v>
      </c>
      <c r="H45">
        <v>2.26522980296587</v>
      </c>
      <c r="I45">
        <v>2.3508822538116099</v>
      </c>
      <c r="J45">
        <v>2.2616709047693999</v>
      </c>
      <c r="K45">
        <v>2.2566129006373798</v>
      </c>
      <c r="M45">
        <v>2.25035132897461</v>
      </c>
      <c r="O45">
        <v>1.9269710547850101E-2</v>
      </c>
      <c r="P45">
        <v>5.2176714554688898E-2</v>
      </c>
      <c r="Q45">
        <v>3.4486629982983401E-2</v>
      </c>
      <c r="R45">
        <v>4.3941437478165299E-2</v>
      </c>
      <c r="S45">
        <v>5.5693132101162703E-2</v>
      </c>
      <c r="T45">
        <f t="shared" si="12"/>
        <v>4.1113524932970075E-2</v>
      </c>
      <c r="V45">
        <f t="shared" si="13"/>
        <v>11</v>
      </c>
      <c r="W45">
        <f t="shared" si="14"/>
        <v>1</v>
      </c>
      <c r="X45">
        <f t="shared" si="15"/>
        <v>10</v>
      </c>
      <c r="Y45">
        <f t="shared" si="16"/>
        <v>3.6</v>
      </c>
      <c r="Z45">
        <f t="shared" si="17"/>
        <v>3.2</v>
      </c>
      <c r="AB45">
        <f t="shared" si="10"/>
        <v>62.509759138183604</v>
      </c>
      <c r="AC45">
        <f t="shared" si="11"/>
        <v>70.323479030456554</v>
      </c>
    </row>
    <row r="46" spans="1:29" x14ac:dyDescent="0.2">
      <c r="A46">
        <v>709</v>
      </c>
      <c r="B46" t="s">
        <v>49</v>
      </c>
      <c r="C46">
        <v>2</v>
      </c>
      <c r="D46">
        <v>2637</v>
      </c>
      <c r="E46">
        <v>2646</v>
      </c>
      <c r="F46">
        <v>594.78644999999995</v>
      </c>
      <c r="G46">
        <v>1.2472409053509399</v>
      </c>
      <c r="H46">
        <v>1.2828096939131099</v>
      </c>
      <c r="I46">
        <v>1.27192368378428</v>
      </c>
      <c r="J46">
        <v>1.2549683012783699</v>
      </c>
      <c r="K46">
        <v>1.2398896007357001</v>
      </c>
      <c r="M46">
        <v>1.2367252698593401</v>
      </c>
      <c r="O46">
        <v>2.1276281390856001E-2</v>
      </c>
      <c r="P46">
        <v>3.7479439670864999E-2</v>
      </c>
      <c r="Q46">
        <v>2.5490934293577901E-2</v>
      </c>
      <c r="R46">
        <v>4.8705611951438701E-2</v>
      </c>
      <c r="S46">
        <v>2.7555018159774101E-2</v>
      </c>
      <c r="T46">
        <f t="shared" si="12"/>
        <v>3.2101457093302338E-2</v>
      </c>
      <c r="V46">
        <f t="shared" si="13"/>
        <v>10</v>
      </c>
      <c r="W46">
        <f t="shared" si="14"/>
        <v>0</v>
      </c>
      <c r="X46">
        <f t="shared" si="15"/>
        <v>10</v>
      </c>
      <c r="Y46">
        <f t="shared" si="16"/>
        <v>3.6</v>
      </c>
      <c r="Z46">
        <f t="shared" si="17"/>
        <v>3.2</v>
      </c>
      <c r="AB46">
        <f t="shared" si="10"/>
        <v>34.353479718315</v>
      </c>
      <c r="AC46">
        <f t="shared" si="11"/>
        <v>38.647664683104374</v>
      </c>
    </row>
    <row r="47" spans="1:29" x14ac:dyDescent="0.2">
      <c r="A47">
        <v>2194</v>
      </c>
      <c r="B47" t="s">
        <v>49</v>
      </c>
      <c r="C47">
        <v>1</v>
      </c>
      <c r="D47">
        <v>2637</v>
      </c>
      <c r="E47">
        <v>2646</v>
      </c>
      <c r="F47">
        <v>1188.5650000000001</v>
      </c>
      <c r="G47">
        <v>1.2878808376720201</v>
      </c>
      <c r="H47">
        <v>1.28387926009581</v>
      </c>
      <c r="I47">
        <v>1.28227155079779</v>
      </c>
      <c r="J47">
        <v>1.2821334137979099</v>
      </c>
      <c r="K47">
        <v>1.2904638116814799</v>
      </c>
      <c r="M47">
        <v>1.2883797450216801</v>
      </c>
      <c r="O47">
        <v>9.6479902638223897E-3</v>
      </c>
      <c r="P47">
        <v>4.3556805870668402E-2</v>
      </c>
      <c r="Q47">
        <v>9.6835993512231003E-3</v>
      </c>
      <c r="R47">
        <v>3.92439522480185E-2</v>
      </c>
      <c r="S47">
        <v>3.5625849741554701E-2</v>
      </c>
      <c r="T47">
        <f t="shared" si="12"/>
        <v>2.7551639495057418E-2</v>
      </c>
      <c r="V47">
        <f t="shared" si="13"/>
        <v>10</v>
      </c>
      <c r="W47">
        <f t="shared" si="14"/>
        <v>0</v>
      </c>
      <c r="X47">
        <f t="shared" si="15"/>
        <v>10</v>
      </c>
      <c r="Y47">
        <f t="shared" si="16"/>
        <v>3.6</v>
      </c>
      <c r="Z47">
        <f t="shared" si="17"/>
        <v>3.2</v>
      </c>
      <c r="AB47">
        <f t="shared" si="10"/>
        <v>35.788326250602225</v>
      </c>
      <c r="AC47">
        <f t="shared" si="11"/>
        <v>40.261867031927501</v>
      </c>
    </row>
    <row r="48" spans="1:29" x14ac:dyDescent="0.2">
      <c r="A48">
        <v>1409</v>
      </c>
      <c r="B48" t="s">
        <v>50</v>
      </c>
      <c r="C48">
        <v>2</v>
      </c>
      <c r="D48">
        <v>2647</v>
      </c>
      <c r="E48">
        <v>2659</v>
      </c>
      <c r="F48">
        <v>742.34484999999995</v>
      </c>
      <c r="G48">
        <v>2.0091187034358602</v>
      </c>
      <c r="H48">
        <v>1.9906411245265501</v>
      </c>
      <c r="I48">
        <v>2.0345815773432898</v>
      </c>
      <c r="J48">
        <v>1.9719603712371601</v>
      </c>
      <c r="K48">
        <v>1.9455065523603201</v>
      </c>
      <c r="M48">
        <v>1.9604550662089599</v>
      </c>
      <c r="O48">
        <v>7.4375181841490196E-2</v>
      </c>
      <c r="P48">
        <v>5.6279967573023802E-2</v>
      </c>
      <c r="Q48">
        <v>6.5064917149349005E-2</v>
      </c>
      <c r="R48">
        <v>3.2431268631817799E-2</v>
      </c>
      <c r="S48">
        <v>6.5849802568075003E-2</v>
      </c>
      <c r="T48">
        <f t="shared" si="12"/>
        <v>5.8800227552751161E-2</v>
      </c>
      <c r="V48">
        <f t="shared" si="13"/>
        <v>13</v>
      </c>
      <c r="W48">
        <f t="shared" si="14"/>
        <v>0</v>
      </c>
      <c r="X48">
        <f t="shared" si="15"/>
        <v>13</v>
      </c>
      <c r="Y48">
        <f t="shared" si="16"/>
        <v>4.8000000000000007</v>
      </c>
      <c r="Z48">
        <f t="shared" si="17"/>
        <v>4.4000000000000004</v>
      </c>
      <c r="AB48">
        <f t="shared" si="10"/>
        <v>40.842813879353322</v>
      </c>
      <c r="AC48">
        <f t="shared" si="11"/>
        <v>44.55579695929454</v>
      </c>
    </row>
    <row r="49" spans="1:29" x14ac:dyDescent="0.2">
      <c r="A49">
        <v>2165</v>
      </c>
      <c r="B49" t="s">
        <v>51</v>
      </c>
      <c r="C49">
        <v>3</v>
      </c>
      <c r="D49">
        <v>2647</v>
      </c>
      <c r="E49">
        <v>2678</v>
      </c>
      <c r="F49">
        <v>1123.178733</v>
      </c>
      <c r="G49">
        <v>4.7559519043098604</v>
      </c>
      <c r="H49">
        <v>4.7910214630028598</v>
      </c>
      <c r="I49">
        <v>4.7464357910370598</v>
      </c>
      <c r="J49">
        <v>4.6910115188339603</v>
      </c>
      <c r="K49">
        <v>4.6497246241501902</v>
      </c>
      <c r="M49">
        <v>4.7473504935240003</v>
      </c>
      <c r="O49">
        <v>5.09000782423241E-2</v>
      </c>
      <c r="P49">
        <v>0.15584866326878899</v>
      </c>
      <c r="Q49">
        <v>0.141020084111356</v>
      </c>
      <c r="R49">
        <v>8.1755563480371093E-2</v>
      </c>
      <c r="S49">
        <v>9.6780796561458701E-2</v>
      </c>
      <c r="T49">
        <f t="shared" si="12"/>
        <v>0.10526103713285977</v>
      </c>
      <c r="V49">
        <f t="shared" si="13"/>
        <v>32</v>
      </c>
      <c r="W49">
        <f t="shared" si="14"/>
        <v>2</v>
      </c>
      <c r="X49">
        <f t="shared" si="15"/>
        <v>30</v>
      </c>
      <c r="Y49">
        <f t="shared" si="16"/>
        <v>11.600000000000001</v>
      </c>
      <c r="Z49">
        <f t="shared" si="17"/>
        <v>11.200000000000001</v>
      </c>
      <c r="AB49">
        <f t="shared" si="10"/>
        <v>40.925435288999992</v>
      </c>
      <c r="AC49">
        <f t="shared" si="11"/>
        <v>42.387057977892859</v>
      </c>
    </row>
    <row r="50" spans="1:29" x14ac:dyDescent="0.2">
      <c r="A50">
        <v>2186</v>
      </c>
      <c r="B50" t="s">
        <v>52</v>
      </c>
      <c r="C50">
        <v>3</v>
      </c>
      <c r="D50">
        <v>2647</v>
      </c>
      <c r="E50">
        <v>2679</v>
      </c>
      <c r="F50">
        <v>1160.8733999999999</v>
      </c>
      <c r="G50">
        <v>4.9679778645885104</v>
      </c>
      <c r="H50">
        <v>4.9760697823045303</v>
      </c>
      <c r="I50">
        <v>4.9617463892919202</v>
      </c>
      <c r="J50">
        <v>4.9170470541745299</v>
      </c>
      <c r="K50">
        <v>4.8682871052661003</v>
      </c>
      <c r="M50">
        <v>4.8939218950469003</v>
      </c>
      <c r="O50">
        <v>5.6615344203855403E-2</v>
      </c>
      <c r="P50">
        <v>0.148888025460374</v>
      </c>
      <c r="Q50">
        <v>0.14139900330298699</v>
      </c>
      <c r="R50">
        <v>0.120783468105342</v>
      </c>
      <c r="S50">
        <v>9.2631974405756906E-2</v>
      </c>
      <c r="T50">
        <f t="shared" si="12"/>
        <v>0.11206356309566305</v>
      </c>
      <c r="V50">
        <f t="shared" si="13"/>
        <v>33</v>
      </c>
      <c r="W50">
        <f t="shared" si="14"/>
        <v>2</v>
      </c>
      <c r="X50">
        <f t="shared" si="15"/>
        <v>31</v>
      </c>
      <c r="Y50">
        <f t="shared" si="16"/>
        <v>12</v>
      </c>
      <c r="Z50">
        <f t="shared" si="17"/>
        <v>11.600000000000001</v>
      </c>
      <c r="AB50">
        <f t="shared" si="10"/>
        <v>40.782682458724167</v>
      </c>
      <c r="AC50">
        <f t="shared" si="11"/>
        <v>42.188981853852589</v>
      </c>
    </row>
    <row r="51" spans="1:29" x14ac:dyDescent="0.2">
      <c r="A51">
        <v>1924</v>
      </c>
      <c r="B51" t="s">
        <v>53</v>
      </c>
      <c r="C51">
        <v>3</v>
      </c>
      <c r="D51">
        <v>2654</v>
      </c>
      <c r="E51">
        <v>2679</v>
      </c>
      <c r="F51">
        <v>917.75986669999998</v>
      </c>
      <c r="G51">
        <v>3.4848117708956501</v>
      </c>
      <c r="H51">
        <v>3.3369960152978999</v>
      </c>
      <c r="I51">
        <v>3.43689403521131</v>
      </c>
      <c r="J51">
        <v>3.5044152308506602</v>
      </c>
      <c r="K51">
        <v>3.6310033575807599</v>
      </c>
      <c r="M51">
        <v>3.7421292883580102</v>
      </c>
      <c r="O51">
        <v>9.3493131015180295E-2</v>
      </c>
      <c r="P51">
        <v>0.28978302990245403</v>
      </c>
      <c r="Q51">
        <v>0.217670728657996</v>
      </c>
      <c r="R51">
        <v>0.18496027266637499</v>
      </c>
      <c r="S51">
        <v>5.1022377095767298E-2</v>
      </c>
      <c r="T51">
        <f t="shared" si="12"/>
        <v>0.16738590786755453</v>
      </c>
      <c r="V51">
        <f t="shared" si="13"/>
        <v>26</v>
      </c>
      <c r="W51">
        <f t="shared" si="14"/>
        <v>2</v>
      </c>
      <c r="X51">
        <f t="shared" si="15"/>
        <v>24</v>
      </c>
      <c r="Y51">
        <f t="shared" si="16"/>
        <v>9.2000000000000011</v>
      </c>
      <c r="Z51">
        <f t="shared" si="17"/>
        <v>8.8000000000000007</v>
      </c>
      <c r="AB51">
        <f t="shared" si="10"/>
        <v>40.6753183517175</v>
      </c>
      <c r="AC51">
        <f t="shared" si="11"/>
        <v>42.524196458613751</v>
      </c>
    </row>
    <row r="52" spans="1:29" x14ac:dyDescent="0.2">
      <c r="A52">
        <v>1988</v>
      </c>
      <c r="B52" t="s">
        <v>54</v>
      </c>
      <c r="C52">
        <v>2</v>
      </c>
      <c r="D52">
        <v>2660</v>
      </c>
      <c r="E52">
        <v>2678</v>
      </c>
      <c r="F52">
        <v>951.93245000000002</v>
      </c>
      <c r="G52">
        <v>2.1949049899986002</v>
      </c>
      <c r="H52">
        <v>2.27673088276683</v>
      </c>
      <c r="I52">
        <v>2.3089094187647099</v>
      </c>
      <c r="J52">
        <v>2.3044582354404</v>
      </c>
      <c r="K52">
        <v>2.3358069467607501</v>
      </c>
      <c r="M52">
        <v>2.2496799834006298</v>
      </c>
      <c r="O52">
        <v>4.8185552185247497E-2</v>
      </c>
      <c r="P52">
        <v>7.3474299072101595E-2</v>
      </c>
      <c r="Q52">
        <v>4.5191392983320901E-2</v>
      </c>
      <c r="R52">
        <v>8.3687176589790094E-2</v>
      </c>
      <c r="S52">
        <v>6.87747052369789E-2</v>
      </c>
      <c r="T52">
        <f t="shared" si="12"/>
        <v>6.3862625213487803E-2</v>
      </c>
      <c r="V52">
        <f t="shared" si="13"/>
        <v>19</v>
      </c>
      <c r="W52">
        <f t="shared" si="14"/>
        <v>2</v>
      </c>
      <c r="X52">
        <f t="shared" si="15"/>
        <v>17</v>
      </c>
      <c r="Y52">
        <f t="shared" si="16"/>
        <v>6.4</v>
      </c>
      <c r="Z52">
        <f t="shared" si="17"/>
        <v>6</v>
      </c>
      <c r="AB52">
        <f t="shared" si="10"/>
        <v>35.151249740634839</v>
      </c>
      <c r="AC52">
        <f t="shared" si="11"/>
        <v>37.494666390010494</v>
      </c>
    </row>
    <row r="53" spans="1:29" x14ac:dyDescent="0.2">
      <c r="A53">
        <v>100</v>
      </c>
      <c r="B53" t="s">
        <v>55</v>
      </c>
      <c r="C53">
        <v>2</v>
      </c>
      <c r="D53">
        <v>2679</v>
      </c>
      <c r="E53">
        <v>2684</v>
      </c>
      <c r="F53">
        <v>386.23545000000001</v>
      </c>
      <c r="G53">
        <v>0.30190191860976201</v>
      </c>
      <c r="H53">
        <v>0.33570660003786701</v>
      </c>
      <c r="I53">
        <v>0.33772005139535899</v>
      </c>
      <c r="J53">
        <v>0.31658303898857099</v>
      </c>
      <c r="K53">
        <v>0.31737680569789101</v>
      </c>
      <c r="M53">
        <v>0.30602178461505403</v>
      </c>
      <c r="O53">
        <v>1.6234357799171002E-2</v>
      </c>
      <c r="P53">
        <v>5.1433470857835999E-2</v>
      </c>
      <c r="Q53">
        <v>2.47087767066001E-2</v>
      </c>
      <c r="R53">
        <v>1.67452329476372E-2</v>
      </c>
      <c r="S53">
        <v>1.8354402269694502E-2</v>
      </c>
      <c r="T53">
        <f t="shared" si="12"/>
        <v>2.5495248116187762E-2</v>
      </c>
      <c r="V53">
        <f t="shared" si="13"/>
        <v>6</v>
      </c>
      <c r="W53">
        <f t="shared" si="14"/>
        <v>0</v>
      </c>
      <c r="X53">
        <f t="shared" si="15"/>
        <v>6</v>
      </c>
      <c r="Y53">
        <f t="shared" si="16"/>
        <v>2</v>
      </c>
      <c r="Z53">
        <f t="shared" si="17"/>
        <v>1.6</v>
      </c>
      <c r="AB53">
        <f t="shared" si="10"/>
        <v>15.301089230752702</v>
      </c>
      <c r="AC53">
        <f t="shared" si="11"/>
        <v>19.126361538440875</v>
      </c>
    </row>
    <row r="54" spans="1:29" x14ac:dyDescent="0.2">
      <c r="A54">
        <v>446</v>
      </c>
      <c r="B54" t="s">
        <v>56</v>
      </c>
      <c r="C54">
        <v>2</v>
      </c>
      <c r="D54">
        <v>2680</v>
      </c>
      <c r="E54">
        <v>2687</v>
      </c>
      <c r="F54">
        <v>515.78129999999999</v>
      </c>
      <c r="G54">
        <v>0.39613406802720802</v>
      </c>
      <c r="H54">
        <v>0.40396880096031501</v>
      </c>
      <c r="I54">
        <v>0.36772725690269398</v>
      </c>
      <c r="J54">
        <v>0.411847860700228</v>
      </c>
      <c r="K54">
        <v>0.39729581177047701</v>
      </c>
      <c r="M54">
        <v>0.42543301021897101</v>
      </c>
      <c r="O54">
        <v>3.3969908755255497E-2</v>
      </c>
      <c r="P54">
        <v>2.0530791786322701E-2</v>
      </c>
      <c r="Q54">
        <v>4.2516464230364703E-2</v>
      </c>
      <c r="R54">
        <v>1.2052814198109401E-2</v>
      </c>
      <c r="S54">
        <v>2.1785457444740499E-2</v>
      </c>
      <c r="T54">
        <f t="shared" si="12"/>
        <v>2.6171087282958562E-2</v>
      </c>
      <c r="V54">
        <f t="shared" si="13"/>
        <v>8</v>
      </c>
      <c r="W54">
        <f t="shared" si="14"/>
        <v>0</v>
      </c>
      <c r="X54">
        <f t="shared" si="15"/>
        <v>8</v>
      </c>
      <c r="Y54">
        <f t="shared" si="16"/>
        <v>2.8000000000000003</v>
      </c>
      <c r="Z54">
        <f t="shared" si="17"/>
        <v>2.4000000000000004</v>
      </c>
      <c r="AB54">
        <f t="shared" si="10"/>
        <v>15.194036079248963</v>
      </c>
      <c r="AC54">
        <f t="shared" si="11"/>
        <v>17.726375425790454</v>
      </c>
    </row>
    <row r="55" spans="1:29" x14ac:dyDescent="0.2">
      <c r="A55">
        <v>608</v>
      </c>
      <c r="B55" t="s">
        <v>57</v>
      </c>
      <c r="C55">
        <v>4</v>
      </c>
      <c r="D55">
        <v>2685</v>
      </c>
      <c r="E55">
        <v>2704</v>
      </c>
      <c r="F55">
        <v>568.07825000000003</v>
      </c>
      <c r="G55">
        <v>3.35553550425821</v>
      </c>
      <c r="H55">
        <v>3.3154595214590601</v>
      </c>
      <c r="I55">
        <v>3.3851255481751799</v>
      </c>
      <c r="K55">
        <v>3.2938415238739198</v>
      </c>
      <c r="M55">
        <v>3.4697803507698999</v>
      </c>
      <c r="O55">
        <v>7.2924471904544597E-2</v>
      </c>
      <c r="P55">
        <v>0.13351394239637801</v>
      </c>
      <c r="Q55">
        <v>0.13410929562955401</v>
      </c>
      <c r="S55">
        <v>0.177747719518561</v>
      </c>
      <c r="T55">
        <f t="shared" si="12"/>
        <v>0.1295738573622594</v>
      </c>
      <c r="V55">
        <f t="shared" si="13"/>
        <v>20</v>
      </c>
      <c r="W55">
        <f t="shared" si="14"/>
        <v>2</v>
      </c>
      <c r="X55">
        <f t="shared" si="15"/>
        <v>18</v>
      </c>
      <c r="Y55">
        <f t="shared" si="16"/>
        <v>6.8000000000000007</v>
      </c>
      <c r="Z55">
        <f t="shared" si="17"/>
        <v>6.4</v>
      </c>
      <c r="AB55">
        <f t="shared" si="10"/>
        <v>51.026181628969113</v>
      </c>
      <c r="AC55">
        <f t="shared" si="11"/>
        <v>54.215317980779687</v>
      </c>
    </row>
    <row r="56" spans="1:29" x14ac:dyDescent="0.2">
      <c r="A56">
        <v>311</v>
      </c>
      <c r="B56" t="s">
        <v>58</v>
      </c>
      <c r="C56">
        <v>4</v>
      </c>
      <c r="D56">
        <v>2688</v>
      </c>
      <c r="E56">
        <v>2704</v>
      </c>
      <c r="F56">
        <v>475.03432500000002</v>
      </c>
      <c r="G56">
        <v>2.7228280536077798</v>
      </c>
      <c r="H56">
        <v>2.6706614496711398</v>
      </c>
      <c r="I56">
        <v>2.8610325291165499</v>
      </c>
      <c r="J56">
        <v>2.6831770406295901</v>
      </c>
      <c r="K56">
        <v>2.68470913013567</v>
      </c>
      <c r="M56">
        <v>2.8614479287648402</v>
      </c>
      <c r="O56">
        <v>0.122387268790502</v>
      </c>
      <c r="P56">
        <v>0.17528767737559101</v>
      </c>
      <c r="Q56">
        <v>0.162460649337721</v>
      </c>
      <c r="R56">
        <v>6.8270316465299394E-2</v>
      </c>
      <c r="S56">
        <v>5.0578588960823102E-2</v>
      </c>
      <c r="T56">
        <f t="shared" si="12"/>
        <v>0.11579690018598729</v>
      </c>
      <c r="V56">
        <f t="shared" si="13"/>
        <v>17</v>
      </c>
      <c r="W56">
        <f t="shared" si="14"/>
        <v>2</v>
      </c>
      <c r="X56">
        <f t="shared" si="15"/>
        <v>15</v>
      </c>
      <c r="Y56">
        <f t="shared" si="16"/>
        <v>5.6000000000000005</v>
      </c>
      <c r="Z56">
        <f t="shared" si="17"/>
        <v>5.2</v>
      </c>
      <c r="AB56">
        <f t="shared" si="10"/>
        <v>51.097284442229288</v>
      </c>
      <c r="AC56">
        <f t="shared" si="11"/>
        <v>55.02784478393923</v>
      </c>
    </row>
    <row r="57" spans="1:29" x14ac:dyDescent="0.2">
      <c r="A57">
        <v>714</v>
      </c>
      <c r="B57" t="s">
        <v>59</v>
      </c>
      <c r="C57">
        <v>3</v>
      </c>
      <c r="D57">
        <v>2689</v>
      </c>
      <c r="E57">
        <v>2704</v>
      </c>
      <c r="F57">
        <v>595.34846670000002</v>
      </c>
      <c r="G57">
        <v>2.6476036194186099</v>
      </c>
      <c r="H57">
        <v>2.66588659380812</v>
      </c>
      <c r="I57">
        <v>2.6791606622103301</v>
      </c>
      <c r="J57">
        <v>2.6773033107078801</v>
      </c>
      <c r="K57">
        <v>2.6784991979716799</v>
      </c>
      <c r="M57">
        <v>2.70915077964032</v>
      </c>
      <c r="O57">
        <v>1.6557454184157501E-2</v>
      </c>
      <c r="P57">
        <v>4.9876133603902299E-2</v>
      </c>
      <c r="Q57">
        <v>5.0733993845515003E-2</v>
      </c>
      <c r="R57">
        <v>5.1680237334444899E-2</v>
      </c>
      <c r="S57">
        <v>1.5019381133202199E-2</v>
      </c>
      <c r="T57">
        <f t="shared" si="12"/>
        <v>3.677344002024438E-2</v>
      </c>
      <c r="V57">
        <f t="shared" si="13"/>
        <v>16</v>
      </c>
      <c r="W57">
        <f t="shared" si="14"/>
        <v>2</v>
      </c>
      <c r="X57">
        <f t="shared" si="15"/>
        <v>14</v>
      </c>
      <c r="Y57">
        <f t="shared" si="16"/>
        <v>5.2</v>
      </c>
      <c r="Z57">
        <f t="shared" si="17"/>
        <v>4.8000000000000007</v>
      </c>
      <c r="AB57">
        <f t="shared" si="10"/>
        <v>52.099053454621533</v>
      </c>
      <c r="AC57">
        <f t="shared" si="11"/>
        <v>56.440641242506665</v>
      </c>
    </row>
    <row r="58" spans="1:29" x14ac:dyDescent="0.2">
      <c r="A58">
        <v>540</v>
      </c>
      <c r="B58" t="s">
        <v>60</v>
      </c>
      <c r="C58">
        <v>2</v>
      </c>
      <c r="D58">
        <v>2695</v>
      </c>
      <c r="E58">
        <v>2704</v>
      </c>
      <c r="F58">
        <v>545.80444999999997</v>
      </c>
      <c r="G58">
        <v>1.2633649779290299</v>
      </c>
      <c r="H58">
        <v>1.2301336693002201</v>
      </c>
      <c r="I58">
        <v>1.32358502126388</v>
      </c>
      <c r="J58">
        <v>1.3694389386232599</v>
      </c>
      <c r="K58">
        <v>1.2033570487960901</v>
      </c>
      <c r="O58">
        <v>6.0141691466560003E-2</v>
      </c>
      <c r="P58">
        <v>4.09114472443282E-2</v>
      </c>
      <c r="Q58">
        <v>5.3107138363966702E-2</v>
      </c>
      <c r="R58">
        <v>0.117167228137315</v>
      </c>
      <c r="S58">
        <v>5.93259414555172E-2</v>
      </c>
      <c r="T58">
        <f t="shared" si="12"/>
        <v>6.6130689333537426E-2</v>
      </c>
      <c r="V58">
        <f t="shared" si="13"/>
        <v>10</v>
      </c>
      <c r="W58">
        <f t="shared" si="14"/>
        <v>1</v>
      </c>
      <c r="X58">
        <f t="shared" si="15"/>
        <v>9</v>
      </c>
      <c r="Y58">
        <f t="shared" si="16"/>
        <v>3.2</v>
      </c>
      <c r="Z58">
        <f t="shared" si="17"/>
        <v>2.8000000000000003</v>
      </c>
    </row>
    <row r="59" spans="1:29" x14ac:dyDescent="0.2">
      <c r="A59">
        <v>413</v>
      </c>
      <c r="B59" t="s">
        <v>61</v>
      </c>
      <c r="C59">
        <v>4</v>
      </c>
      <c r="D59">
        <v>2705</v>
      </c>
      <c r="E59">
        <v>2724</v>
      </c>
      <c r="F59">
        <v>503.76625000000001</v>
      </c>
      <c r="G59">
        <v>3.4520906433755898</v>
      </c>
      <c r="H59">
        <v>3.4276001113643599</v>
      </c>
      <c r="I59">
        <v>3.43017009123438</v>
      </c>
      <c r="J59">
        <v>3.4259670010869101</v>
      </c>
      <c r="K59">
        <v>3.46292748833294</v>
      </c>
      <c r="M59">
        <v>3.3207866869871601</v>
      </c>
      <c r="O59">
        <v>0.123597368782653</v>
      </c>
      <c r="P59">
        <v>0.100036671802023</v>
      </c>
      <c r="Q59">
        <v>8.1371231087475404E-2</v>
      </c>
      <c r="R59">
        <v>0.111909117911954</v>
      </c>
      <c r="S59">
        <v>0.119145708901363</v>
      </c>
      <c r="T59">
        <f t="shared" si="12"/>
        <v>0.10721201969709368</v>
      </c>
      <c r="V59">
        <f t="shared" si="13"/>
        <v>20</v>
      </c>
      <c r="W59">
        <f t="shared" si="14"/>
        <v>1</v>
      </c>
      <c r="X59">
        <f t="shared" si="15"/>
        <v>19</v>
      </c>
      <c r="Y59">
        <f t="shared" si="16"/>
        <v>7.2</v>
      </c>
      <c r="Z59">
        <f t="shared" si="17"/>
        <v>6.8000000000000007</v>
      </c>
      <c r="AB59">
        <f t="shared" ref="AB59:AB64" si="18">(M59/Y59)*100</f>
        <v>46.122037319266113</v>
      </c>
      <c r="AC59">
        <f t="shared" ref="AC59:AC64" si="19">(M59/Z59)*100</f>
        <v>48.835098338046464</v>
      </c>
    </row>
    <row r="60" spans="1:29" x14ac:dyDescent="0.2">
      <c r="A60">
        <v>890</v>
      </c>
      <c r="B60" t="s">
        <v>62</v>
      </c>
      <c r="C60">
        <v>4</v>
      </c>
      <c r="D60">
        <v>2705</v>
      </c>
      <c r="E60">
        <v>2728</v>
      </c>
      <c r="F60">
        <v>627.60457499999995</v>
      </c>
      <c r="G60">
        <v>4.4173655438270396</v>
      </c>
      <c r="H60">
        <v>4.4241333138418204</v>
      </c>
      <c r="I60">
        <v>4.4048462551369099</v>
      </c>
      <c r="J60">
        <v>4.3415967583000397</v>
      </c>
      <c r="K60">
        <v>4.3859419704630698</v>
      </c>
      <c r="M60">
        <v>4.3255393398061903</v>
      </c>
      <c r="O60">
        <v>8.9220798382532093E-2</v>
      </c>
      <c r="P60">
        <v>0.130749819703463</v>
      </c>
      <c r="Q60">
        <v>8.8304577397537207E-2</v>
      </c>
      <c r="R60">
        <v>9.7421720272951401E-2</v>
      </c>
      <c r="S60">
        <v>9.9861144579088706E-2</v>
      </c>
      <c r="T60">
        <f t="shared" si="12"/>
        <v>0.10111161206711447</v>
      </c>
      <c r="V60">
        <f t="shared" si="13"/>
        <v>24</v>
      </c>
      <c r="W60">
        <f t="shared" si="14"/>
        <v>1</v>
      </c>
      <c r="X60">
        <f t="shared" si="15"/>
        <v>23</v>
      </c>
      <c r="Y60">
        <f t="shared" si="16"/>
        <v>8.8000000000000007</v>
      </c>
      <c r="Z60">
        <f t="shared" si="17"/>
        <v>8.4</v>
      </c>
      <c r="AB60">
        <f t="shared" si="18"/>
        <v>49.153856134161252</v>
      </c>
      <c r="AC60">
        <f t="shared" si="19"/>
        <v>51.494515950073691</v>
      </c>
    </row>
    <row r="61" spans="1:29" x14ac:dyDescent="0.2">
      <c r="A61">
        <v>1725</v>
      </c>
      <c r="B61" t="s">
        <v>62</v>
      </c>
      <c r="C61">
        <v>3</v>
      </c>
      <c r="D61">
        <v>2705</v>
      </c>
      <c r="E61">
        <v>2728</v>
      </c>
      <c r="F61">
        <v>836.47013330000004</v>
      </c>
      <c r="G61">
        <v>4.3079687529100799</v>
      </c>
      <c r="H61">
        <v>4.2484599784095298</v>
      </c>
      <c r="I61">
        <v>4.3548970757113903</v>
      </c>
      <c r="J61">
        <v>4.3430741135286199</v>
      </c>
      <c r="K61">
        <v>4.3462053719037099</v>
      </c>
      <c r="M61">
        <v>4.1366898516289901</v>
      </c>
      <c r="O61">
        <v>9.4981410264779506E-2</v>
      </c>
      <c r="P61">
        <v>0.18353066620052</v>
      </c>
      <c r="Q61">
        <v>0.17750677865632999</v>
      </c>
      <c r="R61">
        <v>8.4119053146956904E-2</v>
      </c>
      <c r="S61">
        <v>7.90951653869751E-2</v>
      </c>
      <c r="T61">
        <f t="shared" si="12"/>
        <v>0.12384661473111232</v>
      </c>
      <c r="V61">
        <f t="shared" si="13"/>
        <v>24</v>
      </c>
      <c r="W61">
        <f t="shared" si="14"/>
        <v>1</v>
      </c>
      <c r="X61">
        <f t="shared" si="15"/>
        <v>23</v>
      </c>
      <c r="Y61">
        <f t="shared" si="16"/>
        <v>8.8000000000000007</v>
      </c>
      <c r="Z61">
        <f t="shared" si="17"/>
        <v>8.4</v>
      </c>
      <c r="AB61">
        <f t="shared" si="18"/>
        <v>47.007839223056699</v>
      </c>
      <c r="AC61">
        <f t="shared" si="19"/>
        <v>49.246307757487969</v>
      </c>
    </row>
    <row r="62" spans="1:29" x14ac:dyDescent="0.2">
      <c r="A62">
        <v>628</v>
      </c>
      <c r="B62" t="s">
        <v>63</v>
      </c>
      <c r="C62">
        <v>2</v>
      </c>
      <c r="D62">
        <v>2718</v>
      </c>
      <c r="E62">
        <v>2728</v>
      </c>
      <c r="F62">
        <v>571.83624999999995</v>
      </c>
      <c r="G62">
        <v>1.9558096293591301</v>
      </c>
      <c r="H62">
        <v>1.9549378140567399</v>
      </c>
      <c r="I62">
        <v>1.9887720105219699</v>
      </c>
      <c r="K62">
        <v>1.89608564069915</v>
      </c>
      <c r="M62">
        <v>1.9492186337228401</v>
      </c>
      <c r="O62">
        <v>9.1311041328622694E-2</v>
      </c>
      <c r="P62">
        <v>5.5695579029051E-2</v>
      </c>
      <c r="Q62">
        <v>4.3670183874388202E-2</v>
      </c>
      <c r="S62">
        <v>8.6518139709956296E-2</v>
      </c>
      <c r="T62">
        <f t="shared" si="12"/>
        <v>6.9298735985504553E-2</v>
      </c>
      <c r="V62">
        <f t="shared" si="13"/>
        <v>11</v>
      </c>
      <c r="W62">
        <f t="shared" si="14"/>
        <v>0</v>
      </c>
      <c r="X62">
        <f t="shared" si="15"/>
        <v>11</v>
      </c>
      <c r="Y62">
        <f t="shared" si="16"/>
        <v>4</v>
      </c>
      <c r="Z62">
        <f t="shared" si="17"/>
        <v>3.6</v>
      </c>
      <c r="AB62">
        <f t="shared" si="18"/>
        <v>48.730465843071002</v>
      </c>
      <c r="AC62">
        <f t="shared" si="19"/>
        <v>54.144962047856673</v>
      </c>
    </row>
    <row r="63" spans="1:29" x14ac:dyDescent="0.2">
      <c r="A63">
        <v>321</v>
      </c>
      <c r="B63" t="s">
        <v>64</v>
      </c>
      <c r="C63">
        <v>2</v>
      </c>
      <c r="D63">
        <v>2732</v>
      </c>
      <c r="E63">
        <v>2738</v>
      </c>
      <c r="F63">
        <v>477.22969999999998</v>
      </c>
      <c r="G63">
        <v>0.88787897437258301</v>
      </c>
      <c r="H63">
        <v>0.88804046968286998</v>
      </c>
      <c r="I63">
        <v>0.91253319893232898</v>
      </c>
      <c r="J63">
        <v>0.87017178557090102</v>
      </c>
      <c r="K63">
        <v>0.874379116646118</v>
      </c>
      <c r="M63">
        <v>0.862372917088291</v>
      </c>
      <c r="O63">
        <v>3.5996639632337797E-2</v>
      </c>
      <c r="P63">
        <v>3.2789833126705803E-2</v>
      </c>
      <c r="Q63">
        <v>1.9697798617415101E-2</v>
      </c>
      <c r="R63">
        <v>3.9551718484735501E-2</v>
      </c>
      <c r="S63">
        <v>1.50300142068034E-2</v>
      </c>
      <c r="T63">
        <f t="shared" si="12"/>
        <v>2.8613200813599516E-2</v>
      </c>
      <c r="V63">
        <f t="shared" si="13"/>
        <v>7</v>
      </c>
      <c r="W63">
        <f t="shared" si="14"/>
        <v>0</v>
      </c>
      <c r="X63">
        <f t="shared" si="15"/>
        <v>7</v>
      </c>
      <c r="Y63">
        <f t="shared" si="16"/>
        <v>2.4000000000000004</v>
      </c>
      <c r="Z63">
        <f t="shared" si="17"/>
        <v>2</v>
      </c>
      <c r="AB63">
        <f t="shared" si="18"/>
        <v>35.932204878678789</v>
      </c>
      <c r="AC63">
        <f t="shared" si="19"/>
        <v>43.118645854414552</v>
      </c>
    </row>
    <row r="64" spans="1:29" x14ac:dyDescent="0.2">
      <c r="A64">
        <v>875</v>
      </c>
      <c r="B64" t="s">
        <v>66</v>
      </c>
      <c r="C64">
        <v>3</v>
      </c>
      <c r="D64">
        <v>2747</v>
      </c>
      <c r="E64">
        <v>2762</v>
      </c>
      <c r="F64">
        <v>624.6904333</v>
      </c>
      <c r="G64">
        <v>3.2123198861165698</v>
      </c>
      <c r="H64">
        <v>3.21116336700543</v>
      </c>
      <c r="I64">
        <v>3.1946484525502901</v>
      </c>
      <c r="K64">
        <v>3.26583547632015</v>
      </c>
      <c r="M64">
        <v>3.17278341118018</v>
      </c>
      <c r="O64">
        <v>8.3282380878337794E-2</v>
      </c>
      <c r="P64">
        <v>0.101177239976944</v>
      </c>
      <c r="Q64">
        <v>0.100171411579818</v>
      </c>
      <c r="S64">
        <v>0.100598148576128</v>
      </c>
      <c r="T64">
        <f t="shared" si="12"/>
        <v>9.6307295252806957E-2</v>
      </c>
      <c r="V64">
        <f t="shared" si="13"/>
        <v>16</v>
      </c>
      <c r="W64">
        <f t="shared" si="14"/>
        <v>0</v>
      </c>
      <c r="X64">
        <f t="shared" si="15"/>
        <v>16</v>
      </c>
      <c r="Y64">
        <f t="shared" si="16"/>
        <v>6</v>
      </c>
      <c r="Z64">
        <f t="shared" si="17"/>
        <v>5.6000000000000005</v>
      </c>
      <c r="AB64">
        <f t="shared" si="18"/>
        <v>52.87972351966966</v>
      </c>
      <c r="AC64">
        <f t="shared" si="19"/>
        <v>56.656846628217494</v>
      </c>
    </row>
    <row r="65" spans="1:29" x14ac:dyDescent="0.2">
      <c r="A65">
        <v>1271</v>
      </c>
      <c r="B65" t="s">
        <v>65</v>
      </c>
      <c r="C65">
        <v>2</v>
      </c>
      <c r="D65">
        <v>2747</v>
      </c>
      <c r="E65">
        <v>2758</v>
      </c>
      <c r="F65">
        <v>707.90485000000001</v>
      </c>
      <c r="G65">
        <v>2.2227463604729998</v>
      </c>
      <c r="H65">
        <v>2.1572614116492201</v>
      </c>
      <c r="I65">
        <v>2.1735501046665902</v>
      </c>
      <c r="J65">
        <v>2.2081157094913801</v>
      </c>
      <c r="K65">
        <v>2.1937057777125202</v>
      </c>
      <c r="O65">
        <v>2.7828862781995201E-2</v>
      </c>
      <c r="P65">
        <v>5.8778536617175997E-2</v>
      </c>
      <c r="Q65">
        <v>7.2040148715545899E-2</v>
      </c>
      <c r="R65">
        <v>0.12536213548740699</v>
      </c>
      <c r="S65">
        <v>5.7515354535010103E-2</v>
      </c>
      <c r="T65">
        <f t="shared" si="12"/>
        <v>6.8305007627426834E-2</v>
      </c>
      <c r="V65">
        <f t="shared" si="13"/>
        <v>12</v>
      </c>
      <c r="W65">
        <f t="shared" si="14"/>
        <v>0</v>
      </c>
      <c r="X65">
        <f t="shared" si="15"/>
        <v>12</v>
      </c>
      <c r="Y65">
        <f t="shared" si="16"/>
        <v>4.4000000000000004</v>
      </c>
      <c r="Z65">
        <f t="shared" si="17"/>
        <v>4</v>
      </c>
    </row>
    <row r="66" spans="1:29" x14ac:dyDescent="0.2">
      <c r="A66">
        <v>564</v>
      </c>
      <c r="B66" t="s">
        <v>67</v>
      </c>
      <c r="C66">
        <v>2</v>
      </c>
      <c r="D66">
        <v>2754</v>
      </c>
      <c r="E66">
        <v>2762</v>
      </c>
      <c r="F66">
        <v>552.31955000000005</v>
      </c>
      <c r="G66">
        <v>1.5998823869810901</v>
      </c>
      <c r="H66">
        <v>1.59434450094041</v>
      </c>
      <c r="I66">
        <v>1.57767150247873</v>
      </c>
      <c r="J66">
        <v>1.6070866062382001</v>
      </c>
      <c r="K66">
        <v>1.6115068132246999</v>
      </c>
      <c r="M66">
        <v>1.4750627458321699</v>
      </c>
      <c r="O66">
        <v>9.1072823304693701E-3</v>
      </c>
      <c r="P66">
        <v>4.6807043327757897E-2</v>
      </c>
      <c r="Q66">
        <v>4.2615210971856603E-2</v>
      </c>
      <c r="R66">
        <v>1.2029160497449801E-2</v>
      </c>
      <c r="S66">
        <v>1.9817965745924E-2</v>
      </c>
      <c r="T66">
        <f t="shared" ref="T66:T71" si="20">AVERAGE(O66:S66)</f>
        <v>2.6075332574691534E-2</v>
      </c>
      <c r="V66">
        <f t="shared" ref="V66:V71" si="21">LEN(B66)</f>
        <v>9</v>
      </c>
      <c r="W66">
        <f t="shared" ref="W66:W71" si="22">LEN(B66)-LEN(SUBSTITUTE(B66,"P",""))</f>
        <v>0</v>
      </c>
      <c r="X66">
        <f t="shared" ref="X66:X71" si="23">V66-W66</f>
        <v>9</v>
      </c>
      <c r="Y66">
        <f t="shared" ref="Y66:Y71" si="24">(X66-1)*0.4</f>
        <v>3.2</v>
      </c>
      <c r="Z66">
        <f t="shared" ref="Z66:Z71" si="25">(X66-2)*0.4</f>
        <v>2.8000000000000003</v>
      </c>
      <c r="AB66">
        <f t="shared" ref="AB66:AB71" si="26">(M66/Y66)*100</f>
        <v>46.095710807255308</v>
      </c>
      <c r="AC66">
        <f t="shared" ref="AC66:AC71" si="27">(M66/Z66)*100</f>
        <v>52.680812351148923</v>
      </c>
    </row>
    <row r="67" spans="1:29" x14ac:dyDescent="0.2">
      <c r="A67">
        <v>451</v>
      </c>
      <c r="B67" t="s">
        <v>68</v>
      </c>
      <c r="C67">
        <v>2</v>
      </c>
      <c r="D67">
        <v>2763</v>
      </c>
      <c r="E67">
        <v>2771</v>
      </c>
      <c r="F67">
        <v>516.28195000000005</v>
      </c>
      <c r="G67">
        <v>1.7269691659131401</v>
      </c>
      <c r="H67">
        <v>1.8986737986294</v>
      </c>
      <c r="I67">
        <v>1.97556706177811</v>
      </c>
      <c r="J67">
        <v>1.99130336280761</v>
      </c>
      <c r="K67">
        <v>1.9689538820419099</v>
      </c>
      <c r="M67">
        <v>1.9136824577551801</v>
      </c>
      <c r="O67">
        <v>1.41823867124472E-2</v>
      </c>
      <c r="P67">
        <v>5.2068489682480297E-2</v>
      </c>
      <c r="Q67">
        <v>2.8965088935213198E-2</v>
      </c>
      <c r="R67">
        <v>6.1377885922586597E-2</v>
      </c>
      <c r="S67">
        <v>2.8748304654673901E-2</v>
      </c>
      <c r="T67">
        <f t="shared" si="20"/>
        <v>3.7068431181480239E-2</v>
      </c>
      <c r="V67">
        <f t="shared" si="21"/>
        <v>9</v>
      </c>
      <c r="W67">
        <f t="shared" si="22"/>
        <v>0</v>
      </c>
      <c r="X67">
        <f t="shared" si="23"/>
        <v>9</v>
      </c>
      <c r="Y67">
        <f t="shared" si="24"/>
        <v>3.2</v>
      </c>
      <c r="Z67">
        <f t="shared" si="25"/>
        <v>2.8000000000000003</v>
      </c>
      <c r="AB67">
        <f t="shared" si="26"/>
        <v>59.802576804849373</v>
      </c>
      <c r="AC67">
        <f t="shared" si="27"/>
        <v>68.345802062684996</v>
      </c>
    </row>
    <row r="68" spans="1:29" x14ac:dyDescent="0.2">
      <c r="A68">
        <v>2087</v>
      </c>
      <c r="B68" t="s">
        <v>68</v>
      </c>
      <c r="C68">
        <v>1</v>
      </c>
      <c r="D68">
        <v>2763</v>
      </c>
      <c r="E68">
        <v>2771</v>
      </c>
      <c r="F68">
        <v>1031.556</v>
      </c>
      <c r="G68">
        <v>1.6968876569434399</v>
      </c>
      <c r="H68">
        <v>1.84115078409018</v>
      </c>
      <c r="I68">
        <v>2.0104720724773602</v>
      </c>
      <c r="J68">
        <v>1.9468655163622199</v>
      </c>
      <c r="K68">
        <v>1.9501512667322201</v>
      </c>
      <c r="M68">
        <v>1.8927561962589901</v>
      </c>
      <c r="O68">
        <v>2.8216252241875701E-2</v>
      </c>
      <c r="P68">
        <v>4.2551898807374498E-2</v>
      </c>
      <c r="Q68">
        <v>9.6840374064478697E-3</v>
      </c>
      <c r="R68">
        <v>3.8986783823131498E-2</v>
      </c>
      <c r="S68">
        <v>2.8560404770925099E-2</v>
      </c>
      <c r="T68">
        <f t="shared" si="20"/>
        <v>2.9599875409950939E-2</v>
      </c>
      <c r="V68">
        <f t="shared" si="21"/>
        <v>9</v>
      </c>
      <c r="W68">
        <f t="shared" si="22"/>
        <v>0</v>
      </c>
      <c r="X68">
        <f t="shared" si="23"/>
        <v>9</v>
      </c>
      <c r="Y68">
        <f t="shared" si="24"/>
        <v>3.2</v>
      </c>
      <c r="Z68">
        <f t="shared" si="25"/>
        <v>2.8000000000000003</v>
      </c>
      <c r="AB68">
        <f t="shared" si="26"/>
        <v>59.148631133093431</v>
      </c>
      <c r="AC68">
        <f t="shared" si="27"/>
        <v>67.598435580678213</v>
      </c>
    </row>
    <row r="69" spans="1:29" x14ac:dyDescent="0.2">
      <c r="A69">
        <v>1541</v>
      </c>
      <c r="B69" t="s">
        <v>69</v>
      </c>
      <c r="C69">
        <v>2</v>
      </c>
      <c r="D69">
        <v>3204</v>
      </c>
      <c r="E69">
        <v>3217</v>
      </c>
      <c r="F69">
        <v>775.31344999999999</v>
      </c>
      <c r="G69">
        <v>1.9933400847820699</v>
      </c>
      <c r="H69">
        <v>1.99797388589779</v>
      </c>
      <c r="I69">
        <v>2.0117493144183398</v>
      </c>
      <c r="K69">
        <v>1.9748542744815401</v>
      </c>
      <c r="M69">
        <v>1.9581859541714199</v>
      </c>
      <c r="O69">
        <v>6.3263118183058006E-2</v>
      </c>
      <c r="P69">
        <v>9.2444666326567199E-2</v>
      </c>
      <c r="Q69">
        <v>6.8762713590319297E-2</v>
      </c>
      <c r="S69">
        <v>1.2940745982786101E-2</v>
      </c>
      <c r="T69">
        <f t="shared" si="20"/>
        <v>5.9352811020682648E-2</v>
      </c>
      <c r="V69">
        <f t="shared" si="21"/>
        <v>14</v>
      </c>
      <c r="W69">
        <f t="shared" si="22"/>
        <v>1</v>
      </c>
      <c r="X69">
        <f t="shared" si="23"/>
        <v>13</v>
      </c>
      <c r="Y69">
        <f t="shared" si="24"/>
        <v>4.8000000000000007</v>
      </c>
      <c r="Z69">
        <f t="shared" si="25"/>
        <v>4.4000000000000004</v>
      </c>
      <c r="AB69">
        <f t="shared" si="26"/>
        <v>40.795540711904579</v>
      </c>
      <c r="AC69">
        <f t="shared" si="27"/>
        <v>44.50422623116863</v>
      </c>
    </row>
    <row r="70" spans="1:29" x14ac:dyDescent="0.2">
      <c r="A70">
        <v>1738</v>
      </c>
      <c r="B70" t="s">
        <v>70</v>
      </c>
      <c r="C70">
        <v>2</v>
      </c>
      <c r="D70">
        <v>3204</v>
      </c>
      <c r="E70">
        <v>3218</v>
      </c>
      <c r="F70">
        <v>840.83370000000002</v>
      </c>
      <c r="G70">
        <v>2.2250194046450602</v>
      </c>
      <c r="H70">
        <v>2.2171511747105699</v>
      </c>
      <c r="I70">
        <v>2.1917964793289699</v>
      </c>
      <c r="J70">
        <v>2.21539699143946</v>
      </c>
      <c r="K70">
        <v>2.1966814769133101</v>
      </c>
      <c r="M70">
        <v>2.3994182862229199</v>
      </c>
      <c r="O70">
        <v>0.108547586793277</v>
      </c>
      <c r="P70">
        <v>9.2770703378800501E-2</v>
      </c>
      <c r="Q70">
        <v>7.5741850513979303E-2</v>
      </c>
      <c r="R70">
        <v>0.10048256492122599</v>
      </c>
      <c r="S70">
        <v>8.7546213585096899E-2</v>
      </c>
      <c r="T70">
        <f t="shared" si="20"/>
        <v>9.3017783838475934E-2</v>
      </c>
      <c r="V70">
        <f t="shared" si="21"/>
        <v>15</v>
      </c>
      <c r="W70">
        <f t="shared" si="22"/>
        <v>1</v>
      </c>
      <c r="X70">
        <f t="shared" si="23"/>
        <v>14</v>
      </c>
      <c r="Y70">
        <f t="shared" si="24"/>
        <v>5.2</v>
      </c>
      <c r="Z70">
        <f t="shared" si="25"/>
        <v>4.8000000000000007</v>
      </c>
      <c r="AB70">
        <f t="shared" si="26"/>
        <v>46.142659350440759</v>
      </c>
      <c r="AC70">
        <f t="shared" si="27"/>
        <v>49.987880962977485</v>
      </c>
    </row>
    <row r="71" spans="1:29" x14ac:dyDescent="0.2">
      <c r="A71">
        <v>2061</v>
      </c>
      <c r="B71" t="s">
        <v>71</v>
      </c>
      <c r="C71">
        <v>1</v>
      </c>
      <c r="D71">
        <v>3219</v>
      </c>
      <c r="E71">
        <v>3226</v>
      </c>
      <c r="F71">
        <v>1005.4013</v>
      </c>
      <c r="G71">
        <v>1.3680715649017301</v>
      </c>
      <c r="H71">
        <v>1.36682911935719</v>
      </c>
      <c r="I71">
        <v>1.3231523183968901</v>
      </c>
      <c r="J71">
        <v>1.38398544688994</v>
      </c>
      <c r="K71">
        <v>1.32998606286301</v>
      </c>
      <c r="M71">
        <v>1.27802573479849</v>
      </c>
      <c r="O71">
        <v>3.0376132261614699E-2</v>
      </c>
      <c r="P71">
        <v>2.3925738996646701E-2</v>
      </c>
      <c r="Q71">
        <v>4.1826096400241403E-2</v>
      </c>
      <c r="R71">
        <v>6.11038299512228E-2</v>
      </c>
      <c r="S71">
        <v>1.8933877869055399E-2</v>
      </c>
      <c r="T71">
        <f t="shared" si="20"/>
        <v>3.52331350957562E-2</v>
      </c>
      <c r="V71">
        <f t="shared" si="21"/>
        <v>8</v>
      </c>
      <c r="W71">
        <f t="shared" si="22"/>
        <v>0</v>
      </c>
      <c r="X71">
        <f t="shared" si="23"/>
        <v>8</v>
      </c>
      <c r="Y71">
        <f t="shared" si="24"/>
        <v>2.8000000000000003</v>
      </c>
      <c r="Z71">
        <f t="shared" si="25"/>
        <v>2.4000000000000004</v>
      </c>
      <c r="AB71">
        <f t="shared" si="26"/>
        <v>45.643776242803213</v>
      </c>
      <c r="AC71">
        <f t="shared" si="27"/>
        <v>53.251072283270403</v>
      </c>
    </row>
    <row r="72" spans="1:29" x14ac:dyDescent="0.2">
      <c r="AB72">
        <f>AVERAGE(AB2:AB71)</f>
        <v>45.574404197685013</v>
      </c>
      <c r="AC72">
        <f>AVERAGE(AC2:AC71)</f>
        <v>51.221406906563637</v>
      </c>
    </row>
  </sheetData>
  <sortState ref="A2:AC72">
    <sortCondition ref="D2:D7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DEF77-C43F-4E07-8971-78B153900629}">
  <sheetPr codeName="Sheet2"/>
  <dimension ref="A1:AE40"/>
  <sheetViews>
    <sheetView tabSelected="1" zoomScaleNormal="100" workbookViewId="0">
      <selection activeCell="H6" sqref="H6"/>
    </sheetView>
  </sheetViews>
  <sheetFormatPr baseColWidth="10" defaultColWidth="8.83203125" defaultRowHeight="15" x14ac:dyDescent="0.2"/>
  <cols>
    <col min="2" max="2" width="23.83203125" customWidth="1"/>
    <col min="27" max="31" width="8.6640625" style="2"/>
  </cols>
  <sheetData>
    <row r="1" spans="1:31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>
        <v>0.5</v>
      </c>
      <c r="H1">
        <v>1</v>
      </c>
      <c r="I1">
        <v>5</v>
      </c>
      <c r="J1">
        <v>15</v>
      </c>
      <c r="K1">
        <v>60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72</v>
      </c>
      <c r="Y1" t="s">
        <v>74</v>
      </c>
      <c r="Z1" t="s">
        <v>73</v>
      </c>
    </row>
    <row r="2" spans="1:31" x14ac:dyDescent="0.2">
      <c r="A2">
        <v>1665</v>
      </c>
      <c r="B2" t="s">
        <v>40</v>
      </c>
      <c r="C2">
        <v>3</v>
      </c>
      <c r="D2">
        <v>2565</v>
      </c>
      <c r="E2">
        <v>2585</v>
      </c>
      <c r="F2">
        <v>814.66403330000003</v>
      </c>
      <c r="G2">
        <v>2.3300238042361099</v>
      </c>
      <c r="H2">
        <v>2.6422847866147698</v>
      </c>
      <c r="I2">
        <v>3.1908953343670001</v>
      </c>
      <c r="J2">
        <v>3.3621091434324502</v>
      </c>
      <c r="K2">
        <v>3.4428327870867199</v>
      </c>
      <c r="O2">
        <v>0.12028837275509099</v>
      </c>
      <c r="P2">
        <v>3.7042263424103099E-2</v>
      </c>
      <c r="Q2">
        <v>6.6270997588204594E-2</v>
      </c>
      <c r="R2">
        <v>0.109456400629102</v>
      </c>
      <c r="S2">
        <v>0.14182289709245</v>
      </c>
      <c r="T2">
        <f t="shared" ref="T2:T37" si="0">AVERAGE(O2:S2)</f>
        <v>9.4976186297790144E-2</v>
      </c>
      <c r="U2">
        <v>3.42562838996807</v>
      </c>
      <c r="V2">
        <f t="shared" ref="V2:V37" si="1">LEN(B2)</f>
        <v>21</v>
      </c>
      <c r="W2">
        <f t="shared" ref="W2:W37" si="2">LEN(B2)-LEN(SUBSTITUTE(B2,"P",""))</f>
        <v>4</v>
      </c>
      <c r="X2">
        <f t="shared" ref="X2:X37" si="3">V2-W2</f>
        <v>17</v>
      </c>
      <c r="Y2">
        <f t="shared" ref="Y2:Y37" si="4">(X2-1)*0.4</f>
        <v>6.4</v>
      </c>
      <c r="Z2">
        <f t="shared" ref="Z2:Z37" si="5">(X2-2)*0.4</f>
        <v>6</v>
      </c>
    </row>
    <row r="3" spans="1:31" x14ac:dyDescent="0.2">
      <c r="A3">
        <v>2149</v>
      </c>
      <c r="B3" t="s">
        <v>39</v>
      </c>
      <c r="C3">
        <v>2</v>
      </c>
      <c r="D3">
        <v>2565</v>
      </c>
      <c r="E3">
        <v>2583</v>
      </c>
      <c r="F3">
        <v>1105.4662000000001</v>
      </c>
      <c r="G3">
        <v>1.9867015269537001</v>
      </c>
      <c r="H3">
        <v>2.3169292185728798</v>
      </c>
      <c r="I3">
        <v>2.79987505915877</v>
      </c>
      <c r="J3">
        <v>2.9733608336497102</v>
      </c>
      <c r="K3">
        <v>3.04985753668926</v>
      </c>
      <c r="O3">
        <v>3.7195450104848801E-2</v>
      </c>
      <c r="P3">
        <v>8.0879347890337502E-2</v>
      </c>
      <c r="Q3">
        <v>5.3081774481465803E-2</v>
      </c>
      <c r="R3">
        <v>8.41042404146706E-2</v>
      </c>
      <c r="S3">
        <v>0.10589684120036499</v>
      </c>
      <c r="T3">
        <f t="shared" si="0"/>
        <v>7.2231530818337553E-2</v>
      </c>
      <c r="U3">
        <v>3.0843593128871301</v>
      </c>
      <c r="V3">
        <f t="shared" si="1"/>
        <v>19</v>
      </c>
      <c r="W3">
        <f t="shared" si="2"/>
        <v>4</v>
      </c>
      <c r="X3">
        <f t="shared" si="3"/>
        <v>15</v>
      </c>
      <c r="Y3">
        <f t="shared" si="4"/>
        <v>5.6000000000000005</v>
      </c>
      <c r="Z3">
        <f t="shared" si="5"/>
        <v>5.2</v>
      </c>
    </row>
    <row r="4" spans="1:31" x14ac:dyDescent="0.2">
      <c r="A4">
        <v>2207</v>
      </c>
      <c r="B4" t="s">
        <v>40</v>
      </c>
      <c r="C4">
        <v>2</v>
      </c>
      <c r="D4">
        <v>2565</v>
      </c>
      <c r="E4">
        <v>2585</v>
      </c>
      <c r="F4">
        <v>1221.4920999999999</v>
      </c>
      <c r="G4">
        <v>2.27893026525647</v>
      </c>
      <c r="H4">
        <v>2.6288127378606201</v>
      </c>
      <c r="I4">
        <v>3.08175393435865</v>
      </c>
      <c r="J4">
        <v>3.2604858462170698</v>
      </c>
      <c r="K4">
        <v>3.3012615619625798</v>
      </c>
      <c r="O4">
        <v>3.1328581387709303E-2</v>
      </c>
      <c r="P4">
        <v>7.9409077402424103E-2</v>
      </c>
      <c r="Q4">
        <v>5.9590308917887698E-2</v>
      </c>
      <c r="R4">
        <v>6.7954389280409394E-2</v>
      </c>
      <c r="S4">
        <v>0.12266446959892301</v>
      </c>
      <c r="T4">
        <f t="shared" si="0"/>
        <v>7.2189365317470694E-2</v>
      </c>
      <c r="U4">
        <v>3.4189372512074998</v>
      </c>
      <c r="V4">
        <f t="shared" si="1"/>
        <v>21</v>
      </c>
      <c r="W4">
        <f t="shared" si="2"/>
        <v>4</v>
      </c>
      <c r="X4">
        <f t="shared" si="3"/>
        <v>17</v>
      </c>
      <c r="Y4">
        <f t="shared" si="4"/>
        <v>6.4</v>
      </c>
      <c r="Z4">
        <f t="shared" si="5"/>
        <v>6</v>
      </c>
    </row>
    <row r="5" spans="1:31" x14ac:dyDescent="0.2">
      <c r="A5">
        <v>2097</v>
      </c>
      <c r="B5" t="s">
        <v>41</v>
      </c>
      <c r="C5">
        <v>2</v>
      </c>
      <c r="D5">
        <v>2566</v>
      </c>
      <c r="E5">
        <v>2583</v>
      </c>
      <c r="F5">
        <v>1039.94595</v>
      </c>
      <c r="G5">
        <v>1.7885919086694699</v>
      </c>
      <c r="H5">
        <v>2.0541212251546899</v>
      </c>
      <c r="I5">
        <v>2.5406782272030499</v>
      </c>
      <c r="J5">
        <v>2.7129918779800799</v>
      </c>
      <c r="K5">
        <v>2.74951710749894</v>
      </c>
      <c r="O5">
        <v>2.4570150569598499E-2</v>
      </c>
      <c r="P5">
        <v>6.9877125041277799E-2</v>
      </c>
      <c r="Q5">
        <v>6.37579700949918E-3</v>
      </c>
      <c r="R5">
        <v>7.4700007205901794E-2</v>
      </c>
      <c r="S5">
        <v>8.8896444564185703E-2</v>
      </c>
      <c r="T5">
        <f t="shared" si="0"/>
        <v>5.2883904878092594E-2</v>
      </c>
      <c r="U5">
        <v>2.82887225563075</v>
      </c>
      <c r="V5">
        <f t="shared" si="1"/>
        <v>18</v>
      </c>
      <c r="W5">
        <f t="shared" si="2"/>
        <v>4</v>
      </c>
      <c r="X5">
        <f t="shared" si="3"/>
        <v>14</v>
      </c>
      <c r="Y5">
        <f t="shared" si="4"/>
        <v>5.2</v>
      </c>
      <c r="Z5">
        <f t="shared" si="5"/>
        <v>4.8000000000000007</v>
      </c>
    </row>
    <row r="6" spans="1:31" x14ac:dyDescent="0.2">
      <c r="A6">
        <v>2135</v>
      </c>
      <c r="B6" t="s">
        <v>42</v>
      </c>
      <c r="C6">
        <v>2</v>
      </c>
      <c r="D6">
        <v>2566</v>
      </c>
      <c r="E6">
        <v>2584</v>
      </c>
      <c r="F6">
        <v>1091.45055</v>
      </c>
      <c r="G6">
        <v>1.9262637328789101</v>
      </c>
      <c r="H6">
        <v>2.2306485981366699</v>
      </c>
      <c r="I6">
        <v>2.7140502051625401</v>
      </c>
      <c r="J6">
        <v>2.9010822478227101</v>
      </c>
      <c r="K6">
        <v>2.9440069075847402</v>
      </c>
      <c r="O6">
        <v>5.4636023180682003E-2</v>
      </c>
      <c r="P6">
        <v>6.7818219486378895E-2</v>
      </c>
      <c r="Q6">
        <v>5.44583235389847E-2</v>
      </c>
      <c r="R6">
        <v>9.8001957440250698E-2</v>
      </c>
      <c r="S6">
        <v>8.0827316113704806E-2</v>
      </c>
      <c r="T6">
        <f t="shared" si="0"/>
        <v>7.1148367952000219E-2</v>
      </c>
      <c r="U6">
        <v>3.0254162271540701</v>
      </c>
      <c r="V6">
        <f t="shared" si="1"/>
        <v>19</v>
      </c>
      <c r="W6">
        <f t="shared" si="2"/>
        <v>4</v>
      </c>
      <c r="X6">
        <f t="shared" si="3"/>
        <v>15</v>
      </c>
      <c r="Y6">
        <f t="shared" si="4"/>
        <v>5.6000000000000005</v>
      </c>
      <c r="Z6">
        <f t="shared" si="5"/>
        <v>5.2</v>
      </c>
    </row>
    <row r="7" spans="1:31" x14ac:dyDescent="0.2">
      <c r="A7">
        <v>461</v>
      </c>
      <c r="B7" t="s">
        <v>43</v>
      </c>
      <c r="C7">
        <v>2</v>
      </c>
      <c r="D7">
        <v>2590</v>
      </c>
      <c r="E7">
        <v>2597</v>
      </c>
      <c r="F7">
        <v>520.24644999999998</v>
      </c>
      <c r="G7">
        <v>1.19374974119723</v>
      </c>
      <c r="H7">
        <v>1.2354922358173099</v>
      </c>
      <c r="I7">
        <v>1.2699570973057299</v>
      </c>
      <c r="J7">
        <v>1.2263916765993601</v>
      </c>
      <c r="K7">
        <v>1.20345733930518</v>
      </c>
      <c r="O7">
        <v>3.3299832212736399E-2</v>
      </c>
      <c r="P7">
        <v>3.3537003223364899E-2</v>
      </c>
      <c r="Q7">
        <v>3.91943728011932E-2</v>
      </c>
      <c r="R7">
        <v>4.2556848316798103E-2</v>
      </c>
      <c r="S7">
        <v>3.6499032881238097E-2</v>
      </c>
      <c r="T7">
        <f t="shared" si="0"/>
        <v>3.701741788706614E-2</v>
      </c>
      <c r="U7">
        <v>1.1452635623527201</v>
      </c>
      <c r="V7">
        <f t="shared" si="1"/>
        <v>8</v>
      </c>
      <c r="W7">
        <f t="shared" si="2"/>
        <v>0</v>
      </c>
      <c r="X7">
        <f t="shared" si="3"/>
        <v>8</v>
      </c>
      <c r="Y7">
        <f t="shared" si="4"/>
        <v>2.8000000000000003</v>
      </c>
      <c r="Z7">
        <f t="shared" si="5"/>
        <v>2.4000000000000004</v>
      </c>
    </row>
    <row r="8" spans="1:31" x14ac:dyDescent="0.2">
      <c r="A8" s="1">
        <v>288</v>
      </c>
      <c r="B8" s="1" t="s">
        <v>45</v>
      </c>
      <c r="C8" s="1">
        <v>2</v>
      </c>
      <c r="D8" s="1">
        <v>2601</v>
      </c>
      <c r="E8" s="1">
        <v>2608</v>
      </c>
      <c r="F8" s="1">
        <v>468.24959999999999</v>
      </c>
      <c r="G8" s="1">
        <v>1.6293198178083399</v>
      </c>
      <c r="H8" s="1">
        <v>1.6367586979931601</v>
      </c>
      <c r="I8" s="1">
        <v>1.6651430683139501</v>
      </c>
      <c r="J8" s="1">
        <v>1.6795977379379601</v>
      </c>
      <c r="K8" s="1">
        <v>1.6823805457655201</v>
      </c>
      <c r="L8" s="1"/>
      <c r="M8" s="1"/>
      <c r="N8" s="1"/>
      <c r="O8" s="1">
        <v>3.1685717918074903E-2</v>
      </c>
      <c r="P8" s="1">
        <v>2.1521186498035701E-2</v>
      </c>
      <c r="Q8" s="1">
        <v>2.3556029324551999E-2</v>
      </c>
      <c r="R8" s="1">
        <v>4.7241616864189401E-3</v>
      </c>
      <c r="S8" s="1">
        <v>2.7986446266812501E-2</v>
      </c>
      <c r="T8" s="1">
        <f t="shared" si="0"/>
        <v>2.1894708338778809E-2</v>
      </c>
      <c r="U8" s="1">
        <v>1.6047617907030101</v>
      </c>
      <c r="V8" s="1">
        <f t="shared" si="1"/>
        <v>8</v>
      </c>
      <c r="W8" s="1">
        <f t="shared" si="2"/>
        <v>1</v>
      </c>
      <c r="X8" s="1">
        <f t="shared" si="3"/>
        <v>7</v>
      </c>
      <c r="Y8" s="1">
        <f t="shared" si="4"/>
        <v>2.4000000000000004</v>
      </c>
      <c r="Z8" s="1">
        <f t="shared" si="5"/>
        <v>2</v>
      </c>
    </row>
    <row r="9" spans="1:31" x14ac:dyDescent="0.2">
      <c r="A9">
        <v>1267</v>
      </c>
      <c r="B9" t="s">
        <v>44</v>
      </c>
      <c r="C9">
        <v>1</v>
      </c>
      <c r="D9">
        <v>2601</v>
      </c>
      <c r="E9">
        <v>2606</v>
      </c>
      <c r="F9">
        <v>707.38030000000003</v>
      </c>
      <c r="G9">
        <v>1.0108631397824901</v>
      </c>
      <c r="H9">
        <v>1.0241874225421199</v>
      </c>
      <c r="I9">
        <v>1.0334102259295701</v>
      </c>
      <c r="J9">
        <v>1.0126154647887</v>
      </c>
      <c r="K9">
        <v>1.0038810934646001</v>
      </c>
      <c r="O9">
        <v>1.5439619604706601E-2</v>
      </c>
      <c r="P9">
        <v>1.68191927013078E-2</v>
      </c>
      <c r="Q9">
        <v>1.37275247018221E-2</v>
      </c>
      <c r="R9">
        <v>1.7471340493847101E-2</v>
      </c>
      <c r="S9">
        <v>1.7158744606954199E-2</v>
      </c>
      <c r="T9">
        <f t="shared" si="0"/>
        <v>1.6123284421727561E-2</v>
      </c>
      <c r="U9">
        <v>1.0284343278741901</v>
      </c>
      <c r="V9">
        <f t="shared" si="1"/>
        <v>6</v>
      </c>
      <c r="W9">
        <f t="shared" si="2"/>
        <v>1</v>
      </c>
      <c r="X9">
        <f t="shared" si="3"/>
        <v>5</v>
      </c>
      <c r="Y9">
        <f t="shared" si="4"/>
        <v>1.6</v>
      </c>
      <c r="Z9">
        <f t="shared" si="5"/>
        <v>1.2000000000000002</v>
      </c>
    </row>
    <row r="10" spans="1:31" x14ac:dyDescent="0.2">
      <c r="A10">
        <v>1898</v>
      </c>
      <c r="B10" t="s">
        <v>46</v>
      </c>
      <c r="C10">
        <v>3</v>
      </c>
      <c r="D10">
        <v>2601</v>
      </c>
      <c r="E10">
        <v>2625</v>
      </c>
      <c r="F10">
        <v>908.12936669999999</v>
      </c>
      <c r="G10">
        <v>5.8575277541528896</v>
      </c>
      <c r="H10">
        <v>5.8666385876811002</v>
      </c>
      <c r="I10">
        <v>5.7725842741120799</v>
      </c>
      <c r="J10">
        <v>5.7094241701916699</v>
      </c>
      <c r="K10">
        <v>5.7416918628948901</v>
      </c>
      <c r="O10">
        <v>5.3196005571945603E-3</v>
      </c>
      <c r="P10">
        <v>0.17695314930879799</v>
      </c>
      <c r="Q10">
        <v>0.120614500436749</v>
      </c>
      <c r="R10">
        <v>3.6078158495498898E-2</v>
      </c>
      <c r="S10">
        <v>0.112011971766509</v>
      </c>
      <c r="T10">
        <f t="shared" si="0"/>
        <v>9.0195476112949896E-2</v>
      </c>
      <c r="U10">
        <v>5.9032110388395802</v>
      </c>
      <c r="V10">
        <f t="shared" si="1"/>
        <v>25</v>
      </c>
      <c r="W10">
        <f t="shared" si="2"/>
        <v>1</v>
      </c>
      <c r="X10">
        <f t="shared" si="3"/>
        <v>24</v>
      </c>
      <c r="Y10">
        <f t="shared" si="4"/>
        <v>9.2000000000000011</v>
      </c>
      <c r="Z10">
        <f t="shared" si="5"/>
        <v>8.8000000000000007</v>
      </c>
    </row>
    <row r="11" spans="1:31" s="1" customFormat="1" x14ac:dyDescent="0.2">
      <c r="A11" s="1">
        <v>1957</v>
      </c>
      <c r="B11" s="1" t="s">
        <v>45</v>
      </c>
      <c r="C11" s="1">
        <v>1</v>
      </c>
      <c r="D11" s="1">
        <v>2601</v>
      </c>
      <c r="E11" s="1">
        <v>2608</v>
      </c>
      <c r="F11" s="1">
        <v>935.49130000000002</v>
      </c>
      <c r="G11" s="1">
        <v>1.67179372743265</v>
      </c>
      <c r="H11" s="1">
        <v>1.70241426223027</v>
      </c>
      <c r="I11" s="1">
        <v>1.7645060823219501</v>
      </c>
      <c r="J11" s="1">
        <v>1.79965897203028</v>
      </c>
      <c r="K11" s="1">
        <v>1.79313399731505</v>
      </c>
      <c r="O11" s="1">
        <v>1.4628314307209201E-2</v>
      </c>
      <c r="P11" s="1">
        <v>3.0621518591588199E-2</v>
      </c>
      <c r="Q11" s="1">
        <v>1.7289332335121602E-2</v>
      </c>
      <c r="R11" s="1">
        <v>3.7851308685271499E-2</v>
      </c>
      <c r="S11" s="1">
        <v>4.7580468837043699E-2</v>
      </c>
      <c r="T11" s="1">
        <f t="shared" si="0"/>
        <v>2.959418855124684E-2</v>
      </c>
      <c r="U11" s="1">
        <v>1.8029973910874699</v>
      </c>
      <c r="V11" s="1">
        <f t="shared" si="1"/>
        <v>8</v>
      </c>
      <c r="W11" s="1">
        <f t="shared" si="2"/>
        <v>1</v>
      </c>
      <c r="X11" s="1">
        <f t="shared" si="3"/>
        <v>7</v>
      </c>
      <c r="Y11" s="1">
        <f t="shared" si="4"/>
        <v>2.4000000000000004</v>
      </c>
      <c r="Z11" s="1">
        <f t="shared" si="5"/>
        <v>2</v>
      </c>
      <c r="AA11" s="2"/>
      <c r="AB11" s="2"/>
      <c r="AC11" s="2"/>
      <c r="AD11" s="2"/>
      <c r="AE11" s="2"/>
    </row>
    <row r="12" spans="1:31" x14ac:dyDescent="0.2">
      <c r="A12">
        <v>1887</v>
      </c>
      <c r="B12" t="s">
        <v>47</v>
      </c>
      <c r="C12">
        <v>2</v>
      </c>
      <c r="D12">
        <v>2609</v>
      </c>
      <c r="E12">
        <v>2625</v>
      </c>
      <c r="F12">
        <v>903.45365000000004</v>
      </c>
      <c r="G12">
        <v>3.5334257925856201</v>
      </c>
      <c r="H12">
        <v>3.57145518621377</v>
      </c>
      <c r="I12">
        <v>3.5523382815512501</v>
      </c>
      <c r="J12">
        <v>3.5244871737772101</v>
      </c>
      <c r="K12">
        <v>3.48392832693404</v>
      </c>
      <c r="O12">
        <v>4.9964149881447102E-2</v>
      </c>
      <c r="P12">
        <v>9.2888008443122505E-2</v>
      </c>
      <c r="Q12">
        <v>8.0791824335319798E-2</v>
      </c>
      <c r="R12">
        <v>9.3808910260233996E-2</v>
      </c>
      <c r="S12">
        <v>8.3411096225914499E-2</v>
      </c>
      <c r="T12">
        <f t="shared" si="0"/>
        <v>8.0172797829207568E-2</v>
      </c>
      <c r="U12">
        <v>3.4756434676766399</v>
      </c>
      <c r="V12">
        <f t="shared" si="1"/>
        <v>17</v>
      </c>
      <c r="W12">
        <f t="shared" si="2"/>
        <v>0</v>
      </c>
      <c r="X12">
        <f t="shared" si="3"/>
        <v>17</v>
      </c>
      <c r="Y12">
        <f t="shared" si="4"/>
        <v>6.4</v>
      </c>
      <c r="Z12">
        <f t="shared" si="5"/>
        <v>6</v>
      </c>
    </row>
    <row r="13" spans="1:31" x14ac:dyDescent="0.2">
      <c r="A13">
        <v>161</v>
      </c>
      <c r="B13" t="s">
        <v>48</v>
      </c>
      <c r="C13">
        <v>3</v>
      </c>
      <c r="D13">
        <v>2626</v>
      </c>
      <c r="E13">
        <v>2636</v>
      </c>
      <c r="F13">
        <v>414.2357667</v>
      </c>
      <c r="G13">
        <v>2.3041033922119598</v>
      </c>
      <c r="H13">
        <v>2.3025030671230899</v>
      </c>
      <c r="I13">
        <v>2.3455829366335599</v>
      </c>
      <c r="J13">
        <v>2.3001805442755701</v>
      </c>
      <c r="K13">
        <v>2.29093403090185</v>
      </c>
      <c r="O13">
        <v>4.8593316888397603E-2</v>
      </c>
      <c r="P13">
        <v>3.08605553337899E-2</v>
      </c>
      <c r="Q13">
        <v>2.9411384960942099E-2</v>
      </c>
      <c r="R13">
        <v>5.9178028415782701E-2</v>
      </c>
      <c r="S13">
        <v>1.9265777623218801E-2</v>
      </c>
      <c r="T13">
        <f t="shared" si="0"/>
        <v>3.7461812644426218E-2</v>
      </c>
      <c r="U13">
        <v>2.28884147243935</v>
      </c>
      <c r="V13">
        <f t="shared" si="1"/>
        <v>11</v>
      </c>
      <c r="W13">
        <f t="shared" si="2"/>
        <v>1</v>
      </c>
      <c r="X13">
        <f t="shared" si="3"/>
        <v>10</v>
      </c>
      <c r="Y13">
        <f t="shared" si="4"/>
        <v>3.6</v>
      </c>
      <c r="Z13">
        <f t="shared" si="5"/>
        <v>3.2</v>
      </c>
    </row>
    <row r="14" spans="1:31" x14ac:dyDescent="0.2">
      <c r="A14">
        <v>854</v>
      </c>
      <c r="B14" t="s">
        <v>48</v>
      </c>
      <c r="C14">
        <v>2</v>
      </c>
      <c r="D14">
        <v>2626</v>
      </c>
      <c r="E14">
        <v>2636</v>
      </c>
      <c r="F14">
        <v>620.84969999999998</v>
      </c>
      <c r="G14">
        <v>2.28929694710938</v>
      </c>
      <c r="H14">
        <v>2.26522980296587</v>
      </c>
      <c r="I14">
        <v>2.3508822538116099</v>
      </c>
      <c r="J14">
        <v>2.2616709047693999</v>
      </c>
      <c r="K14">
        <v>2.2566129006373798</v>
      </c>
      <c r="O14">
        <v>1.9269710547850101E-2</v>
      </c>
      <c r="P14">
        <v>5.2176714554688898E-2</v>
      </c>
      <c r="Q14">
        <v>3.4486629982983401E-2</v>
      </c>
      <c r="R14">
        <v>4.3941437478165299E-2</v>
      </c>
      <c r="S14">
        <v>5.5693132101162703E-2</v>
      </c>
      <c r="T14">
        <f t="shared" si="0"/>
        <v>4.1113524932970075E-2</v>
      </c>
      <c r="U14">
        <v>2.25035132897461</v>
      </c>
      <c r="V14">
        <f t="shared" si="1"/>
        <v>11</v>
      </c>
      <c r="W14">
        <f t="shared" si="2"/>
        <v>1</v>
      </c>
      <c r="X14">
        <f t="shared" si="3"/>
        <v>10</v>
      </c>
      <c r="Y14">
        <f t="shared" si="4"/>
        <v>3.6</v>
      </c>
      <c r="Z14">
        <f t="shared" si="5"/>
        <v>3.2</v>
      </c>
    </row>
    <row r="15" spans="1:31" x14ac:dyDescent="0.2">
      <c r="A15">
        <v>709</v>
      </c>
      <c r="B15" t="s">
        <v>49</v>
      </c>
      <c r="C15">
        <v>2</v>
      </c>
      <c r="D15">
        <v>2637</v>
      </c>
      <c r="E15">
        <v>2646</v>
      </c>
      <c r="F15">
        <v>594.78644999999995</v>
      </c>
      <c r="G15">
        <v>1.2472409053509399</v>
      </c>
      <c r="H15">
        <v>1.2828096939131099</v>
      </c>
      <c r="I15">
        <v>1.27192368378428</v>
      </c>
      <c r="J15">
        <v>1.2549683012783699</v>
      </c>
      <c r="K15">
        <v>1.2398896007357001</v>
      </c>
      <c r="O15">
        <v>2.1276281390856001E-2</v>
      </c>
      <c r="P15">
        <v>3.7479439670864999E-2</v>
      </c>
      <c r="Q15">
        <v>2.5490934293577901E-2</v>
      </c>
      <c r="R15">
        <v>4.8705611951438701E-2</v>
      </c>
      <c r="S15">
        <v>2.7555018159774101E-2</v>
      </c>
      <c r="T15">
        <f t="shared" si="0"/>
        <v>3.2101457093302338E-2</v>
      </c>
      <c r="U15">
        <v>1.2367252698593401</v>
      </c>
      <c r="V15">
        <f t="shared" si="1"/>
        <v>10</v>
      </c>
      <c r="W15">
        <f t="shared" si="2"/>
        <v>0</v>
      </c>
      <c r="X15">
        <f t="shared" si="3"/>
        <v>10</v>
      </c>
      <c r="Y15">
        <f t="shared" si="4"/>
        <v>3.6</v>
      </c>
      <c r="Z15">
        <f t="shared" si="5"/>
        <v>3.2</v>
      </c>
    </row>
    <row r="16" spans="1:31" x14ac:dyDescent="0.2">
      <c r="A16">
        <v>2194</v>
      </c>
      <c r="B16" t="s">
        <v>49</v>
      </c>
      <c r="C16">
        <v>1</v>
      </c>
      <c r="D16">
        <v>2637</v>
      </c>
      <c r="E16">
        <v>2646</v>
      </c>
      <c r="F16">
        <v>1188.5650000000001</v>
      </c>
      <c r="G16">
        <v>1.2878808376720201</v>
      </c>
      <c r="H16">
        <v>1.28387926009581</v>
      </c>
      <c r="I16">
        <v>1.28227155079779</v>
      </c>
      <c r="J16">
        <v>1.2821334137979099</v>
      </c>
      <c r="K16">
        <v>1.2904638116814799</v>
      </c>
      <c r="O16">
        <v>9.6479902638223897E-3</v>
      </c>
      <c r="P16">
        <v>4.3556805870668402E-2</v>
      </c>
      <c r="Q16">
        <v>9.6835993512231003E-3</v>
      </c>
      <c r="R16">
        <v>3.92439522480185E-2</v>
      </c>
      <c r="S16">
        <v>3.5625849741554701E-2</v>
      </c>
      <c r="T16">
        <f t="shared" si="0"/>
        <v>2.7551639495057418E-2</v>
      </c>
      <c r="U16">
        <v>1.2883797450216801</v>
      </c>
      <c r="V16">
        <f t="shared" si="1"/>
        <v>10</v>
      </c>
      <c r="W16">
        <f t="shared" si="2"/>
        <v>0</v>
      </c>
      <c r="X16">
        <f t="shared" si="3"/>
        <v>10</v>
      </c>
      <c r="Y16">
        <f t="shared" si="4"/>
        <v>3.6</v>
      </c>
      <c r="Z16">
        <f t="shared" si="5"/>
        <v>3.2</v>
      </c>
    </row>
    <row r="17" spans="1:31" x14ac:dyDescent="0.2">
      <c r="A17">
        <v>1409</v>
      </c>
      <c r="B17" t="s">
        <v>50</v>
      </c>
      <c r="C17">
        <v>2</v>
      </c>
      <c r="D17">
        <v>2647</v>
      </c>
      <c r="E17">
        <v>2659</v>
      </c>
      <c r="F17">
        <v>742.34484999999995</v>
      </c>
      <c r="G17">
        <v>2.0091187034358602</v>
      </c>
      <c r="H17">
        <v>1.9906411245265501</v>
      </c>
      <c r="I17">
        <v>2.0345815773432898</v>
      </c>
      <c r="J17">
        <v>1.9719603712371601</v>
      </c>
      <c r="K17">
        <v>1.9455065523603201</v>
      </c>
      <c r="O17">
        <v>7.4375181841490196E-2</v>
      </c>
      <c r="P17">
        <v>5.6279967573023802E-2</v>
      </c>
      <c r="Q17">
        <v>6.5064917149349005E-2</v>
      </c>
      <c r="R17">
        <v>3.2431268631817799E-2</v>
      </c>
      <c r="S17">
        <v>6.5849802568075003E-2</v>
      </c>
      <c r="T17">
        <f t="shared" si="0"/>
        <v>5.8800227552751161E-2</v>
      </c>
      <c r="U17">
        <v>1.9604550662089599</v>
      </c>
      <c r="V17">
        <f t="shared" si="1"/>
        <v>13</v>
      </c>
      <c r="W17">
        <f t="shared" si="2"/>
        <v>0</v>
      </c>
      <c r="X17">
        <f t="shared" si="3"/>
        <v>13</v>
      </c>
      <c r="Y17">
        <f t="shared" si="4"/>
        <v>4.8000000000000007</v>
      </c>
      <c r="Z17">
        <f t="shared" si="5"/>
        <v>4.4000000000000004</v>
      </c>
    </row>
    <row r="18" spans="1:31" x14ac:dyDescent="0.2">
      <c r="A18">
        <v>2165</v>
      </c>
      <c r="B18" t="s">
        <v>51</v>
      </c>
      <c r="C18">
        <v>3</v>
      </c>
      <c r="D18">
        <v>2647</v>
      </c>
      <c r="E18">
        <v>2678</v>
      </c>
      <c r="F18">
        <v>1123.178733</v>
      </c>
      <c r="G18">
        <v>4.7559519043098604</v>
      </c>
      <c r="H18">
        <v>4.7910214630028598</v>
      </c>
      <c r="I18">
        <v>4.7464357910370598</v>
      </c>
      <c r="J18">
        <v>4.6910115188339603</v>
      </c>
      <c r="K18">
        <v>4.6497246241501902</v>
      </c>
      <c r="O18">
        <v>5.09000782423241E-2</v>
      </c>
      <c r="P18">
        <v>0.15584866326878899</v>
      </c>
      <c r="Q18">
        <v>0.141020084111356</v>
      </c>
      <c r="R18">
        <v>8.1755563480371093E-2</v>
      </c>
      <c r="S18">
        <v>9.6780796561458701E-2</v>
      </c>
      <c r="T18">
        <f t="shared" si="0"/>
        <v>0.10526103713285977</v>
      </c>
      <c r="U18">
        <v>4.7473504935240003</v>
      </c>
      <c r="V18">
        <f t="shared" si="1"/>
        <v>32</v>
      </c>
      <c r="W18">
        <f t="shared" si="2"/>
        <v>2</v>
      </c>
      <c r="X18">
        <f t="shared" si="3"/>
        <v>30</v>
      </c>
      <c r="Y18">
        <f t="shared" si="4"/>
        <v>11.600000000000001</v>
      </c>
      <c r="Z18">
        <f t="shared" si="5"/>
        <v>11.200000000000001</v>
      </c>
    </row>
    <row r="19" spans="1:31" x14ac:dyDescent="0.2">
      <c r="A19">
        <v>2186</v>
      </c>
      <c r="B19" t="s">
        <v>52</v>
      </c>
      <c r="C19">
        <v>3</v>
      </c>
      <c r="D19">
        <v>2647</v>
      </c>
      <c r="E19">
        <v>2679</v>
      </c>
      <c r="F19">
        <v>1160.8733999999999</v>
      </c>
      <c r="G19">
        <v>4.9679778645885104</v>
      </c>
      <c r="H19">
        <v>4.9760697823045303</v>
      </c>
      <c r="I19">
        <v>4.9617463892919202</v>
      </c>
      <c r="J19">
        <v>4.9170470541745299</v>
      </c>
      <c r="K19">
        <v>4.8682871052661003</v>
      </c>
      <c r="O19">
        <v>5.6615344203855403E-2</v>
      </c>
      <c r="P19">
        <v>0.148888025460374</v>
      </c>
      <c r="Q19">
        <v>0.14139900330298699</v>
      </c>
      <c r="R19">
        <v>0.120783468105342</v>
      </c>
      <c r="S19">
        <v>9.2631974405756906E-2</v>
      </c>
      <c r="T19">
        <f t="shared" si="0"/>
        <v>0.11206356309566305</v>
      </c>
      <c r="U19">
        <v>4.8939218950469003</v>
      </c>
      <c r="V19">
        <f t="shared" si="1"/>
        <v>33</v>
      </c>
      <c r="W19">
        <f t="shared" si="2"/>
        <v>2</v>
      </c>
      <c r="X19">
        <f t="shared" si="3"/>
        <v>31</v>
      </c>
      <c r="Y19">
        <f t="shared" si="4"/>
        <v>12</v>
      </c>
      <c r="Z19">
        <f t="shared" si="5"/>
        <v>11.600000000000001</v>
      </c>
    </row>
    <row r="20" spans="1:31" s="1" customFormat="1" x14ac:dyDescent="0.2">
      <c r="A20" s="1">
        <v>1924</v>
      </c>
      <c r="B20" s="1" t="s">
        <v>53</v>
      </c>
      <c r="C20" s="1">
        <v>3</v>
      </c>
      <c r="D20" s="1">
        <v>2654</v>
      </c>
      <c r="E20" s="1">
        <v>2679</v>
      </c>
      <c r="F20" s="1">
        <v>917.75986669999998</v>
      </c>
      <c r="G20" s="1">
        <v>3.4848117708956501</v>
      </c>
      <c r="H20" s="1">
        <v>3.3369960152978999</v>
      </c>
      <c r="I20" s="1">
        <v>3.43689403521131</v>
      </c>
      <c r="J20" s="1">
        <v>3.5044152308506602</v>
      </c>
      <c r="K20" s="1">
        <v>3.6310033575807599</v>
      </c>
      <c r="O20" s="1">
        <v>9.3493131015180295E-2</v>
      </c>
      <c r="P20" s="1">
        <v>0.28978302990245403</v>
      </c>
      <c r="Q20" s="1">
        <v>0.217670728657996</v>
      </c>
      <c r="R20" s="1">
        <v>0.18496027266637499</v>
      </c>
      <c r="S20" s="1">
        <v>5.1022377095767298E-2</v>
      </c>
      <c r="T20" s="1">
        <f t="shared" si="0"/>
        <v>0.16738590786755453</v>
      </c>
      <c r="U20" s="1">
        <v>3.7421292883580102</v>
      </c>
      <c r="V20" s="1">
        <f t="shared" si="1"/>
        <v>26</v>
      </c>
      <c r="W20" s="1">
        <f t="shared" si="2"/>
        <v>2</v>
      </c>
      <c r="X20" s="1">
        <f t="shared" si="3"/>
        <v>24</v>
      </c>
      <c r="Y20" s="1">
        <f t="shared" si="4"/>
        <v>9.2000000000000011</v>
      </c>
      <c r="Z20" s="1">
        <f t="shared" si="5"/>
        <v>8.8000000000000007</v>
      </c>
      <c r="AA20" s="2"/>
      <c r="AB20" s="2"/>
      <c r="AC20" s="2"/>
      <c r="AD20" s="2"/>
      <c r="AE20" s="2"/>
    </row>
    <row r="21" spans="1:31" s="1" customFormat="1" x14ac:dyDescent="0.2">
      <c r="A21" s="1">
        <v>1988</v>
      </c>
      <c r="B21" s="1" t="s">
        <v>54</v>
      </c>
      <c r="C21" s="1">
        <v>2</v>
      </c>
      <c r="D21" s="1">
        <v>2660</v>
      </c>
      <c r="E21" s="1">
        <v>2678</v>
      </c>
      <c r="F21" s="1">
        <v>951.93245000000002</v>
      </c>
      <c r="G21" s="1">
        <v>2.1949049899986002</v>
      </c>
      <c r="H21" s="1">
        <v>2.27673088276683</v>
      </c>
      <c r="I21" s="1">
        <v>2.3089094187647099</v>
      </c>
      <c r="J21" s="1">
        <v>2.3044582354404</v>
      </c>
      <c r="K21" s="1">
        <v>2.3358069467607501</v>
      </c>
      <c r="O21" s="1">
        <v>4.8185552185247497E-2</v>
      </c>
      <c r="P21" s="1">
        <v>7.3474299072101595E-2</v>
      </c>
      <c r="Q21" s="1">
        <v>4.5191392983320901E-2</v>
      </c>
      <c r="R21" s="1">
        <v>8.3687176589790094E-2</v>
      </c>
      <c r="S21" s="1">
        <v>6.87747052369789E-2</v>
      </c>
      <c r="T21" s="1">
        <f t="shared" si="0"/>
        <v>6.3862625213487803E-2</v>
      </c>
      <c r="U21" s="1">
        <v>2.2496799834006298</v>
      </c>
      <c r="V21" s="1">
        <f t="shared" si="1"/>
        <v>19</v>
      </c>
      <c r="W21" s="1">
        <f t="shared" si="2"/>
        <v>2</v>
      </c>
      <c r="X21" s="1">
        <f t="shared" si="3"/>
        <v>17</v>
      </c>
      <c r="Y21" s="1">
        <f t="shared" si="4"/>
        <v>6.4</v>
      </c>
      <c r="Z21" s="1">
        <f t="shared" si="5"/>
        <v>6</v>
      </c>
      <c r="AA21" s="2"/>
      <c r="AB21" s="2"/>
      <c r="AC21" s="2"/>
      <c r="AD21" s="2"/>
      <c r="AE21" s="2"/>
    </row>
    <row r="22" spans="1:31" x14ac:dyDescent="0.2">
      <c r="A22">
        <v>100</v>
      </c>
      <c r="B22" t="s">
        <v>55</v>
      </c>
      <c r="C22">
        <v>2</v>
      </c>
      <c r="D22">
        <v>2679</v>
      </c>
      <c r="E22">
        <v>2684</v>
      </c>
      <c r="F22">
        <v>386.23545000000001</v>
      </c>
      <c r="G22">
        <v>0.30190191860976201</v>
      </c>
      <c r="H22">
        <v>0.33570660003786701</v>
      </c>
      <c r="I22">
        <v>0.33772005139535899</v>
      </c>
      <c r="J22">
        <v>0.31658303898857099</v>
      </c>
      <c r="K22">
        <v>0.31737680569789101</v>
      </c>
      <c r="O22">
        <v>1.6234357799171002E-2</v>
      </c>
      <c r="P22">
        <v>5.1433470857835999E-2</v>
      </c>
      <c r="Q22">
        <v>2.47087767066001E-2</v>
      </c>
      <c r="R22">
        <v>1.67452329476372E-2</v>
      </c>
      <c r="S22">
        <v>1.8354402269694502E-2</v>
      </c>
      <c r="T22">
        <f t="shared" si="0"/>
        <v>2.5495248116187762E-2</v>
      </c>
      <c r="U22">
        <v>0.30602178461505403</v>
      </c>
      <c r="V22">
        <f t="shared" si="1"/>
        <v>6</v>
      </c>
      <c r="W22">
        <f t="shared" si="2"/>
        <v>0</v>
      </c>
      <c r="X22">
        <f t="shared" si="3"/>
        <v>6</v>
      </c>
      <c r="Y22">
        <f t="shared" si="4"/>
        <v>2</v>
      </c>
      <c r="Z22">
        <f t="shared" si="5"/>
        <v>1.6</v>
      </c>
    </row>
    <row r="23" spans="1:31" x14ac:dyDescent="0.2">
      <c r="A23">
        <v>446</v>
      </c>
      <c r="B23" t="s">
        <v>56</v>
      </c>
      <c r="C23">
        <v>2</v>
      </c>
      <c r="D23">
        <v>2680</v>
      </c>
      <c r="E23">
        <v>2687</v>
      </c>
      <c r="F23">
        <v>515.78129999999999</v>
      </c>
      <c r="G23">
        <v>0.39613406802720802</v>
      </c>
      <c r="H23">
        <v>0.40396880096031501</v>
      </c>
      <c r="I23">
        <v>0.36772725690269398</v>
      </c>
      <c r="J23">
        <v>0.411847860700228</v>
      </c>
      <c r="K23">
        <v>0.39729581177047701</v>
      </c>
      <c r="O23">
        <v>3.3969908755255497E-2</v>
      </c>
      <c r="P23">
        <v>2.0530791786322701E-2</v>
      </c>
      <c r="Q23">
        <v>4.2516464230364703E-2</v>
      </c>
      <c r="R23">
        <v>1.2052814198109401E-2</v>
      </c>
      <c r="S23">
        <v>2.1785457444740499E-2</v>
      </c>
      <c r="T23">
        <f t="shared" si="0"/>
        <v>2.6171087282958562E-2</v>
      </c>
      <c r="U23">
        <v>0.42543301021897101</v>
      </c>
      <c r="V23">
        <f t="shared" si="1"/>
        <v>8</v>
      </c>
      <c r="W23">
        <f t="shared" si="2"/>
        <v>0</v>
      </c>
      <c r="X23">
        <f t="shared" si="3"/>
        <v>8</v>
      </c>
      <c r="Y23">
        <f t="shared" si="4"/>
        <v>2.8000000000000003</v>
      </c>
      <c r="Z23">
        <f t="shared" si="5"/>
        <v>2.4000000000000004</v>
      </c>
    </row>
    <row r="24" spans="1:31" x14ac:dyDescent="0.2">
      <c r="A24">
        <v>608</v>
      </c>
      <c r="B24" t="s">
        <v>57</v>
      </c>
      <c r="C24">
        <v>4</v>
      </c>
      <c r="D24">
        <v>2685</v>
      </c>
      <c r="E24">
        <v>2704</v>
      </c>
      <c r="F24">
        <v>568.07825000000003</v>
      </c>
      <c r="G24">
        <v>3.35553550425821</v>
      </c>
      <c r="H24">
        <v>3.3154595214590601</v>
      </c>
      <c r="I24">
        <v>3.3851255481751799</v>
      </c>
      <c r="K24">
        <v>3.2938415238739198</v>
      </c>
      <c r="O24">
        <v>7.2924471904544597E-2</v>
      </c>
      <c r="P24">
        <v>0.13351394239637801</v>
      </c>
      <c r="Q24">
        <v>0.13410929562955401</v>
      </c>
      <c r="S24">
        <v>0.177747719518561</v>
      </c>
      <c r="T24">
        <f t="shared" si="0"/>
        <v>0.1295738573622594</v>
      </c>
      <c r="U24">
        <v>3.4697803507698999</v>
      </c>
      <c r="V24">
        <f t="shared" si="1"/>
        <v>20</v>
      </c>
      <c r="W24">
        <f t="shared" si="2"/>
        <v>2</v>
      </c>
      <c r="X24">
        <f t="shared" si="3"/>
        <v>18</v>
      </c>
      <c r="Y24">
        <f t="shared" si="4"/>
        <v>6.8000000000000007</v>
      </c>
      <c r="Z24">
        <f t="shared" si="5"/>
        <v>6.4</v>
      </c>
    </row>
    <row r="25" spans="1:31" x14ac:dyDescent="0.2">
      <c r="A25">
        <v>311</v>
      </c>
      <c r="B25" t="s">
        <v>58</v>
      </c>
      <c r="C25">
        <v>4</v>
      </c>
      <c r="D25">
        <v>2688</v>
      </c>
      <c r="E25">
        <v>2704</v>
      </c>
      <c r="F25">
        <v>475.03432500000002</v>
      </c>
      <c r="G25">
        <v>2.7228280536077798</v>
      </c>
      <c r="H25">
        <v>2.6706614496711398</v>
      </c>
      <c r="I25">
        <v>2.8610325291165499</v>
      </c>
      <c r="J25">
        <v>2.6831770406295901</v>
      </c>
      <c r="K25">
        <v>2.68470913013567</v>
      </c>
      <c r="O25">
        <v>0.122387268790502</v>
      </c>
      <c r="P25">
        <v>0.17528767737559101</v>
      </c>
      <c r="Q25">
        <v>0.162460649337721</v>
      </c>
      <c r="R25">
        <v>6.8270316465299394E-2</v>
      </c>
      <c r="S25">
        <v>5.0578588960823102E-2</v>
      </c>
      <c r="T25">
        <f t="shared" si="0"/>
        <v>0.11579690018598729</v>
      </c>
      <c r="U25">
        <v>2.8614479287648402</v>
      </c>
      <c r="V25">
        <f t="shared" si="1"/>
        <v>17</v>
      </c>
      <c r="W25">
        <f t="shared" si="2"/>
        <v>2</v>
      </c>
      <c r="X25">
        <f t="shared" si="3"/>
        <v>15</v>
      </c>
      <c r="Y25">
        <f t="shared" si="4"/>
        <v>5.6000000000000005</v>
      </c>
      <c r="Z25">
        <f t="shared" si="5"/>
        <v>5.2</v>
      </c>
    </row>
    <row r="26" spans="1:31" s="1" customFormat="1" x14ac:dyDescent="0.2">
      <c r="A26" s="1">
        <v>714</v>
      </c>
      <c r="B26" s="1" t="s">
        <v>59</v>
      </c>
      <c r="C26" s="1">
        <v>3</v>
      </c>
      <c r="D26" s="1">
        <v>2689</v>
      </c>
      <c r="E26" s="1">
        <v>2704</v>
      </c>
      <c r="F26" s="1">
        <v>595.34846670000002</v>
      </c>
      <c r="G26" s="1">
        <v>2.6476036194186099</v>
      </c>
      <c r="H26" s="1">
        <v>2.66588659380812</v>
      </c>
      <c r="I26" s="1">
        <v>2.6791606622103301</v>
      </c>
      <c r="J26" s="1">
        <v>2.6773033107078801</v>
      </c>
      <c r="K26" s="1">
        <v>2.6784991979716799</v>
      </c>
      <c r="O26" s="1">
        <v>1.6557454184157501E-2</v>
      </c>
      <c r="P26" s="1">
        <v>4.9876133603902299E-2</v>
      </c>
      <c r="Q26" s="1">
        <v>5.0733993845515003E-2</v>
      </c>
      <c r="R26" s="1">
        <v>5.1680237334444899E-2</v>
      </c>
      <c r="S26" s="1">
        <v>1.5019381133202199E-2</v>
      </c>
      <c r="T26" s="1">
        <f t="shared" si="0"/>
        <v>3.677344002024438E-2</v>
      </c>
      <c r="U26" s="1">
        <v>2.70915077964032</v>
      </c>
      <c r="V26" s="1">
        <f t="shared" si="1"/>
        <v>16</v>
      </c>
      <c r="W26" s="1">
        <f t="shared" si="2"/>
        <v>2</v>
      </c>
      <c r="X26" s="1">
        <f t="shared" si="3"/>
        <v>14</v>
      </c>
      <c r="Y26" s="1">
        <f t="shared" si="4"/>
        <v>5.2</v>
      </c>
      <c r="Z26" s="1">
        <f t="shared" si="5"/>
        <v>4.8000000000000007</v>
      </c>
      <c r="AA26" s="2"/>
      <c r="AB26" s="2"/>
      <c r="AC26" s="2"/>
      <c r="AD26" s="2"/>
      <c r="AE26" s="2"/>
    </row>
    <row r="27" spans="1:31" x14ac:dyDescent="0.2">
      <c r="A27">
        <v>540</v>
      </c>
      <c r="B27" t="s">
        <v>60</v>
      </c>
      <c r="C27">
        <v>2</v>
      </c>
      <c r="D27">
        <v>2695</v>
      </c>
      <c r="E27">
        <v>2704</v>
      </c>
      <c r="F27">
        <v>545.80444999999997</v>
      </c>
      <c r="G27">
        <v>1.2633649779290299</v>
      </c>
      <c r="H27">
        <v>1.2301336693002201</v>
      </c>
      <c r="I27">
        <v>1.32358502126388</v>
      </c>
      <c r="J27">
        <v>1.3694389386232599</v>
      </c>
      <c r="K27">
        <v>1.2033570487960901</v>
      </c>
      <c r="O27">
        <v>6.0141691466560003E-2</v>
      </c>
      <c r="P27">
        <v>4.09114472443282E-2</v>
      </c>
      <c r="Q27">
        <v>5.3107138363966702E-2</v>
      </c>
      <c r="R27">
        <v>0.117167228137315</v>
      </c>
      <c r="S27">
        <v>5.93259414555172E-2</v>
      </c>
      <c r="T27">
        <f t="shared" si="0"/>
        <v>6.6130689333537426E-2</v>
      </c>
      <c r="V27">
        <f t="shared" si="1"/>
        <v>10</v>
      </c>
      <c r="W27">
        <f t="shared" si="2"/>
        <v>1</v>
      </c>
      <c r="X27">
        <f t="shared" si="3"/>
        <v>9</v>
      </c>
      <c r="Y27">
        <f t="shared" si="4"/>
        <v>3.2</v>
      </c>
      <c r="Z27">
        <f t="shared" si="5"/>
        <v>2.8000000000000003</v>
      </c>
    </row>
    <row r="28" spans="1:31" x14ac:dyDescent="0.2">
      <c r="A28">
        <v>413</v>
      </c>
      <c r="B28" t="s">
        <v>61</v>
      </c>
      <c r="C28">
        <v>4</v>
      </c>
      <c r="D28">
        <v>2705</v>
      </c>
      <c r="E28">
        <v>2724</v>
      </c>
      <c r="F28">
        <v>503.76625000000001</v>
      </c>
      <c r="G28">
        <v>3.4520906433755898</v>
      </c>
      <c r="H28">
        <v>3.4276001113643599</v>
      </c>
      <c r="I28">
        <v>3.43017009123438</v>
      </c>
      <c r="J28">
        <v>3.4259670010869101</v>
      </c>
      <c r="K28">
        <v>3.46292748833294</v>
      </c>
      <c r="O28">
        <v>0.123597368782653</v>
      </c>
      <c r="P28">
        <v>0.100036671802023</v>
      </c>
      <c r="Q28">
        <v>8.1371231087475404E-2</v>
      </c>
      <c r="R28">
        <v>0.111909117911954</v>
      </c>
      <c r="S28">
        <v>0.119145708901363</v>
      </c>
      <c r="T28">
        <f t="shared" si="0"/>
        <v>0.10721201969709368</v>
      </c>
      <c r="U28">
        <v>3.3207866869871601</v>
      </c>
      <c r="V28">
        <f t="shared" si="1"/>
        <v>20</v>
      </c>
      <c r="W28">
        <f t="shared" si="2"/>
        <v>1</v>
      </c>
      <c r="X28">
        <f t="shared" si="3"/>
        <v>19</v>
      </c>
      <c r="Y28">
        <f t="shared" si="4"/>
        <v>7.2</v>
      </c>
      <c r="Z28">
        <f t="shared" si="5"/>
        <v>6.8000000000000007</v>
      </c>
    </row>
    <row r="29" spans="1:31" x14ac:dyDescent="0.2">
      <c r="A29">
        <v>890</v>
      </c>
      <c r="B29" t="s">
        <v>62</v>
      </c>
      <c r="C29">
        <v>4</v>
      </c>
      <c r="D29">
        <v>2705</v>
      </c>
      <c r="E29">
        <v>2728</v>
      </c>
      <c r="F29">
        <v>627.60457499999995</v>
      </c>
      <c r="G29">
        <v>4.4173655438270396</v>
      </c>
      <c r="H29">
        <v>4.4241333138418204</v>
      </c>
      <c r="I29">
        <v>4.4048462551369099</v>
      </c>
      <c r="J29">
        <v>4.3415967583000397</v>
      </c>
      <c r="K29">
        <v>4.3859419704630698</v>
      </c>
      <c r="O29">
        <v>8.9220798382532093E-2</v>
      </c>
      <c r="P29">
        <v>0.130749819703463</v>
      </c>
      <c r="Q29">
        <v>8.8304577397537207E-2</v>
      </c>
      <c r="R29">
        <v>9.7421720272951401E-2</v>
      </c>
      <c r="S29">
        <v>9.9861144579088706E-2</v>
      </c>
      <c r="T29">
        <f t="shared" si="0"/>
        <v>0.10111161206711447</v>
      </c>
      <c r="U29">
        <v>4.3255393398061903</v>
      </c>
      <c r="V29">
        <f t="shared" si="1"/>
        <v>24</v>
      </c>
      <c r="W29">
        <f t="shared" si="2"/>
        <v>1</v>
      </c>
      <c r="X29">
        <f t="shared" si="3"/>
        <v>23</v>
      </c>
      <c r="Y29">
        <f t="shared" si="4"/>
        <v>8.8000000000000007</v>
      </c>
      <c r="Z29">
        <f t="shared" si="5"/>
        <v>8.4</v>
      </c>
    </row>
    <row r="30" spans="1:31" s="1" customFormat="1" x14ac:dyDescent="0.2">
      <c r="A30" s="1">
        <v>1725</v>
      </c>
      <c r="B30" s="1" t="s">
        <v>62</v>
      </c>
      <c r="C30" s="1">
        <v>3</v>
      </c>
      <c r="D30" s="1">
        <v>2705</v>
      </c>
      <c r="E30" s="1">
        <v>2728</v>
      </c>
      <c r="F30" s="1">
        <v>836.47013330000004</v>
      </c>
      <c r="G30" s="1">
        <v>4.3079687529100799</v>
      </c>
      <c r="H30" s="1">
        <v>4.2484599784095298</v>
      </c>
      <c r="I30" s="1">
        <v>4.3548970757113903</v>
      </c>
      <c r="J30" s="1">
        <v>4.3430741135286199</v>
      </c>
      <c r="K30" s="1">
        <v>4.3462053719037099</v>
      </c>
      <c r="O30" s="1">
        <v>9.4981410264779506E-2</v>
      </c>
      <c r="P30" s="1">
        <v>0.18353066620052</v>
      </c>
      <c r="Q30" s="1">
        <v>0.17750677865632999</v>
      </c>
      <c r="R30" s="1">
        <v>8.4119053146956904E-2</v>
      </c>
      <c r="S30" s="1">
        <v>7.90951653869751E-2</v>
      </c>
      <c r="T30" s="1">
        <f t="shared" si="0"/>
        <v>0.12384661473111232</v>
      </c>
      <c r="U30" s="1">
        <v>4.1366898516289901</v>
      </c>
      <c r="V30" s="1">
        <f t="shared" si="1"/>
        <v>24</v>
      </c>
      <c r="W30" s="1">
        <f t="shared" si="2"/>
        <v>1</v>
      </c>
      <c r="X30" s="1">
        <f t="shared" si="3"/>
        <v>23</v>
      </c>
      <c r="Y30" s="1">
        <f t="shared" si="4"/>
        <v>8.8000000000000007</v>
      </c>
      <c r="Z30" s="1">
        <f t="shared" si="5"/>
        <v>8.4</v>
      </c>
      <c r="AA30" s="2"/>
      <c r="AB30" s="2"/>
      <c r="AC30" s="2"/>
      <c r="AD30" s="2"/>
      <c r="AE30" s="2"/>
    </row>
    <row r="31" spans="1:31" x14ac:dyDescent="0.2">
      <c r="A31">
        <v>628</v>
      </c>
      <c r="B31" t="s">
        <v>63</v>
      </c>
      <c r="C31">
        <v>2</v>
      </c>
      <c r="D31">
        <v>2718</v>
      </c>
      <c r="E31">
        <v>2728</v>
      </c>
      <c r="F31">
        <v>571.83624999999995</v>
      </c>
      <c r="G31">
        <v>1.9558096293591301</v>
      </c>
      <c r="H31">
        <v>1.9549378140567399</v>
      </c>
      <c r="I31">
        <v>1.9887720105219699</v>
      </c>
      <c r="K31">
        <v>1.89608564069915</v>
      </c>
      <c r="O31">
        <v>9.1311041328622694E-2</v>
      </c>
      <c r="P31">
        <v>5.5695579029051E-2</v>
      </c>
      <c r="Q31">
        <v>4.3670183874388202E-2</v>
      </c>
      <c r="S31">
        <v>8.6518139709956296E-2</v>
      </c>
      <c r="T31">
        <f t="shared" si="0"/>
        <v>6.9298735985504553E-2</v>
      </c>
      <c r="U31">
        <v>1.9492186337228401</v>
      </c>
      <c r="V31">
        <f t="shared" si="1"/>
        <v>11</v>
      </c>
      <c r="W31">
        <f t="shared" si="2"/>
        <v>0</v>
      </c>
      <c r="X31">
        <f t="shared" si="3"/>
        <v>11</v>
      </c>
      <c r="Y31">
        <f t="shared" si="4"/>
        <v>4</v>
      </c>
      <c r="Z31">
        <f t="shared" si="5"/>
        <v>3.6</v>
      </c>
    </row>
    <row r="32" spans="1:31" x14ac:dyDescent="0.2">
      <c r="A32">
        <v>321</v>
      </c>
      <c r="B32" t="s">
        <v>64</v>
      </c>
      <c r="C32">
        <v>2</v>
      </c>
      <c r="D32">
        <v>2732</v>
      </c>
      <c r="E32">
        <v>2738</v>
      </c>
      <c r="F32">
        <v>477.22969999999998</v>
      </c>
      <c r="G32">
        <v>0.88787897437258301</v>
      </c>
      <c r="H32">
        <v>0.88804046968286998</v>
      </c>
      <c r="I32">
        <v>0.91253319893232898</v>
      </c>
      <c r="J32">
        <v>0.87017178557090102</v>
      </c>
      <c r="K32">
        <v>0.874379116646118</v>
      </c>
      <c r="O32">
        <v>3.5996639632337797E-2</v>
      </c>
      <c r="P32">
        <v>3.2789833126705803E-2</v>
      </c>
      <c r="Q32">
        <v>1.9697798617415101E-2</v>
      </c>
      <c r="R32">
        <v>3.9551718484735501E-2</v>
      </c>
      <c r="S32">
        <v>1.50300142068034E-2</v>
      </c>
      <c r="T32">
        <f t="shared" si="0"/>
        <v>2.8613200813599516E-2</v>
      </c>
      <c r="U32">
        <v>0.862372917088291</v>
      </c>
      <c r="V32">
        <f t="shared" si="1"/>
        <v>7</v>
      </c>
      <c r="W32">
        <f t="shared" si="2"/>
        <v>0</v>
      </c>
      <c r="X32">
        <f t="shared" si="3"/>
        <v>7</v>
      </c>
      <c r="Y32">
        <f t="shared" si="4"/>
        <v>2.4000000000000004</v>
      </c>
      <c r="Z32">
        <f t="shared" si="5"/>
        <v>2</v>
      </c>
    </row>
    <row r="33" spans="1:31" x14ac:dyDescent="0.2">
      <c r="A33">
        <v>875</v>
      </c>
      <c r="B33" t="s">
        <v>66</v>
      </c>
      <c r="C33">
        <v>3</v>
      </c>
      <c r="D33">
        <v>2747</v>
      </c>
      <c r="E33">
        <v>2762</v>
      </c>
      <c r="F33">
        <v>624.6904333</v>
      </c>
      <c r="G33">
        <v>3.2123198861165698</v>
      </c>
      <c r="H33">
        <v>3.21116336700543</v>
      </c>
      <c r="I33">
        <v>3.1946484525502901</v>
      </c>
      <c r="K33">
        <v>3.26583547632015</v>
      </c>
      <c r="O33">
        <v>8.3282380878337794E-2</v>
      </c>
      <c r="P33">
        <v>0.101177239976944</v>
      </c>
      <c r="Q33">
        <v>0.100171411579818</v>
      </c>
      <c r="S33">
        <v>0.100598148576128</v>
      </c>
      <c r="T33">
        <f t="shared" si="0"/>
        <v>9.6307295252806957E-2</v>
      </c>
      <c r="U33">
        <v>3.17278341118018</v>
      </c>
      <c r="V33">
        <f t="shared" si="1"/>
        <v>16</v>
      </c>
      <c r="W33">
        <f t="shared" si="2"/>
        <v>0</v>
      </c>
      <c r="X33">
        <f t="shared" si="3"/>
        <v>16</v>
      </c>
      <c r="Y33">
        <f t="shared" si="4"/>
        <v>6</v>
      </c>
      <c r="Z33">
        <f t="shared" si="5"/>
        <v>5.6000000000000005</v>
      </c>
    </row>
    <row r="34" spans="1:31" x14ac:dyDescent="0.2">
      <c r="A34">
        <v>1271</v>
      </c>
      <c r="B34" t="s">
        <v>65</v>
      </c>
      <c r="C34">
        <v>2</v>
      </c>
      <c r="D34">
        <v>2747</v>
      </c>
      <c r="E34">
        <v>2758</v>
      </c>
      <c r="F34">
        <v>707.90485000000001</v>
      </c>
      <c r="G34">
        <v>2.2227463604729998</v>
      </c>
      <c r="H34">
        <v>2.1572614116492201</v>
      </c>
      <c r="I34">
        <v>2.1735501046665902</v>
      </c>
      <c r="J34">
        <v>2.2081157094913801</v>
      </c>
      <c r="K34">
        <v>2.1937057777125202</v>
      </c>
      <c r="O34">
        <v>2.7828862781995201E-2</v>
      </c>
      <c r="P34">
        <v>5.8778536617175997E-2</v>
      </c>
      <c r="Q34">
        <v>7.2040148715545899E-2</v>
      </c>
      <c r="R34">
        <v>0.12536213548740699</v>
      </c>
      <c r="S34">
        <v>5.7515354535010103E-2</v>
      </c>
      <c r="T34">
        <f t="shared" si="0"/>
        <v>6.8305007627426834E-2</v>
      </c>
      <c r="V34">
        <f t="shared" si="1"/>
        <v>12</v>
      </c>
      <c r="W34">
        <f t="shared" si="2"/>
        <v>0</v>
      </c>
      <c r="X34">
        <f t="shared" si="3"/>
        <v>12</v>
      </c>
      <c r="Y34">
        <f t="shared" si="4"/>
        <v>4.4000000000000004</v>
      </c>
      <c r="Z34">
        <f t="shared" si="5"/>
        <v>4</v>
      </c>
    </row>
    <row r="35" spans="1:31" x14ac:dyDescent="0.2">
      <c r="A35">
        <v>564</v>
      </c>
      <c r="B35" t="s">
        <v>67</v>
      </c>
      <c r="C35">
        <v>2</v>
      </c>
      <c r="D35">
        <v>2754</v>
      </c>
      <c r="E35">
        <v>2762</v>
      </c>
      <c r="F35">
        <v>552.31955000000005</v>
      </c>
      <c r="G35">
        <v>1.5998823869810901</v>
      </c>
      <c r="H35">
        <v>1.59434450094041</v>
      </c>
      <c r="I35">
        <v>1.57767150247873</v>
      </c>
      <c r="J35">
        <v>1.6070866062382001</v>
      </c>
      <c r="K35">
        <v>1.6115068132246999</v>
      </c>
      <c r="O35">
        <v>9.1072823304693701E-3</v>
      </c>
      <c r="P35">
        <v>4.6807043327757897E-2</v>
      </c>
      <c r="Q35">
        <v>4.2615210971856603E-2</v>
      </c>
      <c r="R35">
        <v>1.2029160497449801E-2</v>
      </c>
      <c r="S35">
        <v>1.9817965745924E-2</v>
      </c>
      <c r="T35">
        <f t="shared" si="0"/>
        <v>2.6075332574691534E-2</v>
      </c>
      <c r="U35">
        <v>1.4750627458321699</v>
      </c>
      <c r="V35">
        <f t="shared" si="1"/>
        <v>9</v>
      </c>
      <c r="W35">
        <f t="shared" si="2"/>
        <v>0</v>
      </c>
      <c r="X35">
        <f t="shared" si="3"/>
        <v>9</v>
      </c>
      <c r="Y35">
        <f t="shared" si="4"/>
        <v>3.2</v>
      </c>
      <c r="Z35">
        <f t="shared" si="5"/>
        <v>2.8000000000000003</v>
      </c>
    </row>
    <row r="36" spans="1:31" s="1" customFormat="1" x14ac:dyDescent="0.2">
      <c r="A36" s="1">
        <v>451</v>
      </c>
      <c r="B36" s="1" t="s">
        <v>68</v>
      </c>
      <c r="C36" s="1">
        <v>2</v>
      </c>
      <c r="D36" s="1">
        <v>2763</v>
      </c>
      <c r="E36" s="1">
        <v>2771</v>
      </c>
      <c r="F36" s="1">
        <v>516.28195000000005</v>
      </c>
      <c r="G36" s="1">
        <v>1.7269691659131401</v>
      </c>
      <c r="H36" s="1">
        <v>1.8986737986294</v>
      </c>
      <c r="I36" s="1">
        <v>1.97556706177811</v>
      </c>
      <c r="J36" s="1">
        <v>1.99130336280761</v>
      </c>
      <c r="K36" s="1">
        <v>1.9689538820419099</v>
      </c>
      <c r="O36" s="1">
        <v>1.41823867124472E-2</v>
      </c>
      <c r="P36" s="1">
        <v>5.2068489682480297E-2</v>
      </c>
      <c r="Q36" s="1">
        <v>2.8965088935213198E-2</v>
      </c>
      <c r="R36" s="1">
        <v>6.1377885922586597E-2</v>
      </c>
      <c r="S36" s="1">
        <v>2.8748304654673901E-2</v>
      </c>
      <c r="T36" s="1">
        <f t="shared" si="0"/>
        <v>3.7068431181480239E-2</v>
      </c>
      <c r="U36" s="1">
        <v>1.9136824577551801</v>
      </c>
      <c r="V36" s="1">
        <f t="shared" si="1"/>
        <v>9</v>
      </c>
      <c r="W36" s="1">
        <f t="shared" si="2"/>
        <v>0</v>
      </c>
      <c r="X36" s="1">
        <f t="shared" si="3"/>
        <v>9</v>
      </c>
      <c r="Y36" s="1">
        <f t="shared" si="4"/>
        <v>3.2</v>
      </c>
      <c r="Z36" s="1">
        <f t="shared" si="5"/>
        <v>2.8000000000000003</v>
      </c>
      <c r="AA36" s="2"/>
      <c r="AB36" s="2"/>
      <c r="AC36" s="2"/>
      <c r="AD36" s="2"/>
      <c r="AE36" s="2"/>
    </row>
    <row r="37" spans="1:31" s="1" customFormat="1" x14ac:dyDescent="0.2">
      <c r="A37" s="1">
        <v>2087</v>
      </c>
      <c r="B37" s="1" t="s">
        <v>68</v>
      </c>
      <c r="C37" s="1">
        <v>1</v>
      </c>
      <c r="D37" s="1">
        <v>2763</v>
      </c>
      <c r="E37" s="1">
        <v>2771</v>
      </c>
      <c r="F37" s="1">
        <v>1031.556</v>
      </c>
      <c r="G37" s="1">
        <v>1.6968876569434399</v>
      </c>
      <c r="H37" s="1">
        <v>1.84115078409018</v>
      </c>
      <c r="I37" s="1">
        <v>2.0104720724773602</v>
      </c>
      <c r="J37" s="1">
        <v>1.9468655163622199</v>
      </c>
      <c r="K37" s="1">
        <v>1.9501512667322201</v>
      </c>
      <c r="O37" s="1">
        <v>2.8216252241875701E-2</v>
      </c>
      <c r="P37" s="1">
        <v>4.2551898807374498E-2</v>
      </c>
      <c r="Q37" s="1">
        <v>9.6840374064478697E-3</v>
      </c>
      <c r="R37" s="1">
        <v>3.8986783823131498E-2</v>
      </c>
      <c r="S37" s="1">
        <v>2.8560404770925099E-2</v>
      </c>
      <c r="T37" s="1">
        <f t="shared" si="0"/>
        <v>2.9599875409950939E-2</v>
      </c>
      <c r="U37" s="1">
        <v>1.8927561962589901</v>
      </c>
      <c r="V37" s="1">
        <f t="shared" si="1"/>
        <v>9</v>
      </c>
      <c r="W37" s="1">
        <f t="shared" si="2"/>
        <v>0</v>
      </c>
      <c r="X37" s="1">
        <f t="shared" si="3"/>
        <v>9</v>
      </c>
      <c r="Y37" s="1">
        <f t="shared" si="4"/>
        <v>3.2</v>
      </c>
      <c r="Z37" s="1">
        <f t="shared" si="5"/>
        <v>2.8000000000000003</v>
      </c>
      <c r="AA37" s="2"/>
      <c r="AB37" s="2"/>
      <c r="AC37" s="2"/>
      <c r="AD37" s="2"/>
      <c r="AE37" s="2"/>
    </row>
    <row r="38" spans="1:31" x14ac:dyDescent="0.2">
      <c r="M38" t="s">
        <v>75</v>
      </c>
      <c r="Y38" t="s">
        <v>77</v>
      </c>
    </row>
    <row r="40" spans="1:31" x14ac:dyDescent="0.2">
      <c r="D40" t="s">
        <v>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mhoeppne</dc:creator>
  <cp:lastModifiedBy>Microsoft Office User</cp:lastModifiedBy>
  <dcterms:created xsi:type="dcterms:W3CDTF">2018-02-26T17:39:14Z</dcterms:created>
  <dcterms:modified xsi:type="dcterms:W3CDTF">2018-06-12T19:35:15Z</dcterms:modified>
</cp:coreProperties>
</file>