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-WIN10\Documents\GitHub\BCE\Fourth Semester\static and probability\"/>
    </mc:Choice>
  </mc:AlternateContent>
  <xr:revisionPtr revIDLastSave="0" documentId="13_ncr:1_{3DD6C6C3-A6D5-4AD4-8BA6-8993C93742F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4" r:id="rId2"/>
    <sheet name="Sheet3" sheetId="3" r:id="rId3"/>
    <sheet name="raw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D31" i="4"/>
  <c r="D30" i="4"/>
  <c r="D29" i="4"/>
  <c r="D28" i="4"/>
  <c r="D27" i="4"/>
  <c r="D26" i="4"/>
  <c r="D25" i="4"/>
  <c r="D24" i="4"/>
  <c r="E39" i="3"/>
  <c r="E38" i="3"/>
  <c r="E37" i="3"/>
  <c r="E36" i="3"/>
  <c r="E35" i="3"/>
  <c r="E25" i="3"/>
  <c r="B31" i="4"/>
  <c r="B30" i="4"/>
  <c r="B29" i="4"/>
  <c r="B28" i="4"/>
  <c r="B27" i="4"/>
  <c r="B26" i="4"/>
  <c r="B25" i="4"/>
  <c r="C31" i="1"/>
  <c r="C30" i="1"/>
  <c r="C29" i="1"/>
  <c r="C28" i="1"/>
  <c r="C27" i="1"/>
  <c r="C26" i="1"/>
  <c r="C25" i="1"/>
  <c r="B25" i="3"/>
  <c r="H35" i="3"/>
  <c r="H9" i="2"/>
  <c r="G9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G14" i="2" s="1"/>
  <c r="H36" i="3" l="1"/>
  <c r="G12" i="2"/>
  <c r="G13" i="2"/>
  <c r="G11" i="2"/>
  <c r="G10" i="2"/>
  <c r="G8" i="2"/>
  <c r="E31" i="3" l="1"/>
  <c r="E30" i="3"/>
  <c r="H37" i="3"/>
  <c r="H38" i="3" s="1"/>
  <c r="H39" i="3" s="1"/>
  <c r="E24" i="3" s="1"/>
  <c r="B31" i="3" l="1"/>
  <c r="B27" i="3"/>
  <c r="E27" i="3" s="1"/>
  <c r="B28" i="3"/>
  <c r="B30" i="3"/>
  <c r="B26" i="3"/>
  <c r="E26" i="3" s="1"/>
  <c r="B29" i="3"/>
  <c r="E29" i="3" l="1"/>
  <c r="E28" i="3"/>
</calcChain>
</file>

<file path=xl/sharedStrings.xml><?xml version="1.0" encoding="utf-8"?>
<sst xmlns="http://schemas.openxmlformats.org/spreadsheetml/2006/main" count="81" uniqueCount="44">
  <si>
    <t>20-30</t>
  </si>
  <si>
    <t>AM</t>
  </si>
  <si>
    <t>MD</t>
  </si>
  <si>
    <t>MO</t>
  </si>
  <si>
    <t>Q1</t>
  </si>
  <si>
    <t>Q2</t>
  </si>
  <si>
    <t>Q6</t>
  </si>
  <si>
    <t>P47</t>
  </si>
  <si>
    <t>MEASURES</t>
  </si>
  <si>
    <t>Marks(X)</t>
  </si>
  <si>
    <t>Measures</t>
  </si>
  <si>
    <t>Value</t>
  </si>
  <si>
    <t>cf</t>
  </si>
  <si>
    <t>Mo</t>
  </si>
  <si>
    <t>value</t>
  </si>
  <si>
    <t xml:space="preserve"> =SUMPRODUCT(A2:A11,B2:B11)/C11</t>
  </si>
  <si>
    <t xml:space="preserve"> =0.25*(C11+1)</t>
  </si>
  <si>
    <t xml:space="preserve"> =0.5*(C11+1)</t>
  </si>
  <si>
    <t>Q3</t>
  </si>
  <si>
    <t xml:space="preserve"> =0.75*(C11+1)</t>
  </si>
  <si>
    <t>D5</t>
  </si>
  <si>
    <t>P26</t>
  </si>
  <si>
    <t>P40</t>
  </si>
  <si>
    <t>CLASS</t>
  </si>
  <si>
    <t>0-10</t>
  </si>
  <si>
    <t>10-20</t>
  </si>
  <si>
    <t>30-40</t>
  </si>
  <si>
    <t>40-50</t>
  </si>
  <si>
    <t>F</t>
  </si>
  <si>
    <t>LCB</t>
  </si>
  <si>
    <t>UCB</t>
  </si>
  <si>
    <t>X</t>
  </si>
  <si>
    <t>CF</t>
  </si>
  <si>
    <t>H</t>
  </si>
  <si>
    <t>FORMULA</t>
  </si>
  <si>
    <t>POSITION</t>
  </si>
  <si>
    <t>VALUE</t>
  </si>
  <si>
    <t>M0</t>
  </si>
  <si>
    <t>p05</t>
  </si>
  <si>
    <t>Formula</t>
  </si>
  <si>
    <t>Frequency(f)</t>
  </si>
  <si>
    <t>Claims(x)</t>
  </si>
  <si>
    <t>Position</t>
  </si>
  <si>
    <t xml:space="preserve"> =AVERAGE(A24:A36)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</si>
</sst>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1" fontId="0" fillId="0" borderId="1" xfId="0" applyNumberFormat="1" applyBorder="1"/>
    <xf numFmtId="1" fontId="2" fillId="3" borderId="1" xfId="0" applyNumberFormat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showGridLines="0" topLeftCell="A18" zoomScale="110" zoomScaleNormal="110" workbookViewId="0">
      <selection activeCell="D25" sqref="D25"/>
    </sheetView>
  </sheetViews>
  <sheetFormatPr defaultRowHeight="15" x14ac:dyDescent="0.25"/>
  <cols>
    <col min="1" max="1" width="9" style="1" bestFit="1" customWidth="1"/>
    <col min="2" max="2" width="9.7109375" bestFit="1" customWidth="1"/>
    <col min="3" max="3" width="6.140625" bestFit="1" customWidth="1"/>
    <col min="4" max="4" width="26" bestFit="1" customWidth="1"/>
  </cols>
  <sheetData>
    <row r="1" ht="0.75" customHeight="1" x14ac:dyDescent="0.25"/>
    <row r="2" hidden="1" x14ac:dyDescent="0.25"/>
    <row r="3" hidden="1" x14ac:dyDescent="0.25"/>
    <row r="4" hidden="1" x14ac:dyDescent="0.25"/>
    <row r="5" hidden="1" x14ac:dyDescent="0.25"/>
    <row r="6" hidden="1" x14ac:dyDescent="0.25"/>
    <row r="7" hidden="1" x14ac:dyDescent="0.25"/>
    <row r="8" hidden="1" x14ac:dyDescent="0.25"/>
    <row r="23" spans="1:4" x14ac:dyDescent="0.25">
      <c r="A23" s="10" t="s">
        <v>9</v>
      </c>
      <c r="B23" s="11" t="s">
        <v>10</v>
      </c>
      <c r="C23" s="11" t="s">
        <v>11</v>
      </c>
      <c r="D23" s="11" t="s">
        <v>39</v>
      </c>
    </row>
    <row r="24" spans="1:4" x14ac:dyDescent="0.25">
      <c r="A24" s="9">
        <v>24</v>
      </c>
      <c r="B24" s="6" t="s">
        <v>1</v>
      </c>
      <c r="C24" s="9">
        <f>AVERAGE(A24:A36)</f>
        <v>56.692307692307693</v>
      </c>
      <c r="D24" s="6" t="s">
        <v>43</v>
      </c>
    </row>
    <row r="25" spans="1:4" x14ac:dyDescent="0.25">
      <c r="A25" s="9">
        <v>27</v>
      </c>
      <c r="B25" s="6" t="s">
        <v>2</v>
      </c>
      <c r="C25" s="9">
        <f>MEDIAN(A24:A36)</f>
        <v>54</v>
      </c>
      <c r="D25" s="6"/>
    </row>
    <row r="26" spans="1:4" x14ac:dyDescent="0.25">
      <c r="A26" s="9">
        <v>36</v>
      </c>
      <c r="B26" s="6" t="s">
        <v>3</v>
      </c>
      <c r="C26" s="6">
        <f>MODE(A24:A36)</f>
        <v>52</v>
      </c>
      <c r="D26" s="6"/>
    </row>
    <row r="27" spans="1:4" x14ac:dyDescent="0.25">
      <c r="A27" s="9">
        <v>48</v>
      </c>
      <c r="B27" s="6" t="s">
        <v>4</v>
      </c>
      <c r="C27" s="6">
        <f>QUARTILE(A24:A36,1)</f>
        <v>48</v>
      </c>
      <c r="D27" s="6"/>
    </row>
    <row r="28" spans="1:4" x14ac:dyDescent="0.25">
      <c r="A28" s="9">
        <v>52</v>
      </c>
      <c r="B28" s="6" t="s">
        <v>5</v>
      </c>
      <c r="C28" s="6">
        <f>QUARTILE(A24:A36,2)</f>
        <v>54</v>
      </c>
      <c r="D28" s="6"/>
    </row>
    <row r="29" spans="1:4" x14ac:dyDescent="0.25">
      <c r="A29" s="9">
        <v>52</v>
      </c>
      <c r="B29" s="6" t="s">
        <v>6</v>
      </c>
      <c r="C29" s="6">
        <f>PERCENTILE(A24:A36,0.6)</f>
        <v>55.8</v>
      </c>
      <c r="D29" s="6"/>
    </row>
    <row r="30" spans="1:4" x14ac:dyDescent="0.25">
      <c r="A30" s="9">
        <v>54</v>
      </c>
      <c r="B30" s="6" t="s">
        <v>38</v>
      </c>
      <c r="C30" s="6">
        <f>PERCENTILE(A24:A36,0.05)</f>
        <v>25.8</v>
      </c>
      <c r="D30" s="6"/>
    </row>
    <row r="31" spans="1:4" x14ac:dyDescent="0.25">
      <c r="A31" s="9">
        <v>55</v>
      </c>
      <c r="B31" s="6" t="s">
        <v>7</v>
      </c>
      <c r="C31" s="6">
        <f>PERCENTILE(A24:A36,0.47)</f>
        <v>53.28</v>
      </c>
      <c r="D31" s="6"/>
    </row>
    <row r="32" spans="1:4" x14ac:dyDescent="0.25">
      <c r="A32" s="9">
        <v>59</v>
      </c>
      <c r="B32" s="6"/>
      <c r="C32" s="6"/>
      <c r="D32" s="6"/>
    </row>
    <row r="33" spans="1:4" x14ac:dyDescent="0.25">
      <c r="A33" s="9">
        <v>60</v>
      </c>
      <c r="B33" s="6"/>
      <c r="C33" s="6"/>
      <c r="D33" s="6"/>
    </row>
    <row r="34" spans="1:4" x14ac:dyDescent="0.25">
      <c r="A34" s="9">
        <v>85</v>
      </c>
      <c r="B34" s="6"/>
      <c r="C34" s="6"/>
      <c r="D34" s="6"/>
    </row>
    <row r="35" spans="1:4" x14ac:dyDescent="0.25">
      <c r="A35" s="9">
        <v>90</v>
      </c>
      <c r="B35" s="6"/>
      <c r="C35" s="6"/>
      <c r="D35" s="6"/>
    </row>
    <row r="36" spans="1:4" x14ac:dyDescent="0.25">
      <c r="A36" s="9">
        <v>95</v>
      </c>
      <c r="B36" s="6"/>
      <c r="C36" s="6"/>
      <c r="D3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272C-DDEB-4EC9-9D4F-A3D0E422AD45}">
  <dimension ref="A23:K36"/>
  <sheetViews>
    <sheetView showGridLines="0" topLeftCell="A18" workbookViewId="0">
      <selection activeCell="A18" sqref="A18:XFD18"/>
    </sheetView>
  </sheetViews>
  <sheetFormatPr defaultRowHeight="15" x14ac:dyDescent="0.25"/>
  <cols>
    <col min="1" max="1" width="12.42578125" bestFit="1" customWidth="1"/>
    <col min="2" max="2" width="8.28515625" bestFit="1" customWidth="1"/>
    <col min="3" max="3" width="15" bestFit="1" customWidth="1"/>
    <col min="4" max="4" width="12" bestFit="1" customWidth="1"/>
    <col min="5" max="5" width="35.42578125" bestFit="1" customWidth="1"/>
    <col min="6" max="11" width="3" bestFit="1" customWidth="1"/>
  </cols>
  <sheetData>
    <row r="23" spans="1:5" x14ac:dyDescent="0.25">
      <c r="A23" s="11" t="s">
        <v>10</v>
      </c>
      <c r="B23" s="11" t="s">
        <v>42</v>
      </c>
      <c r="C23" s="11" t="s">
        <v>39</v>
      </c>
      <c r="D23" s="11" t="s">
        <v>11</v>
      </c>
      <c r="E23" s="11" t="s">
        <v>39</v>
      </c>
    </row>
    <row r="24" spans="1:5" x14ac:dyDescent="0.25">
      <c r="A24" s="6" t="s">
        <v>1</v>
      </c>
      <c r="B24" s="6"/>
      <c r="C24" s="6"/>
      <c r="D24" s="6">
        <f>SUMPRODUCT(B34:K34,B35:K35)/K36</f>
        <v>5.2195121951219514</v>
      </c>
      <c r="E24" s="6"/>
    </row>
    <row r="25" spans="1:5" x14ac:dyDescent="0.25">
      <c r="A25" s="6" t="s">
        <v>37</v>
      </c>
      <c r="B25" s="6">
        <f>MAX(B35:K35)</f>
        <v>10</v>
      </c>
      <c r="C25" s="6"/>
      <c r="D25" s="6">
        <f>G34</f>
        <v>6</v>
      </c>
      <c r="E25" s="6"/>
    </row>
    <row r="26" spans="1:5" x14ac:dyDescent="0.25">
      <c r="A26" s="6" t="s">
        <v>4</v>
      </c>
      <c r="B26" s="6">
        <f>0.25*(K36+1)</f>
        <v>10.5</v>
      </c>
      <c r="C26" s="6"/>
      <c r="D26" s="6">
        <f>E36</f>
        <v>14</v>
      </c>
      <c r="E26" s="6"/>
    </row>
    <row r="27" spans="1:5" x14ac:dyDescent="0.25">
      <c r="A27" s="6" t="s">
        <v>5</v>
      </c>
      <c r="B27" s="6">
        <f>0.5*(K36+1)</f>
        <v>21</v>
      </c>
      <c r="C27" s="6"/>
      <c r="D27" s="6">
        <f>F34</f>
        <v>5</v>
      </c>
      <c r="E27" s="6"/>
    </row>
    <row r="28" spans="1:5" x14ac:dyDescent="0.25">
      <c r="A28" s="6" t="s">
        <v>18</v>
      </c>
      <c r="B28" s="6">
        <f>0.75*(K36+1)</f>
        <v>31.5</v>
      </c>
      <c r="C28" s="6"/>
      <c r="D28" s="6">
        <f>H34</f>
        <v>7</v>
      </c>
      <c r="E28" s="6"/>
    </row>
    <row r="29" spans="1:5" x14ac:dyDescent="0.25">
      <c r="A29" s="6" t="s">
        <v>20</v>
      </c>
      <c r="B29" s="6">
        <f>0.5*(K36+1)</f>
        <v>21</v>
      </c>
      <c r="C29" s="6"/>
      <c r="D29" s="6">
        <f>F34</f>
        <v>5</v>
      </c>
      <c r="E29" s="6"/>
    </row>
    <row r="30" spans="1:5" x14ac:dyDescent="0.25">
      <c r="A30" s="6" t="s">
        <v>21</v>
      </c>
      <c r="B30" s="6">
        <f>0.26*(K36+1)</f>
        <v>10.92</v>
      </c>
      <c r="C30" s="6"/>
      <c r="D30" s="6">
        <f>E34</f>
        <v>4</v>
      </c>
      <c r="E30" s="6"/>
    </row>
    <row r="31" spans="1:5" x14ac:dyDescent="0.25">
      <c r="A31" s="6" t="s">
        <v>22</v>
      </c>
      <c r="B31" s="6">
        <f>0.4*(K36+1)</f>
        <v>16.8</v>
      </c>
      <c r="C31" s="6"/>
      <c r="D31" s="6">
        <f>F34</f>
        <v>5</v>
      </c>
      <c r="E31" s="6"/>
    </row>
    <row r="34" spans="1:11" x14ac:dyDescent="0.25">
      <c r="A34" s="11" t="s">
        <v>41</v>
      </c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</row>
    <row r="35" spans="1:11" x14ac:dyDescent="0.25">
      <c r="A35" s="11" t="s">
        <v>40</v>
      </c>
      <c r="B35" s="6">
        <v>2</v>
      </c>
      <c r="C35" s="6">
        <v>3</v>
      </c>
      <c r="D35" s="6">
        <v>4</v>
      </c>
      <c r="E35" s="6">
        <v>5</v>
      </c>
      <c r="F35" s="6">
        <v>7</v>
      </c>
      <c r="G35" s="6">
        <v>10</v>
      </c>
      <c r="H35" s="6">
        <v>5</v>
      </c>
      <c r="I35" s="6">
        <v>2</v>
      </c>
      <c r="J35" s="6">
        <v>2</v>
      </c>
      <c r="K35" s="6">
        <v>1</v>
      </c>
    </row>
    <row r="36" spans="1:11" x14ac:dyDescent="0.25">
      <c r="A36" s="11" t="s">
        <v>12</v>
      </c>
      <c r="B36" s="6">
        <v>2</v>
      </c>
      <c r="C36" s="6">
        <v>5</v>
      </c>
      <c r="D36" s="6">
        <v>9</v>
      </c>
      <c r="E36" s="6">
        <v>14</v>
      </c>
      <c r="F36" s="6">
        <v>21</v>
      </c>
      <c r="G36" s="6">
        <v>31</v>
      </c>
      <c r="H36" s="6">
        <v>36</v>
      </c>
      <c r="I36" s="6">
        <v>38</v>
      </c>
      <c r="J36" s="6">
        <v>40</v>
      </c>
      <c r="K36" s="6">
        <v>41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3:H51"/>
  <sheetViews>
    <sheetView showGridLines="0" tabSelected="1" topLeftCell="A17" workbookViewId="0">
      <selection activeCell="C20" sqref="C20"/>
    </sheetView>
  </sheetViews>
  <sheetFormatPr defaultRowHeight="15" x14ac:dyDescent="0.25"/>
  <cols>
    <col min="1" max="1" width="10.42578125" style="2" bestFit="1" customWidth="1"/>
    <col min="2" max="2" width="9.5703125" bestFit="1" customWidth="1"/>
    <col min="3" max="3" width="12.5703125" bestFit="1" customWidth="1"/>
    <col min="4" max="4" width="6.28515625" bestFit="1" customWidth="1"/>
    <col min="5" max="5" width="12" bestFit="1" customWidth="1"/>
    <col min="6" max="6" width="35.28515625" bestFit="1" customWidth="1"/>
    <col min="7" max="7" width="3" bestFit="1" customWidth="1"/>
    <col min="8" max="8" width="4" bestFit="1" customWidth="1"/>
    <col min="9" max="9" width="14.85546875" bestFit="1" customWidth="1"/>
  </cols>
  <sheetData>
    <row r="23" spans="1:6" x14ac:dyDescent="0.25">
      <c r="A23" s="12" t="s">
        <v>8</v>
      </c>
      <c r="B23" s="11" t="s">
        <v>35</v>
      </c>
      <c r="C23" s="11" t="s">
        <v>34</v>
      </c>
      <c r="D23" s="11" t="s">
        <v>23</v>
      </c>
      <c r="E23" s="11" t="s">
        <v>36</v>
      </c>
      <c r="F23" s="11" t="s">
        <v>34</v>
      </c>
    </row>
    <row r="24" spans="1:6" x14ac:dyDescent="0.25">
      <c r="A24" s="5" t="s">
        <v>1</v>
      </c>
      <c r="B24" s="6"/>
      <c r="C24" s="6"/>
      <c r="D24" s="6"/>
      <c r="E24" s="6">
        <f>SUMPRODUCT(B35:B39,E35:E39)/H39</f>
        <v>27</v>
      </c>
      <c r="F24" s="6"/>
    </row>
    <row r="25" spans="1:6" x14ac:dyDescent="0.25">
      <c r="A25" s="5" t="s">
        <v>37</v>
      </c>
      <c r="B25" s="6">
        <f>B37</f>
        <v>53</v>
      </c>
      <c r="C25" s="6"/>
      <c r="D25" s="5" t="s">
        <v>0</v>
      </c>
      <c r="E25" s="6">
        <f>C37+G37*(B37-B36)/(2*B37-B36-B38)</f>
        <v>25.416666666666668</v>
      </c>
      <c r="F25" s="6"/>
    </row>
    <row r="26" spans="1:6" x14ac:dyDescent="0.25">
      <c r="A26" s="5" t="s">
        <v>2</v>
      </c>
      <c r="B26" s="6">
        <f>H39/2</f>
        <v>50</v>
      </c>
      <c r="C26" s="6"/>
      <c r="D26" s="5" t="s">
        <v>0</v>
      </c>
      <c r="E26" s="6">
        <f>C37+G37*(B26-H36)/B37</f>
        <v>26.226415094339622</v>
      </c>
      <c r="F26" s="6"/>
    </row>
    <row r="27" spans="1:6" x14ac:dyDescent="0.25">
      <c r="A27" s="7" t="s">
        <v>4</v>
      </c>
      <c r="B27" s="8">
        <f>H39/4</f>
        <v>25</v>
      </c>
      <c r="C27" s="8"/>
      <c r="D27" s="7" t="s">
        <v>0</v>
      </c>
      <c r="E27" s="8">
        <f>C37+G37*(B27-H36)/B37</f>
        <v>21.509433962264151</v>
      </c>
      <c r="F27" s="8"/>
    </row>
    <row r="28" spans="1:6" x14ac:dyDescent="0.25">
      <c r="A28" s="7" t="s">
        <v>5</v>
      </c>
      <c r="B28" s="8">
        <f>0.5*H39</f>
        <v>50</v>
      </c>
      <c r="C28" s="8"/>
      <c r="D28" s="7" t="s">
        <v>0</v>
      </c>
      <c r="E28" s="8">
        <f>C37+G37*(B28-H36)/B37</f>
        <v>26.226415094339622</v>
      </c>
      <c r="F28" s="8"/>
    </row>
    <row r="29" spans="1:6" x14ac:dyDescent="0.25">
      <c r="A29" s="7" t="s">
        <v>20</v>
      </c>
      <c r="B29" s="8">
        <f>0.5*H39</f>
        <v>50</v>
      </c>
      <c r="C29" s="8"/>
      <c r="D29" s="7" t="s">
        <v>0</v>
      </c>
      <c r="E29" s="8">
        <f>C37+G37*(B28-H36)/B37</f>
        <v>26.226415094339622</v>
      </c>
      <c r="F29" s="8"/>
    </row>
    <row r="30" spans="1:6" x14ac:dyDescent="0.25">
      <c r="A30" s="7" t="s">
        <v>21</v>
      </c>
      <c r="B30" s="8">
        <f>26*H39/100</f>
        <v>26</v>
      </c>
      <c r="C30" s="8"/>
      <c r="D30" s="7" t="s">
        <v>0</v>
      </c>
      <c r="E30" s="8">
        <f>C37+G37*(26-H36)/B37</f>
        <v>21.69811320754717</v>
      </c>
      <c r="F30" s="8"/>
    </row>
    <row r="31" spans="1:6" x14ac:dyDescent="0.25">
      <c r="A31" s="7" t="s">
        <v>22</v>
      </c>
      <c r="B31" s="8">
        <f>40*H39/100</f>
        <v>40</v>
      </c>
      <c r="C31" s="8"/>
      <c r="D31" s="7" t="s">
        <v>0</v>
      </c>
      <c r="E31" s="8">
        <f>C37+G37*(40-H36)/B37</f>
        <v>24.339622641509436</v>
      </c>
      <c r="F31" s="8"/>
    </row>
    <row r="32" spans="1:6" x14ac:dyDescent="0.25">
      <c r="A32" s="3"/>
      <c r="B32" s="4"/>
      <c r="C32" s="4"/>
      <c r="D32" s="3"/>
      <c r="E32" s="4"/>
      <c r="F32" s="4"/>
    </row>
    <row r="34" spans="1:8" x14ac:dyDescent="0.25">
      <c r="A34" s="12" t="s">
        <v>23</v>
      </c>
      <c r="B34" s="11" t="s">
        <v>28</v>
      </c>
      <c r="C34" s="11" t="s">
        <v>29</v>
      </c>
      <c r="D34" s="11" t="s">
        <v>30</v>
      </c>
      <c r="E34" s="11" t="s">
        <v>31</v>
      </c>
      <c r="F34" s="11" t="s">
        <v>34</v>
      </c>
      <c r="G34" s="11" t="s">
        <v>33</v>
      </c>
      <c r="H34" s="11" t="s">
        <v>32</v>
      </c>
    </row>
    <row r="35" spans="1:8" x14ac:dyDescent="0.25">
      <c r="A35" s="5" t="s">
        <v>24</v>
      </c>
      <c r="B35" s="6">
        <v>3</v>
      </c>
      <c r="C35" s="6">
        <v>0</v>
      </c>
      <c r="D35" s="6">
        <v>10</v>
      </c>
      <c r="E35" s="6">
        <f>SUM(C35:D35)/2</f>
        <v>5</v>
      </c>
      <c r="F35" s="6"/>
      <c r="G35" s="6">
        <v>10</v>
      </c>
      <c r="H35" s="6">
        <f>B35</f>
        <v>3</v>
      </c>
    </row>
    <row r="36" spans="1:8" x14ac:dyDescent="0.25">
      <c r="A36" s="5" t="s">
        <v>25</v>
      </c>
      <c r="B36" s="6">
        <v>14</v>
      </c>
      <c r="C36" s="6">
        <v>10</v>
      </c>
      <c r="D36" s="6">
        <v>20</v>
      </c>
      <c r="E36" s="6">
        <f>SUM(C36:D36)/2</f>
        <v>15</v>
      </c>
      <c r="F36" s="6"/>
      <c r="G36" s="6">
        <v>10</v>
      </c>
      <c r="H36" s="6">
        <f>H35+B36</f>
        <v>17</v>
      </c>
    </row>
    <row r="37" spans="1:8" x14ac:dyDescent="0.25">
      <c r="A37" s="5" t="s">
        <v>0</v>
      </c>
      <c r="B37" s="6">
        <v>53</v>
      </c>
      <c r="C37" s="6">
        <v>20</v>
      </c>
      <c r="D37" s="6">
        <v>30</v>
      </c>
      <c r="E37" s="6">
        <f>SUM(C37:D37)/2</f>
        <v>25</v>
      </c>
      <c r="F37" s="6"/>
      <c r="G37" s="6">
        <v>10</v>
      </c>
      <c r="H37" s="6">
        <f>H36+B37</f>
        <v>70</v>
      </c>
    </row>
    <row r="38" spans="1:8" x14ac:dyDescent="0.25">
      <c r="A38" s="5" t="s">
        <v>26</v>
      </c>
      <c r="B38" s="6">
        <v>20</v>
      </c>
      <c r="C38" s="6">
        <v>30</v>
      </c>
      <c r="D38" s="6">
        <v>40</v>
      </c>
      <c r="E38" s="6">
        <f>SUM(C38:D38)/2</f>
        <v>35</v>
      </c>
      <c r="F38" s="6"/>
      <c r="G38" s="6">
        <v>10</v>
      </c>
      <c r="H38" s="6">
        <f>H37+B38</f>
        <v>90</v>
      </c>
    </row>
    <row r="39" spans="1:8" x14ac:dyDescent="0.25">
      <c r="A39" s="5" t="s">
        <v>27</v>
      </c>
      <c r="B39" s="6">
        <v>10</v>
      </c>
      <c r="C39" s="6">
        <v>40</v>
      </c>
      <c r="D39" s="6">
        <v>50</v>
      </c>
      <c r="E39" s="6">
        <f>SUM(C39:D39)/2</f>
        <v>45</v>
      </c>
      <c r="F39" s="6"/>
      <c r="G39" s="6">
        <v>10</v>
      </c>
      <c r="H39" s="6">
        <f>H38+B39</f>
        <v>100</v>
      </c>
    </row>
    <row r="51" spans="1:7" x14ac:dyDescent="0.25">
      <c r="A51" s="3"/>
      <c r="B51" s="4"/>
      <c r="C51" s="4"/>
      <c r="D51" s="4"/>
      <c r="E51" s="4"/>
      <c r="F51" s="4"/>
      <c r="G51" s="4"/>
    </row>
  </sheetData>
  <phoneticPr fontId="1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17"/>
  <sheetViews>
    <sheetView workbookViewId="0">
      <selection activeCell="G10" sqref="G10"/>
    </sheetView>
  </sheetViews>
  <sheetFormatPr defaultRowHeight="15" x14ac:dyDescent="0.25"/>
  <cols>
    <col min="1" max="1" width="10.28515625" bestFit="1" customWidth="1"/>
    <col min="2" max="2" width="11.140625" bestFit="1" customWidth="1"/>
    <col min="3" max="3" width="3" bestFit="1" customWidth="1"/>
    <col min="4" max="4" width="3" customWidth="1"/>
    <col min="5" max="5" width="9.5703125" bestFit="1" customWidth="1"/>
    <col min="6" max="6" width="9.5703125" customWidth="1"/>
    <col min="7" max="7" width="12" bestFit="1" customWidth="1"/>
    <col min="8" max="8" width="33.5703125" bestFit="1" customWidth="1"/>
  </cols>
  <sheetData>
    <row r="7" spans="1:8" x14ac:dyDescent="0.25">
      <c r="A7" t="s">
        <v>41</v>
      </c>
      <c r="B7" t="s">
        <v>40</v>
      </c>
      <c r="C7" t="s">
        <v>12</v>
      </c>
      <c r="E7" t="s">
        <v>10</v>
      </c>
      <c r="G7" t="s">
        <v>14</v>
      </c>
    </row>
    <row r="8" spans="1:8" x14ac:dyDescent="0.25">
      <c r="A8">
        <v>1</v>
      </c>
      <c r="B8">
        <v>2</v>
      </c>
      <c r="C8">
        <f>B8</f>
        <v>2</v>
      </c>
      <c r="E8" t="s">
        <v>1</v>
      </c>
      <c r="G8">
        <f>SUMPRODUCT(A8:A17,B8:B17)/C17</f>
        <v>5.2195121951219514</v>
      </c>
      <c r="H8" t="s">
        <v>15</v>
      </c>
    </row>
    <row r="9" spans="1:8" x14ac:dyDescent="0.25">
      <c r="A9">
        <v>2</v>
      </c>
      <c r="B9">
        <v>3</v>
      </c>
      <c r="C9">
        <f>C8+B9</f>
        <v>5</v>
      </c>
      <c r="E9" t="s">
        <v>13</v>
      </c>
      <c r="G9">
        <f>MAX(B8:B17)</f>
        <v>10</v>
      </c>
      <c r="H9">
        <f>A13</f>
        <v>6</v>
      </c>
    </row>
    <row r="10" spans="1:8" x14ac:dyDescent="0.25">
      <c r="A10">
        <v>3</v>
      </c>
      <c r="B10">
        <v>4</v>
      </c>
      <c r="C10">
        <f t="shared" ref="C10:C17" si="0">C9+B10</f>
        <v>9</v>
      </c>
      <c r="E10" t="s">
        <v>4</v>
      </c>
      <c r="G10">
        <f>0.25*(C17+1)</f>
        <v>10.5</v>
      </c>
      <c r="H10" t="s">
        <v>16</v>
      </c>
    </row>
    <row r="11" spans="1:8" ht="13.5" customHeight="1" x14ac:dyDescent="0.25">
      <c r="A11">
        <v>4</v>
      </c>
      <c r="B11">
        <v>5</v>
      </c>
      <c r="C11">
        <f t="shared" si="0"/>
        <v>14</v>
      </c>
      <c r="E11" t="s">
        <v>5</v>
      </c>
      <c r="G11">
        <f>0.5*(C17+1)</f>
        <v>21</v>
      </c>
      <c r="H11" t="s">
        <v>17</v>
      </c>
    </row>
    <row r="12" spans="1:8" x14ac:dyDescent="0.25">
      <c r="A12">
        <v>5</v>
      </c>
      <c r="B12">
        <v>7</v>
      </c>
      <c r="C12">
        <f t="shared" si="0"/>
        <v>21</v>
      </c>
      <c r="E12" t="s">
        <v>18</v>
      </c>
      <c r="G12">
        <f>0.75*(C17+1)</f>
        <v>31.5</v>
      </c>
      <c r="H12" t="s">
        <v>19</v>
      </c>
    </row>
    <row r="13" spans="1:8" x14ac:dyDescent="0.25">
      <c r="A13">
        <v>6</v>
      </c>
      <c r="B13">
        <v>10</v>
      </c>
      <c r="C13">
        <f t="shared" si="0"/>
        <v>31</v>
      </c>
      <c r="E13" t="s">
        <v>20</v>
      </c>
      <c r="G13">
        <f>0.5*(C17+1)</f>
        <v>21</v>
      </c>
      <c r="H13" t="s">
        <v>17</v>
      </c>
    </row>
    <row r="14" spans="1:8" x14ac:dyDescent="0.25">
      <c r="A14">
        <v>7</v>
      </c>
      <c r="B14">
        <v>5</v>
      </c>
      <c r="C14">
        <f t="shared" si="0"/>
        <v>36</v>
      </c>
      <c r="E14" t="s">
        <v>21</v>
      </c>
      <c r="G14">
        <f>0.26*(C17+1)</f>
        <v>10.92</v>
      </c>
    </row>
    <row r="15" spans="1:8" x14ac:dyDescent="0.25">
      <c r="A15">
        <v>8</v>
      </c>
      <c r="B15">
        <v>2</v>
      </c>
      <c r="C15">
        <f t="shared" si="0"/>
        <v>38</v>
      </c>
      <c r="E15" t="s">
        <v>22</v>
      </c>
    </row>
    <row r="16" spans="1:8" x14ac:dyDescent="0.25">
      <c r="A16">
        <v>9</v>
      </c>
      <c r="B16">
        <v>2</v>
      </c>
      <c r="C16">
        <f t="shared" si="0"/>
        <v>40</v>
      </c>
    </row>
    <row r="17" spans="1:3" x14ac:dyDescent="0.25">
      <c r="A17">
        <v>10</v>
      </c>
      <c r="B17">
        <v>1</v>
      </c>
      <c r="C17">
        <f t="shared" si="0"/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Salim Shrestha</cp:lastModifiedBy>
  <cp:lastPrinted>2025-07-17T13:27:57Z</cp:lastPrinted>
  <dcterms:created xsi:type="dcterms:W3CDTF">2025-07-11T06:21:56Z</dcterms:created>
  <dcterms:modified xsi:type="dcterms:W3CDTF">2025-07-17T16:30:44Z</dcterms:modified>
</cp:coreProperties>
</file>