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CER-WIN10\Documents\GitHub\BCE\Fourth Semester\static and probability\"/>
    </mc:Choice>
  </mc:AlternateContent>
  <xr:revisionPtr revIDLastSave="0" documentId="13_ncr:1_{909A6D1E-D5D9-4EE1-A217-0011B5C7CB5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4" sheetId="4" r:id="rId2"/>
    <sheet name="Sheet3" sheetId="3" r:id="rId3"/>
    <sheet name="raw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E6" i="3"/>
  <c r="E5" i="3"/>
  <c r="B15" i="4"/>
  <c r="E4" i="3"/>
  <c r="E3" i="3"/>
  <c r="E2" i="3"/>
  <c r="D15" i="4"/>
  <c r="D14" i="4"/>
  <c r="D13" i="4"/>
  <c r="D12" i="4"/>
  <c r="D11" i="4"/>
  <c r="D10" i="4"/>
  <c r="D9" i="4"/>
  <c r="D8" i="4"/>
  <c r="B14" i="4"/>
  <c r="B13" i="4"/>
  <c r="B12" i="4"/>
  <c r="B11" i="4"/>
  <c r="B10" i="4"/>
  <c r="B9" i="4"/>
  <c r="B11" i="3"/>
  <c r="E11" i="3"/>
  <c r="H2" i="3"/>
  <c r="H9" i="2"/>
  <c r="G9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G14" i="2" s="1"/>
  <c r="H3" i="3" l="1"/>
  <c r="G12" i="2"/>
  <c r="G13" i="2"/>
  <c r="G11" i="2"/>
  <c r="G10" i="2"/>
  <c r="G8" i="2"/>
  <c r="E17" i="3" l="1"/>
  <c r="H4" i="3"/>
  <c r="H5" i="3" s="1"/>
  <c r="H6" i="3" s="1"/>
  <c r="E16" i="3"/>
  <c r="B14" i="3" l="1"/>
  <c r="B15" i="3"/>
  <c r="B16" i="3"/>
  <c r="B13" i="3"/>
  <c r="E13" i="3" s="1"/>
  <c r="B17" i="3"/>
  <c r="B12" i="3"/>
  <c r="E12" i="3" s="1"/>
  <c r="E10" i="3"/>
  <c r="E14" i="3" l="1"/>
  <c r="E15" i="3"/>
</calcChain>
</file>

<file path=xl/sharedStrings.xml><?xml version="1.0" encoding="utf-8"?>
<sst xmlns="http://schemas.openxmlformats.org/spreadsheetml/2006/main" count="123" uniqueCount="80">
  <si>
    <t>20-30</t>
  </si>
  <si>
    <t>AM</t>
  </si>
  <si>
    <t>MD</t>
  </si>
  <si>
    <t>MO</t>
  </si>
  <si>
    <t>Q1</t>
  </si>
  <si>
    <t>Q2</t>
  </si>
  <si>
    <t>Q6</t>
  </si>
  <si>
    <t>P47</t>
  </si>
  <si>
    <t>MEASURES</t>
  </si>
  <si>
    <t>Marks(X)</t>
  </si>
  <si>
    <t>Measures</t>
  </si>
  <si>
    <t>Value</t>
  </si>
  <si>
    <t>cf</t>
  </si>
  <si>
    <t>Mo</t>
  </si>
  <si>
    <t>value</t>
  </si>
  <si>
    <t xml:space="preserve"> =SUMPRODUCT(A2:A11,B2:B11)/C11</t>
  </si>
  <si>
    <t xml:space="preserve"> =0.25*(C11+1)</t>
  </si>
  <si>
    <t xml:space="preserve"> =0.5*(C11+1)</t>
  </si>
  <si>
    <t>Q3</t>
  </si>
  <si>
    <t xml:space="preserve"> =0.75*(C11+1)</t>
  </si>
  <si>
    <t>D5</t>
  </si>
  <si>
    <t>P26</t>
  </si>
  <si>
    <t>P40</t>
  </si>
  <si>
    <t>CLASS</t>
  </si>
  <si>
    <t>0-10</t>
  </si>
  <si>
    <t>10-20</t>
  </si>
  <si>
    <t>30-40</t>
  </si>
  <si>
    <t>40-50</t>
  </si>
  <si>
    <t>F</t>
  </si>
  <si>
    <t>LCB</t>
  </si>
  <si>
    <t>UCB</t>
  </si>
  <si>
    <t>X</t>
  </si>
  <si>
    <t>CF</t>
  </si>
  <si>
    <t>H</t>
  </si>
  <si>
    <t>FORMULA</t>
  </si>
  <si>
    <t xml:space="preserve"> =SUM(C2:D2)/2</t>
  </si>
  <si>
    <t>POSITION</t>
  </si>
  <si>
    <t>VALUE</t>
  </si>
  <si>
    <t>M0</t>
  </si>
  <si>
    <t xml:space="preserve"> =SUMPRODUCT(B2:B6,E2:E6)/G6</t>
  </si>
  <si>
    <t xml:space="preserve"> =C4+F4*(B4-B3)/(2*B4-B3-B5)</t>
  </si>
  <si>
    <t xml:space="preserve"> =G6/2</t>
  </si>
  <si>
    <t xml:space="preserve"> =B4</t>
  </si>
  <si>
    <t xml:space="preserve"> =C4+F4*(B12-G3)/B4</t>
  </si>
  <si>
    <t>p05</t>
  </si>
  <si>
    <t>Formula</t>
  </si>
  <si>
    <t xml:space="preserve"> =G6/4</t>
  </si>
  <si>
    <t>Frequency(f)</t>
  </si>
  <si>
    <t>Claims(x)</t>
  </si>
  <si>
    <t>Position</t>
  </si>
  <si>
    <t xml:space="preserve"> =MAX(B2:K2)</t>
  </si>
  <si>
    <t xml:space="preserve"> =0.25*(K3+1)</t>
  </si>
  <si>
    <t xml:space="preserve"> =0.5*(K3+1)</t>
  </si>
  <si>
    <t xml:space="preserve"> =0.75*(K3+1)</t>
  </si>
  <si>
    <t xml:space="preserve"> =0.26*(K3+1)</t>
  </si>
  <si>
    <t xml:space="preserve"> =0.4*(K3+1)</t>
  </si>
  <si>
    <t xml:space="preserve"> =SUMPRODUCT(B1:K1,B2:K2)/K3</t>
  </si>
  <si>
    <t xml:space="preserve"> =G1</t>
  </si>
  <si>
    <t xml:space="preserve"> =E3</t>
  </si>
  <si>
    <t xml:space="preserve"> =F1</t>
  </si>
  <si>
    <t xml:space="preserve"> =H1</t>
  </si>
  <si>
    <t xml:space="preserve"> =E1</t>
  </si>
  <si>
    <t xml:space="preserve"> =0.5*G6</t>
  </si>
  <si>
    <t xml:space="preserve"> =C4+F4*(B13-G3)/B4</t>
  </si>
  <si>
    <t xml:space="preserve"> =C4+F4*(B14-G3)/B4</t>
  </si>
  <si>
    <t xml:space="preserve"> =C4+F4*(26-G3)/B4</t>
  </si>
  <si>
    <t xml:space="preserve"> =C4+F4*(40-G3)/B4</t>
  </si>
  <si>
    <t xml:space="preserve"> =26*G6/100</t>
  </si>
  <si>
    <t xml:space="preserve"> =SUM(C3:D3)/2</t>
  </si>
  <si>
    <t xml:space="preserve"> =SUM(C4:D4)/2</t>
  </si>
  <si>
    <t xml:space="preserve"> =SUM(C5:D5)/2</t>
  </si>
  <si>
    <t xml:space="preserve"> =SUM(C6:D6)/2</t>
  </si>
  <si>
    <t xml:space="preserve"> =PERCENTILE(A2:A14,0.47)</t>
  </si>
  <si>
    <t xml:space="preserve"> =PERCENTILE(A2:A14,0.05)</t>
  </si>
  <si>
    <t xml:space="preserve"> =PERCENTILE(A2:A14,0.6)</t>
  </si>
  <si>
    <t xml:space="preserve"> =QUARTILE(A2:A14,2)</t>
  </si>
  <si>
    <t xml:space="preserve"> =QUARTILE(A2:A14,1)</t>
  </si>
  <si>
    <t xml:space="preserve"> =MODE(A2:A14)</t>
  </si>
  <si>
    <t xml:space="preserve"> =MEDIAN(A2:A14)</t>
  </si>
  <si>
    <t xml:space="preserve"> =AVERAGE(A2:A14)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</si>
</sst>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49" fontId="0" fillId="0" borderId="1" xfId="0" applyNumberFormat="1" applyBorder="1"/>
    <xf numFmtId="0" fontId="0" fillId="0" borderId="1" xfId="0" applyBorder="1"/>
    <xf numFmtId="49" fontId="0" fillId="2" borderId="1" xfId="0" applyNumberFormat="1" applyFill="1" applyBorder="1"/>
    <xf numFmtId="0" fontId="0" fillId="2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showGridLines="0" tabSelected="1" topLeftCell="B1" workbookViewId="0">
      <selection activeCell="E3" sqref="E3"/>
    </sheetView>
  </sheetViews>
  <sheetFormatPr defaultRowHeight="15" x14ac:dyDescent="0.25"/>
  <cols>
    <col min="1" max="2" width="9.140625" style="1"/>
    <col min="3" max="3" width="9.5703125" bestFit="1" customWidth="1"/>
    <col min="4" max="4" width="16.85546875" customWidth="1"/>
    <col min="5" max="5" width="26" bestFit="1" customWidth="1"/>
  </cols>
  <sheetData>
    <row r="1" spans="1:5" x14ac:dyDescent="0.25">
      <c r="A1" s="9" t="s">
        <v>9</v>
      </c>
      <c r="B1" s="9"/>
      <c r="C1" s="6" t="s">
        <v>10</v>
      </c>
      <c r="D1" s="6" t="s">
        <v>11</v>
      </c>
      <c r="E1" s="6" t="s">
        <v>45</v>
      </c>
    </row>
    <row r="2" spans="1:5" x14ac:dyDescent="0.25">
      <c r="A2" s="9">
        <v>24</v>
      </c>
      <c r="B2" s="9"/>
      <c r="C2" s="6" t="s">
        <v>1</v>
      </c>
      <c r="D2" s="9">
        <f>AVERAGE(A2:A14)</f>
        <v>56.692307692307693</v>
      </c>
      <c r="E2" s="6" t="s">
        <v>79</v>
      </c>
    </row>
    <row r="3" spans="1:5" x14ac:dyDescent="0.25">
      <c r="A3" s="9">
        <v>27</v>
      </c>
      <c r="B3" s="9"/>
      <c r="C3" s="6" t="s">
        <v>2</v>
      </c>
      <c r="D3" s="9">
        <f>MEDIAN(A2:A14)</f>
        <v>54</v>
      </c>
      <c r="E3" s="6" t="s">
        <v>78</v>
      </c>
    </row>
    <row r="4" spans="1:5" x14ac:dyDescent="0.25">
      <c r="A4" s="9">
        <v>36</v>
      </c>
      <c r="B4" s="9"/>
      <c r="C4" s="6" t="s">
        <v>3</v>
      </c>
      <c r="D4" s="6">
        <f>MODE(A2:A14)</f>
        <v>52</v>
      </c>
      <c r="E4" s="6" t="s">
        <v>77</v>
      </c>
    </row>
    <row r="5" spans="1:5" x14ac:dyDescent="0.25">
      <c r="A5" s="9">
        <v>48</v>
      </c>
      <c r="B5" s="9"/>
      <c r="C5" s="6" t="s">
        <v>4</v>
      </c>
      <c r="D5" s="6">
        <f>QUARTILE(A2:A14,1)</f>
        <v>48</v>
      </c>
      <c r="E5" s="6" t="s">
        <v>76</v>
      </c>
    </row>
    <row r="6" spans="1:5" x14ac:dyDescent="0.25">
      <c r="A6" s="9">
        <v>52</v>
      </c>
      <c r="B6" s="9"/>
      <c r="C6" s="6" t="s">
        <v>5</v>
      </c>
      <c r="D6" s="6">
        <f>QUARTILE(A2:A14,2)</f>
        <v>54</v>
      </c>
      <c r="E6" s="6" t="s">
        <v>75</v>
      </c>
    </row>
    <row r="7" spans="1:5" x14ac:dyDescent="0.25">
      <c r="A7" s="9">
        <v>52</v>
      </c>
      <c r="B7" s="9"/>
      <c r="C7" s="6" t="s">
        <v>6</v>
      </c>
      <c r="D7" s="6">
        <f>PERCENTILE(A2:A14,0.6)</f>
        <v>55.8</v>
      </c>
      <c r="E7" s="6" t="s">
        <v>74</v>
      </c>
    </row>
    <row r="8" spans="1:5" x14ac:dyDescent="0.25">
      <c r="A8" s="9">
        <v>54</v>
      </c>
      <c r="B8" s="9"/>
      <c r="C8" s="6" t="s">
        <v>44</v>
      </c>
      <c r="D8" s="6">
        <f>PERCENTILE(A2:A14,0.05)</f>
        <v>25.8</v>
      </c>
      <c r="E8" s="6" t="s">
        <v>73</v>
      </c>
    </row>
    <row r="9" spans="1:5" x14ac:dyDescent="0.25">
      <c r="A9" s="9">
        <v>55</v>
      </c>
      <c r="B9" s="9"/>
      <c r="C9" s="6" t="s">
        <v>7</v>
      </c>
      <c r="D9" s="6">
        <f>PERCENTILE(A2:A14,0.47)</f>
        <v>53.28</v>
      </c>
      <c r="E9" s="6" t="s">
        <v>72</v>
      </c>
    </row>
    <row r="10" spans="1:5" x14ac:dyDescent="0.25">
      <c r="A10" s="9">
        <v>59</v>
      </c>
      <c r="B10" s="9"/>
      <c r="C10" s="6"/>
      <c r="D10" s="6"/>
      <c r="E10" s="6"/>
    </row>
    <row r="11" spans="1:5" x14ac:dyDescent="0.25">
      <c r="A11" s="9">
        <v>60</v>
      </c>
      <c r="B11" s="9"/>
      <c r="C11" s="6"/>
      <c r="D11" s="6"/>
      <c r="E11" s="6"/>
    </row>
    <row r="12" spans="1:5" x14ac:dyDescent="0.25">
      <c r="A12" s="9">
        <v>85</v>
      </c>
      <c r="B12" s="9"/>
      <c r="C12" s="6"/>
      <c r="D12" s="6"/>
      <c r="E12" s="6"/>
    </row>
    <row r="13" spans="1:5" x14ac:dyDescent="0.25">
      <c r="A13" s="9">
        <v>90</v>
      </c>
      <c r="B13" s="9"/>
      <c r="C13" s="6"/>
      <c r="D13" s="6"/>
      <c r="E13" s="6"/>
    </row>
    <row r="14" spans="1:5" x14ac:dyDescent="0.25">
      <c r="A14" s="9">
        <v>95</v>
      </c>
      <c r="B14" s="9"/>
      <c r="C14" s="6"/>
      <c r="D14" s="6"/>
      <c r="E14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272C-DDEB-4EC9-9D4F-A3D0E422AD45}">
  <dimension ref="A1:K15"/>
  <sheetViews>
    <sheetView showGridLines="0" workbookViewId="0">
      <selection activeCell="E6" sqref="E6"/>
    </sheetView>
  </sheetViews>
  <sheetFormatPr defaultRowHeight="15" x14ac:dyDescent="0.25"/>
  <cols>
    <col min="1" max="1" width="12.42578125" bestFit="1" customWidth="1"/>
    <col min="2" max="2" width="8.28515625" bestFit="1" customWidth="1"/>
    <col min="3" max="3" width="12.85546875" bestFit="1" customWidth="1"/>
    <col min="4" max="4" width="12" bestFit="1" customWidth="1"/>
    <col min="5" max="5" width="30.28515625" bestFit="1" customWidth="1"/>
    <col min="6" max="11" width="3" bestFit="1" customWidth="1"/>
  </cols>
  <sheetData>
    <row r="1" spans="1:11" x14ac:dyDescent="0.25">
      <c r="A1" s="6" t="s">
        <v>48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</row>
    <row r="2" spans="1:11" x14ac:dyDescent="0.25">
      <c r="A2" s="6" t="s">
        <v>47</v>
      </c>
      <c r="B2" s="6">
        <v>2</v>
      </c>
      <c r="C2" s="6">
        <v>3</v>
      </c>
      <c r="D2" s="6">
        <v>4</v>
      </c>
      <c r="E2" s="6">
        <v>5</v>
      </c>
      <c r="F2" s="6">
        <v>7</v>
      </c>
      <c r="G2" s="6">
        <v>10</v>
      </c>
      <c r="H2" s="6">
        <v>5</v>
      </c>
      <c r="I2" s="6">
        <v>2</v>
      </c>
      <c r="J2" s="6">
        <v>2</v>
      </c>
      <c r="K2" s="6">
        <v>1</v>
      </c>
    </row>
    <row r="3" spans="1:11" x14ac:dyDescent="0.25">
      <c r="A3" s="6" t="s">
        <v>12</v>
      </c>
      <c r="B3" s="6">
        <v>2</v>
      </c>
      <c r="C3" s="6">
        <v>5</v>
      </c>
      <c r="D3" s="6">
        <v>9</v>
      </c>
      <c r="E3" s="6">
        <v>14</v>
      </c>
      <c r="F3" s="6">
        <v>21</v>
      </c>
      <c r="G3" s="6">
        <v>31</v>
      </c>
      <c r="H3" s="6">
        <v>36</v>
      </c>
      <c r="I3" s="6">
        <v>38</v>
      </c>
      <c r="J3" s="6">
        <v>40</v>
      </c>
      <c r="K3" s="6">
        <v>41</v>
      </c>
    </row>
    <row r="7" spans="1:11" x14ac:dyDescent="0.25">
      <c r="A7" s="6" t="s">
        <v>10</v>
      </c>
      <c r="B7" s="6" t="s">
        <v>49</v>
      </c>
      <c r="C7" s="6" t="s">
        <v>45</v>
      </c>
      <c r="D7" s="6" t="s">
        <v>11</v>
      </c>
      <c r="E7" s="6" t="s">
        <v>45</v>
      </c>
    </row>
    <row r="8" spans="1:11" x14ac:dyDescent="0.25">
      <c r="A8" s="6" t="s">
        <v>1</v>
      </c>
      <c r="B8" s="6"/>
      <c r="C8" s="6"/>
      <c r="D8" s="6">
        <f>SUMPRODUCT(B1:K1,B2:K2)/K3</f>
        <v>5.2195121951219514</v>
      </c>
      <c r="E8" s="6" t="s">
        <v>56</v>
      </c>
    </row>
    <row r="9" spans="1:11" x14ac:dyDescent="0.25">
      <c r="A9" s="6" t="s">
        <v>38</v>
      </c>
      <c r="B9" s="6">
        <f>MAX(B2:K2)</f>
        <v>10</v>
      </c>
      <c r="C9" s="6" t="s">
        <v>50</v>
      </c>
      <c r="D9" s="6">
        <f>G1</f>
        <v>6</v>
      </c>
      <c r="E9" s="6" t="s">
        <v>57</v>
      </c>
    </row>
    <row r="10" spans="1:11" x14ac:dyDescent="0.25">
      <c r="A10" s="6" t="s">
        <v>4</v>
      </c>
      <c r="B10" s="6">
        <f>0.25*(K3+1)</f>
        <v>10.5</v>
      </c>
      <c r="C10" s="6" t="s">
        <v>51</v>
      </c>
      <c r="D10" s="6">
        <f>E3</f>
        <v>14</v>
      </c>
      <c r="E10" s="6" t="s">
        <v>58</v>
      </c>
    </row>
    <row r="11" spans="1:11" x14ac:dyDescent="0.25">
      <c r="A11" s="6" t="s">
        <v>5</v>
      </c>
      <c r="B11" s="6">
        <f>0.5*(K3+1)</f>
        <v>21</v>
      </c>
      <c r="C11" s="6" t="s">
        <v>52</v>
      </c>
      <c r="D11" s="6">
        <f>F1</f>
        <v>5</v>
      </c>
      <c r="E11" s="6" t="s">
        <v>59</v>
      </c>
    </row>
    <row r="12" spans="1:11" x14ac:dyDescent="0.25">
      <c r="A12" s="6" t="s">
        <v>18</v>
      </c>
      <c r="B12" s="6">
        <f>0.75*(K3+1)</f>
        <v>31.5</v>
      </c>
      <c r="C12" s="6" t="s">
        <v>53</v>
      </c>
      <c r="D12" s="6">
        <f>H1</f>
        <v>7</v>
      </c>
      <c r="E12" s="6" t="s">
        <v>60</v>
      </c>
    </row>
    <row r="13" spans="1:11" x14ac:dyDescent="0.25">
      <c r="A13" s="6" t="s">
        <v>20</v>
      </c>
      <c r="B13" s="6">
        <f>0.5*(K3+1)</f>
        <v>21</v>
      </c>
      <c r="C13" s="6" t="s">
        <v>52</v>
      </c>
      <c r="D13" s="6">
        <f>F1</f>
        <v>5</v>
      </c>
      <c r="E13" s="6" t="s">
        <v>59</v>
      </c>
    </row>
    <row r="14" spans="1:11" x14ac:dyDescent="0.25">
      <c r="A14" s="6" t="s">
        <v>21</v>
      </c>
      <c r="B14" s="6">
        <f>0.26*(K3+1)</f>
        <v>10.92</v>
      </c>
      <c r="C14" s="6" t="s">
        <v>54</v>
      </c>
      <c r="D14" s="6">
        <f>E1</f>
        <v>4</v>
      </c>
      <c r="E14" s="6" t="s">
        <v>61</v>
      </c>
    </row>
    <row r="15" spans="1:11" x14ac:dyDescent="0.25">
      <c r="A15" s="6" t="s">
        <v>22</v>
      </c>
      <c r="B15" s="6">
        <f>0.4*(K3+1)</f>
        <v>16.8</v>
      </c>
      <c r="C15" s="6" t="s">
        <v>55</v>
      </c>
      <c r="D15" s="6">
        <f>F1</f>
        <v>5</v>
      </c>
      <c r="E15" s="6" t="s">
        <v>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showGridLines="0" workbookViewId="0">
      <selection activeCell="A7" sqref="A7:XFD7"/>
    </sheetView>
  </sheetViews>
  <sheetFormatPr defaultRowHeight="15" x14ac:dyDescent="0.25"/>
  <cols>
    <col min="1" max="1" width="10.42578125" style="2" bestFit="1" customWidth="1"/>
    <col min="2" max="2" width="9.5703125" bestFit="1" customWidth="1"/>
    <col min="3" max="3" width="11.5703125" bestFit="1" customWidth="1"/>
    <col min="4" max="4" width="6.28515625" bestFit="1" customWidth="1"/>
    <col min="5" max="5" width="12" bestFit="1" customWidth="1"/>
    <col min="6" max="6" width="30.140625" bestFit="1" customWidth="1"/>
    <col min="7" max="7" width="3" bestFit="1" customWidth="1"/>
    <col min="8" max="8" width="4" bestFit="1" customWidth="1"/>
    <col min="9" max="9" width="14.85546875" bestFit="1" customWidth="1"/>
  </cols>
  <sheetData>
    <row r="1" spans="1:8" x14ac:dyDescent="0.25">
      <c r="A1" s="5" t="s">
        <v>23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34</v>
      </c>
      <c r="G1" s="6" t="s">
        <v>33</v>
      </c>
      <c r="H1" s="6" t="s">
        <v>32</v>
      </c>
    </row>
    <row r="2" spans="1:8" x14ac:dyDescent="0.25">
      <c r="A2" s="5" t="s">
        <v>24</v>
      </c>
      <c r="B2" s="6">
        <v>3</v>
      </c>
      <c r="C2" s="6">
        <v>0</v>
      </c>
      <c r="D2" s="6">
        <v>10</v>
      </c>
      <c r="E2" s="6">
        <f>SUM(C2:D2)/2</f>
        <v>5</v>
      </c>
      <c r="F2" s="6" t="s">
        <v>35</v>
      </c>
      <c r="G2" s="6">
        <v>10</v>
      </c>
      <c r="H2" s="6">
        <f>B2</f>
        <v>3</v>
      </c>
    </row>
    <row r="3" spans="1:8" x14ac:dyDescent="0.25">
      <c r="A3" s="5" t="s">
        <v>25</v>
      </c>
      <c r="B3" s="6">
        <v>14</v>
      </c>
      <c r="C3" s="6">
        <v>10</v>
      </c>
      <c r="D3" s="6">
        <v>20</v>
      </c>
      <c r="E3" s="6">
        <f>SUM(C3:D3)/2</f>
        <v>15</v>
      </c>
      <c r="F3" s="6" t="s">
        <v>68</v>
      </c>
      <c r="G3" s="6">
        <v>10</v>
      </c>
      <c r="H3" s="6">
        <f>H2+B3</f>
        <v>17</v>
      </c>
    </row>
    <row r="4" spans="1:8" x14ac:dyDescent="0.25">
      <c r="A4" s="5" t="s">
        <v>0</v>
      </c>
      <c r="B4" s="6">
        <v>53</v>
      </c>
      <c r="C4" s="6">
        <v>20</v>
      </c>
      <c r="D4" s="6">
        <v>30</v>
      </c>
      <c r="E4" s="6">
        <f>SUM(C4:D4)/2</f>
        <v>25</v>
      </c>
      <c r="F4" s="6" t="s">
        <v>69</v>
      </c>
      <c r="G4" s="6">
        <v>10</v>
      </c>
      <c r="H4" s="6">
        <f>H3+B4</f>
        <v>70</v>
      </c>
    </row>
    <row r="5" spans="1:8" x14ac:dyDescent="0.25">
      <c r="A5" s="5" t="s">
        <v>26</v>
      </c>
      <c r="B5" s="6">
        <v>20</v>
      </c>
      <c r="C5" s="6">
        <v>30</v>
      </c>
      <c r="D5" s="6">
        <v>40</v>
      </c>
      <c r="E5" s="6">
        <f>SUM(C5:D5)/2</f>
        <v>35</v>
      </c>
      <c r="F5" s="6" t="s">
        <v>70</v>
      </c>
      <c r="G5" s="6">
        <v>10</v>
      </c>
      <c r="H5" s="6">
        <f>H4+B5</f>
        <v>90</v>
      </c>
    </row>
    <row r="6" spans="1:8" x14ac:dyDescent="0.25">
      <c r="A6" s="5" t="s">
        <v>27</v>
      </c>
      <c r="B6" s="6">
        <v>10</v>
      </c>
      <c r="C6" s="6">
        <v>40</v>
      </c>
      <c r="D6" s="6">
        <v>50</v>
      </c>
      <c r="E6" s="6">
        <f>SUM(C6:D6)/2</f>
        <v>45</v>
      </c>
      <c r="F6" s="6" t="s">
        <v>71</v>
      </c>
      <c r="G6" s="6">
        <v>10</v>
      </c>
      <c r="H6" s="6">
        <f>H5+B6</f>
        <v>100</v>
      </c>
    </row>
    <row r="9" spans="1:8" x14ac:dyDescent="0.25">
      <c r="A9" s="5" t="s">
        <v>8</v>
      </c>
      <c r="B9" s="6" t="s">
        <v>36</v>
      </c>
      <c r="C9" s="6" t="s">
        <v>34</v>
      </c>
      <c r="D9" s="6" t="s">
        <v>23</v>
      </c>
      <c r="E9" s="6" t="s">
        <v>37</v>
      </c>
      <c r="F9" s="6" t="s">
        <v>34</v>
      </c>
    </row>
    <row r="10" spans="1:8" x14ac:dyDescent="0.25">
      <c r="A10" s="5" t="s">
        <v>1</v>
      </c>
      <c r="B10" s="6"/>
      <c r="C10" s="6"/>
      <c r="D10" s="6"/>
      <c r="E10" s="6">
        <f>SUMPRODUCT(B2:B6,E2:E6)/H6</f>
        <v>27</v>
      </c>
      <c r="F10" s="6" t="s">
        <v>39</v>
      </c>
    </row>
    <row r="11" spans="1:8" x14ac:dyDescent="0.25">
      <c r="A11" s="5" t="s">
        <v>38</v>
      </c>
      <c r="B11" s="6">
        <f>B4</f>
        <v>53</v>
      </c>
      <c r="C11" s="6" t="s">
        <v>42</v>
      </c>
      <c r="D11" s="5" t="s">
        <v>0</v>
      </c>
      <c r="E11" s="6">
        <f>C4+G4*(B4-B3)/(2*B4-B3-B5)</f>
        <v>25.416666666666668</v>
      </c>
      <c r="F11" s="6" t="s">
        <v>40</v>
      </c>
    </row>
    <row r="12" spans="1:8" x14ac:dyDescent="0.25">
      <c r="A12" s="5" t="s">
        <v>2</v>
      </c>
      <c r="B12" s="6">
        <f>H6/2</f>
        <v>50</v>
      </c>
      <c r="C12" s="6" t="s">
        <v>41</v>
      </c>
      <c r="D12" s="5" t="s">
        <v>0</v>
      </c>
      <c r="E12" s="6">
        <f>C4+G4*(B12-H3)/B4</f>
        <v>26.226415094339622</v>
      </c>
      <c r="F12" s="6" t="s">
        <v>43</v>
      </c>
    </row>
    <row r="13" spans="1:8" x14ac:dyDescent="0.25">
      <c r="A13" s="7" t="s">
        <v>4</v>
      </c>
      <c r="B13" s="8">
        <f>H6/4</f>
        <v>25</v>
      </c>
      <c r="C13" s="8" t="s">
        <v>46</v>
      </c>
      <c r="D13" s="7" t="s">
        <v>0</v>
      </c>
      <c r="E13" s="8">
        <f>C4+G4*(B13-H3)/B4</f>
        <v>21.509433962264151</v>
      </c>
      <c r="F13" s="8" t="s">
        <v>63</v>
      </c>
    </row>
    <row r="14" spans="1:8" x14ac:dyDescent="0.25">
      <c r="A14" s="7" t="s">
        <v>5</v>
      </c>
      <c r="B14" s="8">
        <f>0.5*H6</f>
        <v>50</v>
      </c>
      <c r="C14" s="8" t="s">
        <v>62</v>
      </c>
      <c r="D14" s="7" t="s">
        <v>0</v>
      </c>
      <c r="E14" s="8">
        <f>C4+G4*(B14-H3)/B4</f>
        <v>26.226415094339622</v>
      </c>
      <c r="F14" s="8" t="s">
        <v>64</v>
      </c>
    </row>
    <row r="15" spans="1:8" x14ac:dyDescent="0.25">
      <c r="A15" s="7" t="s">
        <v>20</v>
      </c>
      <c r="B15" s="8">
        <f>0.5*H6</f>
        <v>50</v>
      </c>
      <c r="C15" s="8" t="s">
        <v>62</v>
      </c>
      <c r="D15" s="7" t="s">
        <v>0</v>
      </c>
      <c r="E15" s="8">
        <f>C4+G4*(B14-H3)/B4</f>
        <v>26.226415094339622</v>
      </c>
      <c r="F15" s="8" t="s">
        <v>64</v>
      </c>
    </row>
    <row r="16" spans="1:8" x14ac:dyDescent="0.25">
      <c r="A16" s="7" t="s">
        <v>21</v>
      </c>
      <c r="B16" s="8">
        <f>26*H6/100</f>
        <v>26</v>
      </c>
      <c r="C16" s="8" t="s">
        <v>67</v>
      </c>
      <c r="D16" s="7" t="s">
        <v>0</v>
      </c>
      <c r="E16" s="8">
        <f>C4+G4*(26-H3)/B4</f>
        <v>21.69811320754717</v>
      </c>
      <c r="F16" s="8" t="s">
        <v>65</v>
      </c>
    </row>
    <row r="17" spans="1:7" x14ac:dyDescent="0.25">
      <c r="A17" s="7" t="s">
        <v>22</v>
      </c>
      <c r="B17" s="8">
        <f>40*H6/100</f>
        <v>40</v>
      </c>
      <c r="C17" s="8" t="s">
        <v>67</v>
      </c>
      <c r="D17" s="7" t="s">
        <v>0</v>
      </c>
      <c r="E17" s="8">
        <f>C4+G4*(40-H3)/B4</f>
        <v>24.339622641509436</v>
      </c>
      <c r="F17" s="8" t="s">
        <v>66</v>
      </c>
    </row>
    <row r="18" spans="1:7" x14ac:dyDescent="0.25">
      <c r="A18" s="3"/>
      <c r="B18" s="4"/>
      <c r="C18" s="4"/>
      <c r="D18" s="4"/>
      <c r="E18" s="4"/>
      <c r="F18" s="4"/>
      <c r="G18" s="4"/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H17"/>
  <sheetViews>
    <sheetView workbookViewId="0">
      <selection activeCell="G10" sqref="G10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" bestFit="1" customWidth="1"/>
    <col min="4" max="4" width="3" customWidth="1"/>
    <col min="5" max="5" width="9.5703125" bestFit="1" customWidth="1"/>
    <col min="6" max="6" width="9.5703125" customWidth="1"/>
    <col min="7" max="7" width="12" bestFit="1" customWidth="1"/>
    <col min="8" max="8" width="33.5703125" bestFit="1" customWidth="1"/>
  </cols>
  <sheetData>
    <row r="7" spans="1:8" x14ac:dyDescent="0.25">
      <c r="A7" t="s">
        <v>48</v>
      </c>
      <c r="B7" t="s">
        <v>47</v>
      </c>
      <c r="C7" t="s">
        <v>12</v>
      </c>
      <c r="E7" t="s">
        <v>10</v>
      </c>
      <c r="G7" t="s">
        <v>14</v>
      </c>
    </row>
    <row r="8" spans="1:8" x14ac:dyDescent="0.25">
      <c r="A8">
        <v>1</v>
      </c>
      <c r="B8">
        <v>2</v>
      </c>
      <c r="C8">
        <f>B8</f>
        <v>2</v>
      </c>
      <c r="E8" t="s">
        <v>1</v>
      </c>
      <c r="G8">
        <f>SUMPRODUCT(A8:A17,B8:B17)/C17</f>
        <v>5.2195121951219514</v>
      </c>
      <c r="H8" t="s">
        <v>15</v>
      </c>
    </row>
    <row r="9" spans="1:8" x14ac:dyDescent="0.25">
      <c r="A9">
        <v>2</v>
      </c>
      <c r="B9">
        <v>3</v>
      </c>
      <c r="C9">
        <f>C8+B9</f>
        <v>5</v>
      </c>
      <c r="E9" t="s">
        <v>13</v>
      </c>
      <c r="G9">
        <f>MAX(B8:B17)</f>
        <v>10</v>
      </c>
      <c r="H9">
        <f>A13</f>
        <v>6</v>
      </c>
    </row>
    <row r="10" spans="1:8" x14ac:dyDescent="0.25">
      <c r="A10">
        <v>3</v>
      </c>
      <c r="B10">
        <v>4</v>
      </c>
      <c r="C10">
        <f t="shared" ref="C10:C17" si="0">C9+B10</f>
        <v>9</v>
      </c>
      <c r="E10" t="s">
        <v>4</v>
      </c>
      <c r="G10">
        <f>0.25*(C17+1)</f>
        <v>10.5</v>
      </c>
      <c r="H10" t="s">
        <v>16</v>
      </c>
    </row>
    <row r="11" spans="1:8" ht="13.5" customHeight="1" x14ac:dyDescent="0.25">
      <c r="A11">
        <v>4</v>
      </c>
      <c r="B11">
        <v>5</v>
      </c>
      <c r="C11">
        <f t="shared" si="0"/>
        <v>14</v>
      </c>
      <c r="E11" t="s">
        <v>5</v>
      </c>
      <c r="G11">
        <f>0.5*(C17+1)</f>
        <v>21</v>
      </c>
      <c r="H11" t="s">
        <v>17</v>
      </c>
    </row>
    <row r="12" spans="1:8" x14ac:dyDescent="0.25">
      <c r="A12">
        <v>5</v>
      </c>
      <c r="B12">
        <v>7</v>
      </c>
      <c r="C12">
        <f t="shared" si="0"/>
        <v>21</v>
      </c>
      <c r="E12" t="s">
        <v>18</v>
      </c>
      <c r="G12">
        <f>0.75*(C17+1)</f>
        <v>31.5</v>
      </c>
      <c r="H12" t="s">
        <v>19</v>
      </c>
    </row>
    <row r="13" spans="1:8" x14ac:dyDescent="0.25">
      <c r="A13">
        <v>6</v>
      </c>
      <c r="B13">
        <v>10</v>
      </c>
      <c r="C13">
        <f t="shared" si="0"/>
        <v>31</v>
      </c>
      <c r="E13" t="s">
        <v>20</v>
      </c>
      <c r="G13">
        <f>0.5*(C17+1)</f>
        <v>21</v>
      </c>
      <c r="H13" t="s">
        <v>17</v>
      </c>
    </row>
    <row r="14" spans="1:8" x14ac:dyDescent="0.25">
      <c r="A14">
        <v>7</v>
      </c>
      <c r="B14">
        <v>5</v>
      </c>
      <c r="C14">
        <f t="shared" si="0"/>
        <v>36</v>
      </c>
      <c r="E14" t="s">
        <v>21</v>
      </c>
      <c r="G14">
        <f>0.26*(C17+1)</f>
        <v>10.92</v>
      </c>
    </row>
    <row r="15" spans="1:8" x14ac:dyDescent="0.25">
      <c r="A15">
        <v>8</v>
      </c>
      <c r="B15">
        <v>2</v>
      </c>
      <c r="C15">
        <f t="shared" si="0"/>
        <v>38</v>
      </c>
      <c r="E15" t="s">
        <v>22</v>
      </c>
    </row>
    <row r="16" spans="1:8" x14ac:dyDescent="0.25">
      <c r="A16">
        <v>9</v>
      </c>
      <c r="B16">
        <v>2</v>
      </c>
      <c r="C16">
        <f t="shared" si="0"/>
        <v>40</v>
      </c>
    </row>
    <row r="17" spans="1:3" x14ac:dyDescent="0.25">
      <c r="A17">
        <v>10</v>
      </c>
      <c r="B17">
        <v>1</v>
      </c>
      <c r="C17">
        <f t="shared" si="0"/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Salim Shrestha</cp:lastModifiedBy>
  <dcterms:created xsi:type="dcterms:W3CDTF">2025-07-11T06:21:56Z</dcterms:created>
  <dcterms:modified xsi:type="dcterms:W3CDTF">2025-07-17T12:58:28Z</dcterms:modified>
</cp:coreProperties>
</file>