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5b51695a144109/UMUM/3. ASET/TITO/Kendaraan/"/>
    </mc:Choice>
  </mc:AlternateContent>
  <xr:revisionPtr revIDLastSave="810" documentId="8_{C36FA771-3055-4B43-A969-0FCE16C54AD2}" xr6:coauthVersionLast="47" xr6:coauthVersionMax="47" xr10:uidLastSave="{1A0BB76E-D27A-4187-9ACD-1DDAC3046FD1}"/>
  <bookViews>
    <workbookView xWindow="-120" yWindow="-120" windowWidth="24240" windowHeight="13140" xr2:uid="{6CAC8EB1-07D5-4EB7-8962-8671EE6D2EFF}"/>
  </bookViews>
  <sheets>
    <sheet name="2022" sheetId="1" r:id="rId1"/>
    <sheet name="CETAK AGS - CAB" sheetId="4" r:id="rId2"/>
  </sheets>
  <definedNames>
    <definedName name="_xlnm.Print_Area" localSheetId="0">'2022'!$A$7:$L$29</definedName>
    <definedName name="_xlnm.Print_Area" localSheetId="1">'CETAK AGS - CAB'!$A$1:$Q$34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4" l="1"/>
  <c r="E33" i="4"/>
  <c r="D33" i="4"/>
  <c r="C33" i="4"/>
  <c r="A33" i="4"/>
  <c r="F32" i="4"/>
  <c r="E32" i="4"/>
  <c r="D32" i="4"/>
  <c r="C32" i="4"/>
  <c r="C34" i="4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C66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47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30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D66" i="1"/>
  <c r="D68" i="1"/>
  <c r="O65" i="1"/>
  <c r="F68" i="1"/>
  <c r="E68" i="1"/>
  <c r="F67" i="1"/>
  <c r="F66" i="1"/>
  <c r="E67" i="1"/>
  <c r="E66" i="1"/>
  <c r="D6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46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A67" i="1"/>
  <c r="C67" i="1"/>
  <c r="A9" i="1"/>
  <c r="C68" i="1"/>
  <c r="E34" i="4" l="1"/>
  <c r="D34" i="4"/>
  <c r="F34" i="4"/>
</calcChain>
</file>

<file path=xl/sharedStrings.xml><?xml version="1.0" encoding="utf-8"?>
<sst xmlns="http://schemas.openxmlformats.org/spreadsheetml/2006/main" count="1178" uniqueCount="315">
  <si>
    <t>PT Jasa Raharja</t>
  </si>
  <si>
    <t>Cabang Kalimantan Timur</t>
  </si>
  <si>
    <t>DATA MASTER KENDARAAN DINAS</t>
  </si>
  <si>
    <t>TAHUN 2022</t>
  </si>
  <si>
    <t>NO</t>
  </si>
  <si>
    <t>KANTOR INDUK</t>
  </si>
  <si>
    <t>LOKET KANTOR</t>
  </si>
  <si>
    <t>JENIS</t>
  </si>
  <si>
    <t>NOMOR POLISI</t>
  </si>
  <si>
    <t>NOPOL</t>
  </si>
  <si>
    <t>MERK</t>
  </si>
  <si>
    <t>TIPE</t>
  </si>
  <si>
    <t>TAHUN PENGADAAN</t>
  </si>
  <si>
    <t>TAHUN PEMBUATAN</t>
  </si>
  <si>
    <t>MASA LAKU PAJAK</t>
  </si>
  <si>
    <t>MASA LAKU STNK</t>
  </si>
  <si>
    <t>NOMOR RANGKA</t>
  </si>
  <si>
    <t>NOMOR MESIN</t>
  </si>
  <si>
    <t>ASET / SEWA</t>
  </si>
  <si>
    <t>PENANGGUNG JAWAB</t>
  </si>
  <si>
    <t>STATUS PJ</t>
  </si>
  <si>
    <t>NOMOR ASET</t>
  </si>
  <si>
    <t>TAG NOMOR LAMA</t>
  </si>
  <si>
    <t>JENIS ASURANSI</t>
  </si>
  <si>
    <t>NOMOR POLIS</t>
  </si>
  <si>
    <t>MASA LAKU ASURANSI</t>
  </si>
  <si>
    <t>CAB</t>
  </si>
  <si>
    <t>Kantor Cabang</t>
  </si>
  <si>
    <t>R2</t>
  </si>
  <si>
    <t>KT</t>
  </si>
  <si>
    <t>LP</t>
  </si>
  <si>
    <t>Honda</t>
  </si>
  <si>
    <t>Megapro</t>
  </si>
  <si>
    <t>MH1KC6113EK024793</t>
  </si>
  <si>
    <t>KC61E1024025</t>
  </si>
  <si>
    <t>ASET</t>
  </si>
  <si>
    <t>Tito Mangestoni</t>
  </si>
  <si>
    <t>Pegawai</t>
  </si>
  <si>
    <t>19.00.2014.C.02.01.003</t>
  </si>
  <si>
    <t>Motor Cycle</t>
  </si>
  <si>
    <t>MH1KC6112EK024722</t>
  </si>
  <si>
    <t>KC61E1024811</t>
  </si>
  <si>
    <t>Umum</t>
  </si>
  <si>
    <t>Samsat Samboja</t>
  </si>
  <si>
    <t>ZP</t>
  </si>
  <si>
    <t>Verza</t>
  </si>
  <si>
    <t>MH1KC0218LK09588</t>
  </si>
  <si>
    <t>KC02E1098062</t>
  </si>
  <si>
    <t>19.00.2020.C.00.06.001</t>
  </si>
  <si>
    <t>119000205082100027</t>
  </si>
  <si>
    <t>ZY</t>
  </si>
  <si>
    <t>24 Juni 2026</t>
  </si>
  <si>
    <t>MH1KC6115GK043915</t>
  </si>
  <si>
    <t>KC61E1043811</t>
  </si>
  <si>
    <t>Mobile Service</t>
  </si>
  <si>
    <t>19.00.2016.C.02.01.001</t>
  </si>
  <si>
    <t>MH1KC611XGK043957</t>
  </si>
  <si>
    <t>KC61E1043838</t>
  </si>
  <si>
    <t>19.00.2016.C.02.01.002</t>
  </si>
  <si>
    <t>Samsat Tanah Grogot</t>
  </si>
  <si>
    <t>YW</t>
  </si>
  <si>
    <t>MH1KC5219FK245373</t>
  </si>
  <si>
    <t>KC52E1243257</t>
  </si>
  <si>
    <t>19.00.2015.C.02.01.003</t>
  </si>
  <si>
    <t>Samsat Penajam</t>
  </si>
  <si>
    <t>Vario</t>
  </si>
  <si>
    <t>MH1JFV116FK047757</t>
  </si>
  <si>
    <t>JFV1E1047095</t>
  </si>
  <si>
    <t>Michael Piryantama</t>
  </si>
  <si>
    <t>19.00.2015.C.02.01.001</t>
  </si>
  <si>
    <t>LE</t>
  </si>
  <si>
    <t>Kawasaki</t>
  </si>
  <si>
    <t>KLX 150</t>
  </si>
  <si>
    <t>MHLX150FJJP64443</t>
  </si>
  <si>
    <t>LX150CEWA1065</t>
  </si>
  <si>
    <t>Bramantyo Hadi P</t>
  </si>
  <si>
    <t>19.00.2018.C.02.01.013</t>
  </si>
  <si>
    <t>R4</t>
  </si>
  <si>
    <t>JR</t>
  </si>
  <si>
    <t>Nissan</t>
  </si>
  <si>
    <t>X-Trail</t>
  </si>
  <si>
    <t>MHBF2CF1ADJ010277</t>
  </si>
  <si>
    <t>QR25439219B</t>
  </si>
  <si>
    <t>19.00.2013.C.01.01.001</t>
  </si>
  <si>
    <t>PSAKBI</t>
  </si>
  <si>
    <t>LB</t>
  </si>
  <si>
    <t>MH1KF112XJK487642</t>
  </si>
  <si>
    <t>KF11E2481186</t>
  </si>
  <si>
    <t>19.00.2018.C.02.01.001</t>
  </si>
  <si>
    <t>Samsat Long Ikis</t>
  </si>
  <si>
    <t>MH1KF1127JK488022</t>
  </si>
  <si>
    <t>KF11E2481652</t>
  </si>
  <si>
    <t>Herman</t>
  </si>
  <si>
    <t>19.00.2018.C.02.01.002</t>
  </si>
  <si>
    <t>MH1KF1122JK461293</t>
  </si>
  <si>
    <t>KF11E2454549</t>
  </si>
  <si>
    <t>19.00.2018.C.02.01.003</t>
  </si>
  <si>
    <t>MH1KF1121JK488193</t>
  </si>
  <si>
    <t>KF11E2481628</t>
  </si>
  <si>
    <t>19.00.2018.C.02.01.004</t>
  </si>
  <si>
    <t>MH1KF112XJK487625</t>
  </si>
  <si>
    <t>KF11E2481154</t>
  </si>
  <si>
    <t>19.00.2018.C.02.01.005</t>
  </si>
  <si>
    <t>AQ</t>
  </si>
  <si>
    <t>Toyota</t>
  </si>
  <si>
    <t>Avanza</t>
  </si>
  <si>
    <t>MHKM5FB4JJK017067</t>
  </si>
  <si>
    <t>2NRF642783</t>
  </si>
  <si>
    <t>19.00.2018.C.01.01.001</t>
  </si>
  <si>
    <t xml:space="preserve">Toyota </t>
  </si>
  <si>
    <t>MHKM5FB4JJK016475</t>
  </si>
  <si>
    <t>2NRF634386</t>
  </si>
  <si>
    <t>19.00.2018.C.01.01.002</t>
  </si>
  <si>
    <t>ZA</t>
  </si>
  <si>
    <t>MHKM1CA3JEK016218</t>
  </si>
  <si>
    <t>DEE4880</t>
  </si>
  <si>
    <t>19.00.2014.C.01.01.001</t>
  </si>
  <si>
    <t>KS</t>
  </si>
  <si>
    <t>Innova</t>
  </si>
  <si>
    <t>MHFXW42G3E2282634</t>
  </si>
  <si>
    <t>1TR7746672</t>
  </si>
  <si>
    <t>19.01.2014.C.01.01.001</t>
  </si>
  <si>
    <t>AJ</t>
  </si>
  <si>
    <t>MHKM5FB4JHK014832</t>
  </si>
  <si>
    <t>2NRF621502</t>
  </si>
  <si>
    <t>19.00.2017.C.01.01.003</t>
  </si>
  <si>
    <t>Navara</t>
  </si>
  <si>
    <t>MNTCC4D23Z0022122</t>
  </si>
  <si>
    <t>YD25704875T</t>
  </si>
  <si>
    <t>19.00.2017.C.01.01.002</t>
  </si>
  <si>
    <t>LD</t>
  </si>
  <si>
    <t>Isuzu</t>
  </si>
  <si>
    <t>NKR45CO E2-1 LWB (Unit MUKL)</t>
  </si>
  <si>
    <t>MHCNKR55HEJ057676</t>
  </si>
  <si>
    <t>M057676</t>
  </si>
  <si>
    <t>0100.2014.C.01.02.007</t>
  </si>
  <si>
    <t>MHFGW8EM0H1011825</t>
  </si>
  <si>
    <t>1TRA251898</t>
  </si>
  <si>
    <t>19.00.2017.C.01.01.001</t>
  </si>
  <si>
    <t>SMD</t>
  </si>
  <si>
    <t>AO</t>
  </si>
  <si>
    <t>NKR 55 CO E2-1 LWB (Unit Pelayanan Kel)</t>
  </si>
  <si>
    <t>MHCNKR55HHJ073820</t>
  </si>
  <si>
    <t>M073820</t>
  </si>
  <si>
    <t>Kepala Perwakilan</t>
  </si>
  <si>
    <t>01.00.2017.C.01.01.010</t>
  </si>
  <si>
    <t>Samsat Sangatta</t>
  </si>
  <si>
    <t>MH1KC5214FK245345</t>
  </si>
  <si>
    <t>KC52E1243209</t>
  </si>
  <si>
    <t>Krisnadi Kurniawan</t>
  </si>
  <si>
    <t>19.00.2015.C.02.01.002</t>
  </si>
  <si>
    <t>Samsat Samarinda Tengah</t>
  </si>
  <si>
    <t>ZZ</t>
  </si>
  <si>
    <t>25 Juni 2022</t>
  </si>
  <si>
    <t>25 Juni 2026</t>
  </si>
  <si>
    <t>MH1KC61136K043959</t>
  </si>
  <si>
    <t>KC61E2043981</t>
  </si>
  <si>
    <t>Imam Mukhtar Rofik</t>
  </si>
  <si>
    <t>19.01.2016.C.02.01.003</t>
  </si>
  <si>
    <t>Kendaraan Pool Pwk Samarinda</t>
  </si>
  <si>
    <t>MH1KC6118GK043892</t>
  </si>
  <si>
    <t>KC61E1043852</t>
  </si>
  <si>
    <t>Surya Adisaputra</t>
  </si>
  <si>
    <t>19.01.2016.C.02.01.005</t>
  </si>
  <si>
    <t>Samsat Samarinda</t>
  </si>
  <si>
    <t>MH1KC6114EK024706</t>
  </si>
  <si>
    <t>KC61E1024006</t>
  </si>
  <si>
    <t>Tubagus Fathul Rahman</t>
  </si>
  <si>
    <t>Samsat Tenggarong</t>
  </si>
  <si>
    <t>MH1KC6110EK024699</t>
  </si>
  <si>
    <t>KC61E1024767</t>
  </si>
  <si>
    <t>M. Ikcsan Agustian</t>
  </si>
  <si>
    <t>Samsat Anggana</t>
  </si>
  <si>
    <t>MH1KC6119GK043609</t>
  </si>
  <si>
    <t>KC61E1043591</t>
  </si>
  <si>
    <t>Akbar Febrianto Pratama</t>
  </si>
  <si>
    <t>LBJR</t>
  </si>
  <si>
    <t>19.01.2016.C.02.01.001</t>
  </si>
  <si>
    <t>Samsat Kota Bangun</t>
  </si>
  <si>
    <t>MH1KC6115GK043879</t>
  </si>
  <si>
    <t>KC61E1043841</t>
  </si>
  <si>
    <t>Angga Amrin Cadullah</t>
  </si>
  <si>
    <t>19.01.2016.C.02.01.002</t>
  </si>
  <si>
    <t>Samsat Muara Wahau</t>
  </si>
  <si>
    <t>MH1KC6111GK043961</t>
  </si>
  <si>
    <t>KC61E1043931</t>
  </si>
  <si>
    <t>Hur Rahman Wardana</t>
  </si>
  <si>
    <t>19.01.2016.C02.01.005</t>
  </si>
  <si>
    <t>Kepala Perwakilan Samarinda</t>
  </si>
  <si>
    <t>MHFJW8EM162304891</t>
  </si>
  <si>
    <t>1TRA051709</t>
  </si>
  <si>
    <t>19.00.2016.C.01.01.001</t>
  </si>
  <si>
    <t>MH1KC5218FK245395</t>
  </si>
  <si>
    <t>KC52E1243240</t>
  </si>
  <si>
    <t>Adi Chahya Nugraha</t>
  </si>
  <si>
    <t>19.01.2015.C.02.01.001</t>
  </si>
  <si>
    <t>MH1KC5216FK245380</t>
  </si>
  <si>
    <t>KC52E1243225</t>
  </si>
  <si>
    <t>Andikatama Anggara Putra</t>
  </si>
  <si>
    <t>19.01.2015.C.02.01.002</t>
  </si>
  <si>
    <t>Samsat Melak</t>
  </si>
  <si>
    <t>MH1KC5218FK245378</t>
  </si>
  <si>
    <t>KC52E1243218</t>
  </si>
  <si>
    <t>Risky Servie Tangkulung</t>
  </si>
  <si>
    <t>19.01.2015.C.02.01.003</t>
  </si>
  <si>
    <t>Samsat Bontang</t>
  </si>
  <si>
    <t xml:space="preserve">Kawasaki </t>
  </si>
  <si>
    <t>MH4LX150FJJP63116</t>
  </si>
  <si>
    <t>LX150CEW96443</t>
  </si>
  <si>
    <t>Dariono</t>
  </si>
  <si>
    <t>19.00.2018.C.02.01.008</t>
  </si>
  <si>
    <t>Samsat Muara Badak</t>
  </si>
  <si>
    <t>MH4LX150FJJP64441</t>
  </si>
  <si>
    <t>LX150CEWA1418</t>
  </si>
  <si>
    <t>Iqbal Farisyi</t>
  </si>
  <si>
    <t>19.00.2018.C.02.01.007</t>
  </si>
  <si>
    <t>MH4LX150FJJP64581</t>
  </si>
  <si>
    <t>LX150CEWA1434</t>
  </si>
  <si>
    <t>Parhanudin</t>
  </si>
  <si>
    <t>19.00.2018.C.02.01.009</t>
  </si>
  <si>
    <t>Samsat Long Bagun</t>
  </si>
  <si>
    <t>LQ</t>
  </si>
  <si>
    <t>MH1KC0216MK157932</t>
  </si>
  <si>
    <t>KC02E1157452</t>
  </si>
  <si>
    <t>Kukuh</t>
  </si>
  <si>
    <t>-</t>
  </si>
  <si>
    <t>119000205122100034</t>
  </si>
  <si>
    <t>TRK</t>
  </si>
  <si>
    <t>Samsat Sei Nyamuk</t>
  </si>
  <si>
    <t>MH1KC611XEK024709</t>
  </si>
  <si>
    <t>KC61E024731</t>
  </si>
  <si>
    <t>Rizky Fadhillah</t>
  </si>
  <si>
    <t>Samsat Tana Tidung</t>
  </si>
  <si>
    <t>MH1KC6118EK024708</t>
  </si>
  <si>
    <t>KC61E024724</t>
  </si>
  <si>
    <t>Dion Ovarda S</t>
  </si>
  <si>
    <t>KPJR Tanjung Selor</t>
  </si>
  <si>
    <t>KU</t>
  </si>
  <si>
    <t>GZ</t>
  </si>
  <si>
    <t>MH1KC0212LK100447</t>
  </si>
  <si>
    <t>KC02E1099918</t>
  </si>
  <si>
    <t>Budi Purnama</t>
  </si>
  <si>
    <t>19.00.2020.C.00.06.003</t>
  </si>
  <si>
    <t>Samsat Nunukan</t>
  </si>
  <si>
    <t>MH1KC0211LK100066</t>
  </si>
  <si>
    <t>KC02E1099529</t>
  </si>
  <si>
    <t>Elly Noor Alfiansyah</t>
  </si>
  <si>
    <t>19.00.2020.C.00.06.002</t>
  </si>
  <si>
    <t>Kendaraan Pool Pwk Tarakan</t>
  </si>
  <si>
    <t>MH1KC6116GK043654</t>
  </si>
  <si>
    <t>KC61E1043573</t>
  </si>
  <si>
    <t>Ikhsan Nur Abadi</t>
  </si>
  <si>
    <t>19.02.2016.C.02.01.001</t>
  </si>
  <si>
    <t>MH1KC61176K043561</t>
  </si>
  <si>
    <t>KC61E1043547</t>
  </si>
  <si>
    <t>Januar Eko Tristianto</t>
  </si>
  <si>
    <t>19.02.2016.C.02.01.002</t>
  </si>
  <si>
    <t>MH1KC611XGK043649</t>
  </si>
  <si>
    <t>KC61E1043597</t>
  </si>
  <si>
    <t>Arief Darmawan</t>
  </si>
  <si>
    <t>19.02.2016.C.02.01.004</t>
  </si>
  <si>
    <t>Kepala Perwakilan Tarakan</t>
  </si>
  <si>
    <t>MHFJW8EM9G2303861</t>
  </si>
  <si>
    <t>1TRA044139</t>
  </si>
  <si>
    <t>19.00.2016.C.01.01.002</t>
  </si>
  <si>
    <t>Samsat Pasar Sanggam</t>
  </si>
  <si>
    <t>MH1KC521XFK245320</t>
  </si>
  <si>
    <t>KC52E1243246</t>
  </si>
  <si>
    <t>Kristian Siregar</t>
  </si>
  <si>
    <t>19.02.2015.C.02.01.003</t>
  </si>
  <si>
    <t>Samsat Pulau Bunyu</t>
  </si>
  <si>
    <t>MH1KC5213FK245319</t>
  </si>
  <si>
    <t>KC52E1243266</t>
  </si>
  <si>
    <t>Aji M Ali Junaidi</t>
  </si>
  <si>
    <t>19.02.2015.C.02.01.001</t>
  </si>
  <si>
    <t>Samsat Tenguyun</t>
  </si>
  <si>
    <t>MH1JFV114FK028396</t>
  </si>
  <si>
    <t>JFV1E1028553</t>
  </si>
  <si>
    <t>MH4LX150FJJP64279</t>
  </si>
  <si>
    <t>LX150CEWA1023</t>
  </si>
  <si>
    <t>Budi Mulyono</t>
  </si>
  <si>
    <t>19.00.2018.C.02.01.010</t>
  </si>
  <si>
    <t>Samsat Malinau</t>
  </si>
  <si>
    <t>MH4LX150FJJP64453</t>
  </si>
  <si>
    <t>LX150CEWA1437</t>
  </si>
  <si>
    <t>Muhammad Nur Ifansyah</t>
  </si>
  <si>
    <t>19.00.2018.C.02.01.011</t>
  </si>
  <si>
    <t>Samsat Talisayan</t>
  </si>
  <si>
    <t>MH4LX150FJJP61628</t>
  </si>
  <si>
    <t>LX150CEW92957</t>
  </si>
  <si>
    <t>Dahlan</t>
  </si>
  <si>
    <t>19.00.2018.C.02.01.012</t>
  </si>
  <si>
    <t>MH1KF1127JK487582</t>
  </si>
  <si>
    <t>KF11E2481126</t>
  </si>
  <si>
    <t>Dewi Utami Setyaningrum</t>
  </si>
  <si>
    <t>19.00.2018.C.02.01.006</t>
  </si>
  <si>
    <t>Samsat Tanjung Redeb</t>
  </si>
  <si>
    <t>YH</t>
  </si>
  <si>
    <t>MH1JFV114GK478552</t>
  </si>
  <si>
    <t>JFV111484865</t>
  </si>
  <si>
    <t>Herwani Narsisca</t>
  </si>
  <si>
    <t>MHKM5EA3JGK029901</t>
  </si>
  <si>
    <t>1NRF178080</t>
  </si>
  <si>
    <t>Erix Derianto S</t>
  </si>
  <si>
    <t>19.02.2016.C.01.01.001</t>
  </si>
  <si>
    <t>REKAP</t>
  </si>
  <si>
    <t>JUMLAH KENDARAAN</t>
  </si>
  <si>
    <t>TOTAL</t>
  </si>
  <si>
    <t>119000205032200012</t>
  </si>
  <si>
    <t>119000221032200067</t>
  </si>
  <si>
    <t>BIAYA PAJAK DIBAYAR 2022</t>
  </si>
  <si>
    <t>Eko Bagus Harja Kusuma</t>
  </si>
  <si>
    <t>M. Agus Dharmawan</t>
  </si>
  <si>
    <t>Hadi Triyono</t>
  </si>
  <si>
    <t>Rendy Irawan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</si>
</sst>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164" formatCode="[$-421]dd\ mmmm\ yyyy"/>
    <numFmt numFmtId="165" formatCode="[$-421]dd\ mmmm\ yyyy;@"/>
    <numFmt numFmtId="166" formatCode="_-&quot;Rp&quot;* #,##0_-;\-&quot;Rp&quot;* #,##0_-;_-&quot;Rp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4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2" xfId="0" applyNumberFormat="1" applyFont="1" applyBorder="1" applyAlignment="1">
      <alignment horizontal="left" vertical="center"/>
    </xf>
    <xf numFmtId="0" fontId="3" fillId="0" borderId="0" xfId="0" applyFont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/>
    <xf numFmtId="0" fontId="1" fillId="0" borderId="4" xfId="0" quotePrefix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  <xf numFmtId="164" fontId="2" fillId="0" borderId="6" xfId="0" applyNumberFormat="1" applyFont="1" applyBorder="1" applyAlignment="1">
      <alignment horizontal="left"/>
    </xf>
    <xf numFmtId="0" fontId="1" fillId="0" borderId="3" xfId="0" quotePrefix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left"/>
    </xf>
    <xf numFmtId="164" fontId="2" fillId="0" borderId="7" xfId="0" applyNumberFormat="1" applyFont="1" applyBorder="1" applyAlignment="1">
      <alignment horizontal="left"/>
    </xf>
    <xf numFmtId="164" fontId="2" fillId="0" borderId="7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3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left" vertical="center"/>
    </xf>
    <xf numFmtId="0" fontId="1" fillId="6" borderId="4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/>
    <xf numFmtId="0" fontId="1" fillId="6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left" vertical="center"/>
    </xf>
    <xf numFmtId="0" fontId="1" fillId="6" borderId="3" xfId="0" applyFont="1" applyFill="1" applyBorder="1"/>
    <xf numFmtId="0" fontId="1" fillId="7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left" vertical="center"/>
    </xf>
    <xf numFmtId="0" fontId="1" fillId="7" borderId="4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/>
    <xf numFmtId="0" fontId="1" fillId="7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left" vertical="center"/>
    </xf>
    <xf numFmtId="0" fontId="1" fillId="7" borderId="3" xfId="0" applyFont="1" applyFill="1" applyBorder="1"/>
    <xf numFmtId="0" fontId="1" fillId="8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left" vertical="center"/>
    </xf>
    <xf numFmtId="0" fontId="1" fillId="8" borderId="4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/>
    <xf numFmtId="0" fontId="1" fillId="0" borderId="10" xfId="0" applyFont="1" applyBorder="1"/>
    <xf numFmtId="0" fontId="1" fillId="7" borderId="10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left" vertical="center"/>
    </xf>
    <xf numFmtId="0" fontId="1" fillId="7" borderId="10" xfId="0" applyFont="1" applyFill="1" applyBorder="1"/>
    <xf numFmtId="0" fontId="1" fillId="0" borderId="10" xfId="0" applyFont="1" applyBorder="1" applyAlignment="1">
      <alignment horizontal="center" vertical="center"/>
    </xf>
    <xf numFmtId="0" fontId="1" fillId="0" borderId="10" xfId="0" quotePrefix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3" xfId="0" quotePrefix="1" applyFont="1" applyBorder="1"/>
    <xf numFmtId="0" fontId="3" fillId="5" borderId="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left"/>
    </xf>
    <xf numFmtId="164" fontId="2" fillId="11" borderId="7" xfId="0" applyNumberFormat="1" applyFont="1" applyFill="1" applyBorder="1" applyAlignment="1">
      <alignment horizontal="left"/>
    </xf>
    <xf numFmtId="164" fontId="2" fillId="11" borderId="14" xfId="0" applyNumberFormat="1" applyFont="1" applyFill="1" applyBorder="1" applyAlignment="1">
      <alignment horizontal="left"/>
    </xf>
    <xf numFmtId="164" fontId="2" fillId="0" borderId="15" xfId="0" applyNumberFormat="1" applyFont="1" applyBorder="1" applyAlignment="1">
      <alignment horizontal="left"/>
    </xf>
    <xf numFmtId="164" fontId="2" fillId="0" borderId="8" xfId="0" applyNumberFormat="1" applyFont="1" applyBorder="1" applyAlignment="1">
      <alignment horizontal="left"/>
    </xf>
    <xf numFmtId="164" fontId="2" fillId="0" borderId="16" xfId="0" applyNumberFormat="1" applyFont="1" applyBorder="1" applyAlignment="1">
      <alignment horizontal="left"/>
    </xf>
    <xf numFmtId="164" fontId="2" fillId="0" borderId="7" xfId="0" applyNumberFormat="1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center" vertical="center" wrapText="1"/>
    </xf>
    <xf numFmtId="166" fontId="2" fillId="12" borderId="1" xfId="1" applyNumberFormat="1" applyFont="1" applyFill="1" applyBorder="1" applyAlignment="1">
      <alignment horizontal="left"/>
    </xf>
    <xf numFmtId="166" fontId="2" fillId="12" borderId="1" xfId="1" applyNumberFormat="1" applyFont="1" applyFill="1" applyBorder="1" applyAlignment="1">
      <alignment horizontal="left" vertical="center"/>
    </xf>
    <xf numFmtId="164" fontId="2" fillId="5" borderId="2" xfId="0" applyNumberFormat="1" applyFont="1" applyFill="1" applyBorder="1" applyAlignment="1">
      <alignment horizontal="left"/>
    </xf>
    <xf numFmtId="164" fontId="2" fillId="5" borderId="3" xfId="0" applyNumberFormat="1" applyFont="1" applyFill="1" applyBorder="1" applyAlignment="1">
      <alignment horizontal="left"/>
    </xf>
    <xf numFmtId="164" fontId="2" fillId="5" borderId="12" xfId="0" applyNumberFormat="1" applyFont="1" applyFill="1" applyBorder="1" applyAlignment="1">
      <alignment horizontal="left"/>
    </xf>
    <xf numFmtId="164" fontId="2" fillId="5" borderId="2" xfId="0" applyNumberFormat="1" applyFont="1" applyFill="1" applyBorder="1" applyAlignment="1">
      <alignment horizontal="left" vertical="center"/>
    </xf>
    <xf numFmtId="164" fontId="2" fillId="5" borderId="7" xfId="0" applyNumberFormat="1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166" fontId="5" fillId="13" borderId="0" xfId="0" applyNumberFormat="1" applyFont="1" applyFill="1"/>
    <xf numFmtId="164" fontId="2" fillId="5" borderId="5" xfId="0" applyNumberFormat="1" applyFont="1" applyFill="1" applyBorder="1" applyAlignment="1">
      <alignment horizontal="left"/>
    </xf>
    <xf numFmtId="164" fontId="2" fillId="14" borderId="2" xfId="0" applyNumberFormat="1" applyFont="1" applyFill="1" applyBorder="1" applyAlignment="1">
      <alignment horizontal="left"/>
    </xf>
    <xf numFmtId="164" fontId="2" fillId="15" borderId="5" xfId="0" applyNumberFormat="1" applyFont="1" applyFill="1" applyBorder="1" applyAlignment="1">
      <alignment horizontal="left"/>
    </xf>
    <xf numFmtId="164" fontId="2" fillId="15" borderId="2" xfId="0" applyNumberFormat="1" applyFont="1" applyFill="1" applyBorder="1" applyAlignment="1">
      <alignment horizontal="left"/>
    </xf>
    <xf numFmtId="164" fontId="2" fillId="15" borderId="11" xfId="0" applyNumberFormat="1" applyFont="1" applyFill="1" applyBorder="1" applyAlignment="1">
      <alignment horizontal="left"/>
    </xf>
    <xf numFmtId="164" fontId="2" fillId="15" borderId="1" xfId="0" applyNumberFormat="1" applyFont="1" applyFill="1" applyBorder="1" applyAlignment="1">
      <alignment horizontal="left"/>
    </xf>
    <xf numFmtId="0" fontId="2" fillId="15" borderId="2" xfId="0" applyFont="1" applyFill="1" applyBorder="1" applyAlignment="1">
      <alignment horizontal="left"/>
    </xf>
    <xf numFmtId="164" fontId="2" fillId="5" borderId="4" xfId="0" applyNumberFormat="1" applyFont="1" applyFill="1" applyBorder="1" applyAlignment="1">
      <alignment horizontal="left"/>
    </xf>
    <xf numFmtId="0" fontId="3" fillId="5" borderId="1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left" vertical="center"/>
    </xf>
    <xf numFmtId="0" fontId="6" fillId="9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vertical="center"/>
    </xf>
    <xf numFmtId="164" fontId="7" fillId="5" borderId="5" xfId="0" applyNumberFormat="1" applyFont="1" applyFill="1" applyBorder="1" applyAlignment="1">
      <alignment horizontal="left"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4" xfId="0" quotePrefix="1" applyFont="1" applyBorder="1" applyAlignment="1">
      <alignment horizontal="center" vertical="center"/>
    </xf>
    <xf numFmtId="165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vertical="center"/>
    </xf>
    <xf numFmtId="164" fontId="7" fillId="5" borderId="2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164" fontId="7" fillId="0" borderId="2" xfId="0" applyNumberFormat="1" applyFont="1" applyBorder="1" applyAlignment="1">
      <alignment horizontal="left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vertical="center"/>
    </xf>
    <xf numFmtId="164" fontId="7" fillId="5" borderId="6" xfId="0" applyNumberFormat="1" applyFont="1" applyFill="1" applyBorder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A2D5-94A4-4A5E-B9F8-02D996FAF513}">
  <sheetPr>
    <pageSetUpPr fitToPage="1"/>
  </sheetPr>
  <dimension ref="A1:Y68"/>
  <sheetViews>
    <sheetView tabSelected="1" zoomScale="70" zoomScaleNormal="70" workbookViewId="0">
      <pane xSplit="7" ySplit="7" topLeftCell="H8" activePane="bottomRight" state="frozen"/>
      <selection pane="topRight" activeCell="H1" sqref="H1"/>
      <selection pane="bottomLeft" activeCell="A8" sqref="A8"/>
      <selection pane="bottomRight" activeCell="A20" sqref="A20:XFD20"/>
    </sheetView>
  </sheetViews>
  <sheetFormatPr defaultColWidth="9.140625" defaultRowHeight="14.25" x14ac:dyDescent="0.2"/>
  <cols>
    <col min="1" max="1" width="5.140625" style="6" customWidth="1"/>
    <col min="2" max="2" width="10" style="7" customWidth="1"/>
    <col min="3" max="3" width="32.7109375" style="7" customWidth="1"/>
    <col min="4" max="4" width="9.140625" style="7"/>
    <col min="5" max="5" width="4.7109375" style="7" customWidth="1"/>
    <col min="6" max="6" width="9.140625" style="7"/>
    <col min="7" max="7" width="4.7109375" style="7" customWidth="1"/>
    <col min="8" max="8" width="15.7109375" style="7" customWidth="1"/>
    <col min="9" max="9" width="10.7109375" style="7" customWidth="1"/>
    <col min="10" max="10" width="13.140625" style="7" customWidth="1"/>
    <col min="11" max="11" width="16.140625" style="8" customWidth="1"/>
    <col min="12" max="12" width="16.28515625" style="8" customWidth="1"/>
    <col min="13" max="14" width="20.7109375" style="7" customWidth="1"/>
    <col min="15" max="15" width="15.140625" style="7" customWidth="1"/>
    <col min="16" max="16" width="24.5703125" style="7" customWidth="1"/>
    <col min="17" max="17" width="22.42578125" style="7" customWidth="1"/>
    <col min="18" max="18" width="9.140625" style="7"/>
    <col min="19" max="19" width="35.7109375" style="7" customWidth="1"/>
    <col min="20" max="21" width="18.7109375" style="7" customWidth="1"/>
    <col min="22" max="22" width="23.7109375" style="7" customWidth="1"/>
    <col min="23" max="23" width="15.7109375" style="8" customWidth="1"/>
    <col min="24" max="24" width="24" style="8" bestFit="1" customWidth="1"/>
    <col min="25" max="25" width="22.7109375" style="7" customWidth="1"/>
    <col min="26" max="16384" width="9.140625" style="7"/>
  </cols>
  <sheetData>
    <row r="1" spans="1:25" x14ac:dyDescent="0.2">
      <c r="A1" s="18" t="s">
        <v>0</v>
      </c>
    </row>
    <row r="2" spans="1:25" x14ac:dyDescent="0.2">
      <c r="A2" s="18" t="s">
        <v>1</v>
      </c>
    </row>
    <row r="4" spans="1:25" ht="15" x14ac:dyDescent="0.25">
      <c r="A4" s="10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5" x14ac:dyDescent="0.25">
      <c r="A5" s="10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7" spans="1:25" s="27" customFormat="1" ht="31.5" customHeight="1" thickBot="1" x14ac:dyDescent="0.3">
      <c r="A7" s="31" t="s">
        <v>4</v>
      </c>
      <c r="B7" s="31" t="s">
        <v>5</v>
      </c>
      <c r="C7" s="31" t="s">
        <v>6</v>
      </c>
      <c r="D7" s="31" t="s">
        <v>7</v>
      </c>
      <c r="E7" s="139" t="s">
        <v>8</v>
      </c>
      <c r="F7" s="139"/>
      <c r="G7" s="139"/>
      <c r="H7" s="69" t="s">
        <v>9</v>
      </c>
      <c r="I7" s="31" t="s">
        <v>10</v>
      </c>
      <c r="J7" s="31" t="s">
        <v>11</v>
      </c>
      <c r="K7" s="31" t="s">
        <v>12</v>
      </c>
      <c r="L7" s="31" t="s">
        <v>13</v>
      </c>
      <c r="M7" s="15" t="s">
        <v>14</v>
      </c>
      <c r="N7" s="78" t="s">
        <v>15</v>
      </c>
      <c r="O7" s="86" t="s">
        <v>310</v>
      </c>
      <c r="P7" s="15" t="s">
        <v>16</v>
      </c>
      <c r="Q7" s="15" t="s">
        <v>17</v>
      </c>
      <c r="R7" s="16" t="s">
        <v>18</v>
      </c>
      <c r="S7" s="16" t="s">
        <v>19</v>
      </c>
      <c r="T7" s="16" t="s">
        <v>20</v>
      </c>
      <c r="U7" s="16" t="s">
        <v>21</v>
      </c>
      <c r="V7" s="16" t="s">
        <v>22</v>
      </c>
      <c r="W7" s="17" t="s">
        <v>23</v>
      </c>
      <c r="X7" s="17" t="s">
        <v>24</v>
      </c>
      <c r="Y7" s="17" t="s">
        <v>25</v>
      </c>
    </row>
    <row r="8" spans="1:25" x14ac:dyDescent="0.2">
      <c r="A8" s="32">
        <v>1</v>
      </c>
      <c r="B8" s="33" t="s">
        <v>26</v>
      </c>
      <c r="C8" s="34" t="s">
        <v>27</v>
      </c>
      <c r="D8" s="33" t="s">
        <v>28</v>
      </c>
      <c r="E8" s="33" t="s">
        <v>29</v>
      </c>
      <c r="F8" s="109">
        <v>5608</v>
      </c>
      <c r="G8" s="33" t="s">
        <v>30</v>
      </c>
      <c r="H8" s="70" t="str">
        <f>CONCATENATE(E8, " ", F8, " ", G8)</f>
        <v>KT 5608 LP</v>
      </c>
      <c r="I8" s="35" t="s">
        <v>31</v>
      </c>
      <c r="J8" s="35" t="s">
        <v>32</v>
      </c>
      <c r="K8" s="33">
        <v>2014</v>
      </c>
      <c r="L8" s="33">
        <v>2014</v>
      </c>
      <c r="M8" s="100">
        <v>45119</v>
      </c>
      <c r="N8" s="79">
        <v>45485</v>
      </c>
      <c r="O8" s="87">
        <v>294000</v>
      </c>
      <c r="P8" s="12" t="s">
        <v>33</v>
      </c>
      <c r="Q8" s="12" t="s">
        <v>34</v>
      </c>
      <c r="R8" s="11" t="s">
        <v>35</v>
      </c>
      <c r="S8" s="12" t="s">
        <v>36</v>
      </c>
      <c r="T8" s="12" t="s">
        <v>37</v>
      </c>
      <c r="U8" s="12"/>
      <c r="V8" s="12" t="s">
        <v>38</v>
      </c>
      <c r="W8" s="11" t="s">
        <v>39</v>
      </c>
      <c r="X8" s="13" t="s">
        <v>308</v>
      </c>
      <c r="Y8" s="14">
        <v>45016</v>
      </c>
    </row>
    <row r="9" spans="1:25" x14ac:dyDescent="0.2">
      <c r="A9" s="36">
        <f>A8+1</f>
        <v>2</v>
      </c>
      <c r="B9" s="37" t="s">
        <v>26</v>
      </c>
      <c r="C9" s="38" t="s">
        <v>27</v>
      </c>
      <c r="D9" s="37" t="s">
        <v>28</v>
      </c>
      <c r="E9" s="37" t="s">
        <v>29</v>
      </c>
      <c r="F9" s="37">
        <v>5609</v>
      </c>
      <c r="G9" s="37" t="s">
        <v>30</v>
      </c>
      <c r="H9" s="70" t="str">
        <f>CONCATENATE(E9, " ", F9, " ", G9)</f>
        <v>KT 5609 LP</v>
      </c>
      <c r="I9" s="39" t="s">
        <v>31</v>
      </c>
      <c r="J9" s="39" t="s">
        <v>32</v>
      </c>
      <c r="K9" s="37">
        <v>2014</v>
      </c>
      <c r="L9" s="37">
        <v>2014</v>
      </c>
      <c r="M9" s="89">
        <v>45119</v>
      </c>
      <c r="N9" s="25">
        <v>45485</v>
      </c>
      <c r="O9" s="87">
        <v>294000</v>
      </c>
      <c r="P9" s="1" t="s">
        <v>40</v>
      </c>
      <c r="Q9" s="1" t="s">
        <v>41</v>
      </c>
      <c r="R9" s="2" t="s">
        <v>35</v>
      </c>
      <c r="S9" s="1" t="s">
        <v>27</v>
      </c>
      <c r="T9" s="1" t="s">
        <v>42</v>
      </c>
      <c r="U9" s="12"/>
      <c r="V9" s="12" t="s">
        <v>38</v>
      </c>
      <c r="W9" s="2" t="s">
        <v>39</v>
      </c>
      <c r="X9" s="5" t="s">
        <v>308</v>
      </c>
      <c r="Y9" s="4">
        <v>45016</v>
      </c>
    </row>
    <row r="10" spans="1:25" x14ac:dyDescent="0.2">
      <c r="A10" s="36">
        <f t="shared" ref="A10:A29" si="0">A9+1</f>
        <v>3</v>
      </c>
      <c r="B10" s="37" t="s">
        <v>26</v>
      </c>
      <c r="C10" s="38" t="s">
        <v>64</v>
      </c>
      <c r="D10" s="37" t="s">
        <v>28</v>
      </c>
      <c r="E10" s="37" t="s">
        <v>29</v>
      </c>
      <c r="F10" s="94">
        <v>6701</v>
      </c>
      <c r="G10" s="37" t="s">
        <v>44</v>
      </c>
      <c r="H10" s="70" t="str">
        <f t="shared" ref="H10:H63" si="1">CONCATENATE(E10, " ", F10, " ", G10)</f>
        <v>KT 6701 ZP</v>
      </c>
      <c r="I10" s="39" t="s">
        <v>31</v>
      </c>
      <c r="J10" s="39" t="s">
        <v>45</v>
      </c>
      <c r="K10" s="37">
        <v>2020</v>
      </c>
      <c r="L10" s="37">
        <v>2020</v>
      </c>
      <c r="M10" s="89">
        <v>45103</v>
      </c>
      <c r="N10" s="25">
        <v>45834</v>
      </c>
      <c r="O10" s="87">
        <v>297500</v>
      </c>
      <c r="P10" s="1" t="s">
        <v>46</v>
      </c>
      <c r="Q10" s="1" t="s">
        <v>47</v>
      </c>
      <c r="R10" s="2" t="s">
        <v>35</v>
      </c>
      <c r="S10" s="1" t="s">
        <v>68</v>
      </c>
      <c r="T10" s="1" t="s">
        <v>37</v>
      </c>
      <c r="U10" s="1"/>
      <c r="V10" s="1" t="s">
        <v>48</v>
      </c>
      <c r="W10" s="2" t="s">
        <v>39</v>
      </c>
      <c r="X10" s="5" t="s">
        <v>49</v>
      </c>
      <c r="Y10" s="4">
        <v>44805</v>
      </c>
    </row>
    <row r="11" spans="1:25" x14ac:dyDescent="0.2">
      <c r="A11" s="36">
        <f t="shared" si="0"/>
        <v>4</v>
      </c>
      <c r="B11" s="37" t="s">
        <v>26</v>
      </c>
      <c r="C11" s="38" t="s">
        <v>27</v>
      </c>
      <c r="D11" s="37" t="s">
        <v>28</v>
      </c>
      <c r="E11" s="37" t="s">
        <v>29</v>
      </c>
      <c r="F11" s="37">
        <v>5132</v>
      </c>
      <c r="G11" s="37" t="s">
        <v>50</v>
      </c>
      <c r="H11" s="70" t="str">
        <f t="shared" si="1"/>
        <v>KT 5132 ZY</v>
      </c>
      <c r="I11" s="39" t="s">
        <v>31</v>
      </c>
      <c r="J11" s="39" t="s">
        <v>32</v>
      </c>
      <c r="K11" s="37">
        <v>2016</v>
      </c>
      <c r="L11" s="37">
        <v>2016</v>
      </c>
      <c r="M11" s="89">
        <v>45101</v>
      </c>
      <c r="N11" s="24" t="s">
        <v>51</v>
      </c>
      <c r="O11" s="87">
        <v>318500</v>
      </c>
      <c r="P11" s="1" t="s">
        <v>52</v>
      </c>
      <c r="Q11" s="1" t="s">
        <v>53</v>
      </c>
      <c r="R11" s="2" t="s">
        <v>35</v>
      </c>
      <c r="S11" s="1" t="s">
        <v>54</v>
      </c>
      <c r="T11" s="1" t="s">
        <v>42</v>
      </c>
      <c r="U11" s="1"/>
      <c r="V11" s="1" t="s">
        <v>55</v>
      </c>
      <c r="W11" s="2" t="s">
        <v>39</v>
      </c>
      <c r="X11" s="5" t="s">
        <v>308</v>
      </c>
      <c r="Y11" s="4">
        <v>45016</v>
      </c>
    </row>
    <row r="12" spans="1:25" x14ac:dyDescent="0.2">
      <c r="A12" s="36">
        <f t="shared" si="0"/>
        <v>5</v>
      </c>
      <c r="B12" s="37" t="s">
        <v>26</v>
      </c>
      <c r="C12" s="38" t="s">
        <v>27</v>
      </c>
      <c r="D12" s="37" t="s">
        <v>28</v>
      </c>
      <c r="E12" s="37" t="s">
        <v>29</v>
      </c>
      <c r="F12" s="37">
        <v>5133</v>
      </c>
      <c r="G12" s="37" t="s">
        <v>50</v>
      </c>
      <c r="H12" s="70" t="str">
        <f t="shared" si="1"/>
        <v>KT 5133 ZY</v>
      </c>
      <c r="I12" s="39" t="s">
        <v>31</v>
      </c>
      <c r="J12" s="39" t="s">
        <v>32</v>
      </c>
      <c r="K12" s="37">
        <v>2016</v>
      </c>
      <c r="L12" s="37">
        <v>2016</v>
      </c>
      <c r="M12" s="89">
        <v>45101</v>
      </c>
      <c r="N12" s="24" t="s">
        <v>51</v>
      </c>
      <c r="O12" s="87">
        <v>318500</v>
      </c>
      <c r="P12" s="1" t="s">
        <v>56</v>
      </c>
      <c r="Q12" s="1" t="s">
        <v>57</v>
      </c>
      <c r="R12" s="2" t="s">
        <v>35</v>
      </c>
      <c r="S12" s="1" t="s">
        <v>27</v>
      </c>
      <c r="T12" s="1" t="s">
        <v>42</v>
      </c>
      <c r="U12" s="1"/>
      <c r="V12" s="1" t="s">
        <v>58</v>
      </c>
      <c r="W12" s="2" t="s">
        <v>39</v>
      </c>
      <c r="X12" s="5" t="s">
        <v>308</v>
      </c>
      <c r="Y12" s="4">
        <v>45016</v>
      </c>
    </row>
    <row r="13" spans="1:25" x14ac:dyDescent="0.2">
      <c r="A13" s="36">
        <f t="shared" si="0"/>
        <v>6</v>
      </c>
      <c r="B13" s="37" t="s">
        <v>26</v>
      </c>
      <c r="C13" s="38" t="s">
        <v>59</v>
      </c>
      <c r="D13" s="37" t="s">
        <v>28</v>
      </c>
      <c r="E13" s="37" t="s">
        <v>29</v>
      </c>
      <c r="F13" s="94">
        <v>5075</v>
      </c>
      <c r="G13" s="37" t="s">
        <v>60</v>
      </c>
      <c r="H13" s="70" t="str">
        <f t="shared" si="1"/>
        <v>KT 5075 YW</v>
      </c>
      <c r="I13" s="39" t="s">
        <v>31</v>
      </c>
      <c r="J13" s="39" t="s">
        <v>45</v>
      </c>
      <c r="K13" s="37">
        <v>2015</v>
      </c>
      <c r="L13" s="37">
        <v>2015</v>
      </c>
      <c r="M13" s="89">
        <v>45067</v>
      </c>
      <c r="N13" s="25">
        <v>45798</v>
      </c>
      <c r="O13" s="87">
        <v>271300</v>
      </c>
      <c r="P13" s="1" t="s">
        <v>61</v>
      </c>
      <c r="Q13" s="1" t="s">
        <v>62</v>
      </c>
      <c r="R13" s="2" t="s">
        <v>35</v>
      </c>
      <c r="S13" s="1" t="s">
        <v>314</v>
      </c>
      <c r="T13" s="1" t="s">
        <v>37</v>
      </c>
      <c r="U13" s="1"/>
      <c r="V13" s="1" t="s">
        <v>63</v>
      </c>
      <c r="W13" s="2" t="s">
        <v>39</v>
      </c>
      <c r="X13" s="5" t="s">
        <v>308</v>
      </c>
      <c r="Y13" s="4">
        <v>45016</v>
      </c>
    </row>
    <row r="14" spans="1:25" x14ac:dyDescent="0.2">
      <c r="A14" s="36">
        <f t="shared" si="0"/>
        <v>7</v>
      </c>
      <c r="B14" s="37" t="s">
        <v>26</v>
      </c>
      <c r="C14" s="38" t="s">
        <v>43</v>
      </c>
      <c r="D14" s="37" t="s">
        <v>28</v>
      </c>
      <c r="E14" s="37" t="s">
        <v>29</v>
      </c>
      <c r="F14" s="94">
        <v>5077</v>
      </c>
      <c r="G14" s="37" t="s">
        <v>60</v>
      </c>
      <c r="H14" s="70" t="str">
        <f t="shared" si="1"/>
        <v>KT 5077 YW</v>
      </c>
      <c r="I14" s="39" t="s">
        <v>31</v>
      </c>
      <c r="J14" s="39" t="s">
        <v>65</v>
      </c>
      <c r="K14" s="37">
        <v>2015</v>
      </c>
      <c r="L14" s="37">
        <v>2015</v>
      </c>
      <c r="M14" s="89">
        <v>45067</v>
      </c>
      <c r="N14" s="25">
        <v>45798</v>
      </c>
      <c r="O14" s="87">
        <v>250300</v>
      </c>
      <c r="P14" s="1" t="s">
        <v>66</v>
      </c>
      <c r="Q14" s="1" t="s">
        <v>67</v>
      </c>
      <c r="R14" s="2" t="s">
        <v>35</v>
      </c>
      <c r="S14" s="1" t="s">
        <v>312</v>
      </c>
      <c r="T14" s="1" t="s">
        <v>37</v>
      </c>
      <c r="U14" s="1"/>
      <c r="V14" s="1" t="s">
        <v>69</v>
      </c>
      <c r="W14" s="2" t="s">
        <v>39</v>
      </c>
      <c r="X14" s="5" t="s">
        <v>308</v>
      </c>
      <c r="Y14" s="4">
        <v>45016</v>
      </c>
    </row>
    <row r="15" spans="1:25" x14ac:dyDescent="0.2">
      <c r="A15" s="36">
        <f t="shared" si="0"/>
        <v>8</v>
      </c>
      <c r="B15" s="37" t="s">
        <v>26</v>
      </c>
      <c r="C15" s="38" t="s">
        <v>27</v>
      </c>
      <c r="D15" s="37" t="s">
        <v>28</v>
      </c>
      <c r="E15" s="37" t="s">
        <v>29</v>
      </c>
      <c r="F15" s="94">
        <v>6160</v>
      </c>
      <c r="G15" s="37" t="s">
        <v>70</v>
      </c>
      <c r="H15" s="70" t="str">
        <f t="shared" si="1"/>
        <v>KT 6160 LE</v>
      </c>
      <c r="I15" s="39" t="s">
        <v>71</v>
      </c>
      <c r="J15" s="39" t="s">
        <v>72</v>
      </c>
      <c r="K15" s="37">
        <v>2018</v>
      </c>
      <c r="L15" s="37">
        <v>2018</v>
      </c>
      <c r="M15" s="89">
        <v>45062</v>
      </c>
      <c r="N15" s="25">
        <v>45062</v>
      </c>
      <c r="O15" s="87">
        <v>378000</v>
      </c>
      <c r="P15" s="1" t="s">
        <v>73</v>
      </c>
      <c r="Q15" s="1" t="s">
        <v>74</v>
      </c>
      <c r="R15" s="2" t="s">
        <v>35</v>
      </c>
      <c r="S15" s="1" t="s">
        <v>75</v>
      </c>
      <c r="T15" s="1" t="s">
        <v>37</v>
      </c>
      <c r="U15" s="1"/>
      <c r="V15" s="1" t="s">
        <v>76</v>
      </c>
      <c r="W15" s="2" t="s">
        <v>39</v>
      </c>
      <c r="X15" s="5" t="s">
        <v>308</v>
      </c>
      <c r="Y15" s="4">
        <v>45016</v>
      </c>
    </row>
    <row r="16" spans="1:25" x14ac:dyDescent="0.2">
      <c r="A16" s="36">
        <f t="shared" si="0"/>
        <v>9</v>
      </c>
      <c r="B16" s="37" t="s">
        <v>26</v>
      </c>
      <c r="C16" s="38" t="s">
        <v>27</v>
      </c>
      <c r="D16" s="37" t="s">
        <v>77</v>
      </c>
      <c r="E16" s="37" t="s">
        <v>29</v>
      </c>
      <c r="F16" s="37">
        <v>1</v>
      </c>
      <c r="G16" s="37" t="s">
        <v>78</v>
      </c>
      <c r="H16" s="70" t="str">
        <f t="shared" si="1"/>
        <v>KT 1 JR</v>
      </c>
      <c r="I16" s="39" t="s">
        <v>79</v>
      </c>
      <c r="J16" s="39" t="s">
        <v>80</v>
      </c>
      <c r="K16" s="37">
        <v>2013</v>
      </c>
      <c r="L16" s="37">
        <v>2013</v>
      </c>
      <c r="M16" s="89">
        <v>45051</v>
      </c>
      <c r="N16" s="25">
        <v>45051</v>
      </c>
      <c r="O16" s="87">
        <v>5982100</v>
      </c>
      <c r="P16" s="1" t="s">
        <v>81</v>
      </c>
      <c r="Q16" s="1" t="s">
        <v>82</v>
      </c>
      <c r="R16" s="2" t="s">
        <v>35</v>
      </c>
      <c r="S16" s="1" t="s">
        <v>27</v>
      </c>
      <c r="T16" s="1" t="s">
        <v>42</v>
      </c>
      <c r="U16" s="1"/>
      <c r="V16" s="1" t="s">
        <v>83</v>
      </c>
      <c r="W16" s="2" t="s">
        <v>84</v>
      </c>
      <c r="X16" s="5" t="s">
        <v>309</v>
      </c>
      <c r="Y16" s="4">
        <v>45016</v>
      </c>
    </row>
    <row r="17" spans="1:25" x14ac:dyDescent="0.2">
      <c r="A17" s="36">
        <f t="shared" si="0"/>
        <v>10</v>
      </c>
      <c r="B17" s="37" t="s">
        <v>26</v>
      </c>
      <c r="C17" s="38" t="s">
        <v>27</v>
      </c>
      <c r="D17" s="37" t="s">
        <v>28</v>
      </c>
      <c r="E17" s="37" t="s">
        <v>29</v>
      </c>
      <c r="F17" s="94">
        <v>6138</v>
      </c>
      <c r="G17" s="37" t="s">
        <v>85</v>
      </c>
      <c r="H17" s="70" t="str">
        <f t="shared" si="1"/>
        <v>KT 6138 LB</v>
      </c>
      <c r="I17" s="39" t="s">
        <v>31</v>
      </c>
      <c r="J17" s="39" t="s">
        <v>65</v>
      </c>
      <c r="K17" s="37">
        <v>2018</v>
      </c>
      <c r="L17" s="37">
        <v>2018</v>
      </c>
      <c r="M17" s="89">
        <v>45028</v>
      </c>
      <c r="N17" s="25">
        <v>45028</v>
      </c>
      <c r="O17" s="87">
        <v>316800</v>
      </c>
      <c r="P17" s="1" t="s">
        <v>86</v>
      </c>
      <c r="Q17" s="1" t="s">
        <v>87</v>
      </c>
      <c r="R17" s="2" t="s">
        <v>35</v>
      </c>
      <c r="S17" s="1" t="s">
        <v>311</v>
      </c>
      <c r="T17" s="1" t="s">
        <v>37</v>
      </c>
      <c r="U17" s="1"/>
      <c r="V17" s="1" t="s">
        <v>88</v>
      </c>
      <c r="W17" s="2" t="s">
        <v>39</v>
      </c>
      <c r="X17" s="5" t="s">
        <v>308</v>
      </c>
      <c r="Y17" s="4">
        <v>45016</v>
      </c>
    </row>
    <row r="18" spans="1:25" x14ac:dyDescent="0.2">
      <c r="A18" s="36">
        <f t="shared" si="0"/>
        <v>11</v>
      </c>
      <c r="B18" s="37" t="s">
        <v>26</v>
      </c>
      <c r="C18" s="38" t="s">
        <v>89</v>
      </c>
      <c r="D18" s="37" t="s">
        <v>28</v>
      </c>
      <c r="E18" s="37" t="s">
        <v>29</v>
      </c>
      <c r="F18" s="94">
        <v>6139</v>
      </c>
      <c r="G18" s="37" t="s">
        <v>85</v>
      </c>
      <c r="H18" s="70" t="str">
        <f t="shared" si="1"/>
        <v>KT 6139 LB</v>
      </c>
      <c r="I18" s="39" t="s">
        <v>31</v>
      </c>
      <c r="J18" s="39" t="s">
        <v>65</v>
      </c>
      <c r="K18" s="37">
        <v>2018</v>
      </c>
      <c r="L18" s="37">
        <v>2018</v>
      </c>
      <c r="M18" s="89">
        <v>45028</v>
      </c>
      <c r="N18" s="25">
        <v>45028</v>
      </c>
      <c r="O18" s="87">
        <v>316800</v>
      </c>
      <c r="P18" s="1" t="s">
        <v>90</v>
      </c>
      <c r="Q18" s="1" t="s">
        <v>91</v>
      </c>
      <c r="R18" s="2" t="s">
        <v>35</v>
      </c>
      <c r="S18" s="1" t="s">
        <v>92</v>
      </c>
      <c r="T18" s="1" t="s">
        <v>37</v>
      </c>
      <c r="U18" s="1"/>
      <c r="V18" s="1" t="s">
        <v>93</v>
      </c>
      <c r="W18" s="2" t="s">
        <v>39</v>
      </c>
      <c r="X18" s="5" t="s">
        <v>308</v>
      </c>
      <c r="Y18" s="4">
        <v>45016</v>
      </c>
    </row>
    <row r="19" spans="1:25" x14ac:dyDescent="0.2">
      <c r="A19" s="36">
        <f t="shared" si="0"/>
        <v>12</v>
      </c>
      <c r="B19" s="37" t="s">
        <v>26</v>
      </c>
      <c r="C19" s="38" t="s">
        <v>27</v>
      </c>
      <c r="D19" s="37" t="s">
        <v>28</v>
      </c>
      <c r="E19" s="37" t="s">
        <v>29</v>
      </c>
      <c r="F19" s="37">
        <v>6140</v>
      </c>
      <c r="G19" s="37" t="s">
        <v>85</v>
      </c>
      <c r="H19" s="70" t="str">
        <f t="shared" si="1"/>
        <v>KT 6140 LB</v>
      </c>
      <c r="I19" s="39" t="s">
        <v>31</v>
      </c>
      <c r="J19" s="39" t="s">
        <v>65</v>
      </c>
      <c r="K19" s="37">
        <v>2018</v>
      </c>
      <c r="L19" s="37">
        <v>2018</v>
      </c>
      <c r="M19" s="89">
        <v>45028</v>
      </c>
      <c r="N19" s="25">
        <v>45028</v>
      </c>
      <c r="O19" s="87">
        <v>316800</v>
      </c>
      <c r="P19" s="1" t="s">
        <v>94</v>
      </c>
      <c r="Q19" s="1" t="s">
        <v>95</v>
      </c>
      <c r="R19" s="2" t="s">
        <v>35</v>
      </c>
      <c r="S19" s="1" t="s">
        <v>27</v>
      </c>
      <c r="T19" s="1" t="s">
        <v>42</v>
      </c>
      <c r="U19" s="1"/>
      <c r="V19" s="1" t="s">
        <v>96</v>
      </c>
      <c r="W19" s="2" t="s">
        <v>39</v>
      </c>
      <c r="X19" s="5" t="s">
        <v>308</v>
      </c>
      <c r="Y19" s="4">
        <v>45016</v>
      </c>
    </row>
    <row r="20" spans="1:25" x14ac:dyDescent="0.2">
      <c r="A20" s="36">
        <f t="shared" si="0"/>
        <v>13</v>
      </c>
      <c r="B20" s="37" t="s">
        <v>26</v>
      </c>
      <c r="C20" s="38" t="s">
        <v>27</v>
      </c>
      <c r="D20" s="37" t="s">
        <v>28</v>
      </c>
      <c r="E20" s="37" t="s">
        <v>29</v>
      </c>
      <c r="F20" s="94">
        <v>6141</v>
      </c>
      <c r="G20" s="37" t="s">
        <v>85</v>
      </c>
      <c r="H20" s="70" t="str">
        <f t="shared" si="1"/>
        <v>KT 6141 LB</v>
      </c>
      <c r="I20" s="39" t="s">
        <v>31</v>
      </c>
      <c r="J20" s="39" t="s">
        <v>65</v>
      </c>
      <c r="K20" s="37">
        <v>2018</v>
      </c>
      <c r="L20" s="37">
        <v>2018</v>
      </c>
      <c r="M20" s="89">
        <v>45028</v>
      </c>
      <c r="N20" s="25">
        <v>45028</v>
      </c>
      <c r="O20" s="87">
        <v>316800</v>
      </c>
      <c r="P20" s="1" t="s">
        <v>97</v>
      </c>
      <c r="Q20" s="1" t="s">
        <v>98</v>
      </c>
      <c r="R20" s="2" t="s">
        <v>35</v>
      </c>
      <c r="S20" s="1" t="s">
        <v>313</v>
      </c>
      <c r="T20" s="1" t="s">
        <v>37</v>
      </c>
      <c r="U20" s="1"/>
      <c r="V20" s="1" t="s">
        <v>99</v>
      </c>
      <c r="W20" s="2" t="s">
        <v>39</v>
      </c>
      <c r="X20" s="5" t="s">
        <v>308</v>
      </c>
      <c r="Y20" s="4">
        <v>45016</v>
      </c>
    </row>
    <row r="21" spans="1:25" x14ac:dyDescent="0.2">
      <c r="A21" s="36">
        <f t="shared" si="0"/>
        <v>14</v>
      </c>
      <c r="B21" s="37" t="s">
        <v>26</v>
      </c>
      <c r="C21" s="38" t="s">
        <v>27</v>
      </c>
      <c r="D21" s="37" t="s">
        <v>28</v>
      </c>
      <c r="E21" s="37" t="s">
        <v>29</v>
      </c>
      <c r="F21" s="37">
        <v>6142</v>
      </c>
      <c r="G21" s="37" t="s">
        <v>85</v>
      </c>
      <c r="H21" s="70" t="str">
        <f t="shared" si="1"/>
        <v>KT 6142 LB</v>
      </c>
      <c r="I21" s="39" t="s">
        <v>31</v>
      </c>
      <c r="J21" s="39" t="s">
        <v>65</v>
      </c>
      <c r="K21" s="37">
        <v>2018</v>
      </c>
      <c r="L21" s="37">
        <v>2018</v>
      </c>
      <c r="M21" s="89">
        <v>45028</v>
      </c>
      <c r="N21" s="25">
        <v>45028</v>
      </c>
      <c r="O21" s="87">
        <v>316800</v>
      </c>
      <c r="P21" s="1" t="s">
        <v>100</v>
      </c>
      <c r="Q21" s="1" t="s">
        <v>101</v>
      </c>
      <c r="R21" s="2" t="s">
        <v>35</v>
      </c>
      <c r="S21" s="1" t="s">
        <v>27</v>
      </c>
      <c r="T21" s="1" t="s">
        <v>42</v>
      </c>
      <c r="U21" s="1"/>
      <c r="V21" s="1" t="s">
        <v>102</v>
      </c>
      <c r="W21" s="2" t="s">
        <v>39</v>
      </c>
      <c r="X21" s="5" t="s">
        <v>308</v>
      </c>
      <c r="Y21" s="4">
        <v>45016</v>
      </c>
    </row>
    <row r="22" spans="1:25" x14ac:dyDescent="0.2">
      <c r="A22" s="36">
        <f t="shared" si="0"/>
        <v>15</v>
      </c>
      <c r="B22" s="37" t="s">
        <v>26</v>
      </c>
      <c r="C22" s="38" t="s">
        <v>27</v>
      </c>
      <c r="D22" s="37" t="s">
        <v>77</v>
      </c>
      <c r="E22" s="37" t="s">
        <v>29</v>
      </c>
      <c r="F22" s="37">
        <v>1392</v>
      </c>
      <c r="G22" s="37" t="s">
        <v>103</v>
      </c>
      <c r="H22" s="70" t="str">
        <f t="shared" si="1"/>
        <v>KT 1392 AQ</v>
      </c>
      <c r="I22" s="39" t="s">
        <v>104</v>
      </c>
      <c r="J22" s="39" t="s">
        <v>105</v>
      </c>
      <c r="K22" s="37">
        <v>2018</v>
      </c>
      <c r="L22" s="37">
        <v>2018</v>
      </c>
      <c r="M22" s="89">
        <v>45012</v>
      </c>
      <c r="N22" s="25">
        <v>45012</v>
      </c>
      <c r="O22" s="87">
        <v>3542400</v>
      </c>
      <c r="P22" s="1" t="s">
        <v>106</v>
      </c>
      <c r="Q22" s="1" t="s">
        <v>107</v>
      </c>
      <c r="R22" s="2" t="s">
        <v>35</v>
      </c>
      <c r="S22" s="1" t="s">
        <v>27</v>
      </c>
      <c r="T22" s="1" t="s">
        <v>42</v>
      </c>
      <c r="U22" s="1"/>
      <c r="V22" s="1" t="s">
        <v>108</v>
      </c>
      <c r="W22" s="2" t="s">
        <v>84</v>
      </c>
      <c r="X22" s="5" t="s">
        <v>309</v>
      </c>
      <c r="Y22" s="4">
        <v>45016</v>
      </c>
    </row>
    <row r="23" spans="1:25" x14ac:dyDescent="0.2">
      <c r="A23" s="36">
        <f t="shared" si="0"/>
        <v>16</v>
      </c>
      <c r="B23" s="37" t="s">
        <v>26</v>
      </c>
      <c r="C23" s="38" t="s">
        <v>27</v>
      </c>
      <c r="D23" s="37" t="s">
        <v>77</v>
      </c>
      <c r="E23" s="37" t="s">
        <v>29</v>
      </c>
      <c r="F23" s="37">
        <v>1397</v>
      </c>
      <c r="G23" s="37" t="s">
        <v>103</v>
      </c>
      <c r="H23" s="70" t="str">
        <f t="shared" si="1"/>
        <v>KT 1397 AQ</v>
      </c>
      <c r="I23" s="39" t="s">
        <v>109</v>
      </c>
      <c r="J23" s="39" t="s">
        <v>105</v>
      </c>
      <c r="K23" s="37">
        <v>2018</v>
      </c>
      <c r="L23" s="37">
        <v>2018</v>
      </c>
      <c r="M23" s="89">
        <v>45012</v>
      </c>
      <c r="N23" s="25">
        <v>45012</v>
      </c>
      <c r="O23" s="87">
        <v>3542400</v>
      </c>
      <c r="P23" s="1" t="s">
        <v>110</v>
      </c>
      <c r="Q23" s="1" t="s">
        <v>111</v>
      </c>
      <c r="R23" s="2" t="s">
        <v>35</v>
      </c>
      <c r="S23" s="1" t="s">
        <v>27</v>
      </c>
      <c r="T23" s="1" t="s">
        <v>42</v>
      </c>
      <c r="U23" s="1"/>
      <c r="V23" s="1" t="s">
        <v>112</v>
      </c>
      <c r="W23" s="2" t="s">
        <v>84</v>
      </c>
      <c r="X23" s="5" t="s">
        <v>309</v>
      </c>
      <c r="Y23" s="4">
        <v>45016</v>
      </c>
    </row>
    <row r="24" spans="1:25" x14ac:dyDescent="0.2">
      <c r="A24" s="36">
        <f t="shared" si="0"/>
        <v>17</v>
      </c>
      <c r="B24" s="37" t="s">
        <v>26</v>
      </c>
      <c r="C24" s="38" t="s">
        <v>27</v>
      </c>
      <c r="D24" s="37" t="s">
        <v>77</v>
      </c>
      <c r="E24" s="37" t="s">
        <v>29</v>
      </c>
      <c r="F24" s="37">
        <v>1086</v>
      </c>
      <c r="G24" s="37" t="s">
        <v>113</v>
      </c>
      <c r="H24" s="70" t="str">
        <f t="shared" si="1"/>
        <v>KT 1086 ZA</v>
      </c>
      <c r="I24" s="39" t="s">
        <v>104</v>
      </c>
      <c r="J24" s="39" t="s">
        <v>105</v>
      </c>
      <c r="K24" s="37">
        <v>2014</v>
      </c>
      <c r="L24" s="37">
        <v>2014</v>
      </c>
      <c r="M24" s="89">
        <v>45009</v>
      </c>
      <c r="N24" s="25">
        <v>45375</v>
      </c>
      <c r="O24" s="87">
        <v>2642000</v>
      </c>
      <c r="P24" s="1" t="s">
        <v>114</v>
      </c>
      <c r="Q24" s="1" t="s">
        <v>115</v>
      </c>
      <c r="R24" s="2" t="s">
        <v>35</v>
      </c>
      <c r="S24" s="1" t="s">
        <v>27</v>
      </c>
      <c r="T24" s="1" t="s">
        <v>42</v>
      </c>
      <c r="U24" s="1"/>
      <c r="V24" s="1" t="s">
        <v>116</v>
      </c>
      <c r="W24" s="2" t="s">
        <v>84</v>
      </c>
      <c r="X24" s="5" t="s">
        <v>309</v>
      </c>
      <c r="Y24" s="4">
        <v>45016</v>
      </c>
    </row>
    <row r="25" spans="1:25" x14ac:dyDescent="0.2">
      <c r="A25" s="36">
        <f t="shared" si="0"/>
        <v>18</v>
      </c>
      <c r="B25" s="37" t="s">
        <v>26</v>
      </c>
      <c r="C25" s="38" t="s">
        <v>27</v>
      </c>
      <c r="D25" s="37" t="s">
        <v>77</v>
      </c>
      <c r="E25" s="37" t="s">
        <v>29</v>
      </c>
      <c r="F25" s="37">
        <v>1664</v>
      </c>
      <c r="G25" s="37" t="s">
        <v>117</v>
      </c>
      <c r="H25" s="70" t="str">
        <f t="shared" si="1"/>
        <v>KT 1664 KS</v>
      </c>
      <c r="I25" s="39" t="s">
        <v>104</v>
      </c>
      <c r="J25" s="39" t="s">
        <v>118</v>
      </c>
      <c r="K25" s="37">
        <v>2014</v>
      </c>
      <c r="L25" s="37">
        <v>2014</v>
      </c>
      <c r="M25" s="89">
        <v>44998</v>
      </c>
      <c r="N25" s="25">
        <v>45364</v>
      </c>
      <c r="O25" s="87">
        <v>3615900</v>
      </c>
      <c r="P25" s="1" t="s">
        <v>119</v>
      </c>
      <c r="Q25" s="1" t="s">
        <v>120</v>
      </c>
      <c r="R25" s="2" t="s">
        <v>35</v>
      </c>
      <c r="S25" s="1" t="s">
        <v>27</v>
      </c>
      <c r="T25" s="1" t="s">
        <v>42</v>
      </c>
      <c r="U25" s="1"/>
      <c r="V25" s="1" t="s">
        <v>121</v>
      </c>
      <c r="W25" s="2" t="s">
        <v>84</v>
      </c>
      <c r="X25" s="5" t="s">
        <v>309</v>
      </c>
      <c r="Y25" s="4">
        <v>45016</v>
      </c>
    </row>
    <row r="26" spans="1:25" x14ac:dyDescent="0.2">
      <c r="A26" s="36">
        <f t="shared" si="0"/>
        <v>19</v>
      </c>
      <c r="B26" s="37" t="s">
        <v>26</v>
      </c>
      <c r="C26" s="38" t="s">
        <v>27</v>
      </c>
      <c r="D26" s="37" t="s">
        <v>77</v>
      </c>
      <c r="E26" s="37" t="s">
        <v>29</v>
      </c>
      <c r="F26" s="37">
        <v>1334</v>
      </c>
      <c r="G26" s="37" t="s">
        <v>122</v>
      </c>
      <c r="H26" s="70" t="str">
        <f t="shared" si="1"/>
        <v>KT 1334 AJ</v>
      </c>
      <c r="I26" s="39" t="s">
        <v>104</v>
      </c>
      <c r="J26" s="39" t="s">
        <v>105</v>
      </c>
      <c r="K26" s="37">
        <v>2017</v>
      </c>
      <c r="L26" s="37">
        <v>2017</v>
      </c>
      <c r="M26" s="3">
        <v>44913</v>
      </c>
      <c r="N26" s="80">
        <v>44911</v>
      </c>
      <c r="O26" s="87"/>
      <c r="P26" s="1" t="s">
        <v>123</v>
      </c>
      <c r="Q26" s="1" t="s">
        <v>124</v>
      </c>
      <c r="R26" s="2" t="s">
        <v>35</v>
      </c>
      <c r="S26" s="1" t="s">
        <v>27</v>
      </c>
      <c r="T26" s="1" t="s">
        <v>42</v>
      </c>
      <c r="U26" s="1"/>
      <c r="V26" s="1" t="s">
        <v>125</v>
      </c>
      <c r="W26" s="2" t="s">
        <v>84</v>
      </c>
      <c r="X26" s="5" t="s">
        <v>309</v>
      </c>
      <c r="Y26" s="4">
        <v>45016</v>
      </c>
    </row>
    <row r="27" spans="1:25" x14ac:dyDescent="0.2">
      <c r="A27" s="36">
        <f t="shared" si="0"/>
        <v>20</v>
      </c>
      <c r="B27" s="37" t="s">
        <v>26</v>
      </c>
      <c r="C27" s="38" t="s">
        <v>27</v>
      </c>
      <c r="D27" s="37" t="s">
        <v>77</v>
      </c>
      <c r="E27" s="37" t="s">
        <v>29</v>
      </c>
      <c r="F27" s="37">
        <v>8888</v>
      </c>
      <c r="G27" s="37" t="s">
        <v>78</v>
      </c>
      <c r="H27" s="70" t="str">
        <f t="shared" si="1"/>
        <v>KT 8888 JR</v>
      </c>
      <c r="I27" s="39" t="s">
        <v>79</v>
      </c>
      <c r="J27" s="39" t="s">
        <v>126</v>
      </c>
      <c r="K27" s="37">
        <v>2017</v>
      </c>
      <c r="L27" s="37">
        <v>2017</v>
      </c>
      <c r="M27" s="3">
        <v>44888</v>
      </c>
      <c r="N27" s="80">
        <v>44888</v>
      </c>
      <c r="O27" s="87"/>
      <c r="P27" s="1" t="s">
        <v>127</v>
      </c>
      <c r="Q27" s="1" t="s">
        <v>128</v>
      </c>
      <c r="R27" s="2" t="s">
        <v>35</v>
      </c>
      <c r="S27" s="1" t="s">
        <v>27</v>
      </c>
      <c r="T27" s="1" t="s">
        <v>42</v>
      </c>
      <c r="U27" s="1"/>
      <c r="V27" s="1" t="s">
        <v>129</v>
      </c>
      <c r="W27" s="2" t="s">
        <v>84</v>
      </c>
      <c r="X27" s="5" t="s">
        <v>309</v>
      </c>
      <c r="Y27" s="4">
        <v>45016</v>
      </c>
    </row>
    <row r="28" spans="1:25" x14ac:dyDescent="0.2">
      <c r="A28" s="36">
        <f t="shared" si="0"/>
        <v>21</v>
      </c>
      <c r="B28" s="37" t="s">
        <v>26</v>
      </c>
      <c r="C28" s="38" t="s">
        <v>27</v>
      </c>
      <c r="D28" s="37" t="s">
        <v>77</v>
      </c>
      <c r="E28" s="37" t="s">
        <v>29</v>
      </c>
      <c r="F28" s="37">
        <v>9533</v>
      </c>
      <c r="G28" s="37" t="s">
        <v>130</v>
      </c>
      <c r="H28" s="70" t="str">
        <f t="shared" si="1"/>
        <v>KT 9533 LD</v>
      </c>
      <c r="I28" s="39" t="s">
        <v>131</v>
      </c>
      <c r="J28" s="39" t="s">
        <v>132</v>
      </c>
      <c r="K28" s="37">
        <v>2014</v>
      </c>
      <c r="L28" s="37">
        <v>2014</v>
      </c>
      <c r="M28" s="3">
        <v>44841</v>
      </c>
      <c r="N28" s="25">
        <v>45937</v>
      </c>
      <c r="O28" s="87"/>
      <c r="P28" s="1" t="s">
        <v>133</v>
      </c>
      <c r="Q28" s="1" t="s">
        <v>134</v>
      </c>
      <c r="R28" s="2" t="s">
        <v>35</v>
      </c>
      <c r="S28" s="1" t="s">
        <v>27</v>
      </c>
      <c r="T28" s="1" t="s">
        <v>42</v>
      </c>
      <c r="U28" s="1"/>
      <c r="V28" s="1" t="s">
        <v>135</v>
      </c>
      <c r="W28" s="2" t="s">
        <v>84</v>
      </c>
      <c r="X28" s="5" t="s">
        <v>309</v>
      </c>
      <c r="Y28" s="4">
        <v>45016</v>
      </c>
    </row>
    <row r="29" spans="1:25" ht="15" thickBot="1" x14ac:dyDescent="0.25">
      <c r="A29" s="40">
        <f t="shared" si="0"/>
        <v>22</v>
      </c>
      <c r="B29" s="41" t="s">
        <v>26</v>
      </c>
      <c r="C29" s="42" t="s">
        <v>27</v>
      </c>
      <c r="D29" s="41" t="s">
        <v>77</v>
      </c>
      <c r="E29" s="41" t="s">
        <v>29</v>
      </c>
      <c r="F29" s="41">
        <v>2</v>
      </c>
      <c r="G29" s="41" t="s">
        <v>78</v>
      </c>
      <c r="H29" s="72" t="str">
        <f t="shared" si="1"/>
        <v>KT 2 JR</v>
      </c>
      <c r="I29" s="43" t="s">
        <v>104</v>
      </c>
      <c r="J29" s="43" t="s">
        <v>118</v>
      </c>
      <c r="K29" s="41">
        <v>2017</v>
      </c>
      <c r="L29" s="41">
        <v>2017</v>
      </c>
      <c r="M29" s="21">
        <v>44795</v>
      </c>
      <c r="N29" s="81">
        <v>44795</v>
      </c>
      <c r="O29" s="87"/>
      <c r="P29" s="20" t="s">
        <v>136</v>
      </c>
      <c r="Q29" s="20" t="s">
        <v>137</v>
      </c>
      <c r="R29" s="19" t="s">
        <v>35</v>
      </c>
      <c r="S29" s="20" t="s">
        <v>27</v>
      </c>
      <c r="T29" s="20" t="s">
        <v>42</v>
      </c>
      <c r="U29" s="20"/>
      <c r="V29" s="20" t="s">
        <v>138</v>
      </c>
      <c r="W29" s="19" t="s">
        <v>84</v>
      </c>
      <c r="X29" s="22" t="s">
        <v>309</v>
      </c>
      <c r="Y29" s="23">
        <v>45016</v>
      </c>
    </row>
    <row r="30" spans="1:25" x14ac:dyDescent="0.2">
      <c r="A30" s="74">
        <f>A29+1</f>
        <v>23</v>
      </c>
      <c r="B30" s="44" t="s">
        <v>139</v>
      </c>
      <c r="C30" s="45" t="s">
        <v>27</v>
      </c>
      <c r="D30" s="44" t="s">
        <v>77</v>
      </c>
      <c r="E30" s="44" t="s">
        <v>29</v>
      </c>
      <c r="F30" s="44">
        <v>8437</v>
      </c>
      <c r="G30" s="44" t="s">
        <v>140</v>
      </c>
      <c r="H30" s="73" t="str">
        <f>CONCATENATE(E30, " ", F30, " ", G30)</f>
        <v>KT 8437 AO</v>
      </c>
      <c r="I30" s="46" t="s">
        <v>131</v>
      </c>
      <c r="J30" s="46" t="s">
        <v>141</v>
      </c>
      <c r="K30" s="44">
        <v>2017</v>
      </c>
      <c r="L30" s="44">
        <v>2017</v>
      </c>
      <c r="M30" s="100">
        <v>44666</v>
      </c>
      <c r="N30" s="79">
        <v>45397</v>
      </c>
      <c r="O30" s="87">
        <v>2868300</v>
      </c>
      <c r="P30" s="12" t="s">
        <v>142</v>
      </c>
      <c r="Q30" s="12" t="s">
        <v>143</v>
      </c>
      <c r="R30" s="11" t="s">
        <v>35</v>
      </c>
      <c r="S30" s="12" t="s">
        <v>144</v>
      </c>
      <c r="T30" s="12" t="s">
        <v>42</v>
      </c>
      <c r="U30" s="12"/>
      <c r="V30" s="12" t="s">
        <v>145</v>
      </c>
      <c r="W30" s="11" t="s">
        <v>84</v>
      </c>
      <c r="X30" s="13" t="s">
        <v>309</v>
      </c>
      <c r="Y30" s="14">
        <v>45016</v>
      </c>
    </row>
    <row r="31" spans="1:25" x14ac:dyDescent="0.2">
      <c r="A31" s="47">
        <f t="shared" ref="A31:A46" si="2">A30+1</f>
        <v>24</v>
      </c>
      <c r="B31" s="44" t="s">
        <v>139</v>
      </c>
      <c r="C31" s="45" t="s">
        <v>146</v>
      </c>
      <c r="D31" s="44" t="s">
        <v>28</v>
      </c>
      <c r="E31" s="44" t="s">
        <v>29</v>
      </c>
      <c r="F31" s="44">
        <v>5071</v>
      </c>
      <c r="G31" s="44" t="s">
        <v>60</v>
      </c>
      <c r="H31" s="70" t="str">
        <f t="shared" si="1"/>
        <v>KT 5071 YW</v>
      </c>
      <c r="I31" s="46" t="s">
        <v>31</v>
      </c>
      <c r="J31" s="46" t="s">
        <v>32</v>
      </c>
      <c r="K31" s="44">
        <v>2015</v>
      </c>
      <c r="L31" s="44">
        <v>2015</v>
      </c>
      <c r="M31" s="102">
        <v>44702</v>
      </c>
      <c r="N31" s="79">
        <v>45798</v>
      </c>
      <c r="O31" s="87"/>
      <c r="P31" s="12" t="s">
        <v>147</v>
      </c>
      <c r="Q31" s="12" t="s">
        <v>148</v>
      </c>
      <c r="R31" s="11" t="s">
        <v>35</v>
      </c>
      <c r="S31" s="12" t="s">
        <v>149</v>
      </c>
      <c r="T31" s="12" t="s">
        <v>37</v>
      </c>
      <c r="U31" s="12"/>
      <c r="V31" s="12" t="s">
        <v>150</v>
      </c>
      <c r="W31" s="11" t="s">
        <v>39</v>
      </c>
      <c r="X31" s="13" t="s">
        <v>308</v>
      </c>
      <c r="Y31" s="14">
        <v>45016</v>
      </c>
    </row>
    <row r="32" spans="1:25" x14ac:dyDescent="0.2">
      <c r="A32" s="47">
        <f t="shared" si="2"/>
        <v>25</v>
      </c>
      <c r="B32" s="48" t="s">
        <v>139</v>
      </c>
      <c r="C32" s="49" t="s">
        <v>151</v>
      </c>
      <c r="D32" s="48" t="s">
        <v>28</v>
      </c>
      <c r="E32" s="48" t="s">
        <v>29</v>
      </c>
      <c r="F32" s="48">
        <v>5484</v>
      </c>
      <c r="G32" s="48" t="s">
        <v>152</v>
      </c>
      <c r="H32" s="70" t="str">
        <f t="shared" si="1"/>
        <v>KT 5484 ZZ</v>
      </c>
      <c r="I32" s="50" t="s">
        <v>31</v>
      </c>
      <c r="J32" s="50" t="s">
        <v>32</v>
      </c>
      <c r="K32" s="48">
        <v>2016</v>
      </c>
      <c r="L32" s="48">
        <v>2016</v>
      </c>
      <c r="M32" s="106" t="s">
        <v>153</v>
      </c>
      <c r="N32" s="24" t="s">
        <v>154</v>
      </c>
      <c r="O32" s="87"/>
      <c r="P32" s="1" t="s">
        <v>155</v>
      </c>
      <c r="Q32" s="1" t="s">
        <v>156</v>
      </c>
      <c r="R32" s="2" t="s">
        <v>35</v>
      </c>
      <c r="S32" s="1" t="s">
        <v>157</v>
      </c>
      <c r="T32" s="1" t="s">
        <v>37</v>
      </c>
      <c r="U32" s="1"/>
      <c r="V32" s="1" t="s">
        <v>158</v>
      </c>
      <c r="W32" s="2" t="s">
        <v>39</v>
      </c>
      <c r="X32" s="5" t="s">
        <v>308</v>
      </c>
      <c r="Y32" s="4">
        <v>45016</v>
      </c>
    </row>
    <row r="33" spans="1:25" x14ac:dyDescent="0.2">
      <c r="A33" s="47">
        <f t="shared" si="2"/>
        <v>26</v>
      </c>
      <c r="B33" s="48" t="s">
        <v>139</v>
      </c>
      <c r="C33" s="49" t="s">
        <v>159</v>
      </c>
      <c r="D33" s="48" t="s">
        <v>28</v>
      </c>
      <c r="E33" s="48" t="s">
        <v>29</v>
      </c>
      <c r="F33" s="48">
        <v>5485</v>
      </c>
      <c r="G33" s="48" t="s">
        <v>152</v>
      </c>
      <c r="H33" s="70" t="str">
        <f t="shared" si="1"/>
        <v>KT 5485 ZZ</v>
      </c>
      <c r="I33" s="50" t="s">
        <v>31</v>
      </c>
      <c r="J33" s="50" t="s">
        <v>32</v>
      </c>
      <c r="K33" s="48">
        <v>2016</v>
      </c>
      <c r="L33" s="48">
        <v>2016</v>
      </c>
      <c r="M33" s="106" t="s">
        <v>153</v>
      </c>
      <c r="N33" s="24" t="s">
        <v>154</v>
      </c>
      <c r="O33" s="87"/>
      <c r="P33" s="1" t="s">
        <v>160</v>
      </c>
      <c r="Q33" s="1" t="s">
        <v>161</v>
      </c>
      <c r="R33" s="2" t="s">
        <v>35</v>
      </c>
      <c r="S33" s="1" t="s">
        <v>162</v>
      </c>
      <c r="T33" s="1" t="s">
        <v>37</v>
      </c>
      <c r="U33" s="1"/>
      <c r="V33" s="1" t="s">
        <v>163</v>
      </c>
      <c r="W33" s="2" t="s">
        <v>39</v>
      </c>
      <c r="X33" s="5" t="s">
        <v>308</v>
      </c>
      <c r="Y33" s="4">
        <v>45016</v>
      </c>
    </row>
    <row r="34" spans="1:25" x14ac:dyDescent="0.2">
      <c r="A34" s="47">
        <f t="shared" si="2"/>
        <v>27</v>
      </c>
      <c r="B34" s="48" t="s">
        <v>139</v>
      </c>
      <c r="C34" s="49" t="s">
        <v>164</v>
      </c>
      <c r="D34" s="48" t="s">
        <v>28</v>
      </c>
      <c r="E34" s="48" t="s">
        <v>29</v>
      </c>
      <c r="F34" s="48">
        <v>5604</v>
      </c>
      <c r="G34" s="48" t="s">
        <v>30</v>
      </c>
      <c r="H34" s="70" t="str">
        <f t="shared" si="1"/>
        <v>KT 5604 LP</v>
      </c>
      <c r="I34" s="50" t="s">
        <v>31</v>
      </c>
      <c r="J34" s="50" t="s">
        <v>32</v>
      </c>
      <c r="K34" s="48">
        <v>2014</v>
      </c>
      <c r="L34" s="48">
        <v>2014</v>
      </c>
      <c r="M34" s="103">
        <v>44754</v>
      </c>
      <c r="N34" s="25">
        <v>45485</v>
      </c>
      <c r="O34" s="87"/>
      <c r="P34" s="1" t="s">
        <v>165</v>
      </c>
      <c r="Q34" s="1" t="s">
        <v>166</v>
      </c>
      <c r="R34" s="2" t="s">
        <v>35</v>
      </c>
      <c r="S34" s="1" t="s">
        <v>167</v>
      </c>
      <c r="T34" s="1" t="s">
        <v>37</v>
      </c>
      <c r="U34" s="12"/>
      <c r="V34" s="12" t="s">
        <v>38</v>
      </c>
      <c r="W34" s="2" t="s">
        <v>39</v>
      </c>
      <c r="X34" s="5" t="s">
        <v>308</v>
      </c>
      <c r="Y34" s="4">
        <v>45016</v>
      </c>
    </row>
    <row r="35" spans="1:25" x14ac:dyDescent="0.2">
      <c r="A35" s="47">
        <f t="shared" si="2"/>
        <v>28</v>
      </c>
      <c r="B35" s="48" t="s">
        <v>139</v>
      </c>
      <c r="C35" s="49" t="s">
        <v>168</v>
      </c>
      <c r="D35" s="48" t="s">
        <v>28</v>
      </c>
      <c r="E35" s="48" t="s">
        <v>29</v>
      </c>
      <c r="F35" s="48">
        <v>5605</v>
      </c>
      <c r="G35" s="48" t="s">
        <v>30</v>
      </c>
      <c r="H35" s="70" t="str">
        <f t="shared" si="1"/>
        <v>KT 5605 LP</v>
      </c>
      <c r="I35" s="50" t="s">
        <v>31</v>
      </c>
      <c r="J35" s="50" t="s">
        <v>32</v>
      </c>
      <c r="K35" s="48">
        <v>2014</v>
      </c>
      <c r="L35" s="48">
        <v>2014</v>
      </c>
      <c r="M35" s="103">
        <v>44754</v>
      </c>
      <c r="N35" s="25">
        <v>45485</v>
      </c>
      <c r="O35" s="87"/>
      <c r="P35" s="1" t="s">
        <v>169</v>
      </c>
      <c r="Q35" s="1" t="s">
        <v>170</v>
      </c>
      <c r="R35" s="2" t="s">
        <v>35</v>
      </c>
      <c r="S35" s="1" t="s">
        <v>171</v>
      </c>
      <c r="T35" s="1" t="s">
        <v>37</v>
      </c>
      <c r="U35" s="12"/>
      <c r="V35" s="12" t="s">
        <v>38</v>
      </c>
      <c r="W35" s="2" t="s">
        <v>39</v>
      </c>
      <c r="X35" s="5" t="s">
        <v>308</v>
      </c>
      <c r="Y35" s="4">
        <v>45016</v>
      </c>
    </row>
    <row r="36" spans="1:25" x14ac:dyDescent="0.2">
      <c r="A36" s="47">
        <f t="shared" si="2"/>
        <v>29</v>
      </c>
      <c r="B36" s="48" t="s">
        <v>139</v>
      </c>
      <c r="C36" s="49" t="s">
        <v>172</v>
      </c>
      <c r="D36" s="48" t="s">
        <v>28</v>
      </c>
      <c r="E36" s="48" t="s">
        <v>29</v>
      </c>
      <c r="F36" s="48">
        <v>5135</v>
      </c>
      <c r="G36" s="48" t="s">
        <v>50</v>
      </c>
      <c r="H36" s="70" t="str">
        <f t="shared" si="1"/>
        <v>KT 5135 ZY</v>
      </c>
      <c r="I36" s="50" t="s">
        <v>31</v>
      </c>
      <c r="J36" s="50" t="s">
        <v>32</v>
      </c>
      <c r="K36" s="48">
        <v>2016</v>
      </c>
      <c r="L36" s="48">
        <v>2016</v>
      </c>
      <c r="M36" s="103">
        <v>44736</v>
      </c>
      <c r="N36" s="24" t="s">
        <v>51</v>
      </c>
      <c r="O36" s="87"/>
      <c r="P36" s="1" t="s">
        <v>173</v>
      </c>
      <c r="Q36" s="1" t="s">
        <v>174</v>
      </c>
      <c r="R36" s="2" t="s">
        <v>35</v>
      </c>
      <c r="S36" s="1" t="s">
        <v>175</v>
      </c>
      <c r="T36" s="1" t="s">
        <v>176</v>
      </c>
      <c r="U36" s="1"/>
      <c r="V36" s="1" t="s">
        <v>177</v>
      </c>
      <c r="W36" s="2" t="s">
        <v>39</v>
      </c>
      <c r="X36" s="5" t="s">
        <v>308</v>
      </c>
      <c r="Y36" s="4">
        <v>45016</v>
      </c>
    </row>
    <row r="37" spans="1:25" x14ac:dyDescent="0.2">
      <c r="A37" s="47">
        <f t="shared" si="2"/>
        <v>30</v>
      </c>
      <c r="B37" s="48" t="s">
        <v>139</v>
      </c>
      <c r="C37" s="49" t="s">
        <v>178</v>
      </c>
      <c r="D37" s="48" t="s">
        <v>28</v>
      </c>
      <c r="E37" s="48" t="s">
        <v>29</v>
      </c>
      <c r="F37" s="48">
        <v>5137</v>
      </c>
      <c r="G37" s="48" t="s">
        <v>50</v>
      </c>
      <c r="H37" s="70" t="str">
        <f t="shared" si="1"/>
        <v>KT 5137 ZY</v>
      </c>
      <c r="I37" s="50" t="s">
        <v>31</v>
      </c>
      <c r="J37" s="50" t="s">
        <v>32</v>
      </c>
      <c r="K37" s="48">
        <v>2016</v>
      </c>
      <c r="L37" s="48">
        <v>2016</v>
      </c>
      <c r="M37" s="103">
        <v>44736</v>
      </c>
      <c r="N37" s="24" t="s">
        <v>51</v>
      </c>
      <c r="O37" s="87"/>
      <c r="P37" s="1" t="s">
        <v>179</v>
      </c>
      <c r="Q37" s="1" t="s">
        <v>180</v>
      </c>
      <c r="R37" s="2" t="s">
        <v>35</v>
      </c>
      <c r="S37" s="1" t="s">
        <v>181</v>
      </c>
      <c r="T37" s="1" t="s">
        <v>37</v>
      </c>
      <c r="U37" s="1"/>
      <c r="V37" s="1" t="s">
        <v>182</v>
      </c>
      <c r="W37" s="2" t="s">
        <v>39</v>
      </c>
      <c r="X37" s="5" t="s">
        <v>308</v>
      </c>
      <c r="Y37" s="4">
        <v>45016</v>
      </c>
    </row>
    <row r="38" spans="1:25" x14ac:dyDescent="0.2">
      <c r="A38" s="47">
        <f t="shared" si="2"/>
        <v>31</v>
      </c>
      <c r="B38" s="48" t="s">
        <v>139</v>
      </c>
      <c r="C38" s="49" t="s">
        <v>183</v>
      </c>
      <c r="D38" s="48" t="s">
        <v>28</v>
      </c>
      <c r="E38" s="48" t="s">
        <v>29</v>
      </c>
      <c r="F38" s="48">
        <v>5138</v>
      </c>
      <c r="G38" s="48" t="s">
        <v>50</v>
      </c>
      <c r="H38" s="70" t="str">
        <f t="shared" si="1"/>
        <v>KT 5138 ZY</v>
      </c>
      <c r="I38" s="50" t="s">
        <v>31</v>
      </c>
      <c r="J38" s="50" t="s">
        <v>32</v>
      </c>
      <c r="K38" s="48">
        <v>2016</v>
      </c>
      <c r="L38" s="48">
        <v>2016</v>
      </c>
      <c r="M38" s="103">
        <v>44736</v>
      </c>
      <c r="N38" s="24" t="s">
        <v>51</v>
      </c>
      <c r="O38" s="87"/>
      <c r="P38" s="1" t="s">
        <v>184</v>
      </c>
      <c r="Q38" s="1" t="s">
        <v>185</v>
      </c>
      <c r="R38" s="2" t="s">
        <v>35</v>
      </c>
      <c r="S38" s="1" t="s">
        <v>186</v>
      </c>
      <c r="T38" s="1" t="s">
        <v>37</v>
      </c>
      <c r="U38" s="1"/>
      <c r="V38" s="1" t="s">
        <v>187</v>
      </c>
      <c r="W38" s="2" t="s">
        <v>39</v>
      </c>
      <c r="X38" s="5" t="s">
        <v>308</v>
      </c>
      <c r="Y38" s="4">
        <v>45016</v>
      </c>
    </row>
    <row r="39" spans="1:25" x14ac:dyDescent="0.2">
      <c r="A39" s="47">
        <f t="shared" si="2"/>
        <v>32</v>
      </c>
      <c r="B39" s="48" t="s">
        <v>139</v>
      </c>
      <c r="C39" s="49" t="s">
        <v>188</v>
      </c>
      <c r="D39" s="48" t="s">
        <v>77</v>
      </c>
      <c r="E39" s="48" t="s">
        <v>29</v>
      </c>
      <c r="F39" s="48">
        <v>1458</v>
      </c>
      <c r="G39" s="48" t="s">
        <v>44</v>
      </c>
      <c r="H39" s="70" t="str">
        <f t="shared" si="1"/>
        <v>KT 1458 ZP</v>
      </c>
      <c r="I39" s="50" t="s">
        <v>104</v>
      </c>
      <c r="J39" s="50" t="s">
        <v>118</v>
      </c>
      <c r="K39" s="48">
        <v>2016</v>
      </c>
      <c r="L39" s="48">
        <v>2016</v>
      </c>
      <c r="M39" s="103">
        <v>44706</v>
      </c>
      <c r="N39" s="25">
        <v>46167</v>
      </c>
      <c r="O39" s="87"/>
      <c r="P39" s="1" t="s">
        <v>189</v>
      </c>
      <c r="Q39" s="1" t="s">
        <v>190</v>
      </c>
      <c r="R39" s="2" t="s">
        <v>35</v>
      </c>
      <c r="S39" s="1" t="s">
        <v>144</v>
      </c>
      <c r="T39" s="1" t="s">
        <v>37</v>
      </c>
      <c r="U39" s="1"/>
      <c r="V39" s="1" t="s">
        <v>191</v>
      </c>
      <c r="W39" s="2" t="s">
        <v>84</v>
      </c>
      <c r="X39" s="5" t="s">
        <v>309</v>
      </c>
      <c r="Y39" s="4">
        <v>45016</v>
      </c>
    </row>
    <row r="40" spans="1:25" x14ac:dyDescent="0.2">
      <c r="A40" s="47">
        <f t="shared" si="2"/>
        <v>33</v>
      </c>
      <c r="B40" s="48" t="s">
        <v>139</v>
      </c>
      <c r="C40" s="49" t="s">
        <v>159</v>
      </c>
      <c r="D40" s="48" t="s">
        <v>28</v>
      </c>
      <c r="E40" s="48" t="s">
        <v>29</v>
      </c>
      <c r="F40" s="48">
        <v>5073</v>
      </c>
      <c r="G40" s="48" t="s">
        <v>60</v>
      </c>
      <c r="H40" s="70" t="str">
        <f t="shared" si="1"/>
        <v>KT 5073 YW</v>
      </c>
      <c r="I40" s="50" t="s">
        <v>31</v>
      </c>
      <c r="J40" s="50" t="s">
        <v>45</v>
      </c>
      <c r="K40" s="48">
        <v>2015</v>
      </c>
      <c r="L40" s="48">
        <v>2015</v>
      </c>
      <c r="M40" s="103">
        <v>44702</v>
      </c>
      <c r="N40" s="25">
        <v>45798</v>
      </c>
      <c r="O40" s="87"/>
      <c r="P40" s="1" t="s">
        <v>192</v>
      </c>
      <c r="Q40" s="1" t="s">
        <v>193</v>
      </c>
      <c r="R40" s="2" t="s">
        <v>35</v>
      </c>
      <c r="S40" s="1" t="s">
        <v>194</v>
      </c>
      <c r="T40" s="1" t="s">
        <v>37</v>
      </c>
      <c r="U40" s="1"/>
      <c r="V40" s="1" t="s">
        <v>195</v>
      </c>
      <c r="W40" s="2" t="s">
        <v>39</v>
      </c>
      <c r="X40" s="5" t="s">
        <v>308</v>
      </c>
      <c r="Y40" s="4">
        <v>45016</v>
      </c>
    </row>
    <row r="41" spans="1:25" x14ac:dyDescent="0.2">
      <c r="A41" s="47">
        <f t="shared" si="2"/>
        <v>34</v>
      </c>
      <c r="B41" s="48" t="s">
        <v>139</v>
      </c>
      <c r="C41" s="49" t="s">
        <v>146</v>
      </c>
      <c r="D41" s="48" t="s">
        <v>28</v>
      </c>
      <c r="E41" s="48" t="s">
        <v>29</v>
      </c>
      <c r="F41" s="48">
        <v>5074</v>
      </c>
      <c r="G41" s="48" t="s">
        <v>60</v>
      </c>
      <c r="H41" s="70" t="str">
        <f t="shared" si="1"/>
        <v>KT 5074 YW</v>
      </c>
      <c r="I41" s="50" t="s">
        <v>31</v>
      </c>
      <c r="J41" s="50" t="s">
        <v>45</v>
      </c>
      <c r="K41" s="48">
        <v>2015</v>
      </c>
      <c r="L41" s="48">
        <v>2015</v>
      </c>
      <c r="M41" s="103">
        <v>44702</v>
      </c>
      <c r="N41" s="25">
        <v>45798</v>
      </c>
      <c r="O41" s="87"/>
      <c r="P41" s="1" t="s">
        <v>196</v>
      </c>
      <c r="Q41" s="1" t="s">
        <v>197</v>
      </c>
      <c r="R41" s="2" t="s">
        <v>35</v>
      </c>
      <c r="S41" s="1" t="s">
        <v>198</v>
      </c>
      <c r="T41" s="1" t="s">
        <v>37</v>
      </c>
      <c r="U41" s="1"/>
      <c r="V41" s="1" t="s">
        <v>199</v>
      </c>
      <c r="W41" s="2" t="s">
        <v>39</v>
      </c>
      <c r="X41" s="5" t="s">
        <v>308</v>
      </c>
      <c r="Y41" s="4">
        <v>45016</v>
      </c>
    </row>
    <row r="42" spans="1:25" x14ac:dyDescent="0.2">
      <c r="A42" s="47">
        <f t="shared" si="2"/>
        <v>35</v>
      </c>
      <c r="B42" s="48" t="s">
        <v>139</v>
      </c>
      <c r="C42" s="49" t="s">
        <v>200</v>
      </c>
      <c r="D42" s="48" t="s">
        <v>28</v>
      </c>
      <c r="E42" s="48" t="s">
        <v>29</v>
      </c>
      <c r="F42" s="48">
        <v>5079</v>
      </c>
      <c r="G42" s="48" t="s">
        <v>60</v>
      </c>
      <c r="H42" s="70" t="str">
        <f t="shared" si="1"/>
        <v>KT 5079 YW</v>
      </c>
      <c r="I42" s="50" t="s">
        <v>31</v>
      </c>
      <c r="J42" s="50" t="s">
        <v>32</v>
      </c>
      <c r="K42" s="48">
        <v>2015</v>
      </c>
      <c r="L42" s="48">
        <v>2015</v>
      </c>
      <c r="M42" s="103">
        <v>44702</v>
      </c>
      <c r="N42" s="25">
        <v>45798</v>
      </c>
      <c r="O42" s="87"/>
      <c r="P42" s="1" t="s">
        <v>201</v>
      </c>
      <c r="Q42" s="1" t="s">
        <v>202</v>
      </c>
      <c r="R42" s="2" t="s">
        <v>35</v>
      </c>
      <c r="S42" s="1" t="s">
        <v>203</v>
      </c>
      <c r="T42" s="1" t="s">
        <v>37</v>
      </c>
      <c r="U42" s="1"/>
      <c r="V42" s="1" t="s">
        <v>204</v>
      </c>
      <c r="W42" s="2" t="s">
        <v>39</v>
      </c>
      <c r="X42" s="5" t="s">
        <v>308</v>
      </c>
      <c r="Y42" s="4">
        <v>45016</v>
      </c>
    </row>
    <row r="43" spans="1:25" x14ac:dyDescent="0.2">
      <c r="A43" s="47">
        <f t="shared" si="2"/>
        <v>36</v>
      </c>
      <c r="B43" s="48" t="s">
        <v>139</v>
      </c>
      <c r="C43" s="49" t="s">
        <v>205</v>
      </c>
      <c r="D43" s="48" t="s">
        <v>28</v>
      </c>
      <c r="E43" s="48" t="s">
        <v>29</v>
      </c>
      <c r="F43" s="48">
        <v>6153</v>
      </c>
      <c r="G43" s="48" t="s">
        <v>70</v>
      </c>
      <c r="H43" s="70" t="str">
        <f t="shared" si="1"/>
        <v>KT 6153 LE</v>
      </c>
      <c r="I43" s="50" t="s">
        <v>206</v>
      </c>
      <c r="J43" s="50" t="s">
        <v>72</v>
      </c>
      <c r="K43" s="48">
        <v>2018</v>
      </c>
      <c r="L43" s="48">
        <v>2018</v>
      </c>
      <c r="M43" s="103">
        <v>44697</v>
      </c>
      <c r="N43" s="25">
        <v>45062</v>
      </c>
      <c r="O43" s="87"/>
      <c r="P43" s="1" t="s">
        <v>207</v>
      </c>
      <c r="Q43" s="1" t="s">
        <v>208</v>
      </c>
      <c r="R43" s="2" t="s">
        <v>35</v>
      </c>
      <c r="S43" s="1" t="s">
        <v>209</v>
      </c>
      <c r="T43" s="1" t="s">
        <v>37</v>
      </c>
      <c r="U43" s="1"/>
      <c r="V43" s="1" t="s">
        <v>210</v>
      </c>
      <c r="W43" s="2" t="s">
        <v>39</v>
      </c>
      <c r="X43" s="5" t="s">
        <v>308</v>
      </c>
      <c r="Y43" s="4">
        <v>45016</v>
      </c>
    </row>
    <row r="44" spans="1:25" x14ac:dyDescent="0.2">
      <c r="A44" s="62">
        <f t="shared" si="2"/>
        <v>37</v>
      </c>
      <c r="B44" s="63" t="s">
        <v>139</v>
      </c>
      <c r="C44" s="64" t="s">
        <v>211</v>
      </c>
      <c r="D44" s="63" t="s">
        <v>28</v>
      </c>
      <c r="E44" s="63" t="s">
        <v>29</v>
      </c>
      <c r="F44" s="63">
        <v>6152</v>
      </c>
      <c r="G44" s="63" t="s">
        <v>70</v>
      </c>
      <c r="H44" s="71" t="str">
        <f t="shared" si="1"/>
        <v>KT 6152 LE</v>
      </c>
      <c r="I44" s="65" t="s">
        <v>206</v>
      </c>
      <c r="J44" s="65" t="s">
        <v>72</v>
      </c>
      <c r="K44" s="63">
        <v>2018</v>
      </c>
      <c r="L44" s="63">
        <v>2018</v>
      </c>
      <c r="M44" s="104">
        <v>44697</v>
      </c>
      <c r="N44" s="82">
        <v>45062</v>
      </c>
      <c r="O44" s="87"/>
      <c r="P44" s="61" t="s">
        <v>212</v>
      </c>
      <c r="Q44" s="61" t="s">
        <v>213</v>
      </c>
      <c r="R44" s="66" t="s">
        <v>35</v>
      </c>
      <c r="S44" s="61" t="s">
        <v>214</v>
      </c>
      <c r="T44" s="61" t="s">
        <v>37</v>
      </c>
      <c r="U44" s="61"/>
      <c r="V44" s="61" t="s">
        <v>215</v>
      </c>
      <c r="W44" s="66" t="s">
        <v>39</v>
      </c>
      <c r="X44" s="67" t="s">
        <v>308</v>
      </c>
      <c r="Y44" s="68">
        <v>45016</v>
      </c>
    </row>
    <row r="45" spans="1:25" x14ac:dyDescent="0.2">
      <c r="A45" s="47">
        <f t="shared" si="2"/>
        <v>38</v>
      </c>
      <c r="B45" s="48" t="s">
        <v>139</v>
      </c>
      <c r="C45" s="49" t="s">
        <v>200</v>
      </c>
      <c r="D45" s="48" t="s">
        <v>28</v>
      </c>
      <c r="E45" s="48" t="s">
        <v>29</v>
      </c>
      <c r="F45" s="48">
        <v>6154</v>
      </c>
      <c r="G45" s="48" t="s">
        <v>70</v>
      </c>
      <c r="H45" s="70" t="str">
        <f t="shared" si="1"/>
        <v>KT 6154 LE</v>
      </c>
      <c r="I45" s="50" t="s">
        <v>206</v>
      </c>
      <c r="J45" s="50" t="s">
        <v>72</v>
      </c>
      <c r="K45" s="48">
        <v>2018</v>
      </c>
      <c r="L45" s="48">
        <v>2018</v>
      </c>
      <c r="M45" s="105">
        <v>44697</v>
      </c>
      <c r="N45" s="83">
        <v>45062</v>
      </c>
      <c r="O45" s="87"/>
      <c r="P45" s="1" t="s">
        <v>216</v>
      </c>
      <c r="Q45" s="1" t="s">
        <v>217</v>
      </c>
      <c r="R45" s="2" t="s">
        <v>35</v>
      </c>
      <c r="S45" s="1" t="s">
        <v>218</v>
      </c>
      <c r="T45" s="1" t="s">
        <v>37</v>
      </c>
      <c r="U45" s="1"/>
      <c r="V45" s="1" t="s">
        <v>219</v>
      </c>
      <c r="W45" s="2" t="s">
        <v>39</v>
      </c>
      <c r="X45" s="5" t="s">
        <v>308</v>
      </c>
      <c r="Y45" s="4">
        <v>45016</v>
      </c>
    </row>
    <row r="46" spans="1:25" ht="15" thickBot="1" x14ac:dyDescent="0.25">
      <c r="A46" s="75">
        <f t="shared" si="2"/>
        <v>39</v>
      </c>
      <c r="B46" s="51" t="s">
        <v>139</v>
      </c>
      <c r="C46" s="52" t="s">
        <v>220</v>
      </c>
      <c r="D46" s="51" t="s">
        <v>28</v>
      </c>
      <c r="E46" s="51" t="s">
        <v>29</v>
      </c>
      <c r="F46" s="51">
        <v>6998</v>
      </c>
      <c r="G46" s="51" t="s">
        <v>221</v>
      </c>
      <c r="H46" s="72" t="str">
        <f t="shared" si="1"/>
        <v>KT 6998 LQ</v>
      </c>
      <c r="I46" s="53" t="s">
        <v>31</v>
      </c>
      <c r="J46" s="53" t="s">
        <v>45</v>
      </c>
      <c r="K46" s="51">
        <v>2021</v>
      </c>
      <c r="L46" s="51">
        <v>2021</v>
      </c>
      <c r="M46" s="90">
        <v>44938</v>
      </c>
      <c r="N46" s="91">
        <v>46399</v>
      </c>
      <c r="O46" s="87">
        <v>0</v>
      </c>
      <c r="P46" s="20" t="s">
        <v>222</v>
      </c>
      <c r="Q46" s="20" t="s">
        <v>223</v>
      </c>
      <c r="R46" s="19" t="s">
        <v>35</v>
      </c>
      <c r="S46" s="20" t="s">
        <v>224</v>
      </c>
      <c r="T46" s="20" t="s">
        <v>37</v>
      </c>
      <c r="U46" s="20"/>
      <c r="V46" s="76" t="s">
        <v>225</v>
      </c>
      <c r="W46" s="19" t="s">
        <v>39</v>
      </c>
      <c r="X46" s="22" t="s">
        <v>226</v>
      </c>
      <c r="Y46" s="23">
        <v>45287</v>
      </c>
    </row>
    <row r="47" spans="1:25" x14ac:dyDescent="0.2">
      <c r="A47" s="54">
        <f>A46+1</f>
        <v>40</v>
      </c>
      <c r="B47" s="55" t="s">
        <v>227</v>
      </c>
      <c r="C47" s="56" t="s">
        <v>228</v>
      </c>
      <c r="D47" s="55" t="s">
        <v>28</v>
      </c>
      <c r="E47" s="55" t="s">
        <v>29</v>
      </c>
      <c r="F47" s="55">
        <v>5606</v>
      </c>
      <c r="G47" s="55" t="s">
        <v>30</v>
      </c>
      <c r="H47" s="73" t="str">
        <f t="shared" si="1"/>
        <v>KT 5606 LP</v>
      </c>
      <c r="I47" s="57" t="s">
        <v>31</v>
      </c>
      <c r="J47" s="57" t="s">
        <v>32</v>
      </c>
      <c r="K47" s="55">
        <v>2014</v>
      </c>
      <c r="L47" s="55">
        <v>2014</v>
      </c>
      <c r="M47" s="107">
        <v>44754</v>
      </c>
      <c r="N47" s="84">
        <v>45485</v>
      </c>
      <c r="O47" s="87">
        <v>294000</v>
      </c>
      <c r="P47" s="12" t="s">
        <v>229</v>
      </c>
      <c r="Q47" s="12" t="s">
        <v>230</v>
      </c>
      <c r="R47" s="11" t="s">
        <v>35</v>
      </c>
      <c r="S47" s="12" t="s">
        <v>231</v>
      </c>
      <c r="T47" s="12" t="s">
        <v>37</v>
      </c>
      <c r="U47" s="12"/>
      <c r="V47" s="12" t="s">
        <v>38</v>
      </c>
      <c r="W47" s="11" t="s">
        <v>39</v>
      </c>
      <c r="X47" s="13" t="s">
        <v>308</v>
      </c>
      <c r="Y47" s="14">
        <v>45016</v>
      </c>
    </row>
    <row r="48" spans="1:25" x14ac:dyDescent="0.2">
      <c r="A48" s="54">
        <f t="shared" ref="A48:A63" si="3">A47+1</f>
        <v>41</v>
      </c>
      <c r="B48" s="55" t="s">
        <v>227</v>
      </c>
      <c r="C48" s="56" t="s">
        <v>232</v>
      </c>
      <c r="D48" s="55" t="s">
        <v>28</v>
      </c>
      <c r="E48" s="55" t="s">
        <v>29</v>
      </c>
      <c r="F48" s="55">
        <v>5607</v>
      </c>
      <c r="G48" s="55" t="s">
        <v>30</v>
      </c>
      <c r="H48" s="73" t="str">
        <f t="shared" si="1"/>
        <v>KT 5607 LP</v>
      </c>
      <c r="I48" s="57" t="s">
        <v>31</v>
      </c>
      <c r="J48" s="57" t="s">
        <v>32</v>
      </c>
      <c r="K48" s="55">
        <v>2014</v>
      </c>
      <c r="L48" s="55">
        <v>2014</v>
      </c>
      <c r="M48" s="100">
        <v>44754</v>
      </c>
      <c r="N48" s="79">
        <v>45485</v>
      </c>
      <c r="O48" s="87">
        <v>294000</v>
      </c>
      <c r="P48" s="12" t="s">
        <v>233</v>
      </c>
      <c r="Q48" s="12" t="s">
        <v>234</v>
      </c>
      <c r="R48" s="11" t="s">
        <v>35</v>
      </c>
      <c r="S48" s="12" t="s">
        <v>235</v>
      </c>
      <c r="T48" s="12" t="s">
        <v>37</v>
      </c>
      <c r="U48" s="12"/>
      <c r="V48" s="12" t="s">
        <v>38</v>
      </c>
      <c r="W48" s="11" t="s">
        <v>39</v>
      </c>
      <c r="X48" s="13" t="s">
        <v>308</v>
      </c>
      <c r="Y48" s="14">
        <v>45016</v>
      </c>
    </row>
    <row r="49" spans="1:25" x14ac:dyDescent="0.2">
      <c r="A49" s="54">
        <f t="shared" si="3"/>
        <v>42</v>
      </c>
      <c r="B49" s="58" t="s">
        <v>227</v>
      </c>
      <c r="C49" s="59" t="s">
        <v>236</v>
      </c>
      <c r="D49" s="58" t="s">
        <v>28</v>
      </c>
      <c r="E49" s="58" t="s">
        <v>237</v>
      </c>
      <c r="F49" s="58">
        <v>4345</v>
      </c>
      <c r="G49" s="58" t="s">
        <v>238</v>
      </c>
      <c r="H49" s="70" t="str">
        <f t="shared" si="1"/>
        <v>KU 4345 GZ</v>
      </c>
      <c r="I49" s="60" t="s">
        <v>31</v>
      </c>
      <c r="J49" s="60" t="s">
        <v>45</v>
      </c>
      <c r="K49" s="58">
        <v>2020</v>
      </c>
      <c r="L49" s="58">
        <v>2020</v>
      </c>
      <c r="M49" s="101">
        <v>44742</v>
      </c>
      <c r="N49" s="25">
        <v>45838</v>
      </c>
      <c r="O49" s="87"/>
      <c r="P49" s="1" t="s">
        <v>239</v>
      </c>
      <c r="Q49" s="1" t="s">
        <v>240</v>
      </c>
      <c r="R49" s="2" t="s">
        <v>35</v>
      </c>
      <c r="S49" s="1" t="s">
        <v>241</v>
      </c>
      <c r="T49" s="1" t="s">
        <v>37</v>
      </c>
      <c r="U49" s="1"/>
      <c r="V49" s="1" t="s">
        <v>242</v>
      </c>
      <c r="W49" s="2" t="s">
        <v>39</v>
      </c>
      <c r="X49" s="5" t="s">
        <v>49</v>
      </c>
      <c r="Y49" s="4">
        <v>44805</v>
      </c>
    </row>
    <row r="50" spans="1:25" x14ac:dyDescent="0.2">
      <c r="A50" s="54">
        <f t="shared" si="3"/>
        <v>43</v>
      </c>
      <c r="B50" s="58" t="s">
        <v>227</v>
      </c>
      <c r="C50" s="59" t="s">
        <v>243</v>
      </c>
      <c r="D50" s="58" t="s">
        <v>28</v>
      </c>
      <c r="E50" s="58" t="s">
        <v>237</v>
      </c>
      <c r="F50" s="58">
        <v>4346</v>
      </c>
      <c r="G50" s="58" t="s">
        <v>238</v>
      </c>
      <c r="H50" s="70" t="str">
        <f t="shared" si="1"/>
        <v>KU 4346 GZ</v>
      </c>
      <c r="I50" s="60" t="s">
        <v>31</v>
      </c>
      <c r="J50" s="60" t="s">
        <v>45</v>
      </c>
      <c r="K50" s="58">
        <v>2020</v>
      </c>
      <c r="L50" s="58">
        <v>2020</v>
      </c>
      <c r="M50" s="101">
        <v>44742</v>
      </c>
      <c r="N50" s="25">
        <v>45838</v>
      </c>
      <c r="O50" s="87"/>
      <c r="P50" s="1" t="s">
        <v>244</v>
      </c>
      <c r="Q50" s="1" t="s">
        <v>245</v>
      </c>
      <c r="R50" s="2" t="s">
        <v>35</v>
      </c>
      <c r="S50" s="1" t="s">
        <v>246</v>
      </c>
      <c r="T50" s="1" t="s">
        <v>37</v>
      </c>
      <c r="U50" s="1"/>
      <c r="V50" s="1" t="s">
        <v>247</v>
      </c>
      <c r="W50" s="2" t="s">
        <v>39</v>
      </c>
      <c r="X50" s="5" t="s">
        <v>49</v>
      </c>
      <c r="Y50" s="4">
        <v>44805</v>
      </c>
    </row>
    <row r="51" spans="1:25" x14ac:dyDescent="0.2">
      <c r="A51" s="54">
        <f t="shared" si="3"/>
        <v>44</v>
      </c>
      <c r="B51" s="58" t="s">
        <v>227</v>
      </c>
      <c r="C51" s="59" t="s">
        <v>248</v>
      </c>
      <c r="D51" s="58" t="s">
        <v>28</v>
      </c>
      <c r="E51" s="58" t="s">
        <v>29</v>
      </c>
      <c r="F51" s="58">
        <v>5139</v>
      </c>
      <c r="G51" s="58" t="s">
        <v>50</v>
      </c>
      <c r="H51" s="70" t="str">
        <f t="shared" si="1"/>
        <v>KT 5139 ZY</v>
      </c>
      <c r="I51" s="60" t="s">
        <v>31</v>
      </c>
      <c r="J51" s="60" t="s">
        <v>32</v>
      </c>
      <c r="K51" s="58">
        <v>2016</v>
      </c>
      <c r="L51" s="58">
        <v>2016</v>
      </c>
      <c r="M51" s="89">
        <v>44736</v>
      </c>
      <c r="N51" s="24" t="s">
        <v>51</v>
      </c>
      <c r="O51" s="87">
        <v>318500</v>
      </c>
      <c r="P51" s="1" t="s">
        <v>249</v>
      </c>
      <c r="Q51" s="1" t="s">
        <v>250</v>
      </c>
      <c r="R51" s="2" t="s">
        <v>35</v>
      </c>
      <c r="S51" s="1" t="s">
        <v>251</v>
      </c>
      <c r="T51" s="1" t="s">
        <v>37</v>
      </c>
      <c r="U51" s="1"/>
      <c r="V51" s="1" t="s">
        <v>252</v>
      </c>
      <c r="W51" s="2" t="s">
        <v>39</v>
      </c>
      <c r="X51" s="5" t="s">
        <v>308</v>
      </c>
      <c r="Y51" s="4">
        <v>45016</v>
      </c>
    </row>
    <row r="52" spans="1:25" ht="15" customHeight="1" x14ac:dyDescent="0.2">
      <c r="A52" s="54">
        <f t="shared" si="3"/>
        <v>45</v>
      </c>
      <c r="B52" s="58" t="s">
        <v>227</v>
      </c>
      <c r="C52" s="59" t="s">
        <v>248</v>
      </c>
      <c r="D52" s="58" t="s">
        <v>28</v>
      </c>
      <c r="E52" s="58" t="s">
        <v>29</v>
      </c>
      <c r="F52" s="58">
        <v>5140</v>
      </c>
      <c r="G52" s="58" t="s">
        <v>50</v>
      </c>
      <c r="H52" s="70" t="str">
        <f t="shared" si="1"/>
        <v>KT 5140 ZY</v>
      </c>
      <c r="I52" s="60" t="s">
        <v>31</v>
      </c>
      <c r="J52" s="60" t="s">
        <v>32</v>
      </c>
      <c r="K52" s="58">
        <v>2016</v>
      </c>
      <c r="L52" s="58">
        <v>2016</v>
      </c>
      <c r="M52" s="89">
        <v>44736</v>
      </c>
      <c r="N52" s="24" t="s">
        <v>51</v>
      </c>
      <c r="O52" s="87">
        <v>318500</v>
      </c>
      <c r="P52" s="1" t="s">
        <v>253</v>
      </c>
      <c r="Q52" s="1" t="s">
        <v>254</v>
      </c>
      <c r="R52" s="2" t="s">
        <v>35</v>
      </c>
      <c r="S52" s="29" t="s">
        <v>255</v>
      </c>
      <c r="T52" s="1" t="s">
        <v>37</v>
      </c>
      <c r="U52" s="1"/>
      <c r="V52" s="1" t="s">
        <v>256</v>
      </c>
      <c r="W52" s="2" t="s">
        <v>39</v>
      </c>
      <c r="X52" s="5" t="s">
        <v>308</v>
      </c>
      <c r="Y52" s="4">
        <v>45016</v>
      </c>
    </row>
    <row r="53" spans="1:25" x14ac:dyDescent="0.2">
      <c r="A53" s="54">
        <f t="shared" si="3"/>
        <v>46</v>
      </c>
      <c r="B53" s="58" t="s">
        <v>227</v>
      </c>
      <c r="C53" s="59" t="s">
        <v>248</v>
      </c>
      <c r="D53" s="58" t="s">
        <v>28</v>
      </c>
      <c r="E53" s="58" t="s">
        <v>29</v>
      </c>
      <c r="F53" s="58">
        <v>5141</v>
      </c>
      <c r="G53" s="58" t="s">
        <v>50</v>
      </c>
      <c r="H53" s="70" t="str">
        <f t="shared" si="1"/>
        <v>KT 5141 ZY</v>
      </c>
      <c r="I53" s="60" t="s">
        <v>31</v>
      </c>
      <c r="J53" s="60" t="s">
        <v>32</v>
      </c>
      <c r="K53" s="58">
        <v>2016</v>
      </c>
      <c r="L53" s="58">
        <v>2016</v>
      </c>
      <c r="M53" s="89">
        <v>44736</v>
      </c>
      <c r="N53" s="24" t="s">
        <v>51</v>
      </c>
      <c r="O53" s="87">
        <v>318500</v>
      </c>
      <c r="P53" s="1" t="s">
        <v>257</v>
      </c>
      <c r="Q53" s="1" t="s">
        <v>258</v>
      </c>
      <c r="R53" s="2" t="s">
        <v>35</v>
      </c>
      <c r="S53" s="1" t="s">
        <v>259</v>
      </c>
      <c r="T53" s="1" t="s">
        <v>37</v>
      </c>
      <c r="U53" s="1"/>
      <c r="V53" s="1" t="s">
        <v>260</v>
      </c>
      <c r="W53" s="2" t="s">
        <v>39</v>
      </c>
      <c r="X53" s="5" t="s">
        <v>308</v>
      </c>
      <c r="Y53" s="4">
        <v>45016</v>
      </c>
    </row>
    <row r="54" spans="1:25" x14ac:dyDescent="0.2">
      <c r="A54" s="54">
        <f t="shared" si="3"/>
        <v>47</v>
      </c>
      <c r="B54" s="58" t="s">
        <v>227</v>
      </c>
      <c r="C54" s="59" t="s">
        <v>261</v>
      </c>
      <c r="D54" s="58" t="s">
        <v>77</v>
      </c>
      <c r="E54" s="58" t="s">
        <v>29</v>
      </c>
      <c r="F54" s="58">
        <v>1459</v>
      </c>
      <c r="G54" s="58" t="s">
        <v>44</v>
      </c>
      <c r="H54" s="70" t="str">
        <f t="shared" si="1"/>
        <v>KT 1459 ZP</v>
      </c>
      <c r="I54" s="60" t="s">
        <v>104</v>
      </c>
      <c r="J54" s="60" t="s">
        <v>118</v>
      </c>
      <c r="K54" s="58">
        <v>2016</v>
      </c>
      <c r="L54" s="58">
        <v>2016</v>
      </c>
      <c r="M54" s="89">
        <v>44706</v>
      </c>
      <c r="N54" s="25">
        <v>46167</v>
      </c>
      <c r="O54" s="87">
        <v>4038500</v>
      </c>
      <c r="P54" s="1" t="s">
        <v>262</v>
      </c>
      <c r="Q54" s="1" t="s">
        <v>263</v>
      </c>
      <c r="R54" s="2" t="s">
        <v>35</v>
      </c>
      <c r="S54" s="30" t="s">
        <v>144</v>
      </c>
      <c r="T54" s="1" t="s">
        <v>37</v>
      </c>
      <c r="U54" s="1"/>
      <c r="V54" s="1" t="s">
        <v>264</v>
      </c>
      <c r="W54" s="2" t="s">
        <v>84</v>
      </c>
      <c r="X54" s="5" t="s">
        <v>309</v>
      </c>
      <c r="Y54" s="4">
        <v>45016</v>
      </c>
    </row>
    <row r="55" spans="1:25" x14ac:dyDescent="0.2">
      <c r="A55" s="54">
        <f t="shared" si="3"/>
        <v>48</v>
      </c>
      <c r="B55" s="58" t="s">
        <v>227</v>
      </c>
      <c r="C55" s="59" t="s">
        <v>265</v>
      </c>
      <c r="D55" s="58" t="s">
        <v>28</v>
      </c>
      <c r="E55" s="58" t="s">
        <v>29</v>
      </c>
      <c r="F55" s="58">
        <v>5072</v>
      </c>
      <c r="G55" s="58" t="s">
        <v>60</v>
      </c>
      <c r="H55" s="70" t="str">
        <f t="shared" si="1"/>
        <v>KT 5072 YW</v>
      </c>
      <c r="I55" s="60" t="s">
        <v>31</v>
      </c>
      <c r="J55" s="60" t="s">
        <v>45</v>
      </c>
      <c r="K55" s="58">
        <v>2015</v>
      </c>
      <c r="L55" s="58">
        <v>2015</v>
      </c>
      <c r="M55" s="89">
        <v>44702</v>
      </c>
      <c r="N55" s="25">
        <v>45798</v>
      </c>
      <c r="O55" s="87">
        <v>271300</v>
      </c>
      <c r="P55" s="1" t="s">
        <v>266</v>
      </c>
      <c r="Q55" s="1" t="s">
        <v>267</v>
      </c>
      <c r="R55" s="2" t="s">
        <v>35</v>
      </c>
      <c r="S55" s="1" t="s">
        <v>268</v>
      </c>
      <c r="T55" s="1" t="s">
        <v>37</v>
      </c>
      <c r="U55" s="1"/>
      <c r="V55" s="1" t="s">
        <v>269</v>
      </c>
      <c r="W55" s="2" t="s">
        <v>39</v>
      </c>
      <c r="X55" s="5" t="s">
        <v>308</v>
      </c>
      <c r="Y55" s="4">
        <v>45016</v>
      </c>
    </row>
    <row r="56" spans="1:25" x14ac:dyDescent="0.2">
      <c r="A56" s="54">
        <f t="shared" si="3"/>
        <v>49</v>
      </c>
      <c r="B56" s="58" t="s">
        <v>227</v>
      </c>
      <c r="C56" s="59" t="s">
        <v>270</v>
      </c>
      <c r="D56" s="58" t="s">
        <v>28</v>
      </c>
      <c r="E56" s="58" t="s">
        <v>29</v>
      </c>
      <c r="F56" s="58">
        <v>5076</v>
      </c>
      <c r="G56" s="58" t="s">
        <v>60</v>
      </c>
      <c r="H56" s="70" t="str">
        <f t="shared" si="1"/>
        <v>KT 5076 YW</v>
      </c>
      <c r="I56" s="60" t="s">
        <v>31</v>
      </c>
      <c r="J56" s="60" t="s">
        <v>45</v>
      </c>
      <c r="K56" s="58">
        <v>2015</v>
      </c>
      <c r="L56" s="58">
        <v>2015</v>
      </c>
      <c r="M56" s="89">
        <v>44702</v>
      </c>
      <c r="N56" s="25">
        <v>45798</v>
      </c>
      <c r="O56" s="87">
        <v>271300</v>
      </c>
      <c r="P56" s="1" t="s">
        <v>271</v>
      </c>
      <c r="Q56" s="1" t="s">
        <v>272</v>
      </c>
      <c r="R56" s="2" t="s">
        <v>35</v>
      </c>
      <c r="S56" s="12" t="s">
        <v>273</v>
      </c>
      <c r="T56" s="1" t="s">
        <v>37</v>
      </c>
      <c r="U56" s="1"/>
      <c r="V56" s="1" t="s">
        <v>274</v>
      </c>
      <c r="W56" s="2" t="s">
        <v>39</v>
      </c>
      <c r="X56" s="5" t="s">
        <v>308</v>
      </c>
      <c r="Y56" s="4">
        <v>45016</v>
      </c>
    </row>
    <row r="57" spans="1:25" x14ac:dyDescent="0.2">
      <c r="A57" s="54">
        <f t="shared" si="3"/>
        <v>50</v>
      </c>
      <c r="B57" s="58" t="s">
        <v>227</v>
      </c>
      <c r="C57" s="59" t="s">
        <v>275</v>
      </c>
      <c r="D57" s="58" t="s">
        <v>28</v>
      </c>
      <c r="E57" s="58" t="s">
        <v>29</v>
      </c>
      <c r="F57" s="58">
        <v>5078</v>
      </c>
      <c r="G57" s="58" t="s">
        <v>60</v>
      </c>
      <c r="H57" s="70" t="str">
        <f t="shared" si="1"/>
        <v>KT 5078 YW</v>
      </c>
      <c r="I57" s="60" t="s">
        <v>31</v>
      </c>
      <c r="J57" s="60" t="s">
        <v>65</v>
      </c>
      <c r="K57" s="58">
        <v>2015</v>
      </c>
      <c r="L57" s="58">
        <v>2015</v>
      </c>
      <c r="M57" s="89">
        <v>44702</v>
      </c>
      <c r="N57" s="25">
        <v>45798</v>
      </c>
      <c r="O57" s="87">
        <v>250300</v>
      </c>
      <c r="P57" s="1" t="s">
        <v>276</v>
      </c>
      <c r="Q57" s="1" t="s">
        <v>277</v>
      </c>
      <c r="R57" s="2" t="s">
        <v>35</v>
      </c>
      <c r="S57" s="30" t="s">
        <v>144</v>
      </c>
      <c r="T57" s="1" t="s">
        <v>37</v>
      </c>
      <c r="U57" s="1"/>
      <c r="V57" s="1" t="s">
        <v>269</v>
      </c>
      <c r="W57" s="2" t="s">
        <v>39</v>
      </c>
      <c r="X57" s="5" t="s">
        <v>308</v>
      </c>
      <c r="Y57" s="4">
        <v>45016</v>
      </c>
    </row>
    <row r="58" spans="1:25" x14ac:dyDescent="0.2">
      <c r="A58" s="54">
        <f t="shared" si="3"/>
        <v>51</v>
      </c>
      <c r="B58" s="58" t="s">
        <v>227</v>
      </c>
      <c r="C58" s="59" t="s">
        <v>248</v>
      </c>
      <c r="D58" s="58" t="s">
        <v>28</v>
      </c>
      <c r="E58" s="58" t="s">
        <v>29</v>
      </c>
      <c r="F58" s="58">
        <v>6157</v>
      </c>
      <c r="G58" s="58" t="s">
        <v>70</v>
      </c>
      <c r="H58" s="70" t="str">
        <f t="shared" si="1"/>
        <v>KT 6157 LE</v>
      </c>
      <c r="I58" s="60" t="s">
        <v>71</v>
      </c>
      <c r="J58" s="60" t="s">
        <v>72</v>
      </c>
      <c r="K58" s="58">
        <v>2018</v>
      </c>
      <c r="L58" s="58">
        <v>2018</v>
      </c>
      <c r="M58" s="89">
        <v>44697</v>
      </c>
      <c r="N58" s="25">
        <v>45062</v>
      </c>
      <c r="O58" s="87">
        <v>378000</v>
      </c>
      <c r="P58" s="1" t="s">
        <v>278</v>
      </c>
      <c r="Q58" s="1" t="s">
        <v>279</v>
      </c>
      <c r="R58" s="2" t="s">
        <v>35</v>
      </c>
      <c r="S58" s="30" t="s">
        <v>280</v>
      </c>
      <c r="T58" s="1" t="s">
        <v>37</v>
      </c>
      <c r="U58" s="1"/>
      <c r="V58" s="1" t="s">
        <v>281</v>
      </c>
      <c r="W58" s="2" t="s">
        <v>39</v>
      </c>
      <c r="X58" s="5" t="s">
        <v>308</v>
      </c>
      <c r="Y58" s="4">
        <v>45016</v>
      </c>
    </row>
    <row r="59" spans="1:25" x14ac:dyDescent="0.2">
      <c r="A59" s="54">
        <f t="shared" si="3"/>
        <v>52</v>
      </c>
      <c r="B59" s="58" t="s">
        <v>227</v>
      </c>
      <c r="C59" s="59" t="s">
        <v>282</v>
      </c>
      <c r="D59" s="58" t="s">
        <v>28</v>
      </c>
      <c r="E59" s="58" t="s">
        <v>29</v>
      </c>
      <c r="F59" s="58">
        <v>6158</v>
      </c>
      <c r="G59" s="58" t="s">
        <v>70</v>
      </c>
      <c r="H59" s="70" t="str">
        <f t="shared" si="1"/>
        <v>KT 6158 LE</v>
      </c>
      <c r="I59" s="60" t="s">
        <v>71</v>
      </c>
      <c r="J59" s="60" t="s">
        <v>72</v>
      </c>
      <c r="K59" s="58">
        <v>2018</v>
      </c>
      <c r="L59" s="58">
        <v>2018</v>
      </c>
      <c r="M59" s="89">
        <v>44697</v>
      </c>
      <c r="N59" s="25">
        <v>45062</v>
      </c>
      <c r="O59" s="87">
        <v>378000</v>
      </c>
      <c r="P59" s="1" t="s">
        <v>283</v>
      </c>
      <c r="Q59" s="1" t="s">
        <v>284</v>
      </c>
      <c r="R59" s="2" t="s">
        <v>35</v>
      </c>
      <c r="S59" s="1" t="s">
        <v>285</v>
      </c>
      <c r="T59" s="1" t="s">
        <v>37</v>
      </c>
      <c r="U59" s="1"/>
      <c r="V59" s="1" t="s">
        <v>286</v>
      </c>
      <c r="W59" s="2" t="s">
        <v>39</v>
      </c>
      <c r="X59" s="5" t="s">
        <v>308</v>
      </c>
      <c r="Y59" s="4">
        <v>45016</v>
      </c>
    </row>
    <row r="60" spans="1:25" ht="15.75" customHeight="1" x14ac:dyDescent="0.2">
      <c r="A60" s="54">
        <f t="shared" si="3"/>
        <v>53</v>
      </c>
      <c r="B60" s="58" t="s">
        <v>227</v>
      </c>
      <c r="C60" s="59" t="s">
        <v>287</v>
      </c>
      <c r="D60" s="58" t="s">
        <v>28</v>
      </c>
      <c r="E60" s="58" t="s">
        <v>29</v>
      </c>
      <c r="F60" s="58">
        <v>6159</v>
      </c>
      <c r="G60" s="58" t="s">
        <v>70</v>
      </c>
      <c r="H60" s="70" t="str">
        <f t="shared" si="1"/>
        <v>KT 6159 LE</v>
      </c>
      <c r="I60" s="60" t="s">
        <v>71</v>
      </c>
      <c r="J60" s="60" t="s">
        <v>72</v>
      </c>
      <c r="K60" s="58">
        <v>2018</v>
      </c>
      <c r="L60" s="58">
        <v>2018</v>
      </c>
      <c r="M60" s="89">
        <v>44697</v>
      </c>
      <c r="N60" s="25">
        <v>45062</v>
      </c>
      <c r="O60" s="87">
        <v>378000</v>
      </c>
      <c r="P60" s="1" t="s">
        <v>288</v>
      </c>
      <c r="Q60" s="1" t="s">
        <v>289</v>
      </c>
      <c r="R60" s="2" t="s">
        <v>35</v>
      </c>
      <c r="S60" s="30" t="s">
        <v>290</v>
      </c>
      <c r="T60" s="1" t="s">
        <v>37</v>
      </c>
      <c r="U60" s="1"/>
      <c r="V60" s="1" t="s">
        <v>291</v>
      </c>
      <c r="W60" s="2" t="s">
        <v>39</v>
      </c>
      <c r="X60" s="5" t="s">
        <v>308</v>
      </c>
      <c r="Y60" s="4">
        <v>45016</v>
      </c>
    </row>
    <row r="61" spans="1:25" ht="15.75" customHeight="1" x14ac:dyDescent="0.2">
      <c r="A61" s="54">
        <f t="shared" si="3"/>
        <v>54</v>
      </c>
      <c r="B61" s="58" t="s">
        <v>227</v>
      </c>
      <c r="C61" s="59" t="s">
        <v>248</v>
      </c>
      <c r="D61" s="58" t="s">
        <v>28</v>
      </c>
      <c r="E61" s="58" t="s">
        <v>29</v>
      </c>
      <c r="F61" s="58">
        <v>6143</v>
      </c>
      <c r="G61" s="58" t="s">
        <v>85</v>
      </c>
      <c r="H61" s="70" t="str">
        <f t="shared" si="1"/>
        <v>KT 6143 LB</v>
      </c>
      <c r="I61" s="60" t="s">
        <v>31</v>
      </c>
      <c r="J61" s="60" t="s">
        <v>65</v>
      </c>
      <c r="K61" s="58">
        <v>2018</v>
      </c>
      <c r="L61" s="58">
        <v>2018</v>
      </c>
      <c r="M61" s="92">
        <v>44663</v>
      </c>
      <c r="N61" s="26">
        <v>45028</v>
      </c>
      <c r="O61" s="88">
        <v>316800</v>
      </c>
      <c r="P61" s="1" t="s">
        <v>292</v>
      </c>
      <c r="Q61" s="1" t="s">
        <v>293</v>
      </c>
      <c r="R61" s="2" t="s">
        <v>35</v>
      </c>
      <c r="S61" s="29" t="s">
        <v>294</v>
      </c>
      <c r="T61" s="1" t="s">
        <v>37</v>
      </c>
      <c r="U61" s="1"/>
      <c r="V61" s="1" t="s">
        <v>295</v>
      </c>
      <c r="W61" s="2" t="s">
        <v>39</v>
      </c>
      <c r="X61" s="5" t="s">
        <v>308</v>
      </c>
      <c r="Y61" s="4">
        <v>45016</v>
      </c>
    </row>
    <row r="62" spans="1:25" x14ac:dyDescent="0.2">
      <c r="A62" s="54">
        <f t="shared" si="3"/>
        <v>55</v>
      </c>
      <c r="B62" s="58" t="s">
        <v>227</v>
      </c>
      <c r="C62" s="59" t="s">
        <v>296</v>
      </c>
      <c r="D62" s="58" t="s">
        <v>28</v>
      </c>
      <c r="E62" s="58" t="s">
        <v>29</v>
      </c>
      <c r="F62" s="58">
        <v>5621</v>
      </c>
      <c r="G62" s="58" t="s">
        <v>297</v>
      </c>
      <c r="H62" s="70" t="str">
        <f t="shared" si="1"/>
        <v>KT 5621 YH</v>
      </c>
      <c r="I62" s="60" t="s">
        <v>31</v>
      </c>
      <c r="J62" s="60" t="s">
        <v>65</v>
      </c>
      <c r="K62" s="58">
        <v>2016</v>
      </c>
      <c r="L62" s="58">
        <v>2016</v>
      </c>
      <c r="M62" s="92">
        <v>44939</v>
      </c>
      <c r="N62" s="93">
        <v>46400</v>
      </c>
      <c r="O62" s="88">
        <v>241370</v>
      </c>
      <c r="P62" s="1" t="s">
        <v>298</v>
      </c>
      <c r="Q62" s="1" t="s">
        <v>299</v>
      </c>
      <c r="R62" s="2" t="s">
        <v>35</v>
      </c>
      <c r="S62" s="1" t="s">
        <v>300</v>
      </c>
      <c r="T62" s="1" t="s">
        <v>37</v>
      </c>
      <c r="U62" s="1"/>
      <c r="V62" s="1" t="s">
        <v>260</v>
      </c>
      <c r="W62" s="2" t="s">
        <v>39</v>
      </c>
      <c r="X62" s="5" t="s">
        <v>308</v>
      </c>
      <c r="Y62" s="4">
        <v>45016</v>
      </c>
    </row>
    <row r="63" spans="1:25" x14ac:dyDescent="0.2">
      <c r="A63" s="54">
        <f t="shared" si="3"/>
        <v>56</v>
      </c>
      <c r="B63" s="58" t="s">
        <v>227</v>
      </c>
      <c r="C63" s="59" t="s">
        <v>236</v>
      </c>
      <c r="D63" s="58" t="s">
        <v>77</v>
      </c>
      <c r="E63" s="58" t="s">
        <v>29</v>
      </c>
      <c r="F63" s="58">
        <v>1051</v>
      </c>
      <c r="G63" s="58" t="s">
        <v>50</v>
      </c>
      <c r="H63" s="70" t="str">
        <f t="shared" si="1"/>
        <v>KT 1051 ZY</v>
      </c>
      <c r="I63" s="60" t="s">
        <v>104</v>
      </c>
      <c r="J63" s="60" t="s">
        <v>105</v>
      </c>
      <c r="K63" s="58">
        <v>2016</v>
      </c>
      <c r="L63" s="58">
        <v>2016</v>
      </c>
      <c r="M63" s="9">
        <v>44909</v>
      </c>
      <c r="N63" s="85">
        <v>46370</v>
      </c>
      <c r="O63" s="88"/>
      <c r="P63" s="1" t="s">
        <v>301</v>
      </c>
      <c r="Q63" s="1" t="s">
        <v>302</v>
      </c>
      <c r="R63" s="2" t="s">
        <v>35</v>
      </c>
      <c r="S63" s="1" t="s">
        <v>303</v>
      </c>
      <c r="T63" s="1" t="s">
        <v>37</v>
      </c>
      <c r="U63" s="1"/>
      <c r="V63" s="1" t="s">
        <v>304</v>
      </c>
      <c r="W63" s="2" t="s">
        <v>84</v>
      </c>
      <c r="X63" s="5" t="s">
        <v>309</v>
      </c>
      <c r="Y63" s="4">
        <v>45016</v>
      </c>
    </row>
    <row r="65" spans="1:15" ht="15" x14ac:dyDescent="0.25">
      <c r="A65" s="141" t="s">
        <v>305</v>
      </c>
      <c r="B65" s="142"/>
      <c r="C65" s="28" t="s">
        <v>306</v>
      </c>
      <c r="D65" s="97" t="s">
        <v>26</v>
      </c>
      <c r="E65" s="77" t="s">
        <v>139</v>
      </c>
      <c r="F65" s="98" t="s">
        <v>227</v>
      </c>
      <c r="O65" s="99">
        <f>SUM(O8:O63)</f>
        <v>34266270</v>
      </c>
    </row>
    <row r="66" spans="1:15" x14ac:dyDescent="0.2">
      <c r="A66" s="2">
        <v>1</v>
      </c>
      <c r="B66" s="2" t="s">
        <v>28</v>
      </c>
      <c r="C66" s="2">
        <f>COUNTIF(D8:D63,"R2")</f>
        <v>43</v>
      </c>
      <c r="D66" s="94">
        <f>COUNTIFS(D8:D63,"R2",B8:B63,"CAB")</f>
        <v>13</v>
      </c>
      <c r="E66" s="95">
        <f>COUNTIFS(D8:D63,"R2",B8:B63,"SMD")</f>
        <v>15</v>
      </c>
      <c r="F66" s="96">
        <f>COUNTIFS(D8:D63,"R2",B8:B63,"TRK")</f>
        <v>15</v>
      </c>
    </row>
    <row r="67" spans="1:15" x14ac:dyDescent="0.2">
      <c r="A67" s="2">
        <f>A66+1</f>
        <v>2</v>
      </c>
      <c r="B67" s="2" t="s">
        <v>77</v>
      </c>
      <c r="C67" s="2">
        <f>COUNTIF(D8:D63,"R4")</f>
        <v>13</v>
      </c>
      <c r="D67" s="94">
        <f>COUNTIFS(D8:D63,"R4",B8:B63,"CAB")</f>
        <v>9</v>
      </c>
      <c r="E67" s="95">
        <f>COUNTIFS(D8:D63,"R4",B8:B63,"SMD")</f>
        <v>2</v>
      </c>
      <c r="F67" s="96">
        <f>COUNTIFS(D8:D63,"R4",B8:B63,"TRK")</f>
        <v>2</v>
      </c>
    </row>
    <row r="68" spans="1:15" ht="15" x14ac:dyDescent="0.2">
      <c r="A68" s="140" t="s">
        <v>307</v>
      </c>
      <c r="B68" s="140"/>
      <c r="C68" s="95">
        <f>SUM(C66:C67)</f>
        <v>56</v>
      </c>
      <c r="D68" s="94">
        <f>SUM(D66:D67)</f>
        <v>22</v>
      </c>
      <c r="E68" s="95">
        <f t="shared" ref="E68:F68" si="4">SUM(E66:E67)</f>
        <v>17</v>
      </c>
      <c r="F68" s="96">
        <f t="shared" si="4"/>
        <v>17</v>
      </c>
    </row>
  </sheetData>
  <mergeCells count="3">
    <mergeCell ref="E7:G7"/>
    <mergeCell ref="A68:B68"/>
    <mergeCell ref="A65:B65"/>
  </mergeCells>
  <pageMargins left="0.7" right="0.7" top="0.75" bottom="0.75" header="0.3" footer="0.3"/>
  <pageSetup scale="68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832FD-78FA-4ACA-BE40-06C26E760CCC}">
  <sheetPr>
    <pageSetUpPr fitToPage="1"/>
  </sheetPr>
  <dimension ref="A1:Q34"/>
  <sheetViews>
    <sheetView zoomScale="70" zoomScaleNormal="70" workbookViewId="0">
      <pane xSplit="7" ySplit="7" topLeftCell="H13" activePane="bottomRight" state="frozen"/>
      <selection pane="topRight" activeCell="H1" sqref="H1"/>
      <selection pane="bottomLeft" activeCell="A8" sqref="A8"/>
      <selection pane="bottomRight" activeCell="A7" sqref="A7:Q7"/>
    </sheetView>
  </sheetViews>
  <sheetFormatPr defaultColWidth="9.140625" defaultRowHeight="14.25" x14ac:dyDescent="0.2"/>
  <cols>
    <col min="1" max="1" width="5.140625" style="6" customWidth="1"/>
    <col min="2" max="2" width="10" style="7" customWidth="1"/>
    <col min="3" max="3" width="23.5703125" style="7" customWidth="1"/>
    <col min="4" max="4" width="9.140625" style="7"/>
    <col min="5" max="5" width="4.7109375" style="7" customWidth="1"/>
    <col min="6" max="6" width="9.140625" style="7"/>
    <col min="7" max="7" width="4.7109375" style="7" customWidth="1"/>
    <col min="8" max="8" width="10.7109375" style="7" customWidth="1"/>
    <col min="9" max="9" width="13.140625" style="7" customWidth="1"/>
    <col min="10" max="10" width="16.140625" style="8" customWidth="1"/>
    <col min="11" max="11" width="20.7109375" style="7" customWidth="1"/>
    <col min="12" max="12" width="24.5703125" style="7" customWidth="1"/>
    <col min="13" max="13" width="22.42578125" style="7" customWidth="1"/>
    <col min="14" max="14" width="35.7109375" style="7" customWidth="1"/>
    <col min="15" max="15" width="15.7109375" style="8" customWidth="1"/>
    <col min="16" max="16" width="22.7109375" style="8" customWidth="1"/>
    <col min="17" max="17" width="22.7109375" style="7" customWidth="1"/>
    <col min="18" max="16384" width="9.140625" style="7"/>
  </cols>
  <sheetData>
    <row r="1" spans="1:17" x14ac:dyDescent="0.2">
      <c r="A1" s="18" t="s">
        <v>0</v>
      </c>
    </row>
    <row r="2" spans="1:17" x14ac:dyDescent="0.2">
      <c r="A2" s="18" t="s">
        <v>1</v>
      </c>
    </row>
    <row r="4" spans="1:17" ht="15" x14ac:dyDescent="0.25">
      <c r="A4" s="10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ht="15" x14ac:dyDescent="0.25">
      <c r="A5" s="10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7" spans="1:17" s="27" customFormat="1" ht="31.5" customHeight="1" thickBot="1" x14ac:dyDescent="0.3">
      <c r="A7" s="138" t="s">
        <v>4</v>
      </c>
      <c r="B7" s="138" t="s">
        <v>5</v>
      </c>
      <c r="C7" s="138" t="s">
        <v>6</v>
      </c>
      <c r="D7" s="138" t="s">
        <v>7</v>
      </c>
      <c r="E7" s="143" t="s">
        <v>8</v>
      </c>
      <c r="F7" s="143"/>
      <c r="G7" s="143"/>
      <c r="H7" s="138" t="s">
        <v>10</v>
      </c>
      <c r="I7" s="138" t="s">
        <v>11</v>
      </c>
      <c r="J7" s="138" t="s">
        <v>12</v>
      </c>
      <c r="K7" s="138" t="s">
        <v>14</v>
      </c>
      <c r="L7" s="138" t="s">
        <v>16</v>
      </c>
      <c r="M7" s="138" t="s">
        <v>17</v>
      </c>
      <c r="N7" s="138" t="s">
        <v>19</v>
      </c>
      <c r="O7" s="138" t="s">
        <v>23</v>
      </c>
      <c r="P7" s="138" t="s">
        <v>24</v>
      </c>
      <c r="Q7" s="138" t="s">
        <v>25</v>
      </c>
    </row>
    <row r="8" spans="1:17" s="119" customFormat="1" ht="35.1" customHeight="1" x14ac:dyDescent="0.25">
      <c r="A8" s="110">
        <v>1</v>
      </c>
      <c r="B8" s="110" t="s">
        <v>26</v>
      </c>
      <c r="C8" s="111" t="s">
        <v>27</v>
      </c>
      <c r="D8" s="110" t="s">
        <v>28</v>
      </c>
      <c r="E8" s="110" t="s">
        <v>29</v>
      </c>
      <c r="F8" s="112">
        <v>5608</v>
      </c>
      <c r="G8" s="110" t="s">
        <v>30</v>
      </c>
      <c r="H8" s="113" t="s">
        <v>31</v>
      </c>
      <c r="I8" s="113" t="s">
        <v>32</v>
      </c>
      <c r="J8" s="110">
        <v>2014</v>
      </c>
      <c r="K8" s="114">
        <v>45119</v>
      </c>
      <c r="L8" s="115" t="s">
        <v>33</v>
      </c>
      <c r="M8" s="115" t="s">
        <v>34</v>
      </c>
      <c r="N8" s="115" t="s">
        <v>36</v>
      </c>
      <c r="O8" s="116" t="s">
        <v>39</v>
      </c>
      <c r="P8" s="117" t="s">
        <v>308</v>
      </c>
      <c r="Q8" s="118">
        <v>45016</v>
      </c>
    </row>
    <row r="9" spans="1:17" s="119" customFormat="1" ht="35.1" customHeight="1" x14ac:dyDescent="0.25">
      <c r="A9" s="120">
        <f>A8+1</f>
        <v>2</v>
      </c>
      <c r="B9" s="120" t="s">
        <v>26</v>
      </c>
      <c r="C9" s="121" t="s">
        <v>27</v>
      </c>
      <c r="D9" s="120" t="s">
        <v>28</v>
      </c>
      <c r="E9" s="120" t="s">
        <v>29</v>
      </c>
      <c r="F9" s="120">
        <v>5609</v>
      </c>
      <c r="G9" s="120" t="s">
        <v>30</v>
      </c>
      <c r="H9" s="122" t="s">
        <v>31</v>
      </c>
      <c r="I9" s="122" t="s">
        <v>32</v>
      </c>
      <c r="J9" s="120">
        <v>2014</v>
      </c>
      <c r="K9" s="123">
        <v>45119</v>
      </c>
      <c r="L9" s="124" t="s">
        <v>40</v>
      </c>
      <c r="M9" s="124" t="s">
        <v>41</v>
      </c>
      <c r="N9" s="124" t="s">
        <v>27</v>
      </c>
      <c r="O9" s="125" t="s">
        <v>39</v>
      </c>
      <c r="P9" s="126" t="s">
        <v>308</v>
      </c>
      <c r="Q9" s="127">
        <v>45016</v>
      </c>
    </row>
    <row r="10" spans="1:17" s="119" customFormat="1" ht="35.1" customHeight="1" x14ac:dyDescent="0.25">
      <c r="A10" s="120">
        <f t="shared" ref="A10:A29" si="0">A9+1</f>
        <v>3</v>
      </c>
      <c r="B10" s="120" t="s">
        <v>26</v>
      </c>
      <c r="C10" s="121" t="s">
        <v>64</v>
      </c>
      <c r="D10" s="120" t="s">
        <v>28</v>
      </c>
      <c r="E10" s="120" t="s">
        <v>29</v>
      </c>
      <c r="F10" s="128">
        <v>6701</v>
      </c>
      <c r="G10" s="120" t="s">
        <v>44</v>
      </c>
      <c r="H10" s="122" t="s">
        <v>31</v>
      </c>
      <c r="I10" s="122" t="s">
        <v>45</v>
      </c>
      <c r="J10" s="120">
        <v>2020</v>
      </c>
      <c r="K10" s="123">
        <v>45103</v>
      </c>
      <c r="L10" s="124" t="s">
        <v>46</v>
      </c>
      <c r="M10" s="124" t="s">
        <v>47</v>
      </c>
      <c r="N10" s="124" t="s">
        <v>68</v>
      </c>
      <c r="O10" s="125" t="s">
        <v>39</v>
      </c>
      <c r="P10" s="126" t="s">
        <v>49</v>
      </c>
      <c r="Q10" s="127">
        <v>44805</v>
      </c>
    </row>
    <row r="11" spans="1:17" s="119" customFormat="1" ht="35.1" customHeight="1" x14ac:dyDescent="0.25">
      <c r="A11" s="120">
        <f t="shared" si="0"/>
        <v>4</v>
      </c>
      <c r="B11" s="120" t="s">
        <v>26</v>
      </c>
      <c r="C11" s="121" t="s">
        <v>27</v>
      </c>
      <c r="D11" s="120" t="s">
        <v>28</v>
      </c>
      <c r="E11" s="120" t="s">
        <v>29</v>
      </c>
      <c r="F11" s="120">
        <v>5132</v>
      </c>
      <c r="G11" s="120" t="s">
        <v>50</v>
      </c>
      <c r="H11" s="122" t="s">
        <v>31</v>
      </c>
      <c r="I11" s="122" t="s">
        <v>32</v>
      </c>
      <c r="J11" s="120">
        <v>2016</v>
      </c>
      <c r="K11" s="123">
        <v>45101</v>
      </c>
      <c r="L11" s="124" t="s">
        <v>52</v>
      </c>
      <c r="M11" s="124" t="s">
        <v>53</v>
      </c>
      <c r="N11" s="124" t="s">
        <v>54</v>
      </c>
      <c r="O11" s="125" t="s">
        <v>39</v>
      </c>
      <c r="P11" s="126" t="s">
        <v>308</v>
      </c>
      <c r="Q11" s="127">
        <v>45016</v>
      </c>
    </row>
    <row r="12" spans="1:17" s="119" customFormat="1" ht="35.1" customHeight="1" x14ac:dyDescent="0.25">
      <c r="A12" s="120">
        <f t="shared" si="0"/>
        <v>5</v>
      </c>
      <c r="B12" s="120" t="s">
        <v>26</v>
      </c>
      <c r="C12" s="121" t="s">
        <v>27</v>
      </c>
      <c r="D12" s="120" t="s">
        <v>28</v>
      </c>
      <c r="E12" s="120" t="s">
        <v>29</v>
      </c>
      <c r="F12" s="120">
        <v>5133</v>
      </c>
      <c r="G12" s="120" t="s">
        <v>50</v>
      </c>
      <c r="H12" s="122" t="s">
        <v>31</v>
      </c>
      <c r="I12" s="122" t="s">
        <v>32</v>
      </c>
      <c r="J12" s="120">
        <v>2016</v>
      </c>
      <c r="K12" s="123">
        <v>45101</v>
      </c>
      <c r="L12" s="124" t="s">
        <v>56</v>
      </c>
      <c r="M12" s="124" t="s">
        <v>57</v>
      </c>
      <c r="N12" s="124" t="s">
        <v>27</v>
      </c>
      <c r="O12" s="125" t="s">
        <v>39</v>
      </c>
      <c r="P12" s="126" t="s">
        <v>308</v>
      </c>
      <c r="Q12" s="127">
        <v>45016</v>
      </c>
    </row>
    <row r="13" spans="1:17" s="119" customFormat="1" ht="35.1" customHeight="1" x14ac:dyDescent="0.25">
      <c r="A13" s="120">
        <f t="shared" si="0"/>
        <v>6</v>
      </c>
      <c r="B13" s="120" t="s">
        <v>26</v>
      </c>
      <c r="C13" s="121" t="s">
        <v>59</v>
      </c>
      <c r="D13" s="120" t="s">
        <v>28</v>
      </c>
      <c r="E13" s="120" t="s">
        <v>29</v>
      </c>
      <c r="F13" s="128">
        <v>5075</v>
      </c>
      <c r="G13" s="120" t="s">
        <v>60</v>
      </c>
      <c r="H13" s="122" t="s">
        <v>31</v>
      </c>
      <c r="I13" s="122" t="s">
        <v>45</v>
      </c>
      <c r="J13" s="120">
        <v>2015</v>
      </c>
      <c r="K13" s="123">
        <v>45067</v>
      </c>
      <c r="L13" s="124" t="s">
        <v>61</v>
      </c>
      <c r="M13" s="124" t="s">
        <v>62</v>
      </c>
      <c r="N13" s="124" t="s">
        <v>314</v>
      </c>
      <c r="O13" s="125" t="s">
        <v>39</v>
      </c>
      <c r="P13" s="126" t="s">
        <v>308</v>
      </c>
      <c r="Q13" s="127">
        <v>45016</v>
      </c>
    </row>
    <row r="14" spans="1:17" s="119" customFormat="1" ht="35.1" customHeight="1" x14ac:dyDescent="0.25">
      <c r="A14" s="120">
        <f t="shared" si="0"/>
        <v>7</v>
      </c>
      <c r="B14" s="120" t="s">
        <v>26</v>
      </c>
      <c r="C14" s="121" t="s">
        <v>27</v>
      </c>
      <c r="D14" s="120" t="s">
        <v>28</v>
      </c>
      <c r="E14" s="120" t="s">
        <v>29</v>
      </c>
      <c r="F14" s="120">
        <v>5077</v>
      </c>
      <c r="G14" s="120" t="s">
        <v>60</v>
      </c>
      <c r="H14" s="122" t="s">
        <v>31</v>
      </c>
      <c r="I14" s="122" t="s">
        <v>65</v>
      </c>
      <c r="J14" s="120">
        <v>2015</v>
      </c>
      <c r="K14" s="123">
        <v>45067</v>
      </c>
      <c r="L14" s="124" t="s">
        <v>66</v>
      </c>
      <c r="M14" s="124" t="s">
        <v>67</v>
      </c>
      <c r="N14" s="124" t="s">
        <v>27</v>
      </c>
      <c r="O14" s="125" t="s">
        <v>39</v>
      </c>
      <c r="P14" s="126" t="s">
        <v>308</v>
      </c>
      <c r="Q14" s="127">
        <v>45016</v>
      </c>
    </row>
    <row r="15" spans="1:17" s="119" customFormat="1" ht="35.1" customHeight="1" x14ac:dyDescent="0.25">
      <c r="A15" s="120">
        <f t="shared" si="0"/>
        <v>8</v>
      </c>
      <c r="B15" s="120" t="s">
        <v>26</v>
      </c>
      <c r="C15" s="121" t="s">
        <v>27</v>
      </c>
      <c r="D15" s="120" t="s">
        <v>28</v>
      </c>
      <c r="E15" s="120" t="s">
        <v>29</v>
      </c>
      <c r="F15" s="128">
        <v>6160</v>
      </c>
      <c r="G15" s="120" t="s">
        <v>70</v>
      </c>
      <c r="H15" s="122" t="s">
        <v>71</v>
      </c>
      <c r="I15" s="122" t="s">
        <v>72</v>
      </c>
      <c r="J15" s="120">
        <v>2018</v>
      </c>
      <c r="K15" s="123">
        <v>45062</v>
      </c>
      <c r="L15" s="124" t="s">
        <v>73</v>
      </c>
      <c r="M15" s="124" t="s">
        <v>74</v>
      </c>
      <c r="N15" s="124" t="s">
        <v>75</v>
      </c>
      <c r="O15" s="125" t="s">
        <v>39</v>
      </c>
      <c r="P15" s="126" t="s">
        <v>308</v>
      </c>
      <c r="Q15" s="127">
        <v>45016</v>
      </c>
    </row>
    <row r="16" spans="1:17" s="119" customFormat="1" ht="35.1" customHeight="1" x14ac:dyDescent="0.25">
      <c r="A16" s="120">
        <f t="shared" si="0"/>
        <v>9</v>
      </c>
      <c r="B16" s="120" t="s">
        <v>26</v>
      </c>
      <c r="C16" s="121" t="s">
        <v>27</v>
      </c>
      <c r="D16" s="120" t="s">
        <v>77</v>
      </c>
      <c r="E16" s="120" t="s">
        <v>29</v>
      </c>
      <c r="F16" s="120">
        <v>1</v>
      </c>
      <c r="G16" s="120" t="s">
        <v>78</v>
      </c>
      <c r="H16" s="122" t="s">
        <v>79</v>
      </c>
      <c r="I16" s="122" t="s">
        <v>80</v>
      </c>
      <c r="J16" s="120">
        <v>2013</v>
      </c>
      <c r="K16" s="123">
        <v>45051</v>
      </c>
      <c r="L16" s="124" t="s">
        <v>81</v>
      </c>
      <c r="M16" s="124" t="s">
        <v>82</v>
      </c>
      <c r="N16" s="124" t="s">
        <v>27</v>
      </c>
      <c r="O16" s="125" t="s">
        <v>84</v>
      </c>
      <c r="P16" s="126" t="s">
        <v>309</v>
      </c>
      <c r="Q16" s="127">
        <v>45016</v>
      </c>
    </row>
    <row r="17" spans="1:17" s="119" customFormat="1" ht="35.1" customHeight="1" x14ac:dyDescent="0.25">
      <c r="A17" s="120">
        <f t="shared" si="0"/>
        <v>10</v>
      </c>
      <c r="B17" s="120" t="s">
        <v>26</v>
      </c>
      <c r="C17" s="121" t="s">
        <v>27</v>
      </c>
      <c r="D17" s="120" t="s">
        <v>28</v>
      </c>
      <c r="E17" s="120" t="s">
        <v>29</v>
      </c>
      <c r="F17" s="128">
        <v>6138</v>
      </c>
      <c r="G17" s="120" t="s">
        <v>85</v>
      </c>
      <c r="H17" s="122" t="s">
        <v>31</v>
      </c>
      <c r="I17" s="122" t="s">
        <v>65</v>
      </c>
      <c r="J17" s="120">
        <v>2018</v>
      </c>
      <c r="K17" s="123">
        <v>45028</v>
      </c>
      <c r="L17" s="124" t="s">
        <v>86</v>
      </c>
      <c r="M17" s="124" t="s">
        <v>87</v>
      </c>
      <c r="N17" s="124" t="s">
        <v>311</v>
      </c>
      <c r="O17" s="125" t="s">
        <v>39</v>
      </c>
      <c r="P17" s="126" t="s">
        <v>308</v>
      </c>
      <c r="Q17" s="127">
        <v>45016</v>
      </c>
    </row>
    <row r="18" spans="1:17" s="119" customFormat="1" ht="35.1" customHeight="1" x14ac:dyDescent="0.25">
      <c r="A18" s="120">
        <f t="shared" si="0"/>
        <v>11</v>
      </c>
      <c r="B18" s="120" t="s">
        <v>26</v>
      </c>
      <c r="C18" s="121" t="s">
        <v>89</v>
      </c>
      <c r="D18" s="120" t="s">
        <v>28</v>
      </c>
      <c r="E18" s="120" t="s">
        <v>29</v>
      </c>
      <c r="F18" s="128">
        <v>6139</v>
      </c>
      <c r="G18" s="120" t="s">
        <v>85</v>
      </c>
      <c r="H18" s="122" t="s">
        <v>31</v>
      </c>
      <c r="I18" s="122" t="s">
        <v>65</v>
      </c>
      <c r="J18" s="120">
        <v>2018</v>
      </c>
      <c r="K18" s="123">
        <v>45028</v>
      </c>
      <c r="L18" s="124" t="s">
        <v>90</v>
      </c>
      <c r="M18" s="124" t="s">
        <v>91</v>
      </c>
      <c r="N18" s="124" t="s">
        <v>92</v>
      </c>
      <c r="O18" s="125" t="s">
        <v>39</v>
      </c>
      <c r="P18" s="126" t="s">
        <v>308</v>
      </c>
      <c r="Q18" s="127">
        <v>45016</v>
      </c>
    </row>
    <row r="19" spans="1:17" s="119" customFormat="1" ht="35.1" customHeight="1" x14ac:dyDescent="0.25">
      <c r="A19" s="120">
        <f t="shared" si="0"/>
        <v>12</v>
      </c>
      <c r="B19" s="120" t="s">
        <v>26</v>
      </c>
      <c r="C19" s="121" t="s">
        <v>27</v>
      </c>
      <c r="D19" s="120" t="s">
        <v>28</v>
      </c>
      <c r="E19" s="120" t="s">
        <v>29</v>
      </c>
      <c r="F19" s="120">
        <v>6140</v>
      </c>
      <c r="G19" s="120" t="s">
        <v>85</v>
      </c>
      <c r="H19" s="122" t="s">
        <v>31</v>
      </c>
      <c r="I19" s="122" t="s">
        <v>65</v>
      </c>
      <c r="J19" s="120">
        <v>2018</v>
      </c>
      <c r="K19" s="123">
        <v>45028</v>
      </c>
      <c r="L19" s="124" t="s">
        <v>94</v>
      </c>
      <c r="M19" s="124" t="s">
        <v>95</v>
      </c>
      <c r="N19" s="124" t="s">
        <v>27</v>
      </c>
      <c r="O19" s="125" t="s">
        <v>39</v>
      </c>
      <c r="P19" s="126" t="s">
        <v>308</v>
      </c>
      <c r="Q19" s="127">
        <v>45016</v>
      </c>
    </row>
    <row r="20" spans="1:17" s="119" customFormat="1" ht="35.1" customHeight="1" x14ac:dyDescent="0.25">
      <c r="A20" s="120">
        <f t="shared" si="0"/>
        <v>13</v>
      </c>
      <c r="B20" s="120" t="s">
        <v>26</v>
      </c>
      <c r="C20" s="121" t="s">
        <v>27</v>
      </c>
      <c r="D20" s="120" t="s">
        <v>28</v>
      </c>
      <c r="E20" s="120" t="s">
        <v>29</v>
      </c>
      <c r="F20" s="128">
        <v>6141</v>
      </c>
      <c r="G20" s="120" t="s">
        <v>85</v>
      </c>
      <c r="H20" s="122" t="s">
        <v>31</v>
      </c>
      <c r="I20" s="122" t="s">
        <v>65</v>
      </c>
      <c r="J20" s="120">
        <v>2018</v>
      </c>
      <c r="K20" s="123">
        <v>45028</v>
      </c>
      <c r="L20" s="124" t="s">
        <v>97</v>
      </c>
      <c r="M20" s="124" t="s">
        <v>98</v>
      </c>
      <c r="N20" s="124" t="s">
        <v>313</v>
      </c>
      <c r="O20" s="125" t="s">
        <v>39</v>
      </c>
      <c r="P20" s="126" t="s">
        <v>308</v>
      </c>
      <c r="Q20" s="127">
        <v>45016</v>
      </c>
    </row>
    <row r="21" spans="1:17" s="119" customFormat="1" ht="35.1" customHeight="1" x14ac:dyDescent="0.25">
      <c r="A21" s="120">
        <f t="shared" si="0"/>
        <v>14</v>
      </c>
      <c r="B21" s="120" t="s">
        <v>26</v>
      </c>
      <c r="C21" s="121" t="s">
        <v>27</v>
      </c>
      <c r="D21" s="120" t="s">
        <v>28</v>
      </c>
      <c r="E21" s="120" t="s">
        <v>29</v>
      </c>
      <c r="F21" s="120">
        <v>6142</v>
      </c>
      <c r="G21" s="120" t="s">
        <v>85</v>
      </c>
      <c r="H21" s="122" t="s">
        <v>31</v>
      </c>
      <c r="I21" s="122" t="s">
        <v>65</v>
      </c>
      <c r="J21" s="120">
        <v>2018</v>
      </c>
      <c r="K21" s="123">
        <v>45028</v>
      </c>
      <c r="L21" s="124" t="s">
        <v>100</v>
      </c>
      <c r="M21" s="124" t="s">
        <v>101</v>
      </c>
      <c r="N21" s="124" t="s">
        <v>27</v>
      </c>
      <c r="O21" s="125" t="s">
        <v>39</v>
      </c>
      <c r="P21" s="126" t="s">
        <v>308</v>
      </c>
      <c r="Q21" s="127">
        <v>45016</v>
      </c>
    </row>
    <row r="22" spans="1:17" s="119" customFormat="1" ht="35.1" customHeight="1" x14ac:dyDescent="0.25">
      <c r="A22" s="120">
        <f t="shared" si="0"/>
        <v>15</v>
      </c>
      <c r="B22" s="120" t="s">
        <v>26</v>
      </c>
      <c r="C22" s="121" t="s">
        <v>27</v>
      </c>
      <c r="D22" s="120" t="s">
        <v>77</v>
      </c>
      <c r="E22" s="120" t="s">
        <v>29</v>
      </c>
      <c r="F22" s="120">
        <v>1392</v>
      </c>
      <c r="G22" s="120" t="s">
        <v>103</v>
      </c>
      <c r="H22" s="122" t="s">
        <v>104</v>
      </c>
      <c r="I22" s="122" t="s">
        <v>105</v>
      </c>
      <c r="J22" s="120">
        <v>2018</v>
      </c>
      <c r="K22" s="123">
        <v>45012</v>
      </c>
      <c r="L22" s="124" t="s">
        <v>106</v>
      </c>
      <c r="M22" s="124" t="s">
        <v>107</v>
      </c>
      <c r="N22" s="124" t="s">
        <v>27</v>
      </c>
      <c r="O22" s="125" t="s">
        <v>84</v>
      </c>
      <c r="P22" s="126" t="s">
        <v>309</v>
      </c>
      <c r="Q22" s="127">
        <v>45016</v>
      </c>
    </row>
    <row r="23" spans="1:17" s="119" customFormat="1" ht="35.1" customHeight="1" x14ac:dyDescent="0.25">
      <c r="A23" s="120">
        <f t="shared" si="0"/>
        <v>16</v>
      </c>
      <c r="B23" s="120" t="s">
        <v>26</v>
      </c>
      <c r="C23" s="121" t="s">
        <v>27</v>
      </c>
      <c r="D23" s="120" t="s">
        <v>77</v>
      </c>
      <c r="E23" s="120" t="s">
        <v>29</v>
      </c>
      <c r="F23" s="120">
        <v>1397</v>
      </c>
      <c r="G23" s="120" t="s">
        <v>103</v>
      </c>
      <c r="H23" s="122" t="s">
        <v>109</v>
      </c>
      <c r="I23" s="122" t="s">
        <v>105</v>
      </c>
      <c r="J23" s="120">
        <v>2018</v>
      </c>
      <c r="K23" s="123">
        <v>45012</v>
      </c>
      <c r="L23" s="124" t="s">
        <v>110</v>
      </c>
      <c r="M23" s="124" t="s">
        <v>111</v>
      </c>
      <c r="N23" s="124" t="s">
        <v>27</v>
      </c>
      <c r="O23" s="125" t="s">
        <v>84</v>
      </c>
      <c r="P23" s="126" t="s">
        <v>309</v>
      </c>
      <c r="Q23" s="127">
        <v>45016</v>
      </c>
    </row>
    <row r="24" spans="1:17" s="119" customFormat="1" ht="35.1" customHeight="1" x14ac:dyDescent="0.25">
      <c r="A24" s="120">
        <f t="shared" si="0"/>
        <v>17</v>
      </c>
      <c r="B24" s="120" t="s">
        <v>26</v>
      </c>
      <c r="C24" s="121" t="s">
        <v>27</v>
      </c>
      <c r="D24" s="120" t="s">
        <v>77</v>
      </c>
      <c r="E24" s="120" t="s">
        <v>29</v>
      </c>
      <c r="F24" s="120">
        <v>1086</v>
      </c>
      <c r="G24" s="120" t="s">
        <v>113</v>
      </c>
      <c r="H24" s="122" t="s">
        <v>104</v>
      </c>
      <c r="I24" s="122" t="s">
        <v>105</v>
      </c>
      <c r="J24" s="120">
        <v>2014</v>
      </c>
      <c r="K24" s="123">
        <v>45009</v>
      </c>
      <c r="L24" s="124" t="s">
        <v>114</v>
      </c>
      <c r="M24" s="124" t="s">
        <v>115</v>
      </c>
      <c r="N24" s="124" t="s">
        <v>27</v>
      </c>
      <c r="O24" s="125" t="s">
        <v>84</v>
      </c>
      <c r="P24" s="126" t="s">
        <v>309</v>
      </c>
      <c r="Q24" s="127">
        <v>45016</v>
      </c>
    </row>
    <row r="25" spans="1:17" s="119" customFormat="1" ht="35.1" customHeight="1" x14ac:dyDescent="0.25">
      <c r="A25" s="120">
        <f t="shared" si="0"/>
        <v>18</v>
      </c>
      <c r="B25" s="120" t="s">
        <v>26</v>
      </c>
      <c r="C25" s="121" t="s">
        <v>27</v>
      </c>
      <c r="D25" s="120" t="s">
        <v>77</v>
      </c>
      <c r="E25" s="120" t="s">
        <v>29</v>
      </c>
      <c r="F25" s="120">
        <v>1664</v>
      </c>
      <c r="G25" s="120" t="s">
        <v>117</v>
      </c>
      <c r="H25" s="122" t="s">
        <v>104</v>
      </c>
      <c r="I25" s="122" t="s">
        <v>118</v>
      </c>
      <c r="J25" s="120">
        <v>2014</v>
      </c>
      <c r="K25" s="123">
        <v>44998</v>
      </c>
      <c r="L25" s="124" t="s">
        <v>119</v>
      </c>
      <c r="M25" s="124" t="s">
        <v>120</v>
      </c>
      <c r="N25" s="124" t="s">
        <v>27</v>
      </c>
      <c r="O25" s="125" t="s">
        <v>84</v>
      </c>
      <c r="P25" s="126" t="s">
        <v>309</v>
      </c>
      <c r="Q25" s="127">
        <v>45016</v>
      </c>
    </row>
    <row r="26" spans="1:17" s="119" customFormat="1" ht="35.1" customHeight="1" x14ac:dyDescent="0.25">
      <c r="A26" s="120">
        <f t="shared" si="0"/>
        <v>19</v>
      </c>
      <c r="B26" s="120" t="s">
        <v>26</v>
      </c>
      <c r="C26" s="121" t="s">
        <v>27</v>
      </c>
      <c r="D26" s="120" t="s">
        <v>77</v>
      </c>
      <c r="E26" s="120" t="s">
        <v>29</v>
      </c>
      <c r="F26" s="120">
        <v>1334</v>
      </c>
      <c r="G26" s="120" t="s">
        <v>122</v>
      </c>
      <c r="H26" s="122" t="s">
        <v>104</v>
      </c>
      <c r="I26" s="122" t="s">
        <v>105</v>
      </c>
      <c r="J26" s="120">
        <v>2017</v>
      </c>
      <c r="K26" s="129">
        <v>44913</v>
      </c>
      <c r="L26" s="124" t="s">
        <v>123</v>
      </c>
      <c r="M26" s="124" t="s">
        <v>124</v>
      </c>
      <c r="N26" s="124" t="s">
        <v>27</v>
      </c>
      <c r="O26" s="125" t="s">
        <v>84</v>
      </c>
      <c r="P26" s="126" t="s">
        <v>309</v>
      </c>
      <c r="Q26" s="127">
        <v>45016</v>
      </c>
    </row>
    <row r="27" spans="1:17" s="119" customFormat="1" ht="35.1" customHeight="1" x14ac:dyDescent="0.25">
      <c r="A27" s="120">
        <f t="shared" si="0"/>
        <v>20</v>
      </c>
      <c r="B27" s="120" t="s">
        <v>26</v>
      </c>
      <c r="C27" s="121" t="s">
        <v>27</v>
      </c>
      <c r="D27" s="120" t="s">
        <v>77</v>
      </c>
      <c r="E27" s="120" t="s">
        <v>29</v>
      </c>
      <c r="F27" s="120">
        <v>8888</v>
      </c>
      <c r="G27" s="120" t="s">
        <v>78</v>
      </c>
      <c r="H27" s="122" t="s">
        <v>79</v>
      </c>
      <c r="I27" s="122" t="s">
        <v>126</v>
      </c>
      <c r="J27" s="120">
        <v>2017</v>
      </c>
      <c r="K27" s="129">
        <v>44888</v>
      </c>
      <c r="L27" s="124" t="s">
        <v>127</v>
      </c>
      <c r="M27" s="124" t="s">
        <v>128</v>
      </c>
      <c r="N27" s="124" t="s">
        <v>27</v>
      </c>
      <c r="O27" s="125" t="s">
        <v>84</v>
      </c>
      <c r="P27" s="126" t="s">
        <v>309</v>
      </c>
      <c r="Q27" s="127">
        <v>45016</v>
      </c>
    </row>
    <row r="28" spans="1:17" s="119" customFormat="1" ht="35.1" customHeight="1" x14ac:dyDescent="0.25">
      <c r="A28" s="120">
        <f t="shared" si="0"/>
        <v>21</v>
      </c>
      <c r="B28" s="120" t="s">
        <v>26</v>
      </c>
      <c r="C28" s="121" t="s">
        <v>27</v>
      </c>
      <c r="D28" s="120" t="s">
        <v>77</v>
      </c>
      <c r="E28" s="120" t="s">
        <v>29</v>
      </c>
      <c r="F28" s="120">
        <v>9533</v>
      </c>
      <c r="G28" s="120" t="s">
        <v>130</v>
      </c>
      <c r="H28" s="122" t="s">
        <v>131</v>
      </c>
      <c r="I28" s="122" t="s">
        <v>132</v>
      </c>
      <c r="J28" s="120">
        <v>2014</v>
      </c>
      <c r="K28" s="129">
        <v>44841</v>
      </c>
      <c r="L28" s="124" t="s">
        <v>133</v>
      </c>
      <c r="M28" s="124" t="s">
        <v>134</v>
      </c>
      <c r="N28" s="124" t="s">
        <v>27</v>
      </c>
      <c r="O28" s="125" t="s">
        <v>84</v>
      </c>
      <c r="P28" s="126" t="s">
        <v>309</v>
      </c>
      <c r="Q28" s="127">
        <v>45016</v>
      </c>
    </row>
    <row r="29" spans="1:17" s="119" customFormat="1" ht="35.1" customHeight="1" thickBot="1" x14ac:dyDescent="0.3">
      <c r="A29" s="130">
        <f t="shared" si="0"/>
        <v>22</v>
      </c>
      <c r="B29" s="130" t="s">
        <v>26</v>
      </c>
      <c r="C29" s="131" t="s">
        <v>27</v>
      </c>
      <c r="D29" s="130" t="s">
        <v>77</v>
      </c>
      <c r="E29" s="130" t="s">
        <v>29</v>
      </c>
      <c r="F29" s="130">
        <v>2</v>
      </c>
      <c r="G29" s="130" t="s">
        <v>78</v>
      </c>
      <c r="H29" s="132" t="s">
        <v>104</v>
      </c>
      <c r="I29" s="132" t="s">
        <v>118</v>
      </c>
      <c r="J29" s="130">
        <v>2017</v>
      </c>
      <c r="K29" s="133">
        <v>45160</v>
      </c>
      <c r="L29" s="134" t="s">
        <v>136</v>
      </c>
      <c r="M29" s="134" t="s">
        <v>137</v>
      </c>
      <c r="N29" s="134" t="s">
        <v>27</v>
      </c>
      <c r="O29" s="135" t="s">
        <v>84</v>
      </c>
      <c r="P29" s="136" t="s">
        <v>309</v>
      </c>
      <c r="Q29" s="137">
        <v>45016</v>
      </c>
    </row>
    <row r="31" spans="1:17" ht="15" x14ac:dyDescent="0.25">
      <c r="A31" s="141" t="s">
        <v>305</v>
      </c>
      <c r="B31" s="142"/>
      <c r="C31" s="28" t="s">
        <v>306</v>
      </c>
      <c r="D31" s="97" t="s">
        <v>26</v>
      </c>
      <c r="E31" s="108" t="s">
        <v>139</v>
      </c>
      <c r="F31" s="98" t="s">
        <v>227</v>
      </c>
    </row>
    <row r="32" spans="1:17" x14ac:dyDescent="0.2">
      <c r="A32" s="2">
        <v>1</v>
      </c>
      <c r="B32" s="2" t="s">
        <v>28</v>
      </c>
      <c r="C32" s="2">
        <f>COUNTIF(D8:D29,"R2")</f>
        <v>13</v>
      </c>
      <c r="D32" s="94">
        <f>COUNTIFS(D8:D29,"R2",B8:B29,"CAB")</f>
        <v>13</v>
      </c>
      <c r="E32" s="95">
        <f>COUNTIFS(D8:D29,"R2",B8:B29,"SMD")</f>
        <v>0</v>
      </c>
      <c r="F32" s="96">
        <f>COUNTIFS(D8:D29,"R2",B8:B29,"TRK")</f>
        <v>0</v>
      </c>
    </row>
    <row r="33" spans="1:6" x14ac:dyDescent="0.2">
      <c r="A33" s="2">
        <f>A32+1</f>
        <v>2</v>
      </c>
      <c r="B33" s="2" t="s">
        <v>77</v>
      </c>
      <c r="C33" s="2">
        <f>COUNTIF(D8:D29,"R4")</f>
        <v>9</v>
      </c>
      <c r="D33" s="94">
        <f>COUNTIFS(D8:D29,"R4",B8:B29,"CAB")</f>
        <v>9</v>
      </c>
      <c r="E33" s="95">
        <f>COUNTIFS(D8:D29,"R4",B8:B29,"SMD")</f>
        <v>0</v>
      </c>
      <c r="F33" s="96">
        <f>COUNTIFS(D8:D29,"R4",B8:B29,"TRK")</f>
        <v>0</v>
      </c>
    </row>
    <row r="34" spans="1:6" ht="15" x14ac:dyDescent="0.2">
      <c r="A34" s="140" t="s">
        <v>307</v>
      </c>
      <c r="B34" s="140"/>
      <c r="C34" s="95">
        <f>SUM(C32:C33)</f>
        <v>22</v>
      </c>
      <c r="D34" s="94">
        <f>SUM(D32:D33)</f>
        <v>22</v>
      </c>
      <c r="E34" s="95">
        <f t="shared" ref="E34:F34" si="1">SUM(E32:E33)</f>
        <v>0</v>
      </c>
      <c r="F34" s="96">
        <f t="shared" si="1"/>
        <v>0</v>
      </c>
    </row>
  </sheetData>
  <mergeCells count="3">
    <mergeCell ref="E7:G7"/>
    <mergeCell ref="A31:B31"/>
    <mergeCell ref="A34:B34"/>
  </mergeCells>
  <printOptions horizontalCentered="1"/>
  <pageMargins left="0.23622047244094491" right="0.23622047244094491" top="0.39370078740157483" bottom="0.39370078740157483" header="0" footer="0"/>
  <pageSetup paperSize="9" scale="54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2022</vt:lpstr>
      <vt:lpstr>CETAK AGS - CAB</vt:lpstr>
      <vt:lpstr>'2022'!Print_Area</vt:lpstr>
      <vt:lpstr>'CETAK AGS - CAB'!Print_Area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Tito Mangestoni</dc:creator>
  <cp:keywords/>
  <dc:description/>
  <cp:lastModifiedBy>Tito Mangestoni</cp:lastModifiedBy>
  <cp:revision/>
  <cp:lastPrinted>2022-08-26T03:38:24Z</cp:lastPrinted>
  <dcterms:created xsi:type="dcterms:W3CDTF">2021-08-26T05:29:59Z</dcterms:created>
  <dcterms:modified xsi:type="dcterms:W3CDTF">2022-08-30T04:21:18Z</dcterms:modified>
  <cp:category/>
  <cp:contentStatus/>
</cp:coreProperties>
</file>