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pan Patel\Dropbox\Data Mining Project\"/>
    </mc:Choice>
  </mc:AlternateContent>
  <bookViews>
    <workbookView xWindow="0" yWindow="0" windowWidth="20496" windowHeight="753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97" i="1" l="1"/>
  <c r="I97" i="1"/>
  <c r="H96" i="1"/>
  <c r="I96" i="1"/>
  <c r="J96" i="1"/>
  <c r="J97" i="1" s="1"/>
  <c r="G96" i="1"/>
  <c r="G97" i="1" s="1"/>
  <c r="H95" i="1"/>
  <c r="I95" i="1"/>
  <c r="J95" i="1"/>
  <c r="G95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I18" i="1" l="1"/>
  <c r="K18" i="1"/>
  <c r="M18" i="1"/>
  <c r="G18" i="1"/>
  <c r="I34" i="1"/>
  <c r="K34" i="1"/>
  <c r="M34" i="1"/>
  <c r="G34" i="1"/>
  <c r="I50" i="1"/>
  <c r="K50" i="1"/>
  <c r="M50" i="1"/>
  <c r="G50" i="1"/>
  <c r="G65" i="1"/>
  <c r="G66" i="1" s="1"/>
  <c r="I81" i="1"/>
  <c r="K81" i="1"/>
  <c r="M81" i="1"/>
  <c r="G81" i="1"/>
  <c r="G80" i="1"/>
  <c r="G82" i="1" s="1"/>
  <c r="K80" i="1"/>
  <c r="K82" i="1" s="1"/>
  <c r="M80" i="1"/>
  <c r="M82" i="1" s="1"/>
  <c r="I80" i="1"/>
  <c r="I82" i="1" s="1"/>
  <c r="I65" i="1"/>
  <c r="I66" i="1" s="1"/>
  <c r="K65" i="1"/>
  <c r="K66" i="1" s="1"/>
  <c r="M65" i="1"/>
  <c r="M66" i="1" s="1"/>
  <c r="I64" i="1"/>
  <c r="K64" i="1"/>
  <c r="M64" i="1"/>
  <c r="G64" i="1"/>
  <c r="J35" i="2"/>
  <c r="M42" i="2" l="1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</calcChain>
</file>

<file path=xl/comments1.xml><?xml version="1.0" encoding="utf-8"?>
<comments xmlns="http://schemas.openxmlformats.org/spreadsheetml/2006/main">
  <authors>
    <author>Tapan Patel</author>
  </authors>
  <commentList>
    <comment ref="H101" authorId="0" shapeId="0">
      <text>
        <r>
          <rPr>
            <b/>
            <sz val="9"/>
            <color indexed="81"/>
            <rFont val="Tahoma"/>
            <family val="2"/>
          </rPr>
          <t>Tapan Patel:</t>
        </r>
        <r>
          <rPr>
            <sz val="9"/>
            <color indexed="81"/>
            <rFont val="Tahoma"/>
            <family val="2"/>
          </rPr>
          <t xml:space="preserve">
Full Data 
80-20 Split
Tapan Patel</t>
        </r>
      </text>
    </comment>
  </commentList>
</comments>
</file>

<file path=xl/comments2.xml><?xml version="1.0" encoding="utf-8"?>
<comments xmlns="http://schemas.openxmlformats.org/spreadsheetml/2006/main">
  <authors>
    <author>Tapan Patel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Tapan Patel:</t>
        </r>
        <r>
          <rPr>
            <sz val="9"/>
            <color indexed="81"/>
            <rFont val="Tahoma"/>
            <family val="2"/>
          </rPr>
          <t xml:space="preserve">
Full Data 
80-20 Split
Tapan Patel</t>
        </r>
      </text>
    </comment>
  </commentList>
</comments>
</file>

<file path=xl/sharedStrings.xml><?xml version="1.0" encoding="utf-8"?>
<sst xmlns="http://schemas.openxmlformats.org/spreadsheetml/2006/main" count="195" uniqueCount="32">
  <si>
    <t>CHARTS</t>
  </si>
  <si>
    <t>condition1</t>
  </si>
  <si>
    <t>condition2</t>
  </si>
  <si>
    <t>condition3</t>
  </si>
  <si>
    <t>condition4</t>
  </si>
  <si>
    <t>Seed</t>
  </si>
  <si>
    <t>OneR</t>
  </si>
  <si>
    <t>AVE</t>
  </si>
  <si>
    <t>STDDEV</t>
  </si>
  <si>
    <t>NB</t>
  </si>
  <si>
    <t>Kstar</t>
  </si>
  <si>
    <t># of attributes</t>
  </si>
  <si>
    <t>FullSet</t>
  </si>
  <si>
    <t>Top 20</t>
  </si>
  <si>
    <t>seed</t>
  </si>
  <si>
    <t>c1</t>
  </si>
  <si>
    <t>c2</t>
  </si>
  <si>
    <t>c3</t>
  </si>
  <si>
    <t>c4</t>
  </si>
  <si>
    <t>80%/20%</t>
  </si>
  <si>
    <t>30%/70%</t>
  </si>
  <si>
    <t>STdDev</t>
  </si>
  <si>
    <t>Total</t>
  </si>
  <si>
    <t>ONER</t>
  </si>
  <si>
    <t>KSTAR</t>
  </si>
  <si>
    <t>LogitBoost</t>
  </si>
  <si>
    <t>LB</t>
  </si>
  <si>
    <t>CR</t>
  </si>
  <si>
    <t>ClassificationviaRegression</t>
  </si>
  <si>
    <t>VARIANCE</t>
  </si>
  <si>
    <t>Ran.Forest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</si>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</sst>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1" xfId="0" applyNumberFormat="1" applyBorder="1"/>
    <xf numFmtId="0" fontId="0" fillId="0" borderId="1" xfId="0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Fill="1" applyBorder="1"/>
    <xf numFmtId="10" fontId="0" fillId="0" borderId="0" xfId="0" applyNumberFormat="1"/>
    <xf numFmtId="0" fontId="0" fillId="0" borderId="13" xfId="0" applyBorder="1"/>
    <xf numFmtId="0" fontId="0" fillId="2" borderId="1" xfId="0" applyFill="1" applyBorder="1"/>
    <xf numFmtId="10" fontId="0" fillId="2" borderId="1" xfId="0" applyNumberFormat="1" applyFill="1" applyBorder="1"/>
    <xf numFmtId="10" fontId="0" fillId="2" borderId="14" xfId="0" applyNumberFormat="1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15" xfId="0" applyNumberFormat="1" applyFill="1" applyBorder="1"/>
    <xf numFmtId="0" fontId="0" fillId="4" borderId="2" xfId="0" applyFill="1" applyBorder="1"/>
    <xf numFmtId="10" fontId="0" fillId="4" borderId="2" xfId="0" applyNumberFormat="1" applyFill="1" applyBorder="1"/>
    <xf numFmtId="10" fontId="0" fillId="4" borderId="15" xfId="0" applyNumberFormat="1" applyFill="1" applyBorder="1"/>
    <xf numFmtId="0" fontId="0" fillId="5" borderId="3" xfId="0" applyFill="1" applyBorder="1"/>
    <xf numFmtId="10" fontId="0" fillId="5" borderId="3" xfId="0" applyNumberFormat="1" applyFill="1" applyBorder="1"/>
    <xf numFmtId="10" fontId="0" fillId="5" borderId="16" xfId="0" applyNumberFormat="1" applyFill="1" applyBorder="1"/>
    <xf numFmtId="0" fontId="0" fillId="0" borderId="17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NAIVEBAYES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8827197882315996E-2"/>
                  <c:y val="1.8549301707656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4B-46C0-B965-E7F3CB875C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(Sheet1!$G$32,Sheet1!$I$32,Sheet1!$K$32,Sheet1!$M$32)</c:f>
              <c:numCache>
                <c:formatCode>0.00%</c:formatCode>
                <c:ptCount val="4"/>
                <c:pt idx="0">
                  <c:v>0.63387000000000004</c:v>
                </c:pt>
                <c:pt idx="1">
                  <c:v>0.61775999999999998</c:v>
                </c:pt>
                <c:pt idx="2">
                  <c:v>0.62017999999999995</c:v>
                </c:pt>
                <c:pt idx="3">
                  <c:v>0.61053000000000002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B-46C0-B965-E7F3CB875C63}"/>
            </c:ext>
          </c:extLst>
        </c:ser>
        <c:ser>
          <c:idx val="3"/>
          <c:order val="3"/>
          <c:tx>
            <c:v>RANDOMFOREST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4.2014825360934129E-2"/>
                  <c:y val="-8.3844201298247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A7-496B-8914-7322E027B22A}"/>
                </c:ext>
              </c:extLst>
            </c:dLbl>
            <c:dLbl>
              <c:idx val="3"/>
              <c:layout>
                <c:manualLayout>
                  <c:x val="-4.9663438440032376E-2"/>
                  <c:y val="-0.112484379183068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4B-46C0-B965-E7F3CB875C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(Sheet1!$G$95,Sheet1!$H$95,Sheet1!$I$95,Sheet1!$J$95)</c:f>
              <c:numCache>
                <c:formatCode>0.00%</c:formatCode>
                <c:ptCount val="4"/>
                <c:pt idx="0">
                  <c:v>0.67979450000000008</c:v>
                </c:pt>
                <c:pt idx="1">
                  <c:v>0.65308230000000012</c:v>
                </c:pt>
                <c:pt idx="2">
                  <c:v>0.63659480000000013</c:v>
                </c:pt>
                <c:pt idx="3">
                  <c:v>0.61859109999999995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4B-46C0-B965-E7F3CB875C63}"/>
            </c:ext>
          </c:extLst>
        </c:ser>
        <c:ser>
          <c:idx val="4"/>
          <c:order val="4"/>
          <c:tx>
            <c:v>KSTAR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1.9068986123639369E-2"/>
                  <c:y val="-1.4289483577966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A7-496B-8914-7322E027B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(Sheet1!$H$144,Sheet1!$I$144,Sheet1!$J$144,Sheet1!$K$144)</c:f>
              <c:numCache>
                <c:formatCode>0.00%</c:formatCode>
                <c:ptCount val="4"/>
                <c:pt idx="0">
                  <c:v>0.62092999999999998</c:v>
                </c:pt>
                <c:pt idx="1">
                  <c:v>0.60958899999999994</c:v>
                </c:pt>
                <c:pt idx="2">
                  <c:v>0.57701000000000002</c:v>
                </c:pt>
                <c:pt idx="3">
                  <c:v>0.60176129999999994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7-496B-8914-7322E027B22A}"/>
            </c:ext>
          </c:extLst>
        </c:ser>
        <c:ser>
          <c:idx val="5"/>
          <c:order val="5"/>
          <c:tx>
            <c:v>ONER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(Sheet1!$H$142,Sheet1!$I$142,Sheet1!$J$142,Sheet1!$K$142)</c:f>
              <c:numCache>
                <c:formatCode>0.00%</c:formatCode>
                <c:ptCount val="4"/>
                <c:pt idx="0">
                  <c:v>0.44866229999999996</c:v>
                </c:pt>
                <c:pt idx="1">
                  <c:v>0.44863010000000003</c:v>
                </c:pt>
                <c:pt idx="2">
                  <c:v>0.48865999999999998</c:v>
                </c:pt>
                <c:pt idx="3">
                  <c:v>0.48864969999999996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7-496B-8914-7322E027B2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373016"/>
        <c:axId val="423379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Kstar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6.3812578983182655E-2"/>
                        <c:y val="2.395450568678915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254B-46C0-B965-E7F3CB875C63}"/>
                      </c:ext>
                    </c:extLst>
                  </c:dLbl>
                  <c:dLbl>
                    <c:idx val="1"/>
                    <c:layout>
                      <c:manualLayout>
                        <c:x val="-6.3812554680664921E-2"/>
                        <c:y val="2.086796442111402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254B-46C0-B965-E7F3CB875C63}"/>
                      </c:ext>
                    </c:extLst>
                  </c:dLbl>
                  <c:dLbl>
                    <c:idx val="2"/>
                    <c:layout>
                      <c:manualLayout>
                        <c:x val="-7.2145888013998349E-2"/>
                        <c:y val="3.938648293963254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254B-46C0-B965-E7F3CB875C63}"/>
                      </c:ext>
                    </c:extLst>
                  </c:dLbl>
                  <c:dLbl>
                    <c:idx val="3"/>
                    <c:layout>
                      <c:manualLayout>
                        <c:x val="-7.2122544510995951E-2"/>
                        <c:y val="-6.1420563170345201E-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254B-46C0-B965-E7F3CB875C6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4"/>
                    <c:pt idx="0">
                      <c:v>C1</c:v>
                    </c:pt>
                    <c:pt idx="1">
                      <c:v>C2</c:v>
                    </c:pt>
                    <c:pt idx="2">
                      <c:v>C3</c:v>
                    </c:pt>
                    <c:pt idx="3">
                      <c:v>C4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(Sheet1!$G$48,Sheet1!$I$48,Sheet1!$K$48,Sheet1!$M$48)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0.62092999999999998</c:v>
                      </c:pt>
                      <c:pt idx="1">
                        <c:v>0.60950000000000004</c:v>
                      </c:pt>
                      <c:pt idx="2">
                        <c:v>0.57701000000000002</c:v>
                      </c:pt>
                      <c:pt idx="3">
                        <c:v>0.60175999999999996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4B-46C0-B965-E7F3CB875C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LogitBoost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6.1034776902887139E-2"/>
                        <c:y val="4.401611256926217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254B-46C0-B965-E7F3CB875C63}"/>
                      </c:ext>
                    </c:extLst>
                  </c:dLbl>
                  <c:dLbl>
                    <c:idx val="2"/>
                    <c:layout>
                      <c:manualLayout>
                        <c:x val="-5.8256999125109364E-2"/>
                        <c:y val="4.401611256926217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254B-46C0-B965-E7F3CB875C6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4"/>
                    <c:pt idx="0">
                      <c:v>C1</c:v>
                    </c:pt>
                    <c:pt idx="1">
                      <c:v>C2</c:v>
                    </c:pt>
                    <c:pt idx="2">
                      <c:v>C3</c:v>
                    </c:pt>
                    <c:pt idx="3">
                      <c:v>C4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(Sheet1!$G$64,Sheet1!$I$64,Sheet1!$K$64,Sheet1!$M$64)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0.58437127272727274</c:v>
                      </c:pt>
                      <c:pt idx="1">
                        <c:v>0.5865503636363637</c:v>
                      </c:pt>
                      <c:pt idx="2">
                        <c:v>0.55595081818181813</c:v>
                      </c:pt>
                      <c:pt idx="3">
                        <c:v>0.55301545454545442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4B-46C0-B965-E7F3CB875C63}"/>
                  </c:ext>
                </c:extLst>
              </c15:ser>
            </c15:filteredLineSeries>
          </c:ext>
        </c:extLst>
      </c:lineChart>
      <c:catAx>
        <c:axId val="4233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79576"/>
        <c:crosses val="autoZero"/>
        <c:auto val="1"/>
        <c:lblAlgn val="ctr"/>
        <c:lblOffset val="100"/>
        <c:noMultiLvlLbl val="0"/>
      </c:catAx>
      <c:valAx>
        <c:axId val="42337957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7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                        VARIANCES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279265091863516"/>
          <c:y val="0.11819444444444445"/>
          <c:w val="0.63720734908136478"/>
          <c:h val="0.43837233887430738"/>
        </c:manualLayout>
      </c:layout>
      <c:lineChart>
        <c:grouping val="standard"/>
        <c:varyColors val="0"/>
        <c:ser>
          <c:idx val="0"/>
          <c:order val="0"/>
          <c:tx>
            <c:v>NAIVEBAYES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(Sheet1!$G$34,Sheet1!$I$34,Sheet1!$K$34,Sheet1!$M$34)</c:f>
              <c:numCache>
                <c:formatCode>General</c:formatCode>
                <c:ptCount val="4"/>
                <c:pt idx="0">
                  <c:v>7.2283566666666731E-4</c:v>
                </c:pt>
                <c:pt idx="1">
                  <c:v>6.5170569534444287E-4</c:v>
                </c:pt>
                <c:pt idx="2">
                  <c:v>3.2659288888888855E-4</c:v>
                </c:pt>
                <c:pt idx="3">
                  <c:v>1.287603150011111E-3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8-4AF5-81A8-7F35AA7D9762}"/>
            </c:ext>
          </c:extLst>
        </c:ser>
        <c:ser>
          <c:idx val="1"/>
          <c:order val="1"/>
          <c:tx>
            <c:v>NB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(Sheet1!$G$50,Sheet1!$I$50,Sheet1!$K$50,Sheet1!$M$50)</c:f>
              <c:numCache>
                <c:formatCode>General</c:formatCode>
                <c:ptCount val="4"/>
                <c:pt idx="0">
                  <c:v>6.9913566666666646E-4</c:v>
                </c:pt>
                <c:pt idx="1">
                  <c:v>2.2674337488888803E-4</c:v>
                </c:pt>
                <c:pt idx="2">
                  <c:v>1.6196766666666673E-4</c:v>
                </c:pt>
                <c:pt idx="3">
                  <c:v>2.3935315042333339E-3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8-4AF5-81A8-7F35AA7D9762}"/>
            </c:ext>
          </c:extLst>
        </c:ser>
        <c:ser>
          <c:idx val="3"/>
          <c:order val="3"/>
          <c:tx>
            <c:v>RANDOMFOREST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(Sheet1!$G$97,Sheet1!$H$97,Sheet1!$I$97,Sheet1!$J$97)</c:f>
              <c:numCache>
                <c:formatCode>General</c:formatCode>
                <c:ptCount val="4"/>
                <c:pt idx="0">
                  <c:v>7.0956125294444495E-4</c:v>
                </c:pt>
                <c:pt idx="1">
                  <c:v>3.4155291490000034E-4</c:v>
                </c:pt>
                <c:pt idx="2">
                  <c:v>2.3726972439999978E-4</c:v>
                </c:pt>
                <c:pt idx="3">
                  <c:v>2.1484457009999998E-4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D-4F3C-9A1F-A1798D8405D1}"/>
            </c:ext>
          </c:extLst>
        </c:ser>
        <c:ser>
          <c:idx val="4"/>
          <c:order val="4"/>
          <c:tx>
            <c:v>ONER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(Sheet1!$G$18,Sheet1!$I$18,Sheet1!$K$18,Sheet1!$M$18)</c:f>
              <c:numCache>
                <c:formatCode>General</c:formatCode>
                <c:ptCount val="4"/>
                <c:pt idx="0">
                  <c:v>1.8794880795666657E-3</c:v>
                </c:pt>
                <c:pt idx="1">
                  <c:v>1.8843360752111105E-3</c:v>
                </c:pt>
                <c:pt idx="2">
                  <c:v>2.6464404444444451E-3</c:v>
                </c:pt>
                <c:pt idx="3">
                  <c:v>4.1585420887778049E-3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D-4F3C-9A1F-A1798D84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80336"/>
        <c:axId val="417880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CLASSIFICATIONVIAREGRESSION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Lit>
                    <c:ptCount val="4"/>
                    <c:pt idx="0">
                      <c:v>C1</c:v>
                    </c:pt>
                    <c:pt idx="1">
                      <c:v>C2</c:v>
                    </c:pt>
                    <c:pt idx="2">
                      <c:v>C3</c:v>
                    </c:pt>
                    <c:pt idx="3">
                      <c:v>C4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(Sheet1!$G$82,Sheet1!$I$82,Sheet1!$K$82,Sheet1!$M$82)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6.0002931703999926E-4</c:v>
                      </c:pt>
                      <c:pt idx="1">
                        <c:v>9.7685491095999893E-4</c:v>
                      </c:pt>
                      <c:pt idx="2">
                        <c:v>2.4053606416000003E-4</c:v>
                      </c:pt>
                      <c:pt idx="3">
                        <c:v>1.8391216228999969E-4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588-4AF5-81A8-7F35AA7D9762}"/>
                  </c:ext>
                </c:extLst>
              </c15:ser>
            </c15:filteredLineSeries>
          </c:ext>
        </c:extLst>
      </c:lineChart>
      <c:catAx>
        <c:axId val="4178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664"/>
        <c:crosses val="autoZero"/>
        <c:auto val="1"/>
        <c:lblAlgn val="ctr"/>
        <c:lblOffset val="100"/>
        <c:noMultiLvlLbl val="0"/>
      </c:catAx>
      <c:valAx>
        <c:axId val="4178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1034776902887139E-2"/>
                  <c:y val="3.938648293963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18-4FFA-A697-EB2B443F7456}"/>
                </c:ext>
              </c:extLst>
            </c:dLbl>
            <c:dLbl>
              <c:idx val="1"/>
              <c:layout>
                <c:manualLayout>
                  <c:x val="-4.159033245844269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18-4FFA-A697-EB2B443F7456}"/>
                </c:ext>
              </c:extLst>
            </c:dLbl>
            <c:dLbl>
              <c:idx val="2"/>
              <c:layout>
                <c:manualLayout>
                  <c:x val="-5.8256999125109364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18-4FFA-A697-EB2B443F7456}"/>
                </c:ext>
              </c:extLst>
            </c:dLbl>
            <c:dLbl>
              <c:idx val="3"/>
              <c:layout>
                <c:manualLayout>
                  <c:x val="-7.7701443569553802E-2"/>
                  <c:y val="5.3275371828521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18-4FFA-A697-EB2B443F7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Sheet2!$Q$35:$T$35</c:f>
              <c:numCache>
                <c:formatCode>0.00%</c:formatCode>
                <c:ptCount val="4"/>
                <c:pt idx="0">
                  <c:v>0.44886229999999999</c:v>
                </c:pt>
                <c:pt idx="1">
                  <c:v>0.44862999999999997</c:v>
                </c:pt>
                <c:pt idx="2">
                  <c:v>0.48865999999999998</c:v>
                </c:pt>
                <c:pt idx="3">
                  <c:v>0.48864999999999997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FFA-A697-EB2B443F7456}"/>
            </c:ext>
          </c:extLst>
        </c:ser>
        <c:ser>
          <c:idx val="1"/>
          <c:order val="1"/>
          <c:tx>
            <c:v>NAIVEBAYES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6.6590332458442689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18-4FFA-A697-EB2B443F7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Sheet2!$Q$36:$T$36</c:f>
              <c:numCache>
                <c:formatCode>0.00%</c:formatCode>
                <c:ptCount val="4"/>
                <c:pt idx="0">
                  <c:v>0.63836999999999999</c:v>
                </c:pt>
                <c:pt idx="1">
                  <c:v>0.61746599999999996</c:v>
                </c:pt>
                <c:pt idx="2">
                  <c:v>0.62017999999999995</c:v>
                </c:pt>
                <c:pt idx="3">
                  <c:v>0.61350300000000002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8-4FFA-A697-EB2B443F7456}"/>
            </c:ext>
          </c:extLst>
        </c:ser>
        <c:ser>
          <c:idx val="2"/>
          <c:order val="2"/>
          <c:tx>
            <c:v>KSTAR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5479221347331638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18-4FFA-A697-EB2B443F7456}"/>
                </c:ext>
              </c:extLst>
            </c:dLbl>
            <c:dLbl>
              <c:idx val="1"/>
              <c:layout>
                <c:manualLayout>
                  <c:x val="-7.492366579177603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18-4FFA-A697-EB2B443F7456}"/>
                </c:ext>
              </c:extLst>
            </c:dLbl>
            <c:dLbl>
              <c:idx val="2"/>
              <c:layout>
                <c:manualLayout>
                  <c:x val="-6.9368110236220568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18-4FFA-A697-EB2B443F7456}"/>
                </c:ext>
              </c:extLst>
            </c:dLbl>
            <c:dLbl>
              <c:idx val="3"/>
              <c:layout>
                <c:manualLayout>
                  <c:x val="-6.6590332458442689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18-4FFA-A697-EB2B443F7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C1</c:v>
              </c:pt>
              <c:pt idx="1">
                <c:v>C2</c:v>
              </c:pt>
              <c:pt idx="2">
                <c:v>C3</c:v>
              </c:pt>
              <c:pt idx="3">
                <c:v>C4</c:v>
              </c:pt>
            </c:strLit>
          </c:cat>
          <c:val>
            <c:numRef>
              <c:f>Sheet2!$Q$37:$T$37</c:f>
              <c:numCache>
                <c:formatCode>0.00%</c:formatCode>
                <c:ptCount val="4"/>
                <c:pt idx="0">
                  <c:v>0.62092999999999998</c:v>
                </c:pt>
                <c:pt idx="1">
                  <c:v>0.60958900000000005</c:v>
                </c:pt>
                <c:pt idx="2">
                  <c:v>0.57701000000000002</c:v>
                </c:pt>
                <c:pt idx="3">
                  <c:v>0.60176099999999999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8-4FFA-A697-EB2B443F74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409144"/>
        <c:axId val="367412752"/>
      </c:lineChart>
      <c:catAx>
        <c:axId val="3674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2752"/>
        <c:crosses val="autoZero"/>
        <c:auto val="1"/>
        <c:lblAlgn val="ctr"/>
        <c:lblOffset val="100"/>
        <c:noMultiLvlLbl val="0"/>
      </c:catAx>
      <c:valAx>
        <c:axId val="36741275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09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481854</xdr:colOff>
      <xdr:row>6</xdr:row>
      <xdr:rowOff>100853</xdr:rowOff>
    </xdr:from>
    <xdr:to>
      <xdr:col>24</xdr:col>
      <xdr:colOff>467286</xdr:colOff>
      <xdr:row>22</xdr:row>
      <xdr:rowOff>44825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3EBD3-5729-4AA8-AE6B-764EC6BC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31</xdr:row>
      <xdr:rowOff>9524</xdr:rowOff>
    </xdr:from>
    <xdr:to>
      <xdr:col>24</xdr:col>
      <xdr:colOff>600074</xdr:colOff>
      <xdr:row>46</xdr:row>
      <xdr:rowOff>47623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9F67B7-58BF-489C-928F-E3E816C59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27</xdr:row>
      <xdr:rowOff>66675</xdr:rowOff>
    </xdr:from>
    <xdr:to>
      <xdr:col>6</xdr:col>
      <xdr:colOff>476250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8D92B-9E99-4FF4-B8A7-C788B71FB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N151"/>
  <sheetViews>
    <sheetView tabSelected="1" topLeftCell="N32" zoomScale="173" zoomScaleNormal="173" workbookViewId="0">
      <selection activeCell="O50" sqref="O50"/>
    </sheetView>
  </sheetViews>
  <sheetFormatPr defaultRowHeight="14.4" x14ac:dyDescent="0.3"/>
  <sheetData>
    <row r="2" spans="6:13" x14ac:dyDescent="0.3">
      <c r="K2" t="s">
        <v>0</v>
      </c>
    </row>
    <row r="4" spans="6:13" x14ac:dyDescent="0.3">
      <c r="G4" t="s">
        <v>1</v>
      </c>
      <c r="I4" t="s">
        <v>2</v>
      </c>
      <c r="K4" t="s">
        <v>3</v>
      </c>
      <c r="M4" t="s">
        <v>4</v>
      </c>
    </row>
    <row r="5" spans="6:13" ht="15" thickBot="1" x14ac:dyDescent="0.35">
      <c r="F5" t="s">
        <v>5</v>
      </c>
      <c r="G5" t="s">
        <v>6</v>
      </c>
      <c r="I5" t="s">
        <v>6</v>
      </c>
      <c r="K5" t="s">
        <v>6</v>
      </c>
      <c r="M5" t="s">
        <v>6</v>
      </c>
    </row>
    <row r="6" spans="6:13" ht="15" thickBot="1" x14ac:dyDescent="0.35">
      <c r="F6">
        <v>1</v>
      </c>
      <c r="G6" s="1">
        <v>0.42470000000000002</v>
      </c>
      <c r="I6" s="1">
        <v>0.42465799999999998</v>
      </c>
      <c r="K6" s="1">
        <v>0.52149999999999996</v>
      </c>
      <c r="M6" s="1">
        <v>0.52152600000000005</v>
      </c>
    </row>
    <row r="7" spans="6:13" ht="15" thickBot="1" x14ac:dyDescent="0.35">
      <c r="F7">
        <v>3</v>
      </c>
      <c r="G7" s="1">
        <v>0.48970000000000002</v>
      </c>
      <c r="I7" s="1">
        <v>0.48972599999999999</v>
      </c>
      <c r="K7" s="1">
        <v>0.51470000000000005</v>
      </c>
      <c r="M7" s="1">
        <v>0.51467700000000005</v>
      </c>
    </row>
    <row r="8" spans="6:13" ht="15" thickBot="1" x14ac:dyDescent="0.35">
      <c r="F8">
        <v>5</v>
      </c>
      <c r="G8" s="1">
        <v>0.41099999999999998</v>
      </c>
      <c r="I8" s="1">
        <v>0.41095900000000002</v>
      </c>
      <c r="K8" s="1">
        <v>0.39240000000000003</v>
      </c>
      <c r="M8" s="1">
        <v>0.39236799999999999</v>
      </c>
    </row>
    <row r="9" spans="6:13" ht="15" thickBot="1" x14ac:dyDescent="0.35">
      <c r="F9">
        <v>7</v>
      </c>
      <c r="G9" s="1">
        <v>0.4178</v>
      </c>
      <c r="I9" s="1">
        <v>0.41780800000000001</v>
      </c>
      <c r="K9" s="1">
        <v>0.53029999999999999</v>
      </c>
      <c r="M9" s="1">
        <v>0.53033300000000005</v>
      </c>
    </row>
    <row r="10" spans="6:13" ht="15" thickBot="1" x14ac:dyDescent="0.35">
      <c r="F10">
        <v>9</v>
      </c>
      <c r="G10" s="1">
        <v>0.4178</v>
      </c>
      <c r="I10" s="1">
        <v>0.41780800000000001</v>
      </c>
      <c r="K10" s="1">
        <v>0.40799999999999997</v>
      </c>
      <c r="M10" s="1">
        <v>0.40802300000000002</v>
      </c>
    </row>
    <row r="11" spans="6:13" ht="15" thickBot="1" x14ac:dyDescent="0.35">
      <c r="F11">
        <v>11</v>
      </c>
      <c r="G11" s="1">
        <v>0.43149999999999999</v>
      </c>
      <c r="I11" s="1">
        <v>0.43150699999999997</v>
      </c>
      <c r="K11" s="1">
        <v>0.51570000000000005</v>
      </c>
      <c r="M11" s="1">
        <v>0.515656</v>
      </c>
    </row>
    <row r="12" spans="6:13" ht="15" thickBot="1" x14ac:dyDescent="0.35">
      <c r="F12">
        <v>13</v>
      </c>
      <c r="G12" s="1">
        <v>0.517123</v>
      </c>
      <c r="I12" s="1">
        <v>0.517123</v>
      </c>
      <c r="K12" s="1">
        <v>0.52149999999999996</v>
      </c>
      <c r="M12" s="1">
        <v>0.52152600000000005</v>
      </c>
    </row>
    <row r="13" spans="6:13" ht="15" thickBot="1" x14ac:dyDescent="0.35">
      <c r="F13">
        <v>15</v>
      </c>
      <c r="G13" s="1">
        <v>0.46579999999999999</v>
      </c>
      <c r="I13" s="1">
        <v>0.46575299999999997</v>
      </c>
      <c r="K13" s="1">
        <v>0.51470000000000005</v>
      </c>
      <c r="M13" s="1">
        <v>0.51467700000000005</v>
      </c>
    </row>
    <row r="14" spans="6:13" ht="15" thickBot="1" x14ac:dyDescent="0.35">
      <c r="F14">
        <v>17</v>
      </c>
      <c r="G14" s="1">
        <v>0.51019999999999999</v>
      </c>
      <c r="I14" s="1">
        <v>0.51027400000000001</v>
      </c>
      <c r="K14" s="1">
        <v>0.4521</v>
      </c>
      <c r="M14" s="1">
        <v>0.45205499999999998</v>
      </c>
    </row>
    <row r="15" spans="6:13" ht="15" thickBot="1" x14ac:dyDescent="0.35">
      <c r="F15">
        <v>19</v>
      </c>
      <c r="G15" s="1">
        <v>0.40100000000000002</v>
      </c>
      <c r="I15" s="1">
        <v>0.40068500000000001</v>
      </c>
      <c r="K15" s="1">
        <v>0.51570000000000005</v>
      </c>
      <c r="M15" s="1">
        <v>0.515656</v>
      </c>
    </row>
    <row r="16" spans="6:13" ht="15" thickBot="1" x14ac:dyDescent="0.35">
      <c r="F16" t="s">
        <v>7</v>
      </c>
      <c r="G16" s="1">
        <v>0.44866200000000001</v>
      </c>
      <c r="I16" s="1">
        <v>0.44862999999999997</v>
      </c>
      <c r="K16" s="1">
        <v>0.48865999999999998</v>
      </c>
      <c r="M16" s="1">
        <v>0.48864999999999997</v>
      </c>
    </row>
    <row r="17" spans="6:13" x14ac:dyDescent="0.3">
      <c r="F17" t="s">
        <v>8</v>
      </c>
      <c r="G17" s="2">
        <v>4.3353063093242508E-2</v>
      </c>
      <c r="I17" s="2">
        <v>4.3408940037866744E-2</v>
      </c>
      <c r="K17" s="2">
        <v>5.1443565627242879E-2</v>
      </c>
      <c r="M17" s="2">
        <v>6.4486759019025022E-2</v>
      </c>
    </row>
    <row r="18" spans="6:13" x14ac:dyDescent="0.3">
      <c r="F18" t="s">
        <v>29</v>
      </c>
      <c r="G18" s="7">
        <f>G17*G17</f>
        <v>1.8794880795666657E-3</v>
      </c>
      <c r="H18" s="7"/>
      <c r="I18" s="7">
        <f t="shared" ref="I18:M18" si="0">I17*I17</f>
        <v>1.8843360752111105E-3</v>
      </c>
      <c r="J18" s="7"/>
      <c r="K18" s="7">
        <f t="shared" si="0"/>
        <v>2.6464404444444451E-3</v>
      </c>
      <c r="L18" s="7"/>
      <c r="M18" s="7">
        <f t="shared" si="0"/>
        <v>4.1585420887778049E-3</v>
      </c>
    </row>
    <row r="20" spans="6:13" x14ac:dyDescent="0.3">
      <c r="G20" t="s">
        <v>1</v>
      </c>
      <c r="I20" t="s">
        <v>2</v>
      </c>
      <c r="K20" t="s">
        <v>3</v>
      </c>
      <c r="M20" t="s">
        <v>4</v>
      </c>
    </row>
    <row r="21" spans="6:13" x14ac:dyDescent="0.3">
      <c r="F21" t="s">
        <v>5</v>
      </c>
      <c r="G21" t="s">
        <v>9</v>
      </c>
      <c r="I21" t="s">
        <v>9</v>
      </c>
      <c r="K21" t="s">
        <v>9</v>
      </c>
      <c r="M21" t="s">
        <v>9</v>
      </c>
    </row>
    <row r="22" spans="6:13" x14ac:dyDescent="0.3">
      <c r="F22">
        <v>1</v>
      </c>
      <c r="G22" s="3">
        <v>0.60619999999999996</v>
      </c>
      <c r="I22" s="3">
        <v>0.58904100000000004</v>
      </c>
      <c r="K22" s="3">
        <v>0.61550000000000005</v>
      </c>
      <c r="M22" s="3">
        <v>0.59882599999999997</v>
      </c>
    </row>
    <row r="23" spans="6:13" x14ac:dyDescent="0.3">
      <c r="F23">
        <v>3</v>
      </c>
      <c r="G23" s="3">
        <v>0.63360000000000005</v>
      </c>
      <c r="I23" s="3">
        <v>0.61301399999999995</v>
      </c>
      <c r="K23" s="3">
        <v>0.61839999999999995</v>
      </c>
      <c r="M23" s="3">
        <v>0.61546000000000001</v>
      </c>
    </row>
    <row r="24" spans="6:13" x14ac:dyDescent="0.3">
      <c r="F24">
        <v>5</v>
      </c>
      <c r="G24" s="3">
        <v>0.65410000000000001</v>
      </c>
      <c r="I24" s="3">
        <v>0.62671200000000005</v>
      </c>
      <c r="K24" s="3">
        <v>0.6331</v>
      </c>
      <c r="M24" s="3">
        <v>0.60958900000000005</v>
      </c>
    </row>
    <row r="25" spans="6:13" x14ac:dyDescent="0.3">
      <c r="F25">
        <v>7</v>
      </c>
      <c r="G25" s="3">
        <v>0.62670000000000003</v>
      </c>
      <c r="I25" s="3">
        <v>0.58561600000000003</v>
      </c>
      <c r="K25" s="3">
        <v>0.60860000000000003</v>
      </c>
      <c r="M25" s="3">
        <v>0.62915900000000002</v>
      </c>
    </row>
    <row r="26" spans="6:13" x14ac:dyDescent="0.3">
      <c r="F26">
        <v>9</v>
      </c>
      <c r="G26" s="3">
        <v>0.67810000000000004</v>
      </c>
      <c r="I26" s="3">
        <v>0.63356199999999996</v>
      </c>
      <c r="K26" s="3">
        <v>0.6331</v>
      </c>
      <c r="M26" s="3">
        <v>0.61546000000000001</v>
      </c>
    </row>
    <row r="27" spans="6:13" x14ac:dyDescent="0.3">
      <c r="F27">
        <v>11</v>
      </c>
      <c r="G27" s="3">
        <v>0.66100000000000003</v>
      </c>
      <c r="I27" s="3">
        <v>0.65753399999999995</v>
      </c>
      <c r="K27" s="3">
        <v>0.6018</v>
      </c>
      <c r="M27" s="3">
        <v>0.60371799999999998</v>
      </c>
    </row>
    <row r="28" spans="6:13" x14ac:dyDescent="0.3">
      <c r="F28">
        <v>13</v>
      </c>
      <c r="G28" s="3">
        <v>0.67469999999999997</v>
      </c>
      <c r="I28" s="3">
        <v>0.65068499999999996</v>
      </c>
      <c r="K28" s="3">
        <v>0.62229999999999996</v>
      </c>
      <c r="M28" s="3">
        <v>0.59784700000000002</v>
      </c>
    </row>
    <row r="29" spans="6:13" x14ac:dyDescent="0.3">
      <c r="F29">
        <v>15</v>
      </c>
      <c r="G29" s="3">
        <v>0.61639999999999995</v>
      </c>
      <c r="I29" s="3">
        <v>0.58904100000000004</v>
      </c>
      <c r="K29" s="3">
        <v>0.58809999999999996</v>
      </c>
      <c r="M29" s="3">
        <v>0.58708400000000005</v>
      </c>
    </row>
    <row r="30" spans="6:13" x14ac:dyDescent="0.3">
      <c r="F30">
        <v>17</v>
      </c>
      <c r="G30" s="3">
        <v>0.62670000000000003</v>
      </c>
      <c r="I30" s="3">
        <v>0.60616400000000004</v>
      </c>
      <c r="K30" s="3">
        <v>0.62919999999999998</v>
      </c>
      <c r="M30" s="3">
        <v>0.63307199999999997</v>
      </c>
    </row>
    <row r="31" spans="6:13" ht="15" thickBot="1" x14ac:dyDescent="0.35">
      <c r="F31">
        <v>19</v>
      </c>
      <c r="G31" s="3">
        <v>0.60619999999999996</v>
      </c>
      <c r="I31" s="3">
        <v>0.62328799999999995</v>
      </c>
      <c r="K31" s="3">
        <v>0.65169999999999995</v>
      </c>
      <c r="M31" s="3">
        <v>0.644814</v>
      </c>
    </row>
    <row r="32" spans="6:13" ht="15" thickBot="1" x14ac:dyDescent="0.35">
      <c r="F32" t="s">
        <v>7</v>
      </c>
      <c r="G32" s="1">
        <v>0.63387000000000004</v>
      </c>
      <c r="I32" s="1">
        <v>0.61775999999999998</v>
      </c>
      <c r="K32" s="1">
        <v>0.62017999999999995</v>
      </c>
      <c r="M32" s="1">
        <v>0.61053000000000002</v>
      </c>
    </row>
    <row r="33" spans="6:13" x14ac:dyDescent="0.3">
      <c r="F33" t="s">
        <v>8</v>
      </c>
      <c r="G33" s="2">
        <v>2.6885603334622553E-2</v>
      </c>
      <c r="I33" s="2">
        <v>2.5528527089208317E-2</v>
      </c>
      <c r="K33" s="2">
        <v>1.8071881166300551E-2</v>
      </c>
      <c r="M33" s="2">
        <v>3.5883187567593698E-2</v>
      </c>
    </row>
    <row r="34" spans="6:13" x14ac:dyDescent="0.3">
      <c r="F34" t="s">
        <v>29</v>
      </c>
      <c r="G34">
        <f>G33*G33</f>
        <v>7.2283566666666731E-4</v>
      </c>
      <c r="I34">
        <f t="shared" ref="I34:M34" si="1">I33*I33</f>
        <v>6.5170569534444287E-4</v>
      </c>
      <c r="K34">
        <f t="shared" si="1"/>
        <v>3.2659288888888855E-4</v>
      </c>
      <c r="M34">
        <f t="shared" si="1"/>
        <v>1.287603150011111E-3</v>
      </c>
    </row>
    <row r="36" spans="6:13" x14ac:dyDescent="0.3">
      <c r="G36" t="s">
        <v>1</v>
      </c>
      <c r="I36" t="s">
        <v>2</v>
      </c>
      <c r="K36" t="s">
        <v>3</v>
      </c>
      <c r="M36" t="s">
        <v>4</v>
      </c>
    </row>
    <row r="37" spans="6:13" x14ac:dyDescent="0.3">
      <c r="F37" t="s">
        <v>5</v>
      </c>
      <c r="G37" t="s">
        <v>10</v>
      </c>
      <c r="I37" t="s">
        <v>10</v>
      </c>
      <c r="K37" t="s">
        <v>10</v>
      </c>
      <c r="M37" t="s">
        <v>10</v>
      </c>
    </row>
    <row r="38" spans="6:13" ht="15" thickBot="1" x14ac:dyDescent="0.35">
      <c r="F38">
        <v>1</v>
      </c>
      <c r="G38" s="4">
        <v>0.59589999999999999</v>
      </c>
      <c r="I38" s="4">
        <v>0.60616400000000004</v>
      </c>
      <c r="K38" s="4">
        <v>0.59389999999999998</v>
      </c>
      <c r="M38" s="4">
        <v>0.59099800000000002</v>
      </c>
    </row>
    <row r="39" spans="6:13" ht="15" thickBot="1" x14ac:dyDescent="0.35">
      <c r="F39">
        <v>3</v>
      </c>
      <c r="G39" s="4">
        <v>0.62390000000000001</v>
      </c>
      <c r="I39" s="4">
        <v>0.63013699999999995</v>
      </c>
      <c r="K39" s="4">
        <v>0.58220000000000005</v>
      </c>
      <c r="M39" s="4">
        <v>0.60567499999999996</v>
      </c>
    </row>
    <row r="40" spans="6:13" ht="15" thickBot="1" x14ac:dyDescent="0.35">
      <c r="F40">
        <v>5</v>
      </c>
      <c r="G40" s="4">
        <v>0.63009999999999999</v>
      </c>
      <c r="I40" s="4">
        <v>0.60958900000000005</v>
      </c>
      <c r="K40" s="4">
        <v>0.57240000000000002</v>
      </c>
      <c r="M40" s="4">
        <v>0.62133099999999997</v>
      </c>
    </row>
    <row r="41" spans="6:13" ht="15" thickBot="1" x14ac:dyDescent="0.35">
      <c r="F41">
        <v>7</v>
      </c>
      <c r="G41" s="4">
        <v>0.58560000000000001</v>
      </c>
      <c r="I41" s="4">
        <v>0.59246600000000005</v>
      </c>
      <c r="K41" s="4">
        <v>0.59689999999999999</v>
      </c>
      <c r="M41" s="4">
        <v>0.61448100000000005</v>
      </c>
    </row>
    <row r="42" spans="6:13" ht="15" thickBot="1" x14ac:dyDescent="0.35">
      <c r="F42">
        <v>9</v>
      </c>
      <c r="G42" s="4">
        <v>0.63009999999999999</v>
      </c>
      <c r="I42" s="4">
        <v>0.61643800000000004</v>
      </c>
      <c r="K42" s="4">
        <v>0.5665</v>
      </c>
      <c r="M42" s="4">
        <v>0.588063</v>
      </c>
    </row>
    <row r="43" spans="6:13" ht="15" thickBot="1" x14ac:dyDescent="0.35">
      <c r="F43">
        <v>11</v>
      </c>
      <c r="G43" s="4">
        <v>0.65749999999999997</v>
      </c>
      <c r="I43" s="4">
        <v>0.63013699999999995</v>
      </c>
      <c r="K43" s="4">
        <v>0.56950000000000001</v>
      </c>
      <c r="M43" s="4">
        <v>0.60763199999999995</v>
      </c>
    </row>
    <row r="44" spans="6:13" ht="15" thickBot="1" x14ac:dyDescent="0.35">
      <c r="F44">
        <v>13</v>
      </c>
      <c r="G44" s="4">
        <v>0.60619999999999996</v>
      </c>
      <c r="I44" s="4">
        <v>0.60274000000000005</v>
      </c>
      <c r="K44" s="4">
        <v>0.58409999999999995</v>
      </c>
      <c r="M44" s="4">
        <v>0.60469700000000004</v>
      </c>
    </row>
    <row r="45" spans="6:13" ht="15" thickBot="1" x14ac:dyDescent="0.35">
      <c r="F45">
        <v>15</v>
      </c>
      <c r="G45" s="4">
        <v>0.62329999999999997</v>
      </c>
      <c r="I45" s="4">
        <v>0.61643800000000004</v>
      </c>
      <c r="K45" s="4">
        <v>0.56950000000000001</v>
      </c>
      <c r="M45" s="4">
        <v>0.58023499999999995</v>
      </c>
    </row>
    <row r="46" spans="6:13" ht="15" thickBot="1" x14ac:dyDescent="0.35">
      <c r="F46">
        <v>17</v>
      </c>
      <c r="G46" s="4">
        <v>0.59250000000000003</v>
      </c>
      <c r="I46" s="4">
        <v>0.58219200000000004</v>
      </c>
      <c r="K46" s="4">
        <v>0.55579999999999996</v>
      </c>
      <c r="M46" s="4">
        <v>0.60176099999999999</v>
      </c>
    </row>
    <row r="47" spans="6:13" ht="15" thickBot="1" x14ac:dyDescent="0.35">
      <c r="F47">
        <v>19</v>
      </c>
      <c r="G47" s="5">
        <v>0.66420000000000001</v>
      </c>
      <c r="I47" s="5">
        <v>0.60958900000000005</v>
      </c>
      <c r="K47" s="5">
        <v>0.57930000000000004</v>
      </c>
      <c r="M47" s="5">
        <v>0.60274000000000005</v>
      </c>
    </row>
    <row r="48" spans="6:13" ht="15.6" thickTop="1" thickBot="1" x14ac:dyDescent="0.35">
      <c r="F48" t="s">
        <v>7</v>
      </c>
      <c r="G48" s="1">
        <v>0.62092999999999998</v>
      </c>
      <c r="I48" s="1">
        <v>0.60950000000000004</v>
      </c>
      <c r="K48" s="1">
        <v>0.57701000000000002</v>
      </c>
      <c r="M48" s="1">
        <v>0.60175999999999996</v>
      </c>
    </row>
    <row r="49" spans="6:13" x14ac:dyDescent="0.3">
      <c r="F49" t="s">
        <v>8</v>
      </c>
      <c r="G49" s="2">
        <f>_xlfn.STDEV.S(G38:G47)</f>
        <v>2.644117370062582E-2</v>
      </c>
      <c r="I49" s="2">
        <v>1.5058000361564879E-2</v>
      </c>
      <c r="K49" s="2">
        <v>1.2726651824681412E-2</v>
      </c>
      <c r="M49" s="2">
        <v>4.8923731503569247E-2</v>
      </c>
    </row>
    <row r="50" spans="6:13" x14ac:dyDescent="0.3">
      <c r="F50" t="s">
        <v>29</v>
      </c>
      <c r="G50">
        <f>G49*G49</f>
        <v>6.9913566666666646E-4</v>
      </c>
      <c r="I50">
        <f t="shared" ref="I50:M50" si="2">I49*I49</f>
        <v>2.2674337488888803E-4</v>
      </c>
      <c r="K50">
        <f t="shared" si="2"/>
        <v>1.6196766666666673E-4</v>
      </c>
      <c r="M50">
        <f t="shared" si="2"/>
        <v>2.3935315042333339E-3</v>
      </c>
    </row>
    <row r="52" spans="6:13" x14ac:dyDescent="0.3">
      <c r="G52" t="s">
        <v>1</v>
      </c>
      <c r="I52" t="s">
        <v>2</v>
      </c>
      <c r="K52" t="s">
        <v>3</v>
      </c>
      <c r="M52" t="s">
        <v>4</v>
      </c>
    </row>
    <row r="53" spans="6:13" x14ac:dyDescent="0.3">
      <c r="F53" t="s">
        <v>5</v>
      </c>
      <c r="G53" t="s">
        <v>25</v>
      </c>
      <c r="I53" t="s">
        <v>26</v>
      </c>
      <c r="K53" t="s">
        <v>26</v>
      </c>
      <c r="M53" t="s">
        <v>26</v>
      </c>
    </row>
    <row r="54" spans="6:13" x14ac:dyDescent="0.3">
      <c r="F54">
        <v>1</v>
      </c>
      <c r="G54" s="17">
        <v>0.66438399999999997</v>
      </c>
      <c r="I54" s="17">
        <v>0.69178099999999998</v>
      </c>
      <c r="K54" s="17">
        <v>0.63502899999999995</v>
      </c>
      <c r="M54" s="17">
        <v>0.61350300000000002</v>
      </c>
    </row>
    <row r="55" spans="6:13" x14ac:dyDescent="0.3">
      <c r="F55">
        <v>3</v>
      </c>
      <c r="G55" s="17">
        <v>0.70205499999999998</v>
      </c>
      <c r="I55" s="17">
        <v>0.66780799999999996</v>
      </c>
      <c r="K55" s="17">
        <v>0.61937399999999998</v>
      </c>
      <c r="M55" s="17">
        <v>0.61643800000000004</v>
      </c>
    </row>
    <row r="56" spans="6:13" x14ac:dyDescent="0.3">
      <c r="F56">
        <v>5</v>
      </c>
      <c r="G56" s="17">
        <v>0.65410999999999997</v>
      </c>
      <c r="I56" s="17">
        <v>0.65753399999999995</v>
      </c>
      <c r="K56" s="17">
        <v>0.56555800000000001</v>
      </c>
      <c r="M56" s="17">
        <v>0.59686899999999998</v>
      </c>
    </row>
    <row r="57" spans="6:13" x14ac:dyDescent="0.3">
      <c r="F57">
        <v>7</v>
      </c>
      <c r="G57" s="17">
        <v>0.63013699999999995</v>
      </c>
      <c r="I57" s="17">
        <v>0.64041099999999995</v>
      </c>
      <c r="K57" s="17">
        <v>0.61154600000000003</v>
      </c>
      <c r="M57" s="17">
        <v>0.60958900000000005</v>
      </c>
    </row>
    <row r="58" spans="6:13" x14ac:dyDescent="0.3">
      <c r="F58">
        <v>9</v>
      </c>
      <c r="G58" s="17">
        <v>0.57534200000000002</v>
      </c>
      <c r="I58" s="17">
        <v>0.62671200000000005</v>
      </c>
      <c r="K58" s="17">
        <v>0.59295500000000001</v>
      </c>
      <c r="M58" s="17">
        <v>0.58708400000000005</v>
      </c>
    </row>
    <row r="59" spans="6:13" x14ac:dyDescent="0.3">
      <c r="F59">
        <v>11</v>
      </c>
      <c r="G59" s="17">
        <v>0.68150699999999997</v>
      </c>
      <c r="I59" s="17">
        <v>0.66438399999999997</v>
      </c>
      <c r="K59" s="17">
        <v>0.60371799999999998</v>
      </c>
      <c r="M59" s="17">
        <v>0.62426599999999999</v>
      </c>
    </row>
    <row r="60" spans="6:13" x14ac:dyDescent="0.3">
      <c r="F60">
        <v>13</v>
      </c>
      <c r="G60" s="17">
        <v>0.66438399999999997</v>
      </c>
      <c r="I60" s="17">
        <v>0.62671200000000005</v>
      </c>
      <c r="K60" s="17">
        <v>0.61448100000000005</v>
      </c>
      <c r="M60" s="17">
        <v>0.61741699999999999</v>
      </c>
    </row>
    <row r="61" spans="6:13" x14ac:dyDescent="0.3">
      <c r="F61">
        <v>15</v>
      </c>
      <c r="G61" s="17">
        <v>0.64383599999999996</v>
      </c>
      <c r="I61" s="17">
        <v>0.62671200000000005</v>
      </c>
      <c r="K61" s="17">
        <v>0.62035200000000001</v>
      </c>
      <c r="M61" s="17">
        <v>0.59686899999999998</v>
      </c>
    </row>
    <row r="62" spans="6:13" x14ac:dyDescent="0.3">
      <c r="F62">
        <v>17</v>
      </c>
      <c r="G62" s="17">
        <v>0.58219200000000004</v>
      </c>
      <c r="I62" s="17">
        <v>0.59246600000000005</v>
      </c>
      <c r="K62" s="17">
        <v>0.622309</v>
      </c>
      <c r="M62" s="17">
        <v>0.59882599999999997</v>
      </c>
    </row>
    <row r="63" spans="6:13" x14ac:dyDescent="0.3">
      <c r="F63">
        <v>19</v>
      </c>
      <c r="G63" s="17">
        <v>0.63013699999999995</v>
      </c>
      <c r="I63" s="17">
        <v>0.65753399999999995</v>
      </c>
      <c r="K63" s="17">
        <v>0.63013699999999995</v>
      </c>
      <c r="M63" s="17">
        <v>0.622309</v>
      </c>
    </row>
    <row r="64" spans="6:13" x14ac:dyDescent="0.3">
      <c r="F64" t="s">
        <v>7</v>
      </c>
      <c r="G64" s="17">
        <f>AVERAGE(G54,G55,G56,G57,G58,G59,G60,G61,G62,G63,)</f>
        <v>0.58437127272727274</v>
      </c>
      <c r="H64" s="17"/>
      <c r="I64" s="17">
        <f t="shared" ref="I64:M64" si="3">AVERAGE(I54,I55,I56,I57,I58,I59,I60,I61,I62,I63,)</f>
        <v>0.5865503636363637</v>
      </c>
      <c r="J64" s="17"/>
      <c r="K64" s="17">
        <f t="shared" si="3"/>
        <v>0.55595081818181813</v>
      </c>
      <c r="L64" s="17"/>
      <c r="M64" s="17">
        <f t="shared" si="3"/>
        <v>0.55301545454545442</v>
      </c>
    </row>
    <row r="65" spans="6:13" x14ac:dyDescent="0.3">
      <c r="F65" t="s">
        <v>8</v>
      </c>
      <c r="G65">
        <f>_xlfn.STDEV.S(G63,G62,G61,G60,G59,G58,G57,G56,G55,G54)</f>
        <v>4.0297130091360087E-2</v>
      </c>
      <c r="I65">
        <f t="shared" ref="I65:M65" si="4">_xlfn.STDEV.S(I54,I55,I56,I57,I58,I59,I60,I61,I62,I63)</f>
        <v>2.8249718996439164E-2</v>
      </c>
      <c r="K65">
        <f t="shared" si="4"/>
        <v>2.0226921534595078E-2</v>
      </c>
      <c r="M65">
        <f t="shared" si="4"/>
        <v>1.2607108506270932E-2</v>
      </c>
    </row>
    <row r="66" spans="6:13" x14ac:dyDescent="0.3">
      <c r="F66" t="s">
        <v>29</v>
      </c>
      <c r="G66">
        <f>G65*G65</f>
        <v>1.6238586935999986E-3</v>
      </c>
      <c r="I66">
        <f t="shared" ref="I66:M66" si="5">I65*I65</f>
        <v>7.9804662337777579E-4</v>
      </c>
      <c r="K66">
        <f t="shared" si="5"/>
        <v>4.0912835476666611E-4</v>
      </c>
      <c r="M66">
        <f t="shared" si="5"/>
        <v>1.589391848888889E-4</v>
      </c>
    </row>
    <row r="68" spans="6:13" x14ac:dyDescent="0.3">
      <c r="G68" t="s">
        <v>1</v>
      </c>
      <c r="I68" t="s">
        <v>2</v>
      </c>
      <c r="K68" t="s">
        <v>3</v>
      </c>
      <c r="M68" t="s">
        <v>4</v>
      </c>
    </row>
    <row r="69" spans="6:13" x14ac:dyDescent="0.3">
      <c r="F69" t="s">
        <v>5</v>
      </c>
      <c r="G69" t="s">
        <v>28</v>
      </c>
      <c r="I69" t="s">
        <v>27</v>
      </c>
      <c r="K69" t="s">
        <v>27</v>
      </c>
      <c r="M69" t="s">
        <v>27</v>
      </c>
    </row>
    <row r="70" spans="6:13" x14ac:dyDescent="0.3">
      <c r="F70">
        <v>1</v>
      </c>
      <c r="G70" s="17">
        <v>0.65068499999999996</v>
      </c>
      <c r="I70" s="17">
        <v>0.66780799999999996</v>
      </c>
      <c r="K70" s="17">
        <v>0.61448100000000005</v>
      </c>
      <c r="M70" s="17">
        <v>0.60861100000000001</v>
      </c>
    </row>
    <row r="71" spans="6:13" x14ac:dyDescent="0.3">
      <c r="F71">
        <v>3</v>
      </c>
      <c r="G71" s="17">
        <v>0.67465799999999998</v>
      </c>
      <c r="I71" s="17">
        <v>0.63356199999999996</v>
      </c>
      <c r="K71" s="17">
        <v>0.58708400000000005</v>
      </c>
      <c r="M71" s="17">
        <v>0.60078299999999996</v>
      </c>
    </row>
    <row r="72" spans="6:13" x14ac:dyDescent="0.3">
      <c r="F72">
        <v>5</v>
      </c>
      <c r="G72" s="17">
        <v>0.61986300000000005</v>
      </c>
      <c r="I72" s="17">
        <v>0.56849300000000003</v>
      </c>
      <c r="K72" s="17">
        <v>0.59589000000000003</v>
      </c>
      <c r="M72" s="17">
        <v>0.594912</v>
      </c>
    </row>
    <row r="73" spans="6:13" x14ac:dyDescent="0.3">
      <c r="F73">
        <v>7</v>
      </c>
      <c r="G73" s="17">
        <v>0.62671200000000005</v>
      </c>
      <c r="I73" s="17">
        <v>0.63356199999999996</v>
      </c>
      <c r="K73" s="17">
        <v>0.57338599999999995</v>
      </c>
      <c r="M73" s="17">
        <v>0.58219200000000004</v>
      </c>
    </row>
    <row r="74" spans="6:13" x14ac:dyDescent="0.3">
      <c r="F74">
        <v>9</v>
      </c>
      <c r="G74" s="17">
        <v>0.63356199999999996</v>
      </c>
      <c r="I74" s="17">
        <v>0.66438399999999997</v>
      </c>
      <c r="K74" s="17">
        <v>0.58904100000000004</v>
      </c>
      <c r="M74" s="17">
        <v>0.59686899999999998</v>
      </c>
    </row>
    <row r="75" spans="6:13" x14ac:dyDescent="0.3">
      <c r="F75">
        <v>11</v>
      </c>
      <c r="G75" s="17">
        <v>0.65410999999999997</v>
      </c>
      <c r="I75" s="17">
        <v>0.66438399999999997</v>
      </c>
      <c r="K75" s="17">
        <v>0.58610600000000002</v>
      </c>
      <c r="M75" s="17">
        <v>0.58512699999999995</v>
      </c>
    </row>
    <row r="76" spans="6:13" x14ac:dyDescent="0.3">
      <c r="F76">
        <v>13</v>
      </c>
      <c r="G76" s="17">
        <v>0.61301399999999995</v>
      </c>
      <c r="I76" s="17">
        <v>0.61301399999999995</v>
      </c>
      <c r="K76" s="17">
        <v>0.60078299999999996</v>
      </c>
      <c r="M76" s="17">
        <v>0.59393300000000004</v>
      </c>
    </row>
    <row r="77" spans="6:13" x14ac:dyDescent="0.3">
      <c r="F77">
        <v>15</v>
      </c>
      <c r="G77" s="17">
        <v>0.63356199999999996</v>
      </c>
      <c r="I77" s="17">
        <v>0.65753399999999995</v>
      </c>
      <c r="K77" s="17">
        <v>0.59197699999999998</v>
      </c>
      <c r="M77" s="17">
        <v>0.56457900000000005</v>
      </c>
    </row>
    <row r="78" spans="6:13" x14ac:dyDescent="0.3">
      <c r="F78">
        <v>17</v>
      </c>
      <c r="G78" s="17">
        <v>0.59589000000000003</v>
      </c>
      <c r="I78" s="17">
        <v>0.59589000000000003</v>
      </c>
      <c r="K78" s="17">
        <v>0.62328799999999995</v>
      </c>
      <c r="M78" s="17">
        <v>0.588063</v>
      </c>
    </row>
    <row r="79" spans="6:13" x14ac:dyDescent="0.3">
      <c r="F79">
        <v>19</v>
      </c>
      <c r="G79" s="17">
        <v>0.67465799999999998</v>
      </c>
      <c r="I79" s="17">
        <v>0.64041099999999995</v>
      </c>
      <c r="K79" s="17">
        <v>0.62035200000000001</v>
      </c>
      <c r="M79" s="17">
        <v>0.61546000000000001</v>
      </c>
    </row>
    <row r="80" spans="6:13" x14ac:dyDescent="0.3">
      <c r="F80" t="s">
        <v>7</v>
      </c>
      <c r="G80" s="17">
        <f>AVERAGE(G70,G71,G72,G73,G74,G75,G76,G77,G78,G79)</f>
        <v>0.6376714</v>
      </c>
      <c r="I80" s="17">
        <f>AVERAGE(I70,I71,I72,I73,I74,I75,I77,I76,I78,I79)</f>
        <v>0.63390420000000003</v>
      </c>
      <c r="J80" s="17"/>
      <c r="K80" s="17">
        <f t="shared" ref="K80:M80" si="6">AVERAGE(K70,K71,K72,K73,K74,K75,K77,K76,K78,K79)</f>
        <v>0.59823879999999985</v>
      </c>
      <c r="L80" s="17"/>
      <c r="M80" s="17">
        <f t="shared" si="6"/>
        <v>0.59305289999999988</v>
      </c>
    </row>
    <row r="81" spans="6:14" x14ac:dyDescent="0.3">
      <c r="F81" t="s">
        <v>8</v>
      </c>
      <c r="G81">
        <f>_xlfn.STDEV.S(G70,G71,G72,G73,G74,G75,G76,G77,G78,G79)</f>
        <v>2.582051976927565E-2</v>
      </c>
      <c r="I81">
        <f t="shared" ref="I81:M81" si="7">_xlfn.STDEV.S(I70,I71,I72,I73,I74,I75,I76,I77,I78,I79)</f>
        <v>3.2945323575753659E-2</v>
      </c>
      <c r="K81">
        <f t="shared" si="7"/>
        <v>1.6348158719290413E-2</v>
      </c>
      <c r="M81">
        <f t="shared" si="7"/>
        <v>1.4294993773656865E-2</v>
      </c>
    </row>
    <row r="82" spans="6:14" x14ac:dyDescent="0.3">
      <c r="F82" t="s">
        <v>29</v>
      </c>
      <c r="G82">
        <f>VAR(G70,G71,G72,G73,G74,G75,G76,G77,G78,G79,G80)</f>
        <v>6.0002931703999926E-4</v>
      </c>
      <c r="I82">
        <f t="shared" ref="I82:M82" si="8">VAR(I70,I71,I72,I73,I74,I75,I76,I77,I78,I79,I80)</f>
        <v>9.7685491095999893E-4</v>
      </c>
      <c r="K82">
        <f t="shared" si="8"/>
        <v>2.4053606416000003E-4</v>
      </c>
      <c r="M82">
        <f t="shared" si="8"/>
        <v>1.8391216228999969E-4</v>
      </c>
    </row>
    <row r="84" spans="6:14" x14ac:dyDescent="0.3">
      <c r="F84" t="s">
        <v>5</v>
      </c>
      <c r="G84" t="s">
        <v>1</v>
      </c>
      <c r="I84" t="s">
        <v>2</v>
      </c>
      <c r="K84" t="s">
        <v>3</v>
      </c>
      <c r="M84" t="s">
        <v>4</v>
      </c>
      <c r="N84" t="s">
        <v>31</v>
      </c>
    </row>
    <row r="85" spans="6:14" ht="15" thickBot="1" x14ac:dyDescent="0.35">
      <c r="F85">
        <v>1</v>
      </c>
      <c r="G85" s="29">
        <v>0.66780799999999996</v>
      </c>
      <c r="H85" s="29">
        <v>0.63356199999999996</v>
      </c>
      <c r="I85" s="29">
        <v>0.62035200000000001</v>
      </c>
      <c r="J85" s="30">
        <v>0.63209400000000004</v>
      </c>
    </row>
    <row r="86" spans="6:14" ht="15" thickBot="1" x14ac:dyDescent="0.35">
      <c r="F86">
        <v>3</v>
      </c>
      <c r="G86" s="29">
        <v>0.68150699999999997</v>
      </c>
      <c r="H86" s="29">
        <v>0.66095899999999996</v>
      </c>
      <c r="I86" s="29">
        <v>0.63111499999999998</v>
      </c>
      <c r="J86" s="30">
        <v>0.63405100000000003</v>
      </c>
    </row>
    <row r="87" spans="6:14" ht="15" thickBot="1" x14ac:dyDescent="0.35">
      <c r="F87">
        <v>5</v>
      </c>
      <c r="G87" s="29">
        <v>0.67123299999999997</v>
      </c>
      <c r="H87" s="29">
        <v>0.63013699999999995</v>
      </c>
      <c r="I87" s="29">
        <v>0.62133099999999997</v>
      </c>
      <c r="J87" s="30">
        <v>0.61154600000000003</v>
      </c>
    </row>
    <row r="88" spans="6:14" ht="15" thickBot="1" x14ac:dyDescent="0.35">
      <c r="F88">
        <v>7</v>
      </c>
      <c r="G88" s="29">
        <v>0.64725999999999995</v>
      </c>
      <c r="H88" s="29">
        <v>0.65068499999999996</v>
      </c>
      <c r="I88" s="29">
        <v>0.65557699999999997</v>
      </c>
      <c r="J88" s="30">
        <v>0.64579299999999995</v>
      </c>
    </row>
    <row r="89" spans="6:14" ht="15" thickBot="1" x14ac:dyDescent="0.35">
      <c r="F89">
        <v>9</v>
      </c>
      <c r="G89" s="29">
        <v>0.70205499999999998</v>
      </c>
      <c r="H89" s="29">
        <v>0.65068499999999996</v>
      </c>
      <c r="I89" s="29">
        <v>0.62817999999999996</v>
      </c>
      <c r="J89" s="30">
        <v>0.60567499999999996</v>
      </c>
    </row>
    <row r="90" spans="6:14" ht="15" thickBot="1" x14ac:dyDescent="0.35">
      <c r="F90">
        <v>11</v>
      </c>
      <c r="G90" s="29">
        <v>0.70205499999999998</v>
      </c>
      <c r="H90" s="29">
        <v>0.69178099999999998</v>
      </c>
      <c r="I90" s="29">
        <v>0.64872799999999997</v>
      </c>
      <c r="J90" s="30">
        <v>0.62426599999999999</v>
      </c>
    </row>
    <row r="91" spans="6:14" ht="15" thickBot="1" x14ac:dyDescent="0.35">
      <c r="F91">
        <v>13</v>
      </c>
      <c r="G91" s="29">
        <v>0.66095899999999996</v>
      </c>
      <c r="H91" s="29">
        <v>0.64041099999999995</v>
      </c>
      <c r="I91" s="29">
        <v>0.65655600000000003</v>
      </c>
      <c r="J91" s="30">
        <v>0.60861100000000001</v>
      </c>
    </row>
    <row r="92" spans="6:14" ht="15" thickBot="1" x14ac:dyDescent="0.35">
      <c r="F92">
        <v>15</v>
      </c>
      <c r="G92" s="29">
        <v>0.70547899999999997</v>
      </c>
      <c r="H92" s="29">
        <v>0.67123299999999997</v>
      </c>
      <c r="I92" s="29">
        <v>0.61448100000000005</v>
      </c>
      <c r="J92" s="30">
        <v>0.60078299999999996</v>
      </c>
    </row>
    <row r="93" spans="6:14" ht="15" thickBot="1" x14ac:dyDescent="0.35">
      <c r="F93">
        <v>17</v>
      </c>
      <c r="G93" s="29">
        <v>0.64041099999999995</v>
      </c>
      <c r="H93" s="29">
        <v>0.64383599999999996</v>
      </c>
      <c r="I93" s="29">
        <v>0.64677099999999998</v>
      </c>
      <c r="J93" s="30">
        <v>0.61350300000000002</v>
      </c>
    </row>
    <row r="94" spans="6:14" ht="15" thickBot="1" x14ac:dyDescent="0.35">
      <c r="F94">
        <v>19</v>
      </c>
      <c r="G94" s="29">
        <v>0.71917799999999998</v>
      </c>
      <c r="H94" s="29">
        <v>0.65753399999999995</v>
      </c>
      <c r="I94" s="29">
        <v>0.64285700000000001</v>
      </c>
      <c r="J94" s="30">
        <v>0.60958900000000005</v>
      </c>
    </row>
    <row r="95" spans="6:14" x14ac:dyDescent="0.3">
      <c r="F95" t="s">
        <v>7</v>
      </c>
      <c r="G95" s="17">
        <f>AVERAGE(G85,G86,G87,G88,G89,G90,G91,G92,G93,G94)</f>
        <v>0.67979450000000008</v>
      </c>
      <c r="H95" s="17">
        <f t="shared" ref="H95:J95" si="9">AVERAGE(H85,H86,H87,H88,H89,H90,H91,H92,H93,H94)</f>
        <v>0.65308230000000012</v>
      </c>
      <c r="I95" s="17">
        <f t="shared" si="9"/>
        <v>0.63659480000000013</v>
      </c>
      <c r="J95" s="17">
        <f t="shared" si="9"/>
        <v>0.61859109999999995</v>
      </c>
    </row>
    <row r="96" spans="6:14" x14ac:dyDescent="0.3">
      <c r="F96" t="s">
        <v>8</v>
      </c>
      <c r="G96">
        <f>_xlfn.STDEV.S(G85,G86,G87,G88,G89,G90,G91,G92,G93,G94)</f>
        <v>2.6637590974869424E-2</v>
      </c>
      <c r="H96">
        <f t="shared" ref="H96:J96" si="10">_xlfn.STDEV.S(H85,H86,H87,H88,H89,H90,H91,H92,H93,H94)</f>
        <v>1.8481150259115377E-2</v>
      </c>
      <c r="I96">
        <f t="shared" si="10"/>
        <v>1.5403562068560629E-2</v>
      </c>
      <c r="J96">
        <f t="shared" si="10"/>
        <v>1.4657577224766717E-2</v>
      </c>
    </row>
    <row r="97" spans="6:11" x14ac:dyDescent="0.3">
      <c r="F97" t="s">
        <v>29</v>
      </c>
      <c r="G97">
        <f>G96*G96</f>
        <v>7.0956125294444495E-4</v>
      </c>
      <c r="H97">
        <f t="shared" ref="H97:J97" si="11">H96*H96</f>
        <v>3.4155291490000034E-4</v>
      </c>
      <c r="I97">
        <f t="shared" si="11"/>
        <v>2.3726972439999978E-4</v>
      </c>
      <c r="J97">
        <f t="shared" si="11"/>
        <v>2.1484457009999998E-4</v>
      </c>
    </row>
    <row r="101" spans="6:11" ht="15" thickBot="1" x14ac:dyDescent="0.35">
      <c r="F101" t="s">
        <v>14</v>
      </c>
      <c r="H101" s="18" t="s">
        <v>15</v>
      </c>
      <c r="I101" s="18" t="s">
        <v>16</v>
      </c>
      <c r="J101" s="18" t="s">
        <v>17</v>
      </c>
      <c r="K101" s="18" t="s">
        <v>18</v>
      </c>
    </row>
    <row r="102" spans="6:11" x14ac:dyDescent="0.3">
      <c r="F102" s="10">
        <v>1</v>
      </c>
      <c r="G102" s="19" t="s">
        <v>6</v>
      </c>
      <c r="H102" s="20">
        <v>0.42470000000000002</v>
      </c>
      <c r="I102" s="20">
        <v>0.42465799999999998</v>
      </c>
      <c r="J102" s="20">
        <v>0.52149999999999996</v>
      </c>
      <c r="K102" s="21">
        <v>0.52152600000000005</v>
      </c>
    </row>
    <row r="103" spans="6:11" x14ac:dyDescent="0.3">
      <c r="F103" s="12">
        <v>1</v>
      </c>
      <c r="G103" s="22" t="s">
        <v>9</v>
      </c>
      <c r="H103" s="23">
        <v>0.60619999999999996</v>
      </c>
      <c r="I103" s="23">
        <v>0.58904100000000004</v>
      </c>
      <c r="J103" s="23">
        <v>0.61550000000000005</v>
      </c>
      <c r="K103" s="24">
        <v>0.59882599999999997</v>
      </c>
    </row>
    <row r="104" spans="6:11" x14ac:dyDescent="0.3">
      <c r="F104" s="12">
        <v>1</v>
      </c>
      <c r="G104" s="25" t="s">
        <v>10</v>
      </c>
      <c r="H104" s="26">
        <v>0.59589999999999999</v>
      </c>
      <c r="I104" s="26">
        <v>0.60616400000000004</v>
      </c>
      <c r="J104" s="26">
        <v>0.59389999999999998</v>
      </c>
      <c r="K104" s="27">
        <v>0.59099800000000002</v>
      </c>
    </row>
    <row r="105" spans="6:11" ht="15" thickBot="1" x14ac:dyDescent="0.35">
      <c r="F105" s="13">
        <v>1</v>
      </c>
      <c r="G105" s="28" t="s">
        <v>30</v>
      </c>
      <c r="H105" s="29">
        <v>0.66780799999999996</v>
      </c>
      <c r="I105" s="29">
        <v>0.63356199999999996</v>
      </c>
      <c r="J105" s="29">
        <v>0.62035200000000001</v>
      </c>
      <c r="K105" s="30">
        <v>0.63209400000000004</v>
      </c>
    </row>
    <row r="106" spans="6:11" x14ac:dyDescent="0.3">
      <c r="F106" s="10">
        <v>3</v>
      </c>
      <c r="G106" s="19" t="s">
        <v>6</v>
      </c>
      <c r="H106" s="20">
        <v>0.48970000000000002</v>
      </c>
      <c r="I106" s="20">
        <v>0.48972599999999999</v>
      </c>
      <c r="J106" s="20">
        <v>0.51470000000000005</v>
      </c>
      <c r="K106" s="21">
        <v>0.51467700000000005</v>
      </c>
    </row>
    <row r="107" spans="6:11" x14ac:dyDescent="0.3">
      <c r="F107" s="12">
        <v>3</v>
      </c>
      <c r="G107" s="22" t="s">
        <v>9</v>
      </c>
      <c r="H107" s="23">
        <v>0.63360000000000005</v>
      </c>
      <c r="I107" s="23">
        <v>0.61301399999999995</v>
      </c>
      <c r="J107" s="23">
        <v>0.61839999999999995</v>
      </c>
      <c r="K107" s="24">
        <v>0.61546000000000001</v>
      </c>
    </row>
    <row r="108" spans="6:11" x14ac:dyDescent="0.3">
      <c r="F108" s="12">
        <v>3</v>
      </c>
      <c r="G108" s="25" t="s">
        <v>10</v>
      </c>
      <c r="H108" s="26">
        <v>0.62390000000000001</v>
      </c>
      <c r="I108" s="26">
        <v>0.63013699999999995</v>
      </c>
      <c r="J108" s="26">
        <v>0.58220000000000005</v>
      </c>
      <c r="K108" s="27">
        <v>0.60567499999999996</v>
      </c>
    </row>
    <row r="109" spans="6:11" ht="15" thickBot="1" x14ac:dyDescent="0.35">
      <c r="F109" s="13">
        <v>3</v>
      </c>
      <c r="G109" s="28" t="s">
        <v>30</v>
      </c>
      <c r="H109" s="29">
        <v>0.68150699999999997</v>
      </c>
      <c r="I109" s="29">
        <v>0.66095899999999996</v>
      </c>
      <c r="J109" s="29">
        <v>0.63111499999999998</v>
      </c>
      <c r="K109" s="30">
        <v>0.63405100000000003</v>
      </c>
    </row>
    <row r="110" spans="6:11" x14ac:dyDescent="0.3">
      <c r="F110" s="10">
        <v>5</v>
      </c>
      <c r="G110" s="19" t="s">
        <v>6</v>
      </c>
      <c r="H110" s="20">
        <v>0.41099999999999998</v>
      </c>
      <c r="I110" s="20">
        <v>0.41095900000000002</v>
      </c>
      <c r="J110" s="20">
        <v>0.39240000000000003</v>
      </c>
      <c r="K110" s="21">
        <v>0.39236799999999999</v>
      </c>
    </row>
    <row r="111" spans="6:11" x14ac:dyDescent="0.3">
      <c r="F111" s="12">
        <v>5</v>
      </c>
      <c r="G111" s="22" t="s">
        <v>9</v>
      </c>
      <c r="H111" s="23">
        <v>0.65410000000000001</v>
      </c>
      <c r="I111" s="23">
        <v>0.62671200000000005</v>
      </c>
      <c r="J111" s="23">
        <v>0.6331</v>
      </c>
      <c r="K111" s="24">
        <v>0.60958900000000005</v>
      </c>
    </row>
    <row r="112" spans="6:11" x14ac:dyDescent="0.3">
      <c r="F112" s="12">
        <v>5</v>
      </c>
      <c r="G112" s="25" t="s">
        <v>10</v>
      </c>
      <c r="H112" s="26">
        <v>0.63009999999999999</v>
      </c>
      <c r="I112" s="26">
        <v>0.60958900000000005</v>
      </c>
      <c r="J112" s="26">
        <v>0.57240000000000002</v>
      </c>
      <c r="K112" s="27">
        <v>0.62133099999999997</v>
      </c>
    </row>
    <row r="113" spans="6:11" ht="15" thickBot="1" x14ac:dyDescent="0.35">
      <c r="F113" s="13">
        <v>5</v>
      </c>
      <c r="G113" s="28" t="s">
        <v>30</v>
      </c>
      <c r="H113" s="29">
        <v>0.67123299999999997</v>
      </c>
      <c r="I113" s="29">
        <v>0.63013699999999995</v>
      </c>
      <c r="J113" s="29">
        <v>0.62133099999999997</v>
      </c>
      <c r="K113" s="30">
        <v>0.61154600000000003</v>
      </c>
    </row>
    <row r="114" spans="6:11" x14ac:dyDescent="0.3">
      <c r="F114" s="10">
        <f>F113+2</f>
        <v>7</v>
      </c>
      <c r="G114" s="19" t="s">
        <v>6</v>
      </c>
      <c r="H114" s="20">
        <v>0.4178</v>
      </c>
      <c r="I114" s="20">
        <v>0.41780800000000001</v>
      </c>
      <c r="J114" s="20">
        <v>0.53029999999999999</v>
      </c>
      <c r="K114" s="21">
        <v>0.53033300000000005</v>
      </c>
    </row>
    <row r="115" spans="6:11" x14ac:dyDescent="0.3">
      <c r="F115" s="12">
        <f>F114</f>
        <v>7</v>
      </c>
      <c r="G115" s="22" t="s">
        <v>9</v>
      </c>
      <c r="H115" s="23">
        <v>0.62670000000000003</v>
      </c>
      <c r="I115" s="23">
        <v>0.58561600000000003</v>
      </c>
      <c r="J115" s="23">
        <v>0.60860000000000003</v>
      </c>
      <c r="K115" s="24">
        <v>0.62915900000000002</v>
      </c>
    </row>
    <row r="116" spans="6:11" x14ac:dyDescent="0.3">
      <c r="F116" s="12">
        <f t="shared" ref="F116:F117" si="12">F115</f>
        <v>7</v>
      </c>
      <c r="G116" s="25" t="s">
        <v>10</v>
      </c>
      <c r="H116" s="26">
        <v>0.58560000000000001</v>
      </c>
      <c r="I116" s="26">
        <v>0.59246600000000005</v>
      </c>
      <c r="J116" s="26">
        <v>0.59689999999999999</v>
      </c>
      <c r="K116" s="27">
        <v>0.61448100000000005</v>
      </c>
    </row>
    <row r="117" spans="6:11" ht="15" thickBot="1" x14ac:dyDescent="0.35">
      <c r="F117" s="13">
        <f t="shared" si="12"/>
        <v>7</v>
      </c>
      <c r="G117" s="28" t="s">
        <v>30</v>
      </c>
      <c r="H117" s="29">
        <v>0.64725999999999995</v>
      </c>
      <c r="I117" s="29">
        <v>0.65068499999999996</v>
      </c>
      <c r="J117" s="29">
        <v>0.65557699999999997</v>
      </c>
      <c r="K117" s="30">
        <v>0.64579299999999995</v>
      </c>
    </row>
    <row r="118" spans="6:11" x14ac:dyDescent="0.3">
      <c r="F118" s="10">
        <f>F117+2</f>
        <v>9</v>
      </c>
      <c r="G118" s="19" t="s">
        <v>6</v>
      </c>
      <c r="H118" s="20">
        <v>0.4178</v>
      </c>
      <c r="I118" s="20">
        <v>0.41780800000000001</v>
      </c>
      <c r="J118" s="20">
        <v>0.40799999999999997</v>
      </c>
      <c r="K118" s="21">
        <v>0.40802300000000002</v>
      </c>
    </row>
    <row r="119" spans="6:11" x14ac:dyDescent="0.3">
      <c r="F119" s="12">
        <f>F118</f>
        <v>9</v>
      </c>
      <c r="G119" s="22" t="s">
        <v>9</v>
      </c>
      <c r="H119" s="23">
        <v>0.67810000000000004</v>
      </c>
      <c r="I119" s="23">
        <v>0.63356199999999996</v>
      </c>
      <c r="J119" s="23">
        <v>0.6331</v>
      </c>
      <c r="K119" s="24">
        <v>0.61546000000000001</v>
      </c>
    </row>
    <row r="120" spans="6:11" x14ac:dyDescent="0.3">
      <c r="F120" s="12">
        <f t="shared" ref="F120:F121" si="13">F119</f>
        <v>9</v>
      </c>
      <c r="G120" s="25" t="s">
        <v>10</v>
      </c>
      <c r="H120" s="26">
        <v>0.63009999999999999</v>
      </c>
      <c r="I120" s="26">
        <v>0.61643800000000004</v>
      </c>
      <c r="J120" s="26">
        <v>0.5665</v>
      </c>
      <c r="K120" s="27">
        <v>0.588063</v>
      </c>
    </row>
    <row r="121" spans="6:11" ht="15" thickBot="1" x14ac:dyDescent="0.35">
      <c r="F121" s="13">
        <f t="shared" si="13"/>
        <v>9</v>
      </c>
      <c r="G121" s="28" t="s">
        <v>30</v>
      </c>
      <c r="H121" s="29">
        <v>0.70205499999999998</v>
      </c>
      <c r="I121" s="29">
        <v>0.65068499999999996</v>
      </c>
      <c r="J121" s="29">
        <v>0.62817999999999996</v>
      </c>
      <c r="K121" s="30">
        <v>0.60567499999999996</v>
      </c>
    </row>
    <row r="122" spans="6:11" x14ac:dyDescent="0.3">
      <c r="F122" s="10">
        <f>F121+2</f>
        <v>11</v>
      </c>
      <c r="G122" s="19" t="s">
        <v>6</v>
      </c>
      <c r="H122" s="20">
        <v>0.43149999999999999</v>
      </c>
      <c r="I122" s="20">
        <v>0.43150699999999997</v>
      </c>
      <c r="J122" s="20">
        <v>0.51570000000000005</v>
      </c>
      <c r="K122" s="21">
        <v>0.515656</v>
      </c>
    </row>
    <row r="123" spans="6:11" x14ac:dyDescent="0.3">
      <c r="F123" s="12">
        <f>F122</f>
        <v>11</v>
      </c>
      <c r="G123" s="22" t="s">
        <v>9</v>
      </c>
      <c r="H123" s="23">
        <v>0.66100000000000003</v>
      </c>
      <c r="I123" s="23">
        <v>0.65753399999999995</v>
      </c>
      <c r="J123" s="23">
        <v>0.6018</v>
      </c>
      <c r="K123" s="24">
        <v>0.60371799999999998</v>
      </c>
    </row>
    <row r="124" spans="6:11" x14ac:dyDescent="0.3">
      <c r="F124" s="12">
        <f t="shared" ref="F124:F125" si="14">F123</f>
        <v>11</v>
      </c>
      <c r="G124" s="25" t="s">
        <v>10</v>
      </c>
      <c r="H124" s="26">
        <v>0.65749999999999997</v>
      </c>
      <c r="I124" s="26">
        <v>0.63013699999999995</v>
      </c>
      <c r="J124" s="26">
        <v>0.56950000000000001</v>
      </c>
      <c r="K124" s="27">
        <v>0.60763199999999995</v>
      </c>
    </row>
    <row r="125" spans="6:11" ht="15" thickBot="1" x14ac:dyDescent="0.35">
      <c r="F125" s="13">
        <f t="shared" si="14"/>
        <v>11</v>
      </c>
      <c r="G125" s="28" t="s">
        <v>30</v>
      </c>
      <c r="H125" s="29">
        <v>0.70205499999999998</v>
      </c>
      <c r="I125" s="29">
        <v>0.69178099999999998</v>
      </c>
      <c r="J125" s="29">
        <v>0.64872799999999997</v>
      </c>
      <c r="K125" s="30">
        <v>0.62426599999999999</v>
      </c>
    </row>
    <row r="126" spans="6:11" x14ac:dyDescent="0.3">
      <c r="F126" s="10">
        <f>F125+2</f>
        <v>13</v>
      </c>
      <c r="G126" s="19" t="s">
        <v>6</v>
      </c>
      <c r="H126" s="20">
        <v>0.517123</v>
      </c>
      <c r="I126" s="20">
        <v>0.517123</v>
      </c>
      <c r="J126" s="20">
        <v>0.52149999999999996</v>
      </c>
      <c r="K126" s="21">
        <v>0.52152600000000005</v>
      </c>
    </row>
    <row r="127" spans="6:11" x14ac:dyDescent="0.3">
      <c r="F127" s="12">
        <f>F126</f>
        <v>13</v>
      </c>
      <c r="G127" s="22" t="s">
        <v>9</v>
      </c>
      <c r="H127" s="23">
        <v>0.67469999999999997</v>
      </c>
      <c r="I127" s="23">
        <v>0.65068499999999996</v>
      </c>
      <c r="J127" s="23">
        <v>0.62229999999999996</v>
      </c>
      <c r="K127" s="24">
        <v>0.59784700000000002</v>
      </c>
    </row>
    <row r="128" spans="6:11" x14ac:dyDescent="0.3">
      <c r="F128" s="12">
        <f t="shared" ref="F128:F129" si="15">F127</f>
        <v>13</v>
      </c>
      <c r="G128" s="25" t="s">
        <v>10</v>
      </c>
      <c r="H128" s="26">
        <v>0.60619999999999996</v>
      </c>
      <c r="I128" s="26">
        <v>0.60274000000000005</v>
      </c>
      <c r="J128" s="26">
        <v>0.58409999999999995</v>
      </c>
      <c r="K128" s="27">
        <v>0.60469700000000004</v>
      </c>
    </row>
    <row r="129" spans="6:11" ht="15" thickBot="1" x14ac:dyDescent="0.35">
      <c r="F129" s="13">
        <f t="shared" si="15"/>
        <v>13</v>
      </c>
      <c r="G129" s="28" t="s">
        <v>30</v>
      </c>
      <c r="H129" s="29">
        <v>0.66095899999999996</v>
      </c>
      <c r="I129" s="29">
        <v>0.64041099999999995</v>
      </c>
      <c r="J129" s="29">
        <v>0.65655600000000003</v>
      </c>
      <c r="K129" s="30">
        <v>0.60861100000000001</v>
      </c>
    </row>
    <row r="130" spans="6:11" x14ac:dyDescent="0.3">
      <c r="F130" s="10">
        <f>F129+2</f>
        <v>15</v>
      </c>
      <c r="G130" s="19" t="s">
        <v>6</v>
      </c>
      <c r="H130" s="20">
        <v>0.46579999999999999</v>
      </c>
      <c r="I130" s="20">
        <v>0.46575299999999997</v>
      </c>
      <c r="J130" s="20">
        <v>0.51470000000000005</v>
      </c>
      <c r="K130" s="21">
        <v>0.51467700000000005</v>
      </c>
    </row>
    <row r="131" spans="6:11" x14ac:dyDescent="0.3">
      <c r="F131" s="12">
        <f>F130</f>
        <v>15</v>
      </c>
      <c r="G131" s="22" t="s">
        <v>9</v>
      </c>
      <c r="H131" s="23">
        <v>0.61639999999999995</v>
      </c>
      <c r="I131" s="23">
        <v>0.58904100000000004</v>
      </c>
      <c r="J131" s="23">
        <v>0.58809999999999996</v>
      </c>
      <c r="K131" s="24">
        <v>0.58708400000000005</v>
      </c>
    </row>
    <row r="132" spans="6:11" x14ac:dyDescent="0.3">
      <c r="F132" s="12">
        <f t="shared" ref="F132:F133" si="16">F131</f>
        <v>15</v>
      </c>
      <c r="G132" s="25" t="s">
        <v>10</v>
      </c>
      <c r="H132" s="26">
        <v>0.62329999999999997</v>
      </c>
      <c r="I132" s="26">
        <v>0.61643800000000004</v>
      </c>
      <c r="J132" s="26">
        <v>0.56950000000000001</v>
      </c>
      <c r="K132" s="27">
        <v>0.58023499999999995</v>
      </c>
    </row>
    <row r="133" spans="6:11" ht="15" thickBot="1" x14ac:dyDescent="0.35">
      <c r="F133" s="13">
        <f t="shared" si="16"/>
        <v>15</v>
      </c>
      <c r="G133" s="28" t="s">
        <v>30</v>
      </c>
      <c r="H133" s="29">
        <v>0.70547899999999997</v>
      </c>
      <c r="I133" s="29">
        <v>0.67123299999999997</v>
      </c>
      <c r="J133" s="29">
        <v>0.61448100000000005</v>
      </c>
      <c r="K133" s="30">
        <v>0.60078299999999996</v>
      </c>
    </row>
    <row r="134" spans="6:11" x14ac:dyDescent="0.3">
      <c r="F134" s="10">
        <f>F133+2</f>
        <v>17</v>
      </c>
      <c r="G134" s="19" t="s">
        <v>6</v>
      </c>
      <c r="H134" s="20">
        <v>0.51019999999999999</v>
      </c>
      <c r="I134" s="20">
        <v>0.51027400000000001</v>
      </c>
      <c r="J134" s="20">
        <v>0.4521</v>
      </c>
      <c r="K134" s="21">
        <v>0.45205499999999998</v>
      </c>
    </row>
    <row r="135" spans="6:11" x14ac:dyDescent="0.3">
      <c r="F135" s="12">
        <f>F134</f>
        <v>17</v>
      </c>
      <c r="G135" s="22" t="s">
        <v>9</v>
      </c>
      <c r="H135" s="23">
        <v>0.62670000000000003</v>
      </c>
      <c r="I135" s="23">
        <v>0.60616400000000004</v>
      </c>
      <c r="J135" s="23">
        <v>0.62919999999999998</v>
      </c>
      <c r="K135" s="24">
        <v>0.63307199999999997</v>
      </c>
    </row>
    <row r="136" spans="6:11" x14ac:dyDescent="0.3">
      <c r="F136" s="12">
        <f t="shared" ref="F136:F137" si="17">F135</f>
        <v>17</v>
      </c>
      <c r="G136" s="25" t="s">
        <v>10</v>
      </c>
      <c r="H136" s="26">
        <v>0.59250000000000003</v>
      </c>
      <c r="I136" s="26">
        <v>0.58219200000000004</v>
      </c>
      <c r="J136" s="26">
        <v>0.55579999999999996</v>
      </c>
      <c r="K136" s="27">
        <v>0.60176099999999999</v>
      </c>
    </row>
    <row r="137" spans="6:11" ht="15" thickBot="1" x14ac:dyDescent="0.35">
      <c r="F137" s="13">
        <f t="shared" si="17"/>
        <v>17</v>
      </c>
      <c r="G137" s="28" t="s">
        <v>30</v>
      </c>
      <c r="H137" s="29">
        <v>0.64041099999999995</v>
      </c>
      <c r="I137" s="29">
        <v>0.64383599999999996</v>
      </c>
      <c r="J137" s="29">
        <v>0.64677099999999998</v>
      </c>
      <c r="K137" s="30">
        <v>0.61350300000000002</v>
      </c>
    </row>
    <row r="138" spans="6:11" x14ac:dyDescent="0.3">
      <c r="F138" s="10">
        <f>F137+2</f>
        <v>19</v>
      </c>
      <c r="G138" s="19" t="s">
        <v>6</v>
      </c>
      <c r="H138" s="20">
        <v>0.40100000000000002</v>
      </c>
      <c r="I138" s="20">
        <v>0.40068500000000001</v>
      </c>
      <c r="J138" s="20">
        <v>0.51570000000000005</v>
      </c>
      <c r="K138" s="21">
        <v>0.515656</v>
      </c>
    </row>
    <row r="139" spans="6:11" x14ac:dyDescent="0.3">
      <c r="F139" s="12">
        <f>F138</f>
        <v>19</v>
      </c>
      <c r="G139" s="22" t="s">
        <v>9</v>
      </c>
      <c r="H139" s="23">
        <v>0.60619999999999996</v>
      </c>
      <c r="I139" s="23">
        <v>0.62328799999999995</v>
      </c>
      <c r="J139" s="23">
        <v>0.65169999999999995</v>
      </c>
      <c r="K139" s="24">
        <v>0.644814</v>
      </c>
    </row>
    <row r="140" spans="6:11" x14ac:dyDescent="0.3">
      <c r="F140" s="12">
        <f t="shared" ref="F140:F141" si="18">F139</f>
        <v>19</v>
      </c>
      <c r="G140" s="25" t="s">
        <v>10</v>
      </c>
      <c r="H140" s="26">
        <v>0.66420000000000001</v>
      </c>
      <c r="I140" s="26">
        <v>0.60958900000000005</v>
      </c>
      <c r="J140" s="26">
        <v>0.57930000000000004</v>
      </c>
      <c r="K140" s="27">
        <v>0.60274000000000005</v>
      </c>
    </row>
    <row r="141" spans="6:11" ht="15" thickBot="1" x14ac:dyDescent="0.35">
      <c r="F141" s="13">
        <f t="shared" si="18"/>
        <v>19</v>
      </c>
      <c r="G141" s="28" t="s">
        <v>30</v>
      </c>
      <c r="H141" s="29">
        <v>0.71917799999999998</v>
      </c>
      <c r="I141" s="29">
        <v>0.65753399999999995</v>
      </c>
      <c r="J141" s="29">
        <v>0.64285700000000001</v>
      </c>
      <c r="K141" s="30">
        <v>0.60958900000000005</v>
      </c>
    </row>
    <row r="142" spans="6:11" x14ac:dyDescent="0.3">
      <c r="F142" s="12" t="s">
        <v>7</v>
      </c>
      <c r="G142" s="19" t="s">
        <v>6</v>
      </c>
      <c r="H142" s="20">
        <f t="shared" ref="H142:K145" si="19">AVERAGE(H138,H134,H130,H126,H122,H118,H114,H110,H106,H102)</f>
        <v>0.44866229999999996</v>
      </c>
      <c r="I142" s="20">
        <f t="shared" si="19"/>
        <v>0.44863010000000003</v>
      </c>
      <c r="J142" s="20">
        <f t="shared" si="19"/>
        <v>0.48865999999999998</v>
      </c>
      <c r="K142" s="21">
        <f t="shared" si="19"/>
        <v>0.48864969999999996</v>
      </c>
    </row>
    <row r="143" spans="6:11" x14ac:dyDescent="0.3">
      <c r="F143" s="12" t="s">
        <v>7</v>
      </c>
      <c r="G143" s="22" t="s">
        <v>9</v>
      </c>
      <c r="H143" s="23">
        <f t="shared" si="19"/>
        <v>0.6383700000000001</v>
      </c>
      <c r="I143" s="23">
        <f t="shared" si="19"/>
        <v>0.61746570000000012</v>
      </c>
      <c r="J143" s="23">
        <f t="shared" si="19"/>
        <v>0.62017999999999995</v>
      </c>
      <c r="K143" s="24">
        <f t="shared" si="19"/>
        <v>0.61350289999999996</v>
      </c>
    </row>
    <row r="144" spans="6:11" x14ac:dyDescent="0.3">
      <c r="F144" s="12" t="s">
        <v>7</v>
      </c>
      <c r="G144" s="25" t="s">
        <v>10</v>
      </c>
      <c r="H144" s="26">
        <f t="shared" si="19"/>
        <v>0.62092999999999998</v>
      </c>
      <c r="I144" s="26">
        <f t="shared" si="19"/>
        <v>0.60958899999999994</v>
      </c>
      <c r="J144" s="26">
        <f t="shared" si="19"/>
        <v>0.57701000000000002</v>
      </c>
      <c r="K144" s="27">
        <f t="shared" si="19"/>
        <v>0.60176129999999994</v>
      </c>
    </row>
    <row r="145" spans="6:11" ht="15" thickBot="1" x14ac:dyDescent="0.35">
      <c r="F145" s="12" t="s">
        <v>7</v>
      </c>
      <c r="G145" s="28" t="s">
        <v>30</v>
      </c>
      <c r="H145" s="26">
        <f>AVERAGE(H141,H137,H133,H129,H125,H121,H117,H113,H109,H105)</f>
        <v>0.67979450000000008</v>
      </c>
      <c r="I145" s="26">
        <f t="shared" si="19"/>
        <v>0.6530823</v>
      </c>
      <c r="J145" s="26">
        <f t="shared" si="19"/>
        <v>0.63659479999999991</v>
      </c>
      <c r="K145" s="26">
        <f t="shared" si="19"/>
        <v>0.61859110000000006</v>
      </c>
    </row>
    <row r="146" spans="6:11" x14ac:dyDescent="0.3">
      <c r="F146" s="12" t="s">
        <v>21</v>
      </c>
      <c r="G146" s="19" t="s">
        <v>6</v>
      </c>
      <c r="H146" s="20">
        <f t="shared" ref="H146:K149" si="20">_xlfn.STDEV.S(H138,H134,H130,H126,H122,H118,H114,H110,H106,H102)</f>
        <v>4.3353063093242508E-2</v>
      </c>
      <c r="I146" s="20">
        <f t="shared" si="20"/>
        <v>4.3408940037866744E-2</v>
      </c>
      <c r="J146" s="20">
        <f t="shared" si="20"/>
        <v>5.1443565627242879E-2</v>
      </c>
      <c r="K146" s="21">
        <f>_xlfn.STDEV.S(K138,K130,K126,K123,K118,K114,K110,K106,K102)</f>
        <v>6.4486759019025022E-2</v>
      </c>
    </row>
    <row r="147" spans="6:11" x14ac:dyDescent="0.3">
      <c r="F147" s="12" t="s">
        <v>21</v>
      </c>
      <c r="G147" s="22" t="s">
        <v>9</v>
      </c>
      <c r="H147" s="23">
        <f t="shared" si="20"/>
        <v>2.6885603334622553E-2</v>
      </c>
      <c r="I147" s="23">
        <f t="shared" si="20"/>
        <v>2.5528527089208317E-2</v>
      </c>
      <c r="J147" s="23">
        <f t="shared" si="20"/>
        <v>1.8071881166300551E-2</v>
      </c>
      <c r="K147" s="24">
        <f>_xlfn.STDEV.S(K139,K135,K131,K127,K122,K119,K115,K111,K107,K103)</f>
        <v>3.5883187567593698E-2</v>
      </c>
    </row>
    <row r="148" spans="6:11" x14ac:dyDescent="0.3">
      <c r="F148" s="12" t="s">
        <v>21</v>
      </c>
      <c r="G148" s="25" t="s">
        <v>10</v>
      </c>
      <c r="H148" s="26">
        <f t="shared" si="20"/>
        <v>2.644117370062582E-2</v>
      </c>
      <c r="I148" s="26">
        <f t="shared" si="20"/>
        <v>1.5058000361564879E-2</v>
      </c>
      <c r="J148" s="26">
        <f t="shared" si="20"/>
        <v>1.2726651824681412E-2</v>
      </c>
      <c r="K148" s="27">
        <f>_xlfn.STDEV.S(K140,K134,K132,K128,K124,K120,K116,K112,K108,K104)</f>
        <v>4.8923731503569247E-2</v>
      </c>
    </row>
    <row r="149" spans="6:11" ht="15" thickBot="1" x14ac:dyDescent="0.35">
      <c r="F149" s="12" t="s">
        <v>21</v>
      </c>
      <c r="G149" s="28" t="s">
        <v>30</v>
      </c>
      <c r="H149" s="26">
        <f t="shared" si="20"/>
        <v>2.6637590974869424E-2</v>
      </c>
      <c r="I149" s="26">
        <f t="shared" si="20"/>
        <v>1.8481150259115377E-2</v>
      </c>
      <c r="J149" s="26">
        <f t="shared" si="20"/>
        <v>1.5403562068560627E-2</v>
      </c>
      <c r="K149" s="26">
        <f t="shared" si="20"/>
        <v>1.4657577224766719E-2</v>
      </c>
    </row>
    <row r="150" spans="6:11" x14ac:dyDescent="0.3">
      <c r="F150" s="31" t="s">
        <v>7</v>
      </c>
      <c r="G150" s="16" t="s">
        <v>22</v>
      </c>
      <c r="H150" s="3">
        <f>AVERAGE(H102:H140)</f>
        <v>0.59380487179487185</v>
      </c>
      <c r="I150" s="3">
        <f>AVERAGE(I102:I140)</f>
        <v>0.58025992307692298</v>
      </c>
      <c r="J150" s="3">
        <f>AVERAGE(J102:J140)</f>
        <v>0.57901515384615398</v>
      </c>
      <c r="K150" s="3">
        <f>AVERAGE(K102:K140)</f>
        <v>0.57988361538461541</v>
      </c>
    </row>
    <row r="151" spans="6:11" x14ac:dyDescent="0.3">
      <c r="F151" s="31" t="s">
        <v>21</v>
      </c>
      <c r="G151" s="16" t="s">
        <v>22</v>
      </c>
      <c r="H151" s="3">
        <f>_xlfn.STDEV.S(H102:H140)</f>
        <v>9.3499904320012442E-2</v>
      </c>
      <c r="I151" s="3">
        <f>_xlfn.STDEV.S(I102:I140)</f>
        <v>8.4403089011003921E-2</v>
      </c>
      <c r="J151" s="3">
        <f>_xlfn.STDEV.S(J102:J140)</f>
        <v>6.449296207728264E-2</v>
      </c>
      <c r="K151" s="3">
        <f>_xlfn.STDEV.S(K102:K140)</f>
        <v>6.1438548594088468E-2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T42"/>
  <sheetViews>
    <sheetView topLeftCell="F21" workbookViewId="0">
      <selection activeCell="E24" sqref="E24"/>
    </sheetView>
  </sheetViews>
  <sheetFormatPr defaultRowHeight="14.4" x14ac:dyDescent="0.3"/>
  <cols>
    <col min="3" max="3" width="13.109375" customWidth="1"/>
    <col min="5" max="5" width="13.6640625" customWidth="1"/>
    <col min="10" max="10" width="9.6640625" bestFit="1" customWidth="1"/>
  </cols>
  <sheetData>
    <row r="3" spans="3:13" x14ac:dyDescent="0.3">
      <c r="C3" s="32" t="s">
        <v>11</v>
      </c>
      <c r="D3" s="32"/>
      <c r="E3" s="32"/>
      <c r="F3" s="32"/>
      <c r="H3" s="6"/>
      <c r="I3" s="6"/>
      <c r="J3" s="6"/>
      <c r="K3" s="6"/>
      <c r="L3" s="6"/>
      <c r="M3" s="6"/>
    </row>
    <row r="4" spans="3:13" ht="15" thickBot="1" x14ac:dyDescent="0.35">
      <c r="D4" t="s">
        <v>12</v>
      </c>
      <c r="E4" t="s">
        <v>13</v>
      </c>
      <c r="H4" s="7" t="s">
        <v>14</v>
      </c>
      <c r="I4" s="7"/>
      <c r="J4" s="8" t="s">
        <v>15</v>
      </c>
      <c r="K4" s="8" t="s">
        <v>16</v>
      </c>
      <c r="L4" s="8" t="s">
        <v>17</v>
      </c>
      <c r="M4" s="8" t="s">
        <v>18</v>
      </c>
    </row>
    <row r="5" spans="3:13" ht="15" customHeight="1" x14ac:dyDescent="0.3">
      <c r="C5" t="s">
        <v>19</v>
      </c>
      <c r="D5" s="9" t="s">
        <v>15</v>
      </c>
      <c r="E5" s="9" t="s">
        <v>16</v>
      </c>
      <c r="H5" s="10"/>
      <c r="I5" s="11" t="s">
        <v>6</v>
      </c>
      <c r="J5" s="1">
        <v>0.42470000000000002</v>
      </c>
      <c r="K5" s="1">
        <v>0.42465799999999998</v>
      </c>
      <c r="L5" s="1">
        <v>0.52149999999999996</v>
      </c>
      <c r="M5" s="1">
        <v>0.52152600000000005</v>
      </c>
    </row>
    <row r="6" spans="3:13" x14ac:dyDescent="0.3">
      <c r="C6" t="s">
        <v>20</v>
      </c>
      <c r="D6" s="9" t="s">
        <v>17</v>
      </c>
      <c r="E6" s="9" t="s">
        <v>18</v>
      </c>
      <c r="H6" s="12"/>
      <c r="I6" s="7" t="s">
        <v>9</v>
      </c>
      <c r="J6" s="3">
        <v>0.60619999999999996</v>
      </c>
      <c r="K6" s="3">
        <v>0.58904100000000004</v>
      </c>
      <c r="L6" s="3">
        <v>0.61550000000000005</v>
      </c>
      <c r="M6" s="3">
        <v>0.59882599999999997</v>
      </c>
    </row>
    <row r="7" spans="3:13" ht="15" thickBot="1" x14ac:dyDescent="0.35">
      <c r="H7" s="13">
        <v>1</v>
      </c>
      <c r="I7" s="14" t="s">
        <v>10</v>
      </c>
      <c r="J7" s="4">
        <v>0.59589999999999999</v>
      </c>
      <c r="K7" s="4">
        <v>0.60616400000000004</v>
      </c>
      <c r="L7" s="4">
        <v>0.59389999999999998</v>
      </c>
      <c r="M7" s="4">
        <v>0.59099800000000002</v>
      </c>
    </row>
    <row r="8" spans="3:13" x14ac:dyDescent="0.3">
      <c r="H8" s="10"/>
      <c r="I8" s="11" t="s">
        <v>6</v>
      </c>
      <c r="J8" s="1">
        <v>0.48970000000000002</v>
      </c>
      <c r="K8" s="1">
        <v>0.48972599999999999</v>
      </c>
      <c r="L8" s="1">
        <v>0.51470000000000005</v>
      </c>
      <c r="M8" s="1">
        <v>0.51467700000000005</v>
      </c>
    </row>
    <row r="9" spans="3:13" x14ac:dyDescent="0.3">
      <c r="H9" s="12"/>
      <c r="I9" s="7" t="s">
        <v>9</v>
      </c>
      <c r="J9" s="3">
        <v>0.63360000000000005</v>
      </c>
      <c r="K9" s="3">
        <v>0.61301399999999995</v>
      </c>
      <c r="L9" s="3">
        <v>0.61839999999999995</v>
      </c>
      <c r="M9" s="3">
        <v>0.61546000000000001</v>
      </c>
    </row>
    <row r="10" spans="3:13" ht="15" thickBot="1" x14ac:dyDescent="0.35">
      <c r="H10" s="13">
        <v>3</v>
      </c>
      <c r="I10" s="14" t="s">
        <v>10</v>
      </c>
      <c r="J10" s="4">
        <v>0.62390000000000001</v>
      </c>
      <c r="K10" s="4">
        <v>0.63013699999999995</v>
      </c>
      <c r="L10" s="4">
        <v>0.58220000000000005</v>
      </c>
      <c r="M10" s="4">
        <v>0.60567499999999996</v>
      </c>
    </row>
    <row r="11" spans="3:13" x14ac:dyDescent="0.3">
      <c r="H11" s="10"/>
      <c r="I11" s="11" t="s">
        <v>6</v>
      </c>
      <c r="J11" s="1">
        <v>0.41099999999999998</v>
      </c>
      <c r="K11" s="1">
        <v>0.41095900000000002</v>
      </c>
      <c r="L11" s="1">
        <v>0.39240000000000003</v>
      </c>
      <c r="M11" s="1">
        <v>0.39236799999999999</v>
      </c>
    </row>
    <row r="12" spans="3:13" x14ac:dyDescent="0.3">
      <c r="H12" s="12"/>
      <c r="I12" s="7" t="s">
        <v>9</v>
      </c>
      <c r="J12" s="3">
        <v>0.65410000000000001</v>
      </c>
      <c r="K12" s="3">
        <v>0.62671200000000005</v>
      </c>
      <c r="L12" s="3">
        <v>0.6331</v>
      </c>
      <c r="M12" s="3">
        <v>0.60958900000000005</v>
      </c>
    </row>
    <row r="13" spans="3:13" ht="15" thickBot="1" x14ac:dyDescent="0.35">
      <c r="H13" s="13">
        <v>5</v>
      </c>
      <c r="I13" s="14" t="s">
        <v>10</v>
      </c>
      <c r="J13" s="4">
        <v>0.63009999999999999</v>
      </c>
      <c r="K13" s="4">
        <v>0.60958900000000005</v>
      </c>
      <c r="L13" s="4">
        <v>0.57240000000000002</v>
      </c>
      <c r="M13" s="4">
        <v>0.62133099999999997</v>
      </c>
    </row>
    <row r="14" spans="3:13" x14ac:dyDescent="0.3">
      <c r="H14" s="10"/>
      <c r="I14" s="11" t="s">
        <v>6</v>
      </c>
      <c r="J14" s="1">
        <v>0.4178</v>
      </c>
      <c r="K14" s="1">
        <v>0.41780800000000001</v>
      </c>
      <c r="L14" s="1">
        <v>0.53029999999999999</v>
      </c>
      <c r="M14" s="1">
        <v>0.53033300000000005</v>
      </c>
    </row>
    <row r="15" spans="3:13" x14ac:dyDescent="0.3">
      <c r="H15" s="12"/>
      <c r="I15" s="7" t="s">
        <v>9</v>
      </c>
      <c r="J15" s="3">
        <v>0.62670000000000003</v>
      </c>
      <c r="K15" s="3">
        <v>0.58561600000000003</v>
      </c>
      <c r="L15" s="3">
        <v>0.60860000000000003</v>
      </c>
      <c r="M15" s="3">
        <v>0.62915900000000002</v>
      </c>
    </row>
    <row r="16" spans="3:13" ht="15" thickBot="1" x14ac:dyDescent="0.35">
      <c r="H16" s="13">
        <v>7</v>
      </c>
      <c r="I16" s="14" t="s">
        <v>10</v>
      </c>
      <c r="J16" s="4">
        <v>0.58560000000000001</v>
      </c>
      <c r="K16" s="4">
        <v>0.59246600000000005</v>
      </c>
      <c r="L16" s="4">
        <v>0.59689999999999999</v>
      </c>
      <c r="M16" s="4">
        <v>0.61448100000000005</v>
      </c>
    </row>
    <row r="17" spans="8:13" x14ac:dyDescent="0.3">
      <c r="H17" s="10"/>
      <c r="I17" s="11" t="s">
        <v>6</v>
      </c>
      <c r="J17" s="1">
        <v>0.4178</v>
      </c>
      <c r="K17" s="1">
        <v>0.41780800000000001</v>
      </c>
      <c r="L17" s="1">
        <v>0.40799999999999997</v>
      </c>
      <c r="M17" s="1">
        <v>0.40802300000000002</v>
      </c>
    </row>
    <row r="18" spans="8:13" x14ac:dyDescent="0.3">
      <c r="H18" s="12"/>
      <c r="I18" s="7" t="s">
        <v>9</v>
      </c>
      <c r="J18" s="3">
        <v>0.67810000000000004</v>
      </c>
      <c r="K18" s="3">
        <v>0.63356199999999996</v>
      </c>
      <c r="L18" s="3">
        <v>0.6331</v>
      </c>
      <c r="M18" s="3">
        <v>0.61546000000000001</v>
      </c>
    </row>
    <row r="19" spans="8:13" ht="15" thickBot="1" x14ac:dyDescent="0.35">
      <c r="H19" s="13">
        <v>9</v>
      </c>
      <c r="I19" s="14" t="s">
        <v>10</v>
      </c>
      <c r="J19" s="4">
        <v>0.63009999999999999</v>
      </c>
      <c r="K19" s="4">
        <v>0.61643800000000004</v>
      </c>
      <c r="L19" s="4">
        <v>0.5665</v>
      </c>
      <c r="M19" s="4">
        <v>0.588063</v>
      </c>
    </row>
    <row r="20" spans="8:13" x14ac:dyDescent="0.3">
      <c r="H20" s="10"/>
      <c r="I20" s="11" t="s">
        <v>6</v>
      </c>
      <c r="J20" s="1">
        <v>0.43149999999999999</v>
      </c>
      <c r="K20" s="1">
        <v>0.43150699999999997</v>
      </c>
      <c r="L20" s="1">
        <v>0.51570000000000005</v>
      </c>
      <c r="M20" s="1">
        <v>0.515656</v>
      </c>
    </row>
    <row r="21" spans="8:13" x14ac:dyDescent="0.3">
      <c r="H21" s="12"/>
      <c r="I21" s="7" t="s">
        <v>9</v>
      </c>
      <c r="J21" s="3">
        <v>0.66100000000000003</v>
      </c>
      <c r="K21" s="3">
        <v>0.65753399999999995</v>
      </c>
      <c r="L21" s="3">
        <v>0.6018</v>
      </c>
      <c r="M21" s="3">
        <v>0.60371799999999998</v>
      </c>
    </row>
    <row r="22" spans="8:13" ht="15" thickBot="1" x14ac:dyDescent="0.35">
      <c r="H22" s="13">
        <v>11</v>
      </c>
      <c r="I22" s="14" t="s">
        <v>10</v>
      </c>
      <c r="J22" s="4">
        <v>0.65749999999999997</v>
      </c>
      <c r="K22" s="4">
        <v>0.63013699999999995</v>
      </c>
      <c r="L22" s="4">
        <v>0.56950000000000001</v>
      </c>
      <c r="M22" s="4">
        <v>0.60763199999999995</v>
      </c>
    </row>
    <row r="23" spans="8:13" x14ac:dyDescent="0.3">
      <c r="H23" s="10"/>
      <c r="I23" s="11" t="s">
        <v>6</v>
      </c>
      <c r="J23" s="1">
        <v>0.517123</v>
      </c>
      <c r="K23" s="1">
        <v>0.517123</v>
      </c>
      <c r="L23" s="1">
        <v>0.52149999999999996</v>
      </c>
      <c r="M23" s="1">
        <v>0.52152600000000005</v>
      </c>
    </row>
    <row r="24" spans="8:13" x14ac:dyDescent="0.3">
      <c r="H24" s="12"/>
      <c r="I24" s="7" t="s">
        <v>9</v>
      </c>
      <c r="J24" s="3">
        <v>0.67469999999999997</v>
      </c>
      <c r="K24" s="3">
        <v>0.65068499999999996</v>
      </c>
      <c r="L24" s="3">
        <v>0.62229999999999996</v>
      </c>
      <c r="M24" s="3">
        <v>0.59784700000000002</v>
      </c>
    </row>
    <row r="25" spans="8:13" ht="15" thickBot="1" x14ac:dyDescent="0.35">
      <c r="H25" s="13">
        <v>13</v>
      </c>
      <c r="I25" s="14" t="s">
        <v>10</v>
      </c>
      <c r="J25" s="4">
        <v>0.60619999999999996</v>
      </c>
      <c r="K25" s="4">
        <v>0.60274000000000005</v>
      </c>
      <c r="L25" s="4">
        <v>0.58409999999999995</v>
      </c>
      <c r="M25" s="4">
        <v>0.60469700000000004</v>
      </c>
    </row>
    <row r="26" spans="8:13" x14ac:dyDescent="0.3">
      <c r="H26" s="10"/>
      <c r="I26" s="11" t="s">
        <v>6</v>
      </c>
      <c r="J26" s="1">
        <v>0.46579999999999999</v>
      </c>
      <c r="K26" s="1">
        <v>0.46575299999999997</v>
      </c>
      <c r="L26" s="1">
        <v>0.51470000000000005</v>
      </c>
      <c r="M26" s="1">
        <v>0.51467700000000005</v>
      </c>
    </row>
    <row r="27" spans="8:13" x14ac:dyDescent="0.3">
      <c r="H27" s="12"/>
      <c r="I27" s="7" t="s">
        <v>9</v>
      </c>
      <c r="J27" s="3">
        <v>0.61639999999999995</v>
      </c>
      <c r="K27" s="3">
        <v>0.58904100000000004</v>
      </c>
      <c r="L27" s="3">
        <v>0.58809999999999996</v>
      </c>
      <c r="M27" s="3">
        <v>0.58708400000000005</v>
      </c>
    </row>
    <row r="28" spans="8:13" ht="15" thickBot="1" x14ac:dyDescent="0.35">
      <c r="H28" s="13">
        <v>15</v>
      </c>
      <c r="I28" s="14" t="s">
        <v>10</v>
      </c>
      <c r="J28" s="4">
        <v>0.62329999999999997</v>
      </c>
      <c r="K28" s="4">
        <v>0.61643800000000004</v>
      </c>
      <c r="L28" s="4">
        <v>0.56950000000000001</v>
      </c>
      <c r="M28" s="4">
        <v>0.58023499999999995</v>
      </c>
    </row>
    <row r="29" spans="8:13" x14ac:dyDescent="0.3">
      <c r="H29" s="10"/>
      <c r="I29" s="11" t="s">
        <v>6</v>
      </c>
      <c r="J29" s="1">
        <v>0.51019999999999999</v>
      </c>
      <c r="K29" s="1">
        <v>0.51027400000000001</v>
      </c>
      <c r="L29" s="1">
        <v>0.4521</v>
      </c>
      <c r="M29" s="1">
        <v>0.45205499999999998</v>
      </c>
    </row>
    <row r="30" spans="8:13" x14ac:dyDescent="0.3">
      <c r="H30" s="12"/>
      <c r="I30" s="7" t="s">
        <v>9</v>
      </c>
      <c r="J30" s="3">
        <v>0.62670000000000003</v>
      </c>
      <c r="K30" s="3">
        <v>0.60616400000000004</v>
      </c>
      <c r="L30" s="3">
        <v>0.62919999999999998</v>
      </c>
      <c r="M30" s="3">
        <v>0.63307199999999997</v>
      </c>
    </row>
    <row r="31" spans="8:13" ht="15" thickBot="1" x14ac:dyDescent="0.35">
      <c r="H31" s="13">
        <v>17</v>
      </c>
      <c r="I31" s="14" t="s">
        <v>10</v>
      </c>
      <c r="J31" s="4">
        <v>0.59250000000000003</v>
      </c>
      <c r="K31" s="4">
        <v>0.58219200000000004</v>
      </c>
      <c r="L31" s="4">
        <v>0.55579999999999996</v>
      </c>
      <c r="M31" s="4">
        <v>0.60176099999999999</v>
      </c>
    </row>
    <row r="32" spans="8:13" x14ac:dyDescent="0.3">
      <c r="H32" s="10"/>
      <c r="I32" s="11" t="s">
        <v>6</v>
      </c>
      <c r="J32" s="1">
        <v>0.40100000000000002</v>
      </c>
      <c r="K32" s="1">
        <v>0.40068500000000001</v>
      </c>
      <c r="L32" s="1">
        <v>0.51570000000000005</v>
      </c>
      <c r="M32" s="1">
        <v>0.515656</v>
      </c>
    </row>
    <row r="33" spans="8:20" x14ac:dyDescent="0.3">
      <c r="H33" s="12"/>
      <c r="I33" s="7" t="s">
        <v>9</v>
      </c>
      <c r="J33" s="3">
        <v>0.60619999999999996</v>
      </c>
      <c r="K33" s="3">
        <v>0.62328799999999995</v>
      </c>
      <c r="L33" s="3">
        <v>0.65169999999999995</v>
      </c>
      <c r="M33" s="3">
        <v>0.644814</v>
      </c>
    </row>
    <row r="34" spans="8:20" ht="15" thickBot="1" x14ac:dyDescent="0.35">
      <c r="H34" s="15">
        <v>19</v>
      </c>
      <c r="I34" s="14" t="s">
        <v>10</v>
      </c>
      <c r="J34" s="5">
        <v>0.66420000000000001</v>
      </c>
      <c r="K34" s="5">
        <v>0.60958900000000005</v>
      </c>
      <c r="L34" s="5">
        <v>0.57930000000000004</v>
      </c>
      <c r="M34" s="5">
        <v>0.60274000000000005</v>
      </c>
    </row>
    <row r="35" spans="8:20" ht="15.6" thickTop="1" thickBot="1" x14ac:dyDescent="0.35">
      <c r="H35" s="10"/>
      <c r="I35" s="11" t="s">
        <v>6</v>
      </c>
      <c r="J35" s="1">
        <f>AVERAGE(J32,J29,J26,J23,J20,J17,J14,J11,J8,J5)</f>
        <v>0.44866229999999996</v>
      </c>
      <c r="K35" s="2">
        <f t="shared" ref="K35" si="0">AVERAGE(K32,K29,K26,K23,K20,K17,K14,K11,K8,K5)</f>
        <v>0.44863010000000003</v>
      </c>
      <c r="L35" s="2">
        <f>AVERAGE(L32,L29,L26,L23,L20,L17,L14,L11,L8,L5)</f>
        <v>0.48865999999999998</v>
      </c>
      <c r="M35" s="2">
        <f>AVERAGE(M32,M29,M26,M23,M20,M17,M14,M11,M8,M5)</f>
        <v>0.48864969999999996</v>
      </c>
      <c r="O35" s="10"/>
      <c r="P35" s="11" t="s">
        <v>23</v>
      </c>
      <c r="Q35" s="1">
        <v>0.44886229999999999</v>
      </c>
      <c r="R35" s="1">
        <v>0.44862999999999997</v>
      </c>
      <c r="S35" s="1">
        <v>0.48865999999999998</v>
      </c>
      <c r="T35" s="1">
        <v>0.48864999999999997</v>
      </c>
    </row>
    <row r="36" spans="8:20" ht="15" thickBot="1" x14ac:dyDescent="0.35">
      <c r="H36" s="12"/>
      <c r="I36" s="7" t="s">
        <v>9</v>
      </c>
      <c r="J36" s="2">
        <f t="shared" ref="J36:M37" si="1">AVERAGE(J33,J30,J27,J24,J21,J18,J15,J12,J9,J6)</f>
        <v>0.6383700000000001</v>
      </c>
      <c r="K36" s="2">
        <f t="shared" si="1"/>
        <v>0.61746570000000012</v>
      </c>
      <c r="L36" s="2">
        <f t="shared" si="1"/>
        <v>0.62017999999999995</v>
      </c>
      <c r="M36" s="2">
        <f t="shared" si="1"/>
        <v>0.61350289999999996</v>
      </c>
      <c r="O36" s="12"/>
      <c r="P36" s="7" t="s">
        <v>9</v>
      </c>
      <c r="Q36" s="1">
        <v>0.63836999999999999</v>
      </c>
      <c r="R36" s="1">
        <v>0.61746599999999996</v>
      </c>
      <c r="S36" s="1">
        <v>0.62017999999999995</v>
      </c>
      <c r="T36" s="1">
        <v>0.61350300000000002</v>
      </c>
    </row>
    <row r="37" spans="8:20" ht="15" thickBot="1" x14ac:dyDescent="0.35">
      <c r="H37" s="13" t="s">
        <v>7</v>
      </c>
      <c r="I37" s="14" t="s">
        <v>10</v>
      </c>
      <c r="J37" s="2">
        <f t="shared" si="1"/>
        <v>0.62092999999999998</v>
      </c>
      <c r="K37" s="2">
        <f t="shared" si="1"/>
        <v>0.60958899999999994</v>
      </c>
      <c r="L37" s="2">
        <f t="shared" si="1"/>
        <v>0.57701000000000002</v>
      </c>
      <c r="M37" s="2">
        <f t="shared" si="1"/>
        <v>0.60176129999999994</v>
      </c>
      <c r="O37" s="13" t="s">
        <v>7</v>
      </c>
      <c r="P37" s="14" t="s">
        <v>24</v>
      </c>
      <c r="Q37" s="1">
        <v>0.62092999999999998</v>
      </c>
      <c r="R37" s="1">
        <v>0.60958900000000005</v>
      </c>
      <c r="S37" s="1">
        <v>0.57701000000000002</v>
      </c>
      <c r="T37" s="1">
        <v>0.60176099999999999</v>
      </c>
    </row>
    <row r="38" spans="8:20" ht="15" thickBot="1" x14ac:dyDescent="0.35">
      <c r="H38" s="10"/>
      <c r="I38" s="11" t="s">
        <v>6</v>
      </c>
      <c r="J38" s="2">
        <f>_xlfn.STDEV.S(J32,J29,J26,J23,J20,J17,J14,J11,J8,J5)</f>
        <v>4.3353063093242508E-2</v>
      </c>
      <c r="K38" s="2">
        <f t="shared" ref="K38:L38" si="2">_xlfn.STDEV.S(K32,K29,K26,K23,K20,K17,K14,K11,K8,K5)</f>
        <v>4.3408940037866744E-2</v>
      </c>
      <c r="L38" s="2">
        <f t="shared" si="2"/>
        <v>5.1443565627242879E-2</v>
      </c>
      <c r="M38" s="2">
        <f>_xlfn.STDEV.S(M32,M26,M23,M21,M17,M14,M11,M8,M5)</f>
        <v>6.4486759019025022E-2</v>
      </c>
    </row>
    <row r="39" spans="8:20" ht="15" thickBot="1" x14ac:dyDescent="0.35">
      <c r="H39" s="12"/>
      <c r="I39" s="7" t="s">
        <v>9</v>
      </c>
      <c r="J39" s="2">
        <f t="shared" ref="J39:L40" si="3">_xlfn.STDEV.S(J33,J30,J27,J24,J21,J18,J15,J12,J9,J6)</f>
        <v>2.6885603334622553E-2</v>
      </c>
      <c r="K39" s="2">
        <f t="shared" si="3"/>
        <v>2.5528527089208317E-2</v>
      </c>
      <c r="L39" s="2">
        <f t="shared" si="3"/>
        <v>1.8071881166300551E-2</v>
      </c>
      <c r="M39" s="2">
        <f>_xlfn.STDEV.S(M33,M30,M27,M24,M20,M18,M15,M12,M9,M6)</f>
        <v>3.5883187567593698E-2</v>
      </c>
    </row>
    <row r="40" spans="8:20" ht="15" thickBot="1" x14ac:dyDescent="0.35">
      <c r="H40" s="12" t="s">
        <v>21</v>
      </c>
      <c r="I40" s="14" t="s">
        <v>10</v>
      </c>
      <c r="J40" s="2">
        <f t="shared" si="3"/>
        <v>2.644117370062582E-2</v>
      </c>
      <c r="K40" s="2">
        <f t="shared" si="3"/>
        <v>1.5058000361564879E-2</v>
      </c>
      <c r="L40" s="2">
        <f t="shared" si="3"/>
        <v>1.2726651824681412E-2</v>
      </c>
      <c r="M40" s="2">
        <f>_xlfn.STDEV.S(M34,M29,M28,M25,M22,M19,M16,M13,M10,M7)</f>
        <v>4.8923731503569247E-2</v>
      </c>
    </row>
    <row r="41" spans="8:20" x14ac:dyDescent="0.3">
      <c r="H41" s="9" t="s">
        <v>7</v>
      </c>
      <c r="I41" s="16" t="s">
        <v>22</v>
      </c>
      <c r="J41" s="9">
        <f>AVERAGE(J5:J34)</f>
        <v>0.56932076666666664</v>
      </c>
      <c r="K41" s="9">
        <f t="shared" ref="K41:L41" si="4">AVERAGE(K5:K34)</f>
        <v>0.55856159999999988</v>
      </c>
      <c r="L41" s="9">
        <f t="shared" si="4"/>
        <v>0.56195000000000006</v>
      </c>
      <c r="M41" s="9">
        <f>AVERAGE(M5:M34)</f>
        <v>0.56797130000000007</v>
      </c>
    </row>
    <row r="42" spans="8:20" x14ac:dyDescent="0.3">
      <c r="H42" s="9" t="s">
        <v>21</v>
      </c>
      <c r="I42" s="16" t="s">
        <v>22</v>
      </c>
      <c r="J42" s="9">
        <f>_xlfn.STDEV.S(J5:J34)</f>
        <v>9.277538436745994E-2</v>
      </c>
      <c r="K42" s="9">
        <f t="shared" ref="K42:L42" si="5">_xlfn.STDEV.S(K5:K34)</f>
        <v>8.4373819012364085E-2</v>
      </c>
      <c r="L42" s="9">
        <f t="shared" si="5"/>
        <v>6.3816713571244799E-2</v>
      </c>
      <c r="M42" s="9">
        <f>_xlfn.STDEV.S(M5:M34)</f>
        <v>6.5164893495547938E-2</v>
      </c>
    </row>
  </sheetData>
  <mergeCells count="1">
    <mergeCell ref="C3:F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Chaitali Bonke</dc:creator>
  <cp:lastModifiedBy>Tapan Patel</cp:lastModifiedBy>
  <dcterms:created xsi:type="dcterms:W3CDTF">2016-11-04T22:54:07Z</dcterms:created>
  <dcterms:modified xsi:type="dcterms:W3CDTF">2016-11-10T16:59:16Z</dcterms:modified>
</cp:coreProperties>
</file>