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440" windowWidth="25600" windowHeight="15620" tabRatio="500"/>
  </bookViews>
  <sheets>
    <sheet name="Data"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596" i="1" l="1"/>
  <c r="T596" i="1"/>
  <c r="S596" i="1"/>
  <c r="R596" i="1"/>
  <c r="Q596" i="1"/>
  <c r="P596" i="1"/>
  <c r="N593" i="1"/>
  <c r="N594" i="1"/>
  <c r="N595" i="1"/>
  <c r="N596" i="1"/>
  <c r="M595" i="1"/>
  <c r="M594" i="1"/>
  <c r="M593" i="1"/>
  <c r="I593" i="1"/>
  <c r="J2" i="1"/>
  <c r="K2" i="1"/>
  <c r="H2" i="1"/>
  <c r="J3" i="1"/>
  <c r="K3" i="1"/>
  <c r="H3" i="1"/>
  <c r="J4" i="1"/>
  <c r="K4" i="1"/>
  <c r="H4" i="1"/>
  <c r="J5" i="1"/>
  <c r="K5" i="1"/>
  <c r="H5" i="1"/>
  <c r="J6" i="1"/>
  <c r="K6" i="1"/>
  <c r="H6" i="1"/>
  <c r="J7" i="1"/>
  <c r="K7" i="1"/>
  <c r="H7" i="1"/>
  <c r="J8" i="1"/>
  <c r="K8" i="1"/>
  <c r="H8" i="1"/>
  <c r="J9" i="1"/>
  <c r="K9" i="1"/>
  <c r="H9" i="1"/>
  <c r="J10" i="1"/>
  <c r="K10" i="1"/>
  <c r="H10" i="1"/>
  <c r="J11" i="1"/>
  <c r="K11" i="1"/>
  <c r="H11" i="1"/>
  <c r="J12" i="1"/>
  <c r="K12" i="1"/>
  <c r="H12" i="1"/>
  <c r="J13" i="1"/>
  <c r="K13" i="1"/>
  <c r="H13" i="1"/>
  <c r="J14" i="1"/>
  <c r="K14" i="1"/>
  <c r="H14" i="1"/>
  <c r="J15" i="1"/>
  <c r="K15" i="1"/>
  <c r="H15" i="1"/>
  <c r="J16" i="1"/>
  <c r="K16" i="1"/>
  <c r="H16" i="1"/>
  <c r="J17" i="1"/>
  <c r="K17" i="1"/>
  <c r="H17" i="1"/>
  <c r="J18" i="1"/>
  <c r="K18" i="1"/>
  <c r="H18" i="1"/>
  <c r="J19" i="1"/>
  <c r="K19" i="1"/>
  <c r="H19" i="1"/>
  <c r="J20" i="1"/>
  <c r="K20" i="1"/>
  <c r="H20" i="1"/>
  <c r="J21" i="1"/>
  <c r="K21" i="1"/>
  <c r="H21" i="1"/>
  <c r="J22" i="1"/>
  <c r="K22" i="1"/>
  <c r="H22" i="1"/>
  <c r="J23" i="1"/>
  <c r="K23" i="1"/>
  <c r="H23" i="1"/>
  <c r="J24" i="1"/>
  <c r="K24" i="1"/>
  <c r="H24" i="1"/>
  <c r="J25" i="1"/>
  <c r="K25" i="1"/>
  <c r="H25" i="1"/>
  <c r="J26" i="1"/>
  <c r="K26" i="1"/>
  <c r="H26" i="1"/>
  <c r="J27" i="1"/>
  <c r="K27" i="1"/>
  <c r="H27" i="1"/>
  <c r="J28" i="1"/>
  <c r="K28" i="1"/>
  <c r="H28" i="1"/>
  <c r="J29" i="1"/>
  <c r="K29" i="1"/>
  <c r="H29" i="1"/>
  <c r="J30" i="1"/>
  <c r="K30" i="1"/>
  <c r="H30" i="1"/>
  <c r="J31" i="1"/>
  <c r="K31" i="1"/>
  <c r="H31" i="1"/>
  <c r="J35" i="1"/>
  <c r="K35" i="1"/>
  <c r="H35" i="1"/>
  <c r="J36" i="1"/>
  <c r="K36" i="1"/>
  <c r="H36" i="1"/>
  <c r="J37" i="1"/>
  <c r="K37" i="1"/>
  <c r="H37" i="1"/>
  <c r="J38" i="1"/>
  <c r="K38" i="1"/>
  <c r="H38" i="1"/>
  <c r="J43" i="1"/>
  <c r="K43" i="1"/>
  <c r="H43" i="1"/>
  <c r="J44" i="1"/>
  <c r="K44" i="1"/>
  <c r="H44" i="1"/>
  <c r="J45" i="1"/>
  <c r="K45" i="1"/>
  <c r="H45" i="1"/>
  <c r="J46" i="1"/>
  <c r="K46" i="1"/>
  <c r="H46" i="1"/>
  <c r="J47" i="1"/>
  <c r="K47" i="1"/>
  <c r="H47" i="1"/>
  <c r="J48" i="1"/>
  <c r="K48" i="1"/>
  <c r="H48" i="1"/>
  <c r="J49" i="1"/>
  <c r="K49" i="1"/>
  <c r="H49" i="1"/>
  <c r="J50" i="1"/>
  <c r="K50" i="1"/>
  <c r="H50" i="1"/>
  <c r="J51" i="1"/>
  <c r="K51" i="1"/>
  <c r="H51" i="1"/>
  <c r="J52" i="1"/>
  <c r="K52" i="1"/>
  <c r="H52" i="1"/>
  <c r="J53" i="1"/>
  <c r="K53" i="1"/>
  <c r="H53" i="1"/>
  <c r="J54" i="1"/>
  <c r="K54" i="1"/>
  <c r="H54" i="1"/>
  <c r="J55" i="1"/>
  <c r="K55" i="1"/>
  <c r="H55" i="1"/>
  <c r="J56" i="1"/>
  <c r="K56" i="1"/>
  <c r="H56" i="1"/>
  <c r="J57" i="1"/>
  <c r="K57" i="1"/>
  <c r="H57" i="1"/>
  <c r="J58" i="1"/>
  <c r="K58" i="1"/>
  <c r="H58" i="1"/>
  <c r="J59" i="1"/>
  <c r="K59" i="1"/>
  <c r="H59" i="1"/>
  <c r="J60" i="1"/>
  <c r="K60" i="1"/>
  <c r="H60" i="1"/>
  <c r="J61" i="1"/>
  <c r="K61" i="1"/>
  <c r="H61" i="1"/>
  <c r="J62" i="1"/>
  <c r="K62" i="1"/>
  <c r="H62" i="1"/>
  <c r="J63" i="1"/>
  <c r="K63" i="1"/>
  <c r="H63" i="1"/>
  <c r="J64" i="1"/>
  <c r="K64" i="1"/>
  <c r="H64" i="1"/>
  <c r="J67" i="1"/>
  <c r="K67" i="1"/>
  <c r="H67" i="1"/>
  <c r="J68" i="1"/>
  <c r="K68" i="1"/>
  <c r="H68" i="1"/>
  <c r="J69" i="1"/>
  <c r="K69" i="1"/>
  <c r="H69" i="1"/>
  <c r="J70" i="1"/>
  <c r="K70" i="1"/>
  <c r="H70" i="1"/>
  <c r="J71" i="1"/>
  <c r="K71" i="1"/>
  <c r="H71" i="1"/>
  <c r="J72" i="1"/>
  <c r="K72" i="1"/>
  <c r="H72" i="1"/>
  <c r="J73" i="1"/>
  <c r="K73" i="1"/>
  <c r="H73" i="1"/>
  <c r="J74" i="1"/>
  <c r="K74" i="1"/>
  <c r="H74" i="1"/>
  <c r="J76" i="1"/>
  <c r="K76" i="1"/>
  <c r="H76" i="1"/>
  <c r="J77" i="1"/>
  <c r="K77" i="1"/>
  <c r="H77" i="1"/>
  <c r="J78" i="1"/>
  <c r="K78" i="1"/>
  <c r="H78" i="1"/>
  <c r="J80" i="1"/>
  <c r="K80" i="1"/>
  <c r="H80" i="1"/>
  <c r="J82" i="1"/>
  <c r="K82" i="1"/>
  <c r="H82" i="1"/>
  <c r="J83" i="1"/>
  <c r="K83" i="1"/>
  <c r="H83" i="1"/>
  <c r="J84" i="1"/>
  <c r="K84" i="1"/>
  <c r="H84" i="1"/>
  <c r="J85" i="1"/>
  <c r="K85" i="1"/>
  <c r="H85" i="1"/>
  <c r="J86" i="1"/>
  <c r="K86" i="1"/>
  <c r="H86" i="1"/>
  <c r="J87" i="1"/>
  <c r="K87" i="1"/>
  <c r="H87" i="1"/>
  <c r="J88" i="1"/>
  <c r="K88" i="1"/>
  <c r="H88" i="1"/>
  <c r="J89" i="1"/>
  <c r="K89" i="1"/>
  <c r="H89" i="1"/>
  <c r="J90" i="1"/>
  <c r="K90" i="1"/>
  <c r="H90" i="1"/>
  <c r="J91" i="1"/>
  <c r="K91" i="1"/>
  <c r="H91" i="1"/>
  <c r="J92" i="1"/>
  <c r="K92" i="1"/>
  <c r="H92" i="1"/>
  <c r="J93" i="1"/>
  <c r="K93" i="1"/>
  <c r="H93" i="1"/>
  <c r="J94" i="1"/>
  <c r="K94" i="1"/>
  <c r="H94" i="1"/>
  <c r="J95" i="1"/>
  <c r="K95" i="1"/>
  <c r="H95" i="1"/>
  <c r="J96" i="1"/>
  <c r="K96" i="1"/>
  <c r="H96" i="1"/>
  <c r="J97" i="1"/>
  <c r="K97" i="1"/>
  <c r="H97" i="1"/>
  <c r="J98" i="1"/>
  <c r="K98" i="1"/>
  <c r="H98" i="1"/>
  <c r="J99" i="1"/>
  <c r="K99" i="1"/>
  <c r="H99" i="1"/>
  <c r="J100" i="1"/>
  <c r="K100" i="1"/>
  <c r="H100" i="1"/>
  <c r="J101" i="1"/>
  <c r="K101" i="1"/>
  <c r="H101" i="1"/>
  <c r="J102" i="1"/>
  <c r="K102" i="1"/>
  <c r="H102" i="1"/>
  <c r="J103" i="1"/>
  <c r="K103" i="1"/>
  <c r="H103" i="1"/>
  <c r="J105" i="1"/>
  <c r="K105" i="1"/>
  <c r="H105" i="1"/>
  <c r="J106" i="1"/>
  <c r="K106" i="1"/>
  <c r="H106" i="1"/>
  <c r="J107" i="1"/>
  <c r="K107" i="1"/>
  <c r="H107" i="1"/>
  <c r="J109" i="1"/>
  <c r="K109" i="1"/>
  <c r="H109" i="1"/>
  <c r="J110" i="1"/>
  <c r="K110" i="1"/>
  <c r="H110" i="1"/>
  <c r="J111" i="1"/>
  <c r="K111" i="1"/>
  <c r="H111" i="1"/>
  <c r="J112" i="1"/>
  <c r="K112" i="1"/>
  <c r="H112" i="1"/>
  <c r="J113" i="1"/>
  <c r="K113" i="1"/>
  <c r="H113" i="1"/>
  <c r="J114" i="1"/>
  <c r="K114" i="1"/>
  <c r="H114" i="1"/>
  <c r="J115" i="1"/>
  <c r="K115" i="1"/>
  <c r="H115" i="1"/>
  <c r="J116" i="1"/>
  <c r="K116" i="1"/>
  <c r="H116" i="1"/>
  <c r="J117" i="1"/>
  <c r="K117" i="1"/>
  <c r="H117" i="1"/>
  <c r="J118" i="1"/>
  <c r="K118" i="1"/>
  <c r="H118" i="1"/>
  <c r="J119" i="1"/>
  <c r="K119" i="1"/>
  <c r="H119" i="1"/>
  <c r="J120" i="1"/>
  <c r="K120" i="1"/>
  <c r="H120" i="1"/>
  <c r="J121" i="1"/>
  <c r="K121" i="1"/>
  <c r="H121" i="1"/>
  <c r="J122" i="1"/>
  <c r="K122" i="1"/>
  <c r="H122" i="1"/>
  <c r="J123" i="1"/>
  <c r="K123" i="1"/>
  <c r="H123" i="1"/>
  <c r="J124" i="1"/>
  <c r="K124" i="1"/>
  <c r="H124" i="1"/>
  <c r="J125" i="1"/>
  <c r="K125" i="1"/>
  <c r="H125" i="1"/>
  <c r="J126" i="1"/>
  <c r="K126" i="1"/>
  <c r="H126" i="1"/>
  <c r="J127" i="1"/>
  <c r="K127" i="1"/>
  <c r="H127" i="1"/>
  <c r="J128" i="1"/>
  <c r="K128" i="1"/>
  <c r="H128" i="1"/>
  <c r="J129" i="1"/>
  <c r="K129" i="1"/>
  <c r="H129" i="1"/>
  <c r="J130" i="1"/>
  <c r="K130" i="1"/>
  <c r="H130" i="1"/>
  <c r="J131" i="1"/>
  <c r="K131" i="1"/>
  <c r="H131" i="1"/>
  <c r="J132" i="1"/>
  <c r="K132" i="1"/>
  <c r="H132" i="1"/>
  <c r="J134" i="1"/>
  <c r="K134" i="1"/>
  <c r="H134" i="1"/>
  <c r="J136" i="1"/>
  <c r="K136" i="1"/>
  <c r="H136" i="1"/>
  <c r="J137" i="1"/>
  <c r="K137" i="1"/>
  <c r="H137" i="1"/>
  <c r="J138" i="1"/>
  <c r="K138" i="1"/>
  <c r="H138" i="1"/>
  <c r="J140" i="1"/>
  <c r="K140" i="1"/>
  <c r="H140" i="1"/>
  <c r="J141" i="1"/>
  <c r="K141" i="1"/>
  <c r="H141" i="1"/>
  <c r="J143" i="1"/>
  <c r="K143" i="1"/>
  <c r="H143" i="1"/>
  <c r="J144" i="1"/>
  <c r="K144" i="1"/>
  <c r="H144" i="1"/>
  <c r="J145" i="1"/>
  <c r="K145" i="1"/>
  <c r="H145" i="1"/>
  <c r="J146" i="1"/>
  <c r="K146" i="1"/>
  <c r="H146" i="1"/>
  <c r="J147" i="1"/>
  <c r="K147" i="1"/>
  <c r="H147" i="1"/>
  <c r="J148" i="1"/>
  <c r="K148" i="1"/>
  <c r="H148" i="1"/>
  <c r="J149" i="1"/>
  <c r="K149" i="1"/>
  <c r="H149" i="1"/>
  <c r="J150" i="1"/>
  <c r="K150" i="1"/>
  <c r="H150" i="1"/>
  <c r="J152" i="1"/>
  <c r="K152" i="1"/>
  <c r="H152" i="1"/>
  <c r="J153" i="1"/>
  <c r="K153" i="1"/>
  <c r="H153" i="1"/>
  <c r="J154" i="1"/>
  <c r="K154" i="1"/>
  <c r="H154" i="1"/>
  <c r="J156" i="1"/>
  <c r="K156" i="1"/>
  <c r="H156" i="1"/>
  <c r="J158" i="1"/>
  <c r="K158" i="1"/>
  <c r="H158" i="1"/>
  <c r="J159" i="1"/>
  <c r="K159" i="1"/>
  <c r="H159" i="1"/>
  <c r="J161" i="1"/>
  <c r="K161" i="1"/>
  <c r="H161" i="1"/>
  <c r="J162" i="1"/>
  <c r="K162" i="1"/>
  <c r="H162" i="1"/>
  <c r="J163" i="1"/>
  <c r="K163" i="1"/>
  <c r="H163" i="1"/>
  <c r="J164" i="1"/>
  <c r="K164" i="1"/>
  <c r="H164" i="1"/>
  <c r="J166" i="1"/>
  <c r="K166" i="1"/>
  <c r="H166" i="1"/>
  <c r="J167" i="1"/>
  <c r="K167" i="1"/>
  <c r="H167" i="1"/>
  <c r="J169" i="1"/>
  <c r="K169" i="1"/>
  <c r="H169" i="1"/>
  <c r="J170" i="1"/>
  <c r="K170" i="1"/>
  <c r="H170" i="1"/>
  <c r="J171" i="1"/>
  <c r="K171" i="1"/>
  <c r="H171" i="1"/>
  <c r="J172" i="1"/>
  <c r="K172" i="1"/>
  <c r="H172" i="1"/>
  <c r="J173" i="1"/>
  <c r="K173" i="1"/>
  <c r="H173" i="1"/>
  <c r="J174" i="1"/>
  <c r="K174" i="1"/>
  <c r="H174" i="1"/>
  <c r="J175" i="1"/>
  <c r="K175" i="1"/>
  <c r="H175" i="1"/>
  <c r="J176" i="1"/>
  <c r="K176" i="1"/>
  <c r="H176" i="1"/>
  <c r="J177" i="1"/>
  <c r="K177" i="1"/>
  <c r="H177" i="1"/>
  <c r="J178" i="1"/>
  <c r="K178" i="1"/>
  <c r="H178" i="1"/>
  <c r="J180" i="1"/>
  <c r="K180" i="1"/>
  <c r="H180" i="1"/>
  <c r="J181" i="1"/>
  <c r="K181" i="1"/>
  <c r="H181" i="1"/>
  <c r="J182" i="1"/>
  <c r="K182" i="1"/>
  <c r="H182" i="1"/>
  <c r="J184" i="1"/>
  <c r="K184" i="1"/>
  <c r="H184" i="1"/>
  <c r="J185" i="1"/>
  <c r="K185" i="1"/>
  <c r="H185" i="1"/>
  <c r="J186" i="1"/>
  <c r="K186" i="1"/>
  <c r="H186" i="1"/>
  <c r="J188" i="1"/>
  <c r="K188" i="1"/>
  <c r="H188" i="1"/>
  <c r="J189" i="1"/>
  <c r="K189" i="1"/>
  <c r="H189" i="1"/>
  <c r="J190" i="1"/>
  <c r="K190" i="1"/>
  <c r="H190" i="1"/>
  <c r="J191" i="1"/>
  <c r="K191" i="1"/>
  <c r="H191" i="1"/>
  <c r="J193" i="1"/>
  <c r="K193" i="1"/>
  <c r="H193" i="1"/>
  <c r="J194" i="1"/>
  <c r="K194" i="1"/>
  <c r="H194" i="1"/>
  <c r="J195" i="1"/>
  <c r="K195" i="1"/>
  <c r="H195" i="1"/>
  <c r="J196" i="1"/>
  <c r="K196" i="1"/>
  <c r="H196" i="1"/>
  <c r="J198" i="1"/>
  <c r="K198" i="1"/>
  <c r="H198" i="1"/>
  <c r="J199" i="1"/>
  <c r="K199" i="1"/>
  <c r="H199" i="1"/>
  <c r="J200" i="1"/>
  <c r="K200" i="1"/>
  <c r="H200" i="1"/>
  <c r="J201" i="1"/>
  <c r="K201" i="1"/>
  <c r="H201" i="1"/>
  <c r="J202" i="1"/>
  <c r="K202" i="1"/>
  <c r="H202" i="1"/>
  <c r="J203" i="1"/>
  <c r="K203" i="1"/>
  <c r="H203" i="1"/>
  <c r="J204" i="1"/>
  <c r="K204" i="1"/>
  <c r="H204" i="1"/>
  <c r="J205" i="1"/>
  <c r="K205" i="1"/>
  <c r="H205" i="1"/>
  <c r="J206" i="1"/>
  <c r="K206" i="1"/>
  <c r="H206" i="1"/>
  <c r="J207" i="1"/>
  <c r="K207" i="1"/>
  <c r="H207" i="1"/>
  <c r="J208" i="1"/>
  <c r="K208" i="1"/>
  <c r="H208" i="1"/>
  <c r="J209" i="1"/>
  <c r="K209" i="1"/>
  <c r="H209" i="1"/>
  <c r="J212" i="1"/>
  <c r="K212" i="1"/>
  <c r="H212" i="1"/>
  <c r="J213" i="1"/>
  <c r="K213" i="1"/>
  <c r="H213" i="1"/>
  <c r="J215" i="1"/>
  <c r="K215" i="1"/>
  <c r="H215" i="1"/>
  <c r="J216" i="1"/>
  <c r="K216" i="1"/>
  <c r="H216" i="1"/>
  <c r="J219" i="1"/>
  <c r="K219" i="1"/>
  <c r="H219" i="1"/>
  <c r="J220" i="1"/>
  <c r="K220" i="1"/>
  <c r="H220" i="1"/>
  <c r="J222" i="1"/>
  <c r="K222" i="1"/>
  <c r="H222" i="1"/>
  <c r="J223" i="1"/>
  <c r="K223" i="1"/>
  <c r="H223" i="1"/>
  <c r="J225" i="1"/>
  <c r="K225" i="1"/>
  <c r="H225" i="1"/>
  <c r="J227" i="1"/>
  <c r="K227" i="1"/>
  <c r="H227" i="1"/>
  <c r="J228" i="1"/>
  <c r="K228" i="1"/>
  <c r="H228" i="1"/>
  <c r="J229" i="1"/>
  <c r="K229" i="1"/>
  <c r="H229" i="1"/>
  <c r="J230" i="1"/>
  <c r="K230" i="1"/>
  <c r="H230" i="1"/>
  <c r="J231" i="1"/>
  <c r="K231" i="1"/>
  <c r="H231" i="1"/>
  <c r="J232" i="1"/>
  <c r="K232" i="1"/>
  <c r="H232" i="1"/>
  <c r="J233" i="1"/>
  <c r="K233" i="1"/>
  <c r="H233" i="1"/>
  <c r="J234" i="1"/>
  <c r="K234" i="1"/>
  <c r="H234" i="1"/>
  <c r="J235" i="1"/>
  <c r="K235" i="1"/>
  <c r="H235" i="1"/>
  <c r="J237" i="1"/>
  <c r="K237" i="1"/>
  <c r="H237" i="1"/>
  <c r="J238" i="1"/>
  <c r="K238" i="1"/>
  <c r="H238" i="1"/>
  <c r="J239" i="1"/>
  <c r="K239" i="1"/>
  <c r="H239" i="1"/>
  <c r="J241" i="1"/>
  <c r="K241" i="1"/>
  <c r="H241" i="1"/>
  <c r="J242" i="1"/>
  <c r="K242" i="1"/>
  <c r="H242" i="1"/>
  <c r="J243" i="1"/>
  <c r="K243" i="1"/>
  <c r="H243" i="1"/>
  <c r="J244" i="1"/>
  <c r="K244" i="1"/>
  <c r="H244" i="1"/>
  <c r="J245" i="1"/>
  <c r="K245" i="1"/>
  <c r="H245" i="1"/>
  <c r="J247" i="1"/>
  <c r="K247" i="1"/>
  <c r="H247" i="1"/>
  <c r="J248" i="1"/>
  <c r="K248" i="1"/>
  <c r="H248" i="1"/>
  <c r="J250" i="1"/>
  <c r="K250" i="1"/>
  <c r="H250" i="1"/>
  <c r="J251" i="1"/>
  <c r="K251" i="1"/>
  <c r="H251" i="1"/>
  <c r="J252" i="1"/>
  <c r="K252" i="1"/>
  <c r="H252" i="1"/>
  <c r="J253" i="1"/>
  <c r="K253" i="1"/>
  <c r="H253" i="1"/>
  <c r="J254" i="1"/>
  <c r="K254" i="1"/>
  <c r="H254" i="1"/>
  <c r="J255" i="1"/>
  <c r="K255" i="1"/>
  <c r="H255" i="1"/>
  <c r="J256" i="1"/>
  <c r="K256" i="1"/>
  <c r="H256" i="1"/>
  <c r="J257" i="1"/>
  <c r="K257" i="1"/>
  <c r="H257" i="1"/>
  <c r="J258" i="1"/>
  <c r="K258" i="1"/>
  <c r="H258" i="1"/>
  <c r="J259" i="1"/>
  <c r="K259" i="1"/>
  <c r="H259" i="1"/>
  <c r="J260" i="1"/>
  <c r="K260" i="1"/>
  <c r="H260" i="1"/>
  <c r="J261" i="1"/>
  <c r="K261" i="1"/>
  <c r="H261" i="1"/>
  <c r="J262" i="1"/>
  <c r="K262" i="1"/>
  <c r="H262" i="1"/>
  <c r="J263" i="1"/>
  <c r="K263" i="1"/>
  <c r="H263" i="1"/>
  <c r="J264" i="1"/>
  <c r="K264" i="1"/>
  <c r="H264" i="1"/>
  <c r="J265" i="1"/>
  <c r="K265" i="1"/>
  <c r="H265" i="1"/>
  <c r="J268" i="1"/>
  <c r="K268" i="1"/>
  <c r="H268" i="1"/>
  <c r="J269" i="1"/>
  <c r="K269" i="1"/>
  <c r="H269" i="1"/>
  <c r="J271" i="1"/>
  <c r="K271" i="1"/>
  <c r="H271" i="1"/>
  <c r="J272" i="1"/>
  <c r="K272" i="1"/>
  <c r="H272" i="1"/>
  <c r="J274" i="1"/>
  <c r="K274" i="1"/>
  <c r="H274" i="1"/>
  <c r="J275" i="1"/>
  <c r="K275" i="1"/>
  <c r="H275" i="1"/>
  <c r="J276" i="1"/>
  <c r="K276" i="1"/>
  <c r="H276" i="1"/>
  <c r="J277" i="1"/>
  <c r="K277" i="1"/>
  <c r="H277" i="1"/>
  <c r="J279" i="1"/>
  <c r="K279" i="1"/>
  <c r="H279" i="1"/>
  <c r="J280" i="1"/>
  <c r="K280" i="1"/>
  <c r="H280" i="1"/>
  <c r="J281" i="1"/>
  <c r="K281" i="1"/>
  <c r="H281" i="1"/>
  <c r="J282" i="1"/>
  <c r="K282" i="1"/>
  <c r="H282" i="1"/>
  <c r="J283" i="1"/>
  <c r="K283" i="1"/>
  <c r="H283" i="1"/>
  <c r="J284" i="1"/>
  <c r="K284" i="1"/>
  <c r="H284" i="1"/>
  <c r="J285" i="1"/>
  <c r="K285" i="1"/>
  <c r="H285" i="1"/>
  <c r="J286" i="1"/>
  <c r="K286" i="1"/>
  <c r="H286" i="1"/>
  <c r="J287" i="1"/>
  <c r="K287" i="1"/>
  <c r="H287" i="1"/>
  <c r="J288" i="1"/>
  <c r="K288" i="1"/>
  <c r="H288" i="1"/>
  <c r="J290" i="1"/>
  <c r="K290" i="1"/>
  <c r="H290" i="1"/>
  <c r="J291" i="1"/>
  <c r="K291" i="1"/>
  <c r="H291" i="1"/>
  <c r="J292" i="1"/>
  <c r="K292" i="1"/>
  <c r="H292" i="1"/>
  <c r="J293" i="1"/>
  <c r="K293" i="1"/>
  <c r="H293" i="1"/>
  <c r="J294" i="1"/>
  <c r="K294" i="1"/>
  <c r="H294" i="1"/>
  <c r="J295" i="1"/>
  <c r="K295" i="1"/>
  <c r="H295" i="1"/>
  <c r="J297" i="1"/>
  <c r="K297" i="1"/>
  <c r="H297" i="1"/>
  <c r="J298" i="1"/>
  <c r="K298" i="1"/>
  <c r="H298" i="1"/>
  <c r="J299" i="1"/>
  <c r="K299" i="1"/>
  <c r="H299" i="1"/>
  <c r="J300" i="1"/>
  <c r="K300" i="1"/>
  <c r="H300" i="1"/>
  <c r="J301" i="1"/>
  <c r="K301" i="1"/>
  <c r="H301" i="1"/>
  <c r="J302" i="1"/>
  <c r="K302" i="1"/>
  <c r="H302" i="1"/>
  <c r="J303" i="1"/>
  <c r="K303" i="1"/>
  <c r="H303" i="1"/>
  <c r="J305" i="1"/>
  <c r="K305" i="1"/>
  <c r="H305" i="1"/>
  <c r="J306" i="1"/>
  <c r="K306" i="1"/>
  <c r="H306" i="1"/>
  <c r="J307" i="1"/>
  <c r="K307" i="1"/>
  <c r="H307" i="1"/>
  <c r="J308" i="1"/>
  <c r="K308" i="1"/>
  <c r="H308" i="1"/>
  <c r="J309" i="1"/>
  <c r="K309" i="1"/>
  <c r="H309" i="1"/>
  <c r="J310" i="1"/>
  <c r="K310" i="1"/>
  <c r="H310" i="1"/>
  <c r="J311" i="1"/>
  <c r="K311" i="1"/>
  <c r="H311" i="1"/>
  <c r="J313" i="1"/>
  <c r="K313" i="1"/>
  <c r="H313" i="1"/>
  <c r="J314" i="1"/>
  <c r="K314" i="1"/>
  <c r="H314" i="1"/>
  <c r="J315" i="1"/>
  <c r="K315" i="1"/>
  <c r="H315" i="1"/>
  <c r="J316" i="1"/>
  <c r="K316" i="1"/>
  <c r="H316" i="1"/>
  <c r="J317" i="1"/>
  <c r="K317" i="1"/>
  <c r="H317" i="1"/>
  <c r="J319" i="1"/>
  <c r="K319" i="1"/>
  <c r="H319" i="1"/>
  <c r="J320" i="1"/>
  <c r="K320" i="1"/>
  <c r="H320" i="1"/>
  <c r="J321" i="1"/>
  <c r="K321" i="1"/>
  <c r="H321" i="1"/>
  <c r="J322" i="1"/>
  <c r="K322" i="1"/>
  <c r="H322" i="1"/>
  <c r="J323" i="1"/>
  <c r="K323" i="1"/>
  <c r="H323" i="1"/>
  <c r="J324" i="1"/>
  <c r="K324" i="1"/>
  <c r="H324" i="1"/>
  <c r="J325" i="1"/>
  <c r="K325" i="1"/>
  <c r="H325" i="1"/>
  <c r="J327" i="1"/>
  <c r="K327" i="1"/>
  <c r="H327" i="1"/>
  <c r="J328" i="1"/>
  <c r="K328" i="1"/>
  <c r="H328" i="1"/>
  <c r="J329" i="1"/>
  <c r="K329" i="1"/>
  <c r="H329" i="1"/>
  <c r="J330" i="1"/>
  <c r="K330" i="1"/>
  <c r="H330" i="1"/>
  <c r="J331" i="1"/>
  <c r="K331" i="1"/>
  <c r="H331" i="1"/>
  <c r="J332" i="1"/>
  <c r="K332" i="1"/>
  <c r="H332" i="1"/>
  <c r="J333" i="1"/>
  <c r="K333" i="1"/>
  <c r="H333" i="1"/>
  <c r="J335" i="1"/>
  <c r="K335" i="1"/>
  <c r="H335" i="1"/>
  <c r="J336" i="1"/>
  <c r="K336" i="1"/>
  <c r="H336" i="1"/>
  <c r="J338" i="1"/>
  <c r="K338" i="1"/>
  <c r="H338" i="1"/>
  <c r="J339" i="1"/>
  <c r="K339" i="1"/>
  <c r="H339" i="1"/>
  <c r="J340" i="1"/>
  <c r="K340" i="1"/>
  <c r="H340" i="1"/>
  <c r="J341" i="1"/>
  <c r="K341" i="1"/>
  <c r="H341" i="1"/>
  <c r="J343" i="1"/>
  <c r="K343" i="1"/>
  <c r="H343" i="1"/>
  <c r="J346" i="1"/>
  <c r="K346" i="1"/>
  <c r="H346" i="1"/>
  <c r="J348" i="1"/>
  <c r="K348" i="1"/>
  <c r="H348" i="1"/>
  <c r="J350" i="1"/>
  <c r="K350" i="1"/>
  <c r="H350" i="1"/>
  <c r="J351" i="1"/>
  <c r="K351" i="1"/>
  <c r="H351" i="1"/>
  <c r="J353" i="1"/>
  <c r="K353" i="1"/>
  <c r="H353" i="1"/>
  <c r="J354" i="1"/>
  <c r="K354" i="1"/>
  <c r="H354" i="1"/>
  <c r="J355" i="1"/>
  <c r="K355" i="1"/>
  <c r="H355" i="1"/>
  <c r="J356" i="1"/>
  <c r="K356" i="1"/>
  <c r="H356" i="1"/>
  <c r="J358" i="1"/>
  <c r="K358" i="1"/>
  <c r="H358" i="1"/>
  <c r="J359" i="1"/>
  <c r="K359" i="1"/>
  <c r="H359" i="1"/>
  <c r="J360" i="1"/>
  <c r="K360" i="1"/>
  <c r="H360" i="1"/>
  <c r="J362" i="1"/>
  <c r="K362" i="1"/>
  <c r="H362" i="1"/>
  <c r="J363" i="1"/>
  <c r="K363" i="1"/>
  <c r="H363" i="1"/>
  <c r="J364" i="1"/>
  <c r="K364" i="1"/>
  <c r="H364" i="1"/>
  <c r="J365" i="1"/>
  <c r="K365" i="1"/>
  <c r="H365" i="1"/>
  <c r="J366" i="1"/>
  <c r="K366" i="1"/>
  <c r="H366" i="1"/>
  <c r="J367" i="1"/>
  <c r="K367" i="1"/>
  <c r="H367" i="1"/>
  <c r="J368" i="1"/>
  <c r="K368" i="1"/>
  <c r="H368" i="1"/>
  <c r="J369" i="1"/>
  <c r="K369" i="1"/>
  <c r="H369" i="1"/>
  <c r="J370" i="1"/>
  <c r="K370" i="1"/>
  <c r="H370" i="1"/>
  <c r="J373" i="1"/>
  <c r="K373" i="1"/>
  <c r="H373" i="1"/>
  <c r="J374" i="1"/>
  <c r="K374" i="1"/>
  <c r="H374" i="1"/>
  <c r="J375" i="1"/>
  <c r="K375" i="1"/>
  <c r="H375" i="1"/>
  <c r="J376" i="1"/>
  <c r="K376" i="1"/>
  <c r="H376" i="1"/>
  <c r="J378" i="1"/>
  <c r="K378" i="1"/>
  <c r="H378" i="1"/>
  <c r="J379" i="1"/>
  <c r="K379" i="1"/>
  <c r="H379" i="1"/>
  <c r="J380" i="1"/>
  <c r="K380" i="1"/>
  <c r="H380" i="1"/>
  <c r="J381" i="1"/>
  <c r="K381" i="1"/>
  <c r="H381" i="1"/>
  <c r="J382" i="1"/>
  <c r="K382" i="1"/>
  <c r="H382" i="1"/>
  <c r="J383" i="1"/>
  <c r="K383" i="1"/>
  <c r="H383" i="1"/>
  <c r="J384" i="1"/>
  <c r="K384" i="1"/>
  <c r="H384" i="1"/>
  <c r="J385" i="1"/>
  <c r="K385" i="1"/>
  <c r="H385" i="1"/>
  <c r="J386" i="1"/>
  <c r="K386" i="1"/>
  <c r="H386" i="1"/>
  <c r="J387" i="1"/>
  <c r="K387" i="1"/>
  <c r="H387" i="1"/>
  <c r="J389" i="1"/>
  <c r="K389" i="1"/>
  <c r="H389" i="1"/>
  <c r="J391" i="1"/>
  <c r="K391" i="1"/>
  <c r="H391" i="1"/>
  <c r="J393" i="1"/>
  <c r="K393" i="1"/>
  <c r="H393" i="1"/>
  <c r="J394" i="1"/>
  <c r="K394" i="1"/>
  <c r="H394" i="1"/>
  <c r="J395" i="1"/>
  <c r="K395" i="1"/>
  <c r="H395" i="1"/>
  <c r="J396" i="1"/>
  <c r="K396" i="1"/>
  <c r="H396" i="1"/>
  <c r="J397" i="1"/>
  <c r="K397" i="1"/>
  <c r="H397" i="1"/>
  <c r="J398" i="1"/>
  <c r="K398" i="1"/>
  <c r="H398" i="1"/>
  <c r="J400" i="1"/>
  <c r="K400" i="1"/>
  <c r="H400" i="1"/>
  <c r="J401" i="1"/>
  <c r="K401" i="1"/>
  <c r="H401" i="1"/>
  <c r="J402" i="1"/>
  <c r="K402" i="1"/>
  <c r="H402" i="1"/>
  <c r="J403" i="1"/>
  <c r="K403" i="1"/>
  <c r="H403" i="1"/>
  <c r="J405" i="1"/>
  <c r="K405" i="1"/>
  <c r="H405" i="1"/>
  <c r="J406" i="1"/>
  <c r="K406" i="1"/>
  <c r="H406" i="1"/>
  <c r="J407" i="1"/>
  <c r="K407" i="1"/>
  <c r="H407" i="1"/>
  <c r="J408" i="1"/>
  <c r="K408" i="1"/>
  <c r="H408" i="1"/>
  <c r="J409" i="1"/>
  <c r="K409" i="1"/>
  <c r="H409" i="1"/>
  <c r="J410" i="1"/>
  <c r="K410" i="1"/>
  <c r="H410" i="1"/>
  <c r="J412" i="1"/>
  <c r="K412" i="1"/>
  <c r="H412" i="1"/>
  <c r="J414" i="1"/>
  <c r="K414" i="1"/>
  <c r="H414" i="1"/>
  <c r="J415" i="1"/>
  <c r="K415" i="1"/>
  <c r="H415" i="1"/>
  <c r="J416" i="1"/>
  <c r="K416" i="1"/>
  <c r="H416" i="1"/>
  <c r="J417" i="1"/>
  <c r="K417" i="1"/>
  <c r="H417" i="1"/>
  <c r="J418" i="1"/>
  <c r="K418" i="1"/>
  <c r="H418" i="1"/>
  <c r="J419" i="1"/>
  <c r="K419" i="1"/>
  <c r="H419" i="1"/>
  <c r="J420" i="1"/>
  <c r="K420" i="1"/>
  <c r="H420" i="1"/>
  <c r="J422" i="1"/>
  <c r="K422" i="1"/>
  <c r="H422" i="1"/>
  <c r="J423" i="1"/>
  <c r="K423" i="1"/>
  <c r="H423" i="1"/>
  <c r="J424" i="1"/>
  <c r="K424" i="1"/>
  <c r="H424" i="1"/>
  <c r="J425" i="1"/>
  <c r="K425" i="1"/>
  <c r="H425" i="1"/>
  <c r="J426" i="1"/>
  <c r="K426" i="1"/>
  <c r="H426" i="1"/>
  <c r="J427" i="1"/>
  <c r="K427" i="1"/>
  <c r="H427" i="1"/>
  <c r="J429" i="1"/>
  <c r="K429" i="1"/>
  <c r="H429" i="1"/>
  <c r="J430" i="1"/>
  <c r="K430" i="1"/>
  <c r="H430" i="1"/>
  <c r="J431" i="1"/>
  <c r="K431" i="1"/>
  <c r="H431" i="1"/>
  <c r="J432" i="1"/>
  <c r="K432" i="1"/>
  <c r="H432" i="1"/>
  <c r="J434" i="1"/>
  <c r="K434" i="1"/>
  <c r="H434" i="1"/>
  <c r="J435" i="1"/>
  <c r="K435" i="1"/>
  <c r="H435" i="1"/>
  <c r="J439" i="1"/>
  <c r="K439" i="1"/>
  <c r="H439" i="1"/>
  <c r="J440" i="1"/>
  <c r="K440" i="1"/>
  <c r="H440" i="1"/>
  <c r="J443" i="1"/>
  <c r="K443" i="1"/>
  <c r="H443" i="1"/>
  <c r="J444" i="1"/>
  <c r="K444" i="1"/>
  <c r="H444" i="1"/>
  <c r="J445" i="1"/>
  <c r="K445" i="1"/>
  <c r="H445" i="1"/>
  <c r="J446" i="1"/>
  <c r="K446" i="1"/>
  <c r="H446" i="1"/>
  <c r="J447" i="1"/>
  <c r="K447" i="1"/>
  <c r="H447" i="1"/>
  <c r="J448" i="1"/>
  <c r="K448" i="1"/>
  <c r="H448" i="1"/>
  <c r="J449" i="1"/>
  <c r="K449" i="1"/>
  <c r="H449" i="1"/>
  <c r="J450" i="1"/>
  <c r="K450" i="1"/>
  <c r="H450" i="1"/>
  <c r="J451" i="1"/>
  <c r="K451" i="1"/>
  <c r="H451" i="1"/>
  <c r="J452" i="1"/>
  <c r="K452" i="1"/>
  <c r="H452" i="1"/>
  <c r="J453" i="1"/>
  <c r="K453" i="1"/>
  <c r="H453" i="1"/>
  <c r="J454" i="1"/>
  <c r="K454" i="1"/>
  <c r="H454" i="1"/>
  <c r="J455" i="1"/>
  <c r="K455" i="1"/>
  <c r="H455" i="1"/>
  <c r="J457" i="1"/>
  <c r="K457" i="1"/>
  <c r="H457" i="1"/>
  <c r="J459" i="1"/>
  <c r="K459" i="1"/>
  <c r="H459" i="1"/>
  <c r="J460" i="1"/>
  <c r="K460" i="1"/>
  <c r="H460" i="1"/>
  <c r="J461" i="1"/>
  <c r="K461" i="1"/>
  <c r="H461" i="1"/>
  <c r="J462" i="1"/>
  <c r="K462" i="1"/>
  <c r="H462" i="1"/>
  <c r="J463" i="1"/>
  <c r="K463" i="1"/>
  <c r="H463" i="1"/>
  <c r="J464" i="1"/>
  <c r="K464" i="1"/>
  <c r="H464" i="1"/>
  <c r="J465" i="1"/>
  <c r="K465" i="1"/>
  <c r="H465" i="1"/>
  <c r="J466" i="1"/>
  <c r="K466" i="1"/>
  <c r="H466" i="1"/>
  <c r="J467" i="1"/>
  <c r="K467" i="1"/>
  <c r="H467" i="1"/>
  <c r="J468" i="1"/>
  <c r="K468" i="1"/>
  <c r="H468" i="1"/>
  <c r="J469" i="1"/>
  <c r="K469" i="1"/>
  <c r="H469" i="1"/>
  <c r="J470" i="1"/>
  <c r="K470" i="1"/>
  <c r="H470" i="1"/>
  <c r="J471" i="1"/>
  <c r="K471" i="1"/>
  <c r="H471" i="1"/>
  <c r="J472" i="1"/>
  <c r="K472" i="1"/>
  <c r="H472" i="1"/>
  <c r="J473" i="1"/>
  <c r="K473" i="1"/>
  <c r="H473" i="1"/>
  <c r="J474" i="1"/>
  <c r="K474" i="1"/>
  <c r="H474" i="1"/>
  <c r="J475" i="1"/>
  <c r="K475" i="1"/>
  <c r="H475" i="1"/>
  <c r="J476" i="1"/>
  <c r="K476" i="1"/>
  <c r="H476" i="1"/>
  <c r="J478" i="1"/>
  <c r="K478" i="1"/>
  <c r="H478" i="1"/>
  <c r="J479" i="1"/>
  <c r="K479" i="1"/>
  <c r="H479" i="1"/>
  <c r="J480" i="1"/>
  <c r="K480" i="1"/>
  <c r="H480" i="1"/>
  <c r="J481" i="1"/>
  <c r="K481" i="1"/>
  <c r="H481" i="1"/>
  <c r="J482" i="1"/>
  <c r="K482" i="1"/>
  <c r="H482" i="1"/>
  <c r="J483" i="1"/>
  <c r="K483" i="1"/>
  <c r="H483" i="1"/>
  <c r="J484" i="1"/>
  <c r="K484" i="1"/>
  <c r="H484" i="1"/>
  <c r="J485" i="1"/>
  <c r="K485" i="1"/>
  <c r="H485" i="1"/>
  <c r="J486" i="1"/>
  <c r="K486" i="1"/>
  <c r="H486" i="1"/>
  <c r="J487" i="1"/>
  <c r="K487" i="1"/>
  <c r="H487" i="1"/>
  <c r="J488" i="1"/>
  <c r="K488" i="1"/>
  <c r="H488" i="1"/>
  <c r="J489" i="1"/>
  <c r="K489" i="1"/>
  <c r="H489" i="1"/>
  <c r="J491" i="1"/>
  <c r="K491" i="1"/>
  <c r="H491" i="1"/>
  <c r="J492" i="1"/>
  <c r="K492" i="1"/>
  <c r="H492" i="1"/>
  <c r="J494" i="1"/>
  <c r="K494" i="1"/>
  <c r="H494" i="1"/>
  <c r="J495" i="1"/>
  <c r="K495" i="1"/>
  <c r="H495" i="1"/>
  <c r="J496" i="1"/>
  <c r="K496" i="1"/>
  <c r="H496" i="1"/>
  <c r="J497" i="1"/>
  <c r="K497" i="1"/>
  <c r="H497" i="1"/>
  <c r="J498" i="1"/>
  <c r="K498" i="1"/>
  <c r="H498" i="1"/>
  <c r="J499" i="1"/>
  <c r="K499" i="1"/>
  <c r="H499" i="1"/>
  <c r="J500" i="1"/>
  <c r="K500" i="1"/>
  <c r="H500" i="1"/>
  <c r="J501" i="1"/>
  <c r="K501" i="1"/>
  <c r="H501" i="1"/>
  <c r="J502" i="1"/>
  <c r="K502" i="1"/>
  <c r="H502" i="1"/>
  <c r="J503" i="1"/>
  <c r="K503" i="1"/>
  <c r="H503" i="1"/>
  <c r="J504" i="1"/>
  <c r="K504" i="1"/>
  <c r="H504" i="1"/>
  <c r="J505" i="1"/>
  <c r="K505" i="1"/>
  <c r="H505" i="1"/>
  <c r="J506" i="1"/>
  <c r="K506" i="1"/>
  <c r="H506" i="1"/>
  <c r="J507" i="1"/>
  <c r="K507" i="1"/>
  <c r="H507" i="1"/>
  <c r="J508" i="1"/>
  <c r="K508" i="1"/>
  <c r="H508" i="1"/>
  <c r="J509" i="1"/>
  <c r="K509" i="1"/>
  <c r="H509" i="1"/>
  <c r="J510" i="1"/>
  <c r="K510" i="1"/>
  <c r="H510" i="1"/>
  <c r="J511" i="1"/>
  <c r="K511" i="1"/>
  <c r="H511" i="1"/>
  <c r="J512" i="1"/>
  <c r="K512" i="1"/>
  <c r="H512" i="1"/>
  <c r="J513" i="1"/>
  <c r="K513" i="1"/>
  <c r="H513" i="1"/>
  <c r="J514" i="1"/>
  <c r="K514" i="1"/>
  <c r="H514" i="1"/>
  <c r="J515" i="1"/>
  <c r="K515" i="1"/>
  <c r="H515" i="1"/>
  <c r="J516" i="1"/>
  <c r="K516" i="1"/>
  <c r="H516" i="1"/>
  <c r="J517" i="1"/>
  <c r="K517" i="1"/>
  <c r="H517" i="1"/>
  <c r="J518" i="1"/>
  <c r="K518" i="1"/>
  <c r="H518" i="1"/>
  <c r="J519" i="1"/>
  <c r="K519" i="1"/>
  <c r="H519" i="1"/>
  <c r="J520" i="1"/>
  <c r="K520" i="1"/>
  <c r="H520" i="1"/>
  <c r="J521" i="1"/>
  <c r="K521" i="1"/>
  <c r="H521" i="1"/>
  <c r="J522" i="1"/>
  <c r="K522" i="1"/>
  <c r="H522" i="1"/>
  <c r="J523" i="1"/>
  <c r="K523" i="1"/>
  <c r="H523" i="1"/>
  <c r="J524" i="1"/>
  <c r="K524" i="1"/>
  <c r="H524" i="1"/>
  <c r="J525" i="1"/>
  <c r="K525" i="1"/>
  <c r="H525" i="1"/>
  <c r="J526" i="1"/>
  <c r="K526" i="1"/>
  <c r="H526" i="1"/>
  <c r="J527" i="1"/>
  <c r="K527" i="1"/>
  <c r="H527" i="1"/>
  <c r="J528" i="1"/>
  <c r="K528" i="1"/>
  <c r="H528" i="1"/>
  <c r="J529" i="1"/>
  <c r="K529" i="1"/>
  <c r="H529" i="1"/>
  <c r="J530" i="1"/>
  <c r="K530" i="1"/>
  <c r="H530" i="1"/>
  <c r="J531" i="1"/>
  <c r="K531" i="1"/>
  <c r="H531" i="1"/>
  <c r="J532" i="1"/>
  <c r="K532" i="1"/>
  <c r="H532" i="1"/>
  <c r="J533" i="1"/>
  <c r="K533" i="1"/>
  <c r="H533" i="1"/>
  <c r="J534" i="1"/>
  <c r="K534" i="1"/>
  <c r="H534" i="1"/>
  <c r="J535" i="1"/>
  <c r="K535" i="1"/>
  <c r="H535" i="1"/>
  <c r="J536" i="1"/>
  <c r="K536" i="1"/>
  <c r="H536" i="1"/>
  <c r="J537" i="1"/>
  <c r="K537" i="1"/>
  <c r="H537" i="1"/>
  <c r="J538" i="1"/>
  <c r="K538" i="1"/>
  <c r="H538" i="1"/>
  <c r="J539" i="1"/>
  <c r="K539" i="1"/>
  <c r="H539" i="1"/>
  <c r="J540" i="1"/>
  <c r="K540" i="1"/>
  <c r="H540" i="1"/>
  <c r="J541" i="1"/>
  <c r="K541" i="1"/>
  <c r="H541" i="1"/>
  <c r="J542" i="1"/>
  <c r="K542" i="1"/>
  <c r="H542" i="1"/>
  <c r="J543" i="1"/>
  <c r="K543" i="1"/>
  <c r="H543" i="1"/>
  <c r="J544" i="1"/>
  <c r="K544" i="1"/>
  <c r="H544" i="1"/>
  <c r="J545" i="1"/>
  <c r="K545" i="1"/>
  <c r="H545" i="1"/>
  <c r="J546" i="1"/>
  <c r="K546" i="1"/>
  <c r="H546" i="1"/>
  <c r="J547" i="1"/>
  <c r="K547" i="1"/>
  <c r="H547" i="1"/>
  <c r="J548" i="1"/>
  <c r="K548" i="1"/>
  <c r="H548" i="1"/>
  <c r="J549" i="1"/>
  <c r="K549" i="1"/>
  <c r="H549" i="1"/>
  <c r="J550" i="1"/>
  <c r="K550" i="1"/>
  <c r="H550" i="1"/>
  <c r="J551" i="1"/>
  <c r="K551" i="1"/>
  <c r="H551" i="1"/>
  <c r="J552" i="1"/>
  <c r="K552" i="1"/>
  <c r="H552" i="1"/>
  <c r="J553" i="1"/>
  <c r="K553" i="1"/>
  <c r="H553" i="1"/>
  <c r="J554" i="1"/>
  <c r="K554" i="1"/>
  <c r="H554" i="1"/>
  <c r="J555" i="1"/>
  <c r="K555" i="1"/>
  <c r="H555" i="1"/>
  <c r="J556" i="1"/>
  <c r="K556" i="1"/>
  <c r="H556" i="1"/>
  <c r="J557" i="1"/>
  <c r="K557" i="1"/>
  <c r="H557" i="1"/>
  <c r="J558" i="1"/>
  <c r="K558" i="1"/>
  <c r="H558" i="1"/>
  <c r="J559" i="1"/>
  <c r="K559" i="1"/>
  <c r="H559" i="1"/>
  <c r="J560" i="1"/>
  <c r="K560" i="1"/>
  <c r="H560" i="1"/>
  <c r="J561" i="1"/>
  <c r="K561" i="1"/>
  <c r="H561" i="1"/>
  <c r="J562" i="1"/>
  <c r="K562" i="1"/>
  <c r="H562" i="1"/>
  <c r="J563" i="1"/>
  <c r="K563" i="1"/>
  <c r="H563" i="1"/>
  <c r="J564" i="1"/>
  <c r="K564" i="1"/>
  <c r="H564" i="1"/>
  <c r="J565" i="1"/>
  <c r="K565" i="1"/>
  <c r="H565" i="1"/>
  <c r="J566" i="1"/>
  <c r="K566" i="1"/>
  <c r="H566" i="1"/>
  <c r="J567" i="1"/>
  <c r="K567" i="1"/>
  <c r="H567" i="1"/>
  <c r="J568" i="1"/>
  <c r="K568" i="1"/>
  <c r="H568" i="1"/>
  <c r="J569" i="1"/>
  <c r="K569" i="1"/>
  <c r="H569" i="1"/>
  <c r="J570" i="1"/>
  <c r="K570" i="1"/>
  <c r="H570" i="1"/>
  <c r="J571" i="1"/>
  <c r="K571" i="1"/>
  <c r="H571" i="1"/>
  <c r="J572" i="1"/>
  <c r="K572" i="1"/>
  <c r="H572" i="1"/>
  <c r="J573" i="1"/>
  <c r="K573" i="1"/>
  <c r="H573" i="1"/>
  <c r="J574" i="1"/>
  <c r="K574" i="1"/>
  <c r="H574" i="1"/>
  <c r="J575" i="1"/>
  <c r="K575" i="1"/>
  <c r="H575" i="1"/>
  <c r="J576" i="1"/>
  <c r="K576" i="1"/>
  <c r="H576" i="1"/>
  <c r="J577" i="1"/>
  <c r="K577" i="1"/>
  <c r="H577" i="1"/>
  <c r="J578" i="1"/>
  <c r="K578" i="1"/>
  <c r="H578" i="1"/>
  <c r="J579" i="1"/>
  <c r="K579" i="1"/>
  <c r="H579" i="1"/>
  <c r="J580" i="1"/>
  <c r="K580" i="1"/>
  <c r="H580" i="1"/>
  <c r="J581" i="1"/>
  <c r="K581" i="1"/>
  <c r="H581" i="1"/>
  <c r="J582" i="1"/>
  <c r="K582" i="1"/>
  <c r="H582" i="1"/>
  <c r="J585" i="1"/>
  <c r="K585" i="1"/>
  <c r="H585" i="1"/>
  <c r="J586" i="1"/>
  <c r="K586" i="1"/>
  <c r="H586" i="1"/>
  <c r="J587" i="1"/>
  <c r="K587" i="1"/>
  <c r="H587" i="1"/>
  <c r="J588" i="1"/>
  <c r="K588" i="1"/>
  <c r="H588" i="1"/>
  <c r="J590" i="1"/>
  <c r="K590" i="1"/>
  <c r="H590" i="1"/>
  <c r="J591" i="1"/>
  <c r="K591" i="1"/>
  <c r="H591" i="1"/>
  <c r="H593" i="1"/>
  <c r="G593" i="1"/>
  <c r="V336" i="1"/>
  <c r="V332" i="1"/>
  <c r="V319" i="1"/>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 If unknown, type NA.</t>
        </r>
      </text>
    </comment>
    <comment ref="E1" authorId="0">
      <text>
        <r>
          <rPr>
            <sz val="10"/>
            <color rgb="FF000000"/>
            <rFont val="Arial"/>
          </rPr>
          <t>Date of event in YYYY-MM-DD format, starting with the earliest action in the city.</t>
        </r>
      </text>
    </comment>
    <comment ref="F1" authorId="0">
      <text>
        <r>
          <rPr>
            <sz val="10"/>
            <color rgb="FF000000"/>
            <rFont val="Arial"/>
          </rPr>
          <t>If number is only expressed in vague words, list phrase here, e.g. "several dozen" or "hundreds" or "many thousands." Otherwise put NA. If more than one text estimate, separate with semi-colons.</t>
        </r>
      </text>
    </comment>
    <comment ref="G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H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I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J1" authorId="0">
      <text>
        <r>
          <rPr>
            <sz val="10"/>
            <color rgb="FF000000"/>
            <rFont val="Arial"/>
          </rPr>
          <t>10% upward adjustment of EstimateLow when EstimateHigh &gt; 300. When EstimateHigh &lt; 301, AdjustedLow = EstimateLow.</t>
        </r>
      </text>
    </comment>
    <comment ref="K1" authorId="0">
      <text>
        <r>
          <rPr>
            <sz val="10"/>
            <color rgb="FF000000"/>
            <rFont val="Arial"/>
          </rPr>
          <t>10% downward adjustment of EstimateHigh when EstimateHigh &gt; 300. When EstimateHigh &lt; 301, AdjustedHigh = EstimateHigh.</t>
        </r>
      </text>
    </comment>
    <comment ref="L1" authorId="0">
      <text>
        <r>
          <rPr>
            <sz val="10"/>
            <color rgb="FF000000"/>
            <rFont val="Arial"/>
          </rPr>
          <t>Who organized the action (e.g. Women's March, Greenpeace, etc.) If not known, enter "general protestors." If more than one actor, separate with semi-colons.</t>
        </r>
      </text>
    </comment>
    <comment ref="M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Type of action (e.g. protest, demo, strike, riot, etc.). If more than one, separate with semi-colons.</t>
        </r>
      </text>
    </comment>
    <comment ref="P1" authorId="0">
      <text>
        <r>
          <rPr>
            <sz val="10"/>
            <color rgb="FF000000"/>
            <rFont val="Arial"/>
          </rPr>
          <t>Number of participants reportedly arrested, if applicable.</t>
        </r>
      </text>
    </comment>
    <comment ref="Q1" authorId="0">
      <text>
        <r>
          <rPr>
            <sz val="10"/>
            <color rgb="FF000000"/>
            <rFont val="Arial"/>
          </rPr>
          <t>Number of participants with reported injuries, if applicable.</t>
        </r>
      </text>
    </comment>
    <comment ref="R1" authorId="0">
      <text>
        <r>
          <rPr>
            <sz val="10"/>
            <color rgb="FF000000"/>
            <rFont val="Arial"/>
          </rPr>
          <t>Number of police reportedly injured, if applicable.</t>
        </r>
      </text>
    </comment>
    <comment ref="S1" authorId="0">
      <text>
        <r>
          <rPr>
            <sz val="10"/>
            <color rgb="FF000000"/>
            <rFont val="Arial"/>
          </rPr>
          <t>Enter 1 if property was reportedly damaged, 0 if otherwise.</t>
        </r>
      </text>
    </comment>
    <comment ref="T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Source for Estimate1 (low)</t>
        </r>
      </text>
    </comment>
    <comment ref="W1" authorId="0">
      <text>
        <r>
          <rPr>
            <sz val="10"/>
            <color rgb="FF000000"/>
            <rFont val="Arial"/>
          </rPr>
          <t>Source for Estimate2 (high)</t>
        </r>
      </text>
    </comment>
    <comment ref="X1" authorId="0">
      <text>
        <r>
          <rPr>
            <sz val="10"/>
            <color rgb="FF000000"/>
            <rFont val="Arial"/>
          </rPr>
          <t>Additional source</t>
        </r>
      </text>
    </comment>
  </commentList>
</comments>
</file>

<file path=xl/sharedStrings.xml><?xml version="1.0" encoding="utf-8"?>
<sst xmlns="http://schemas.openxmlformats.org/spreadsheetml/2006/main" count="5285" uniqueCount="2396">
  <si>
    <t>CityTown</t>
  </si>
  <si>
    <t>Location</t>
  </si>
  <si>
    <t>StateTerritory</t>
  </si>
  <si>
    <t>Country</t>
  </si>
  <si>
    <t>Date</t>
  </si>
  <si>
    <t>EstimateText</t>
  </si>
  <si>
    <t>EstimateLow</t>
  </si>
  <si>
    <t>BestGuess</t>
  </si>
  <si>
    <t>EstimateHigh</t>
  </si>
  <si>
    <t>AdjustedLow</t>
  </si>
  <si>
    <t>AdjustedHigh</t>
  </si>
  <si>
    <t>Actor</t>
  </si>
  <si>
    <t>Claim</t>
  </si>
  <si>
    <t>Pro(2)/Anti(1)/Neither(0)</t>
  </si>
  <si>
    <t>EventType</t>
  </si>
  <si>
    <t>ReportedArrests</t>
  </si>
  <si>
    <t>ReportedParticipantInjuries</t>
  </si>
  <si>
    <t>ReportedPoliceInjuries</t>
  </si>
  <si>
    <t>ReportedPropertyDamage</t>
  </si>
  <si>
    <t>TownsCities</t>
  </si>
  <si>
    <t>Events</t>
  </si>
  <si>
    <t>Source1</t>
  </si>
  <si>
    <t>Source2</t>
  </si>
  <si>
    <t>Source3</t>
  </si>
  <si>
    <t>Misc</t>
  </si>
  <si>
    <t xml:space="preserve">Hot Springs </t>
  </si>
  <si>
    <t xml:space="preserve">Washington </t>
  </si>
  <si>
    <t>Downtown</t>
  </si>
  <si>
    <t>Congress</t>
  </si>
  <si>
    <t>AK</t>
  </si>
  <si>
    <t>USA</t>
  </si>
  <si>
    <t>DC</t>
  </si>
  <si>
    <t>more than a hundred</t>
  </si>
  <si>
    <t>Pasedena</t>
  </si>
  <si>
    <t>Cal Tech</t>
  </si>
  <si>
    <t>CA</t>
  </si>
  <si>
    <t>more than 200</t>
  </si>
  <si>
    <t>About 200</t>
  </si>
  <si>
    <t>Organizers with the Republican Party of Arkansas</t>
  </si>
  <si>
    <t>March 4 Trump</t>
  </si>
  <si>
    <t>Rally</t>
  </si>
  <si>
    <t>http://www.nwahomepage.com/news/more-than-a-hundred-people-gather-for-march-4-trump/667064450</t>
  </si>
  <si>
    <t>Anchorage</t>
  </si>
  <si>
    <t>gathered on the overpass above Minnesota Drive, near West High School</t>
  </si>
  <si>
    <t>YWCA of Alaska</t>
  </si>
  <si>
    <t>A Day Without a Woman; "Women on the Bridge"</t>
  </si>
  <si>
    <t xml:space="preserve">Rosie O'Donnell </t>
  </si>
  <si>
    <t>rally</t>
  </si>
  <si>
    <t>faculty; students</t>
  </si>
  <si>
    <t>Against Trump's travel ban</t>
  </si>
  <si>
    <t>anti new admin</t>
  </si>
  <si>
    <t>http://www.ktuu.com/content/news/Anchorage-women-show-support-for-International-Womens-Day-415733403.html</t>
  </si>
  <si>
    <t>http://www.cbsnews.com/news/rosie-odonnell-slams-media-in-anti-trump-speech/</t>
  </si>
  <si>
    <t>http://www.pasadenastarnews.com/general-news/20170301/caltech-students-faculty-rally-against-trump-travel-ban-immigration-stance</t>
  </si>
  <si>
    <t>AL</t>
  </si>
  <si>
    <t>Richmond</t>
  </si>
  <si>
    <t>West County Detention Facility</t>
  </si>
  <si>
    <t xml:space="preserve">more than 100 </t>
  </si>
  <si>
    <t xml:space="preserve">Community Initiatives for Visiting Immigrants in Confinement (CIVIC) </t>
  </si>
  <si>
    <t>Immigrant rights; Protest planned deportation of Napa-resident Oswaldo Martinez</t>
  </si>
  <si>
    <t>protest</t>
  </si>
  <si>
    <t>http://napavalleyregister.com/news/local/activists-protest-planned-deportation-of-napa-man/article_30ac57e1-2dbe-5c87-be87-2bc917177230.html</t>
  </si>
  <si>
    <t>http://kron4.com/2017/03/04/immigration-rally-for-ice-detainee-in-richmond/</t>
  </si>
  <si>
    <t>http://www.nbcwashington.com/news/local/Rosie-ODonnell-to-Lead-Protest-Tuesday-Trumps-Address-to-Congress-414998503.html</t>
  </si>
  <si>
    <t>Plainview</t>
  </si>
  <si>
    <t>NY</t>
  </si>
  <si>
    <t>Hundreds</t>
  </si>
  <si>
    <t>General Protest</t>
  </si>
  <si>
    <t>United Against Hate</t>
  </si>
  <si>
    <t xml:space="preserve">vigil </t>
  </si>
  <si>
    <t>http://www.newsday.com/long-island/nassau/candlelight-vigil-thursday-held-in-response-to-bomb-threats-1.13196757</t>
  </si>
  <si>
    <t>Palm Beach</t>
  </si>
  <si>
    <t>Outside 4 seasons</t>
  </si>
  <si>
    <t>FL</t>
  </si>
  <si>
    <t xml:space="preserve">two dozens </t>
  </si>
  <si>
    <t>Huntsville</t>
  </si>
  <si>
    <t>outside the Von Braun Center</t>
  </si>
  <si>
    <t>between 60-70</t>
  </si>
  <si>
    <t>Anti Trump</t>
  </si>
  <si>
    <t>demonstration</t>
  </si>
  <si>
    <t>North Alabama chapter of Indivisible</t>
  </si>
  <si>
    <t>to ask Rep Mo Brooks to hold a town hall meeting; anti-Trump</t>
  </si>
  <si>
    <t>http://www.palmbeachpost.com/news/local/update-one-arrested-one-detained-trump-protest-palm-beach/eJLyhdbcTvTlz1XyP8proJ/</t>
  </si>
  <si>
    <t>Valdosta</t>
  </si>
  <si>
    <t xml:space="preserve">Valdosta State University </t>
  </si>
  <si>
    <t>GA</t>
  </si>
  <si>
    <t>na</t>
  </si>
  <si>
    <t>Faculty and Students</t>
  </si>
  <si>
    <t>Anti Trump policies</t>
  </si>
  <si>
    <t>http://www.al.com/news/huntsville/index.ssf/2017/03/indivisible_organization_gathe.html</t>
  </si>
  <si>
    <t>Montgomery</t>
  </si>
  <si>
    <t>http://www.tribstar.com/cnhi_network/georgia-professors-students-protest-against-campus-carry-bill/article_242afaab-a4cc-5fa8-85cf-30731727e346.html</t>
  </si>
  <si>
    <t>in front of the U.S. Citizenship and Immigration Services building</t>
  </si>
  <si>
    <t>about 50</t>
  </si>
  <si>
    <t xml:space="preserve">Berkeley </t>
  </si>
  <si>
    <t>Martin Luther King Jr. Civic Center Park</t>
  </si>
  <si>
    <t>Birthplace of Justice</t>
  </si>
  <si>
    <t>200-300 total ralliers and detractors</t>
  </si>
  <si>
    <t>anti-Muslim Ban; anti-travel EO; No Ban No Wall</t>
  </si>
  <si>
    <t>general protestors</t>
  </si>
  <si>
    <t>against Trump policies</t>
  </si>
  <si>
    <t>counter-protest</t>
  </si>
  <si>
    <t>http://www.montgomeryadvertiser.com/story/news/2017/03/16/no-ban-no-wall-locals-rally-against-travel-ban/99227724/</t>
  </si>
  <si>
    <t>Birmingham</t>
  </si>
  <si>
    <t>http://www.huffingtonpost.com/entry/trump-rally-california-violence_us_58bb647ae4b0d2821b4ea564</t>
  </si>
  <si>
    <t>outside Birmingham Water Works</t>
  </si>
  <si>
    <t>a group</t>
  </si>
  <si>
    <t>Birmingham Water Works retirees</t>
  </si>
  <si>
    <t>utility pension problems</t>
  </si>
  <si>
    <t>http://www.washingtontimes.com/news/2017/mar/4/pro-trump-supporters-counter-protesters-clash-in-b/</t>
  </si>
  <si>
    <t>http://www.wbrc.com/story/34942662/bwwb-retirees-protest-after-pension-assets-defrauded</t>
  </si>
  <si>
    <t>San Diego</t>
  </si>
  <si>
    <t xml:space="preserve">Dog Beach </t>
  </si>
  <si>
    <t xml:space="preserve">Lakeland </t>
  </si>
  <si>
    <t xml:space="preserve">from the health center on Edgewood Road in Lakeland to a local senator’s office </t>
  </si>
  <si>
    <t>more than 600; about 1,000</t>
  </si>
  <si>
    <t>Dozens</t>
  </si>
  <si>
    <t>State Capitol</t>
  </si>
  <si>
    <t>General protest</t>
  </si>
  <si>
    <t>Pro Planned Parenthood</t>
  </si>
  <si>
    <t>March</t>
  </si>
  <si>
    <t>http://wfla.com/2017/03/01/lakeland-planned-parenthood-supporters-march-in-opposition-to-abortion-lawsuit-bill/</t>
  </si>
  <si>
    <t xml:space="preserve">Saint Paul </t>
  </si>
  <si>
    <t>University of Minnesota - Fraternity Row</t>
  </si>
  <si>
    <t>MN</t>
  </si>
  <si>
    <t>More than 100</t>
  </si>
  <si>
    <t>MAGA</t>
  </si>
  <si>
    <t>support Trump</t>
  </si>
  <si>
    <t>Students</t>
  </si>
  <si>
    <t>Campus Sexual Assault</t>
  </si>
  <si>
    <t>http://www.mndaily.com/article/2017/03/about-80-march-down-umn-fraternity-row-to-rally-against-rape-culture-in-greek-life</t>
  </si>
  <si>
    <t>http://www.montgomeryadvertiser.com/picture-gallery/news/local/2017/03/25/trump-rally-held-52-years-after-mlk-led-march-to-alabama-capitol-steps/99630998/</t>
  </si>
  <si>
    <t>University of Minnesota</t>
  </si>
  <si>
    <t>count from photos</t>
  </si>
  <si>
    <t>Oklahoma City</t>
  </si>
  <si>
    <t>General protestors;  Indivisible San Diego</t>
  </si>
  <si>
    <t>More than 200</t>
  </si>
  <si>
    <t>March 4 Impeachment; anti-Trump</t>
  </si>
  <si>
    <t>http://fox5sandiego.com/2017/03/04/trump-supporters-march-in-san-diego/</t>
  </si>
  <si>
    <t>http://www.sandiegouniontribune.com/news/politics/sd-me-trump-rally-20170303-story.html</t>
  </si>
  <si>
    <t>http://kfor.com/2017/03/25/we-just-need-to-come-together-oklahomans-gather-at-rally-in-support-of-president-trump/</t>
  </si>
  <si>
    <t>http://www.10news.com/news/rallying-cries-to-impeach-and-resist-trump-spelled-out-on-sands-of-ocean-beach</t>
  </si>
  <si>
    <t>Minnesota Student Legislative Coalition</t>
  </si>
  <si>
    <t>Fayetteville</t>
  </si>
  <si>
    <t>AR</t>
  </si>
  <si>
    <t>Advocate for the university's legislative priorities</t>
  </si>
  <si>
    <t xml:space="preserve">Ventura </t>
  </si>
  <si>
    <t>University of Arkansas PRIDE group</t>
  </si>
  <si>
    <t>Transgender rights</t>
  </si>
  <si>
    <t>Intersection of Main and Mills. North west corner, park in Wood Ranch parking lot</t>
  </si>
  <si>
    <t xml:space="preserve">CA </t>
  </si>
  <si>
    <t>https://twin-cities.umn.edu/news-events/u-m-students-hold-support-u-day-rally-mn-capitol</t>
  </si>
  <si>
    <t>http://www.nwaonline.com/news/2017/mar/05/protesters-rally-to-restore-transgender/</t>
  </si>
  <si>
    <t>General protestors</t>
  </si>
  <si>
    <t>Little Rock</t>
  </si>
  <si>
    <t>Portland</t>
  </si>
  <si>
    <t>anti-Trump</t>
  </si>
  <si>
    <t>outside Sen. Tom Cotton's office</t>
  </si>
  <si>
    <t>Equality Community Center</t>
  </si>
  <si>
    <t>ME</t>
  </si>
  <si>
    <t>https://www.facebook.com/events/244386362675293/?active_tab=about</t>
  </si>
  <si>
    <t>https://www.youtube.com/watch?v=wnMfL8fiic8</t>
  </si>
  <si>
    <t>Denver</t>
  </si>
  <si>
    <t>CO</t>
  </si>
  <si>
    <t xml:space="preserve">dozens </t>
  </si>
  <si>
    <t>about 150</t>
  </si>
  <si>
    <t>pro-Transgender rights</t>
  </si>
  <si>
    <t>rally; march</t>
  </si>
  <si>
    <t>http://www.pressherald.com/2017/03/01/crowd-rallies-in-portland-for-rights-of-transgender-people/</t>
  </si>
  <si>
    <t>antifa</t>
  </si>
  <si>
    <t>Venice Beach</t>
  </si>
  <si>
    <t>http://www.thedenverchannel.com/news/politics/march-4-trump-rally-brings-dozens-of-supporters-to-colorado-state-capitol</t>
  </si>
  <si>
    <t>Outside SNAP Inc. HQ</t>
  </si>
  <si>
    <t>general protesters</t>
  </si>
  <si>
    <t>pro-ACA; anti-replacement bill</t>
  </si>
  <si>
    <t>http://www.denverpost.com/2017/03/04/hundreds-rally-outside-capitol-to-show-support-for-president-trump/</t>
  </si>
  <si>
    <t>http://www.koaa.com/story/34666337/several-hundred-people-attend-march-4-trump-rally-in-denver</t>
  </si>
  <si>
    <t>http://www.arkansasmatters.com/news/local-news/protestors-against-healthcare-reform-assembled-outside-cottons-office/673119945</t>
  </si>
  <si>
    <t>Fort Mayne</t>
  </si>
  <si>
    <t>Allen County Courthouse</t>
  </si>
  <si>
    <t>IN</t>
  </si>
  <si>
    <t>Forest City</t>
  </si>
  <si>
    <t xml:space="preserve">City Hall </t>
  </si>
  <si>
    <t>NA</t>
  </si>
  <si>
    <t>anti-SNAP (company) growth</t>
  </si>
  <si>
    <t xml:space="preserve">Protesters </t>
  </si>
  <si>
    <t xml:space="preserve">Protest misuse of police power </t>
  </si>
  <si>
    <t xml:space="preserve">counter protest </t>
  </si>
  <si>
    <t>http://www.reuters.com/article/us-snap-ipo-hqprotest-idUSKBN16934S</t>
  </si>
  <si>
    <t>Protest</t>
  </si>
  <si>
    <t>http://wane.com/2017/03/04/supporters-gather-to-march-4-trump-amidst-counter-protest/</t>
  </si>
  <si>
    <t>outside White House</t>
  </si>
  <si>
    <t>http://www.fox13memphis.com/top-stories/community-members-protest-after-off-duty-officer-draws-gun-on-suspect-in-walmart/504788494</t>
  </si>
  <si>
    <t xml:space="preserve">Phoenix </t>
  </si>
  <si>
    <t>AZ</t>
  </si>
  <si>
    <t>Grand Rapids</t>
  </si>
  <si>
    <t xml:space="preserve">Rosa Parks Circle </t>
  </si>
  <si>
    <t>Several hundred; about 300</t>
  </si>
  <si>
    <t>MI</t>
  </si>
  <si>
    <t>HIAS</t>
  </si>
  <si>
    <t>pro-immigration; anti-EO</t>
  </si>
  <si>
    <t>http://www.hollandsentinel.com/news/20170304/dual-protests-boast-support-and-defiance-towards-president-trump</t>
  </si>
  <si>
    <t>http://washingtonjewishweek.com/36925/millennials-shares-stories-faces-of-immigrants-past-present/news/local-news/</t>
  </si>
  <si>
    <t>http://startrends.xyz/news/Anti-Trump-protest-held-in-Grand-Rapids</t>
  </si>
  <si>
    <t xml:space="preserve">Lansing </t>
  </si>
  <si>
    <t>Capitol Hill</t>
  </si>
  <si>
    <t>Pro trump policies</t>
  </si>
  <si>
    <t>hundreds</t>
  </si>
  <si>
    <t>About 100</t>
  </si>
  <si>
    <t xml:space="preserve">National Treasury Employees Union </t>
  </si>
  <si>
    <t>https://www.usnews.com/news/best-states/arizona/articles/2017-03-04/hundreds-attend-pro-trump-rally-at-arizona-state-capitol</t>
  </si>
  <si>
    <t>Employees protection</t>
  </si>
  <si>
    <t>general Protest</t>
  </si>
  <si>
    <t>Counter rally; Anti-Trump</t>
  </si>
  <si>
    <t>http://www.azcentral.com/story/news/local/phoenix/2017/03/03/hundreds-expected-phoenix-pro-trump-rally/98713666/</t>
  </si>
  <si>
    <t>https://www.washingtonpost.com/news/powerpost/wp/2017/03/03/democrats-rally-with-federal-employees-seeking-fair-pay-and-fair-play/?utm_term=.7433cfffc114</t>
  </si>
  <si>
    <t>Tucson</t>
  </si>
  <si>
    <t>Reid Park</t>
  </si>
  <si>
    <t>http://www.detroitnews.com/story/news/local/michigan/2017/03/04/demonstrators-clash-pro-trump-rally-lansing/98740832/</t>
  </si>
  <si>
    <t>https://www.nteu.org/media-center/news-releases/2017/03/02/capitol-hill-rally-draws-hundreds-in-sup</t>
  </si>
  <si>
    <t>Pima County Tea Party Patriots</t>
  </si>
  <si>
    <t>Annapolis</t>
  </si>
  <si>
    <t>https://arizonadailyindependent.com/2017/03/04/rallies-in-support-of-trump-in-phoenix-tucson-today/</t>
  </si>
  <si>
    <t>Capitol Building</t>
  </si>
  <si>
    <t>outside State House</t>
  </si>
  <si>
    <t>MD</t>
  </si>
  <si>
    <t>Phoenix</t>
  </si>
  <si>
    <t>about 100</t>
  </si>
  <si>
    <t>against allowing hydraulic fracturing for natural gas; bill before state legislature</t>
  </si>
  <si>
    <t>counterprotest</t>
  </si>
  <si>
    <t>http://www.kare11.com/news/local/st-paul-rally-in-support-of-trump-draws-counterprotesters/419795294</t>
  </si>
  <si>
    <t>http://www.idahostatesman.com/news/business/article136022678.html</t>
  </si>
  <si>
    <t>https://www.usnews.com/news/best-states/minnesota/articles/2017-03-04/st-paul-rally-in-support-of-trump-draws-counterprotesters</t>
  </si>
  <si>
    <t>http://minnesota.cbslocal.com/2017/03/06/trump-protesters-awaiting-charges/</t>
  </si>
  <si>
    <t>A Day Without a Woman</t>
  </si>
  <si>
    <t>http://www.twincities.com/2017/03/04/5-arrested-after-protesters-disrupt-trump-rally-at-capitol/</t>
  </si>
  <si>
    <t>Las Vegas</t>
  </si>
  <si>
    <t>http://www.azcentral.com/story/news/local/phoenix/2017/03/08/international-womens-day-strikes-impact-arizona/98904404/</t>
  </si>
  <si>
    <t>NV</t>
  </si>
  <si>
    <t>outside Rep. Martha McSally's eastside office</t>
  </si>
  <si>
    <t>counter-protestors</t>
  </si>
  <si>
    <t>nearly 150</t>
  </si>
  <si>
    <t>Lancaster</t>
  </si>
  <si>
    <t>http://www.tucsonnewsnow.com/story/34900478/hundreds-protest-outside-of-lal</t>
  </si>
  <si>
    <t>http://www.reviewjournal.com/news/politics-and-government/nevada/pro-trump-demonstrators-rally-outside-las-vegas-hotel</t>
  </si>
  <si>
    <t>outside the federal government building</t>
  </si>
  <si>
    <t>a couple dozen</t>
  </si>
  <si>
    <t>Reno</t>
  </si>
  <si>
    <t>anti-immigration ban; anti-Trump EO</t>
  </si>
  <si>
    <t>Franklin &amp; Marshall College</t>
  </si>
  <si>
    <t>PA</t>
  </si>
  <si>
    <t>http://www.ktvn.com/story/34666968/pro-trump-and-anti-trump-rallies-both-gather-in-downtown-reno</t>
  </si>
  <si>
    <t>http://www.fightbacknews.org/2017/3/17/trump-s-muslim-ban-draws-tucson-protest</t>
  </si>
  <si>
    <t>around 30</t>
  </si>
  <si>
    <t>at the Bank of Hope Founders Cup; LPGA: golf course</t>
  </si>
  <si>
    <t xml:space="preserve">Olympia </t>
  </si>
  <si>
    <t>about a dozen</t>
  </si>
  <si>
    <t>UltraViolet</t>
  </si>
  <si>
    <t>protest LPGA ties with Trump course</t>
  </si>
  <si>
    <t>http://www.golfchannel.com/news/golf-central-blog/security-ends-lpga-trump-protest-after-30-minutes/</t>
  </si>
  <si>
    <t>Prescott</t>
  </si>
  <si>
    <t>Office of Rep. Paul Gosar</t>
  </si>
  <si>
    <t>against talk by Flemming Rose</t>
  </si>
  <si>
    <t>Fort Wayne</t>
  </si>
  <si>
    <t>Allen County Courthouse lawn</t>
  </si>
  <si>
    <t>PrescottResist!, Indivisible Arizona</t>
  </si>
  <si>
    <t>http://www.thecollegefix.com/post/31621/</t>
  </si>
  <si>
    <t>opposeAHCA</t>
  </si>
  <si>
    <t>about two dozen</t>
  </si>
  <si>
    <t>https://www.dcourier.com/news/2017/mar/23/prescottresist-hosts-extended-rally-oppose-gop-hea/</t>
  </si>
  <si>
    <t>Philadelphia</t>
  </si>
  <si>
    <t>Independence Mall</t>
  </si>
  <si>
    <t>The Arizona State Capitol</t>
  </si>
  <si>
    <t>thousands</t>
  </si>
  <si>
    <t>Several dozen</t>
  </si>
  <si>
    <t>Protesters</t>
  </si>
  <si>
    <t>Protest health care repeal</t>
  </si>
  <si>
    <t>http://www.12news.com/news/local/valley/protesters-oppose-health-care-reform-at-phoenix-capitol/425130154</t>
  </si>
  <si>
    <t>Jewish Federation of Greater Philadelphia; Stand Against Hate</t>
  </si>
  <si>
    <t>Cesar Chavez Plaza</t>
  </si>
  <si>
    <t>against anti-Semitism</t>
  </si>
  <si>
    <t>http://www.philly.com/philly/blogs/real-time/Stand-Against-Hate-rally-Jewish-cemetery-vandalism-Mount-Carmel-March-2-2017.html</t>
  </si>
  <si>
    <t>Trump supporters</t>
  </si>
  <si>
    <t>support Trump, veterans, police</t>
  </si>
  <si>
    <t>rally, march</t>
  </si>
  <si>
    <t>City Hall</t>
  </si>
  <si>
    <t>http://www.azcentral.com/story/news/local/phoenix/2017/03/25/arizona-supporters-march-trump-maga-event/99630226/</t>
  </si>
  <si>
    <t>about 300</t>
  </si>
  <si>
    <t>Indivisible Indiana</t>
  </si>
  <si>
    <t>Juntos; Philadelphians Organized to Witness, Empower &amp; Rebuild (POWER); the Black and Brown Workers Collective; Mijente</t>
  </si>
  <si>
    <t>anti-Trump; postcards to Trump</t>
  </si>
  <si>
    <t>http://wane.com/2017/03/11/trump-protesters-gather-downtown-to-appeal-to-state-leaders/</t>
  </si>
  <si>
    <t>pro-sanctuary; anti-Trump</t>
  </si>
  <si>
    <t>http://www.philly.com/philly/blogs/real-time/Protesters-Defy-Trump-Defend-Philly-Expand-Sanctuary-City-Hall-Philadelphia-rally-March-2-2017.html</t>
  </si>
  <si>
    <t>https://twitter.com/JuliaTerruso/status/837382944775864321</t>
  </si>
  <si>
    <t>Jeffersontown</t>
  </si>
  <si>
    <t>Providence</t>
  </si>
  <si>
    <t>Providence office building</t>
  </si>
  <si>
    <t>RI</t>
  </si>
  <si>
    <t>Plantside Drive</t>
  </si>
  <si>
    <t>KY</t>
  </si>
  <si>
    <t>some 600</t>
  </si>
  <si>
    <t>vs Paul Ryan</t>
  </si>
  <si>
    <t>Demonstration</t>
  </si>
  <si>
    <t xml:space="preserve">March 4 Trump; By Any Means Necessary </t>
  </si>
  <si>
    <t>for Trump policies</t>
  </si>
  <si>
    <t>http://www.pressherald.com/2017/03/02/about-200-turn-out-to-protest-ryans-providence-appearance/</t>
  </si>
  <si>
    <t>Middlebury</t>
  </si>
  <si>
    <t>McCollough; university</t>
  </si>
  <si>
    <t>VT</t>
  </si>
  <si>
    <t>more than 400</t>
  </si>
  <si>
    <t>Indivisible Kentucky; Kentucky Alliance Against Racism and Oppression; Kentuckians for the Commonwealth; Black Lives Matter; Stand Up Sunday; Jobs for Justice; other members of the Louisville Movement Coalition</t>
  </si>
  <si>
    <t>protest visit by VP Pence</t>
  </si>
  <si>
    <t>oppose speaker Charles Murray</t>
  </si>
  <si>
    <t>https://www.washingtonpost.com/news/volokh-conspiracy/wp/2017/03/04/protesters-at-middlebury-college-shout-down-speaker-attack-him-and-a-professor/?utm_term=.5867201dc2ee</t>
  </si>
  <si>
    <t xml:space="preserve">Palm Springs </t>
  </si>
  <si>
    <t>Capitol</t>
  </si>
  <si>
    <t>about a dozen; dozens</t>
  </si>
  <si>
    <t>http://www.leoweekly.com/2017/03/39125/</t>
  </si>
  <si>
    <t>West Ocean City</t>
  </si>
  <si>
    <t>Rt 50</t>
  </si>
  <si>
    <t>Pro Trump</t>
  </si>
  <si>
    <t>Stamford</t>
  </si>
  <si>
    <t>Westhill High School</t>
  </si>
  <si>
    <t>CT</t>
  </si>
  <si>
    <t>http://www.desertsun.com/story/news/politics/2017/03/04/valley-trump-supporters-join-nationwide-march-4-trump/98750792/</t>
  </si>
  <si>
    <t>http://www.kesq.com/news/supporters-to-gather-for-march-4-trump-rally-in-palm-springs/374385299</t>
  </si>
  <si>
    <t>http://www.delmarvanow.com/story/news/local/maryland/2017/03/11/oc-trump-rally-2017/99050502/</t>
  </si>
  <si>
    <t xml:space="preserve">High Schools </t>
  </si>
  <si>
    <t>Education reformation</t>
  </si>
  <si>
    <t>Palmdale</t>
  </si>
  <si>
    <t>Outside townhall</t>
  </si>
  <si>
    <t>dozens; nearly 300</t>
  </si>
  <si>
    <t>http://www.stamfordadvocate.com/apple-business/article/Deportation-fear-stirs-student-rally-in-10976019.php</t>
  </si>
  <si>
    <t>Dallas</t>
  </si>
  <si>
    <t>outside Omni Dallas Hotel</t>
  </si>
  <si>
    <t>TX</t>
  </si>
  <si>
    <t>General protestors; Democratic clubs</t>
  </si>
  <si>
    <t>Pro-Obamacare</t>
  </si>
  <si>
    <t>http://www.latimes.com/politics/essential/la-pol-ca-essential-politics-updates-dozens-of-protestors-gather-outside-1488652427-htmlstory.html</t>
  </si>
  <si>
    <t>http://ktla.com/2017/03/04/congressman-steve-knight-holds-town-hall-meeting-in-palmdale-amid-obamacare-nationwide-obamacare-discussions/</t>
  </si>
  <si>
    <t>anti-Trump; protest visit by Donald Trump Jr</t>
  </si>
  <si>
    <t>http://www.dallasnews.com/news/politics/2017/03/11/protesters-greet-donald-trumps-son-gop-dinner-downtown-dallas</t>
  </si>
  <si>
    <t>Los Angeles</t>
  </si>
  <si>
    <t>Brentwood</t>
  </si>
  <si>
    <t>about 200</t>
  </si>
  <si>
    <t>Downtown; San Diego Bay; Embarcadero Marina Park South</t>
  </si>
  <si>
    <t>hundreds; crowd of 150; as many as 500</t>
  </si>
  <si>
    <t>anti–Breibart/Steve Bannon</t>
  </si>
  <si>
    <t xml:space="preserve">March 4 Trump </t>
  </si>
  <si>
    <t xml:space="preserve">rally </t>
  </si>
  <si>
    <t>http://www.laweekly.com/slideshow/protesters-target-las-only-snowflakes-breitbart-news-local-headquarters-8024602</t>
  </si>
  <si>
    <t>Chicago</t>
  </si>
  <si>
    <t>across river from Trump tower</t>
  </si>
  <si>
    <t>IL</t>
  </si>
  <si>
    <t>http://www.kpbs.org/news/2017/mar/04/trump-supporters-march-along-san-diegos-embarcader/</t>
  </si>
  <si>
    <t>Brunswick</t>
  </si>
  <si>
    <t>Demere rd</t>
  </si>
  <si>
    <t>roughly 50</t>
  </si>
  <si>
    <t>in front of LAPD headquarters</t>
  </si>
  <si>
    <t>about 1000</t>
  </si>
  <si>
    <t>hundreds; about 1000</t>
  </si>
  <si>
    <t>resist Trump</t>
  </si>
  <si>
    <t>support LGBTQ</t>
  </si>
  <si>
    <t>Women's rights</t>
  </si>
  <si>
    <t>http://goldenisles.news/news/local_news/conservative-think-tank-visits-golden-isles-some-protest/article_df8053ff-f52f-58fe-9343-e09527daf012.html</t>
  </si>
  <si>
    <t>protest; march</t>
  </si>
  <si>
    <t>http://www.chicagotribune.com/news/local/breaking/ct-transgender-rights-rally-chicago-photos-20170303-photogallery.html</t>
  </si>
  <si>
    <t>http://abc7.com/politics/hundreds-gather-in-dtla-for-international-womens-day-march-rally/1786326/</t>
  </si>
  <si>
    <t>Baltimore</t>
  </si>
  <si>
    <t>Washington Monument</t>
  </si>
  <si>
    <t>Monroe</t>
  </si>
  <si>
    <t>http://losangeles.cbslocal.com/2017/03/05/hundreds-march-in-downtown-la-for-womens-day/</t>
  </si>
  <si>
    <t>Lea Joyner Memorial Bridge</t>
  </si>
  <si>
    <t>LA</t>
  </si>
  <si>
    <t>dozens</t>
  </si>
  <si>
    <t>about 60</t>
  </si>
  <si>
    <t>Pershing Square; downtown</t>
  </si>
  <si>
    <t>about 75</t>
  </si>
  <si>
    <t>Spirit of America</t>
  </si>
  <si>
    <t>protest Trump</t>
  </si>
  <si>
    <t>support for an undocumented immigrant, Romulo Avelica-Gonzalez, 48, who was detained by ICE agents</t>
  </si>
  <si>
    <t>http://www.baltimoresun.com/news/maryland/bs-md-immigration-rally-sunday-20170312-story.html</t>
  </si>
  <si>
    <t>http://www.knoe.com/content/news/Spirit-of-America-rally-shows-support-for-Trump-in-Monroe-415374593.html#comment-3187105795</t>
  </si>
  <si>
    <t>Albany</t>
  </si>
  <si>
    <t>West Capitol Park</t>
  </si>
  <si>
    <t>Tenafly</t>
  </si>
  <si>
    <t>Kaplen JCC</t>
  </si>
  <si>
    <t>NJ</t>
  </si>
  <si>
    <t>http://abc7.com/news/rally-held-for-undocumented-dad-detained-by-ice/1788091/</t>
  </si>
  <si>
    <t>oppose anti-Semitism</t>
  </si>
  <si>
    <t>NYCLU</t>
  </si>
  <si>
    <t>San Diego International Airport</t>
  </si>
  <si>
    <t>Dozens; more than a hundred</t>
  </si>
  <si>
    <t>http://englewood.dailyvoice.com/events/gov-christie-condemns-anti-semitism-at-tenafly-rally/702036/</t>
  </si>
  <si>
    <t>https://dailygazette.com/article/2017/03/13/trump-has-awakened-a-sleeping-giant-and-it-s-the-american-people</t>
  </si>
  <si>
    <t>Mayville</t>
  </si>
  <si>
    <t>in front of Webb's</t>
  </si>
  <si>
    <t>"general protesters"</t>
  </si>
  <si>
    <t>anti-Muslim Ban; anti-travel EO</t>
  </si>
  <si>
    <t>Palo Alto</t>
  </si>
  <si>
    <t>about 20</t>
  </si>
  <si>
    <t>protest; demonstration</t>
  </si>
  <si>
    <t>King Plaza</t>
  </si>
  <si>
    <t>http://www.10news.com/news/dozens-protest-president-trumps-travel-order</t>
  </si>
  <si>
    <t>https://www.google.com/url?sa=t&amp;rct=j&amp;q=&amp;esrc=s&amp;source=web&amp;cd=2&amp;cad=rja&amp;uact=8&amp;ved=0ahUKEwjy55XCrcXSAhXCXBQKHQo2BagQFggdMAE&amp;url=http%3A%2F%2Fwww.nbcsandiego.com%2Fnews%2Flocal%2FProtestors-March-At-Lindbergh-Field-After-Revised-Travel-Ban-415537423.html&amp;usg=AFQjCNEjeKxn4qyR_98ksqkNHjjiv_4GIQ&amp;sig2=YfNtizwINk5bqvxhzJShuw&amp;bvm=bv.148747831,d.amc</t>
  </si>
  <si>
    <t>San Francisco</t>
  </si>
  <si>
    <t>San Francisco International Airport</t>
  </si>
  <si>
    <t>Couple dozen; two dozen</t>
  </si>
  <si>
    <t>Pro ACA, pro EPA</t>
  </si>
  <si>
    <t>a few hundred; about a thousand</t>
  </si>
  <si>
    <t>http://chautauquatoday.com/news/details.cfm?clientid=25&amp;id=238261#.WPE6V1PyuCR</t>
  </si>
  <si>
    <t xml:space="preserve">Saratoga Springs </t>
  </si>
  <si>
    <t>Outside Spa City Fundraiser</t>
  </si>
  <si>
    <t>Resist Trump; open exchange of ideas</t>
  </si>
  <si>
    <t>http://www.sfgate.com/news/article/Protesters-rally-against-travel-ban-at-SFO-10982099.php</t>
  </si>
  <si>
    <t>http://www.nbcbayarea.com/news/local/No-Ban-No-Wall-Protest-at-SFO--Challenges-New-Travel-Ban-415535263.html</t>
  </si>
  <si>
    <t>Santa Ana</t>
  </si>
  <si>
    <t>Affordable Care Act</t>
  </si>
  <si>
    <t>https://www.forbes.com/sites/mattdrange/2017/03/14/tech-workers-rally-in-palo-alto-to-protest-trump-policies/#56da66f25d24</t>
  </si>
  <si>
    <t>about 12</t>
  </si>
  <si>
    <t>http://poststar.com/news/local/groups-meet-with-stefanik-in-glens-falls-protesters-rally-outside/article_2cca6b2c-e831-5b3c-a914-8a203f2afd34.html</t>
  </si>
  <si>
    <t>https://www.cnet.com/news/tech-stands-up-rally-against-president-trump-silicon-valley-rally-palo-alto/</t>
  </si>
  <si>
    <t>Memphis</t>
  </si>
  <si>
    <t>Ypsilanti Township</t>
  </si>
  <si>
    <t>Legislative Plaza</t>
  </si>
  <si>
    <t>statewide coalitions/unions</t>
  </si>
  <si>
    <t>TN</t>
  </si>
  <si>
    <t>near the former Willow Run auto plant (Airport Dr)</t>
  </si>
  <si>
    <t>http://www.ocregister.com/2017/03/08/obamacare-supporters-rally-against-proposed-replacement-plan-at-mimi-walters-office/</t>
  </si>
  <si>
    <t>Napa</t>
  </si>
  <si>
    <t>outside Rep. Mike Thompson's office</t>
  </si>
  <si>
    <t>about 24</t>
  </si>
  <si>
    <t xml:space="preserve">Pro trump </t>
  </si>
  <si>
    <t>pro-Planned Parenthood</t>
  </si>
  <si>
    <t>http://napavalleyregister.com/news/local/napa-demonstrators-support-planned-parenthood-obamacare/image_09dd8bff-9009-56c3-af76-3afad58ae38a.html</t>
  </si>
  <si>
    <t xml:space="preserve">general protesters; Michigan to Believe In </t>
  </si>
  <si>
    <t>http://www.wmcactionnews5.com/story/34666409/pro-trump-rally-held-at-legislative-plaza-2-protesters-arrested</t>
  </si>
  <si>
    <t>Oakland</t>
  </si>
  <si>
    <t>downtown</t>
  </si>
  <si>
    <t xml:space="preserve">Lexington </t>
  </si>
  <si>
    <t>Downtown Lexington</t>
  </si>
  <si>
    <t>http://www.mlive.com/news/ann-arbor/index.ssf/2017/03/trump_protesters_clash_with_su.html</t>
  </si>
  <si>
    <t>VA</t>
  </si>
  <si>
    <t>#ResistTrumpTuesdays national campaign</t>
  </si>
  <si>
    <t>Dakota access; pro-environment; anti-Trump</t>
  </si>
  <si>
    <t>Nashville</t>
  </si>
  <si>
    <t>corner of Old Hickory Boulevard and Lebanon Road</t>
  </si>
  <si>
    <t>march</t>
  </si>
  <si>
    <t>50 Ways-Rockbridge.</t>
  </si>
  <si>
    <t>http://www.eastbaytimes.com/2017/03/07/oakland-environmental-justice-protest-outside-downtown-banks/</t>
  </si>
  <si>
    <t>Outside City Hall</t>
  </si>
  <si>
    <t>a Native American activist group</t>
  </si>
  <si>
    <t>scores</t>
  </si>
  <si>
    <t>Pro Planned Parenthood; Women's rights</t>
  </si>
  <si>
    <t>http://www.tennessean.com/story/news/politics/2017/03/15/protesters-rally-against-trump-nashville/99169462/</t>
  </si>
  <si>
    <t>http://www.newsleader.com/story/news/local/2017/03/03/women-rally-rights-outside-cline-office/98681856/</t>
  </si>
  <si>
    <t>http://wkrn.com/2017/03/15/native-american-demonstrators-gather-near-hermitage-ahead-of-trumps-visit/</t>
  </si>
  <si>
    <t>http://wsls.com/2017/03/03/women-protest-delegate-ben-clines-vote-to-de-fund-planned-parenthood/</t>
  </si>
  <si>
    <t>Juvenile Justice Center to outside Municipal Auditorium</t>
  </si>
  <si>
    <t>http://www.latimes.com/local/california/la-me-ln-womens-rally-20170308-story.html</t>
  </si>
  <si>
    <t>more than 2500</t>
  </si>
  <si>
    <t>http://abc7news.com/news/women-stand-in-solidarity-at-oakland-international-womens-day-event/1791711/</t>
  </si>
  <si>
    <t>Oxnard</t>
  </si>
  <si>
    <t>outside City Hall</t>
  </si>
  <si>
    <t>nearly 300</t>
  </si>
  <si>
    <t>anti-Trump; protest Trump visit</t>
  </si>
  <si>
    <t>march; protest</t>
  </si>
  <si>
    <t>http://www.tennessean.com/story/news/politics/2017/03/15/nashville-police-fisk-students-protesters-trump-rally/99227944/</t>
  </si>
  <si>
    <t>outside SunTrust bldg</t>
  </si>
  <si>
    <t>about 70</t>
  </si>
  <si>
    <t>protest appearance by US AG Jeff Sessions; should resign</t>
  </si>
  <si>
    <t>designate Oxnard a "safe" city; pro-immigrant</t>
  </si>
  <si>
    <t>http://www.vcstar.com/story/news/local/communities/oxnard/2017/03/08/oxnard-rally-calls-council-declare-safe-city/98905502/</t>
  </si>
  <si>
    <t>https://www.washingtonpost.com/local/dc-politics/ag-sessions-greeted-in-richmond-by-protesters/2017/03/15/593173f2-099f-11e7-93dc-00f9bdd74ed1_story.html?utm_term=.71383e98ec8a</t>
  </si>
  <si>
    <t>Palm Springs</t>
  </si>
  <si>
    <t>Women's march on Washingont</t>
  </si>
  <si>
    <t>a day without a Woman</t>
  </si>
  <si>
    <t>http://www.desertsun.com/story/news/2017/03/08/women-rally-equality-palm-springs/98831096/</t>
  </si>
  <si>
    <t>about 1500</t>
  </si>
  <si>
    <t>Boulder</t>
  </si>
  <si>
    <t>http://www.dailycamera.com/news/boulder/ci_30859599/this-weeks-boulder-anti-trump-rally-rescheduled-10</t>
  </si>
  <si>
    <t>http://www.unionleader.com/article/20170308/NEWS20/170309345</t>
  </si>
  <si>
    <t>Civic Center Park</t>
  </si>
  <si>
    <t>Oppose Dakota Pipeline</t>
  </si>
  <si>
    <t>https://www.usnews.com/news/best-states/california/articles/2017-03-10/100-protesters-march-in-los-angeles-over-dakota-pipeline</t>
  </si>
  <si>
    <t>City Hall to Chinese Consulate in Japantown</t>
  </si>
  <si>
    <t>58th Annual Tibetan Uprising Day</t>
  </si>
  <si>
    <t>demonstration; march</t>
  </si>
  <si>
    <t>http://hoodline.com/2017/03/immigration-ban-free-tibet-protests-take-to-city-hall-native-american-rights-march-to-follow</t>
  </si>
  <si>
    <t>Outside City Hall; Market Street to the Federal Building at 7th and Mission</t>
  </si>
  <si>
    <t>anti-Muslim Ban</t>
  </si>
  <si>
    <t>Fresno</t>
  </si>
  <si>
    <t>city hall</t>
  </si>
  <si>
    <t>investigate Trump's ties to Russia</t>
  </si>
  <si>
    <t>https://www.denverite.com/75-rallied-marched-demand-investigation-trumps-connections-russia-31914/</t>
  </si>
  <si>
    <t>kiera kaiser</t>
  </si>
  <si>
    <t>equality</t>
  </si>
  <si>
    <t>http://www.fresnobee.com/news/local/education/article137995998.html</t>
  </si>
  <si>
    <t>Oceanside</t>
  </si>
  <si>
    <t>100 plus</t>
  </si>
  <si>
    <t>Lynchburg</t>
  </si>
  <si>
    <t>in front of the Legacy Museum of African-American History on Monroe street to corner of Fifth Street and Federal Street</t>
  </si>
  <si>
    <t>healthcare; against representative</t>
  </si>
  <si>
    <t>almost 70</t>
  </si>
  <si>
    <t>http://www.latimes.com/local/lanow/la-me-ln-ca-pol-issa-hunter-townhalls-20170311-story.html</t>
  </si>
  <si>
    <t>Pacific Hts; outside Peter Thiel home</t>
  </si>
  <si>
    <t>around 40</t>
  </si>
  <si>
    <t>general protesters; Seven Hills Progressive Society</t>
  </si>
  <si>
    <t>protect civil liberties; anti-Trump</t>
  </si>
  <si>
    <t>concerns about Palantir (company)</t>
  </si>
  <si>
    <t>http://www.newsadvance.com/news/local/protesters-march-in-support-of-civil-liberties/article_4c4c14fd-b527-5e07-9ed2-a2ea8949e9a6.html</t>
  </si>
  <si>
    <t>http://abc7news.com/politics/protesters-target-paypal-co-founder-peter-thiel-over-immigration/1797479/</t>
  </si>
  <si>
    <t>http://www.sfgate.com/bayarea/article/Pro-immigrant-demonstrators-rally-outside-Peter-10995442.php</t>
  </si>
  <si>
    <t>Beloit</t>
  </si>
  <si>
    <t>Eclipse Center</t>
  </si>
  <si>
    <t>WI</t>
  </si>
  <si>
    <t>about 15</t>
  </si>
  <si>
    <t>against Trump's budget and GOP's “assault on public health”</t>
  </si>
  <si>
    <t>http://www.gazettextra.com/20170318/about_15_people_protest_outside_republican_lincoln_day_dinner</t>
  </si>
  <si>
    <t>10 or so</t>
  </si>
  <si>
    <t>Aspen</t>
  </si>
  <si>
    <t>Main Street in front of Paepcke Park</t>
  </si>
  <si>
    <t>pro-Trump</t>
  </si>
  <si>
    <t>Indivisible Aspen; Indivisible Roaring Fork</t>
  </si>
  <si>
    <t>http://www.aspentimes.com/news/trump-protesters-rally-in-aspen/</t>
  </si>
  <si>
    <t>anti-Hate</t>
  </si>
  <si>
    <t>office of US Rep. Brad Schneider in Lincolnshire</t>
  </si>
  <si>
    <t>http://www.mercurynews.com/2017/03/12/anti-hate-rally-ramps-up-after-slur-filled-san-jose-altercation/</t>
  </si>
  <si>
    <t>Protesters and Activists</t>
  </si>
  <si>
    <t>nearly 3 dozen</t>
  </si>
  <si>
    <t>Protest Trump's budget proposal to cut the EPA budget</t>
  </si>
  <si>
    <t>San Diego Indivisible Downtown</t>
  </si>
  <si>
    <t>http://www.dailyherald.com/article/20170321/news/170329731/</t>
  </si>
  <si>
    <t>http://www.cbs8.com/story/34734543/group-holds-travel-ban-protest-at-lindbergh-field</t>
  </si>
  <si>
    <t>number in video</t>
  </si>
  <si>
    <t>San Luis Obispo</t>
  </si>
  <si>
    <t>from the County Government Center through downtown</t>
  </si>
  <si>
    <t xml:space="preserve">hundreds </t>
  </si>
  <si>
    <t>general protesters; 350 Silicon Valley</t>
  </si>
  <si>
    <t>pro-environment; protest Phillips 66’s proposal to build a rail spur to its Nipomo Mesa refinery</t>
  </si>
  <si>
    <t>rally; protest; march</t>
  </si>
  <si>
    <t>http://www.sanluisobispo.com/news/local/article138351958.html</t>
  </si>
  <si>
    <t>see Denver, CO</t>
  </si>
  <si>
    <t xml:space="preserve">Activists </t>
  </si>
  <si>
    <t>Protest Trump’s Budget proposal</t>
  </si>
  <si>
    <t xml:space="preserve">Save Mart Ctr; Fresno St </t>
  </si>
  <si>
    <t>about 25</t>
  </si>
  <si>
    <t>http://inthesetimes.com/article/19994/8-people-arrested-as-activists-march-in-chicago-to-protest-trumps-budget/</t>
  </si>
  <si>
    <t>Boston</t>
  </si>
  <si>
    <t xml:space="preserve">Bruce C. Bolling Municipal Building </t>
  </si>
  <si>
    <t>MA</t>
  </si>
  <si>
    <t>Fresno Resistance</t>
  </si>
  <si>
    <t>Members of the Boston Teachers Union</t>
  </si>
  <si>
    <t>oppose budget cuts; opposeTrump's education policy</t>
  </si>
  <si>
    <t>oppose US Border Patrol recruitment at job fair</t>
  </si>
  <si>
    <t>http://dailyfreepress.com/2017/03/23/boston-teachers-rally-improve-contracts-protest-budget-cuts/</t>
  </si>
  <si>
    <t>http://www.fresnobee.com/news/local/education/article138714863.html</t>
  </si>
  <si>
    <t>Vista</t>
  </si>
  <si>
    <t>Shadowridge Country Club</t>
  </si>
  <si>
    <t>in front of the Federal Building on Los Angeles Street</t>
  </si>
  <si>
    <t>Los Angeles chapter of RefuseFascism.org</t>
  </si>
  <si>
    <t>against second Trump immigration order</t>
  </si>
  <si>
    <t>http://mynewsla.com/government/2017/03/17/trumps-blocked-travel-ban-target-of-small-protest-in-downtown-la/</t>
  </si>
  <si>
    <t>Montebello</t>
  </si>
  <si>
    <t>outside Schurr HS</t>
  </si>
  <si>
    <t>several hundred</t>
  </si>
  <si>
    <t>General protesters</t>
  </si>
  <si>
    <t>against Trump</t>
  </si>
  <si>
    <t>http://www.sandiegouniontribune.com/communities/north-county/sd-no-issa-protests-20170324-story.html</t>
  </si>
  <si>
    <t>students; parents</t>
  </si>
  <si>
    <t>denounce teacher layoffs</t>
  </si>
  <si>
    <t>Sylva</t>
  </si>
  <si>
    <t>Meals on Wheels</t>
  </si>
  <si>
    <t>NC</t>
  </si>
  <si>
    <t>http://losangeles.cbslocal.com/2017/03/16/students-protest-teacher-job-cuts-in-montebello-bell-gardens/</t>
  </si>
  <si>
    <t>http://abc7.com/education/montebello-students-protest-against-school-district-layoffs/1804092/</t>
  </si>
  <si>
    <t>Pasadena</t>
  </si>
  <si>
    <t>seniors</t>
  </si>
  <si>
    <t>oppose Trump budget</t>
  </si>
  <si>
    <t>Pasadenans Organizing for Progress</t>
  </si>
  <si>
    <t>http://www.thesylvaherald.com/news/image_c2f9a790-1486-11e7-9645-eb05242bd302.html</t>
  </si>
  <si>
    <t>demand the release of Pasadena resident Carlos Ortiz from detention by ICE</t>
  </si>
  <si>
    <t>vigil</t>
  </si>
  <si>
    <t>East Setauket</t>
  </si>
  <si>
    <t>Rt 25A, Office of Robert Mercer</t>
  </si>
  <si>
    <t>http://www.pasadenanow.com/main/demonstration-today-set-to-protest-pasadena-residents-arrest-by-immigration-and-customs-enforcement/#.WMvpK461tsM</t>
  </si>
  <si>
    <t>Sacramento</t>
  </si>
  <si>
    <t>Outside Sacramento Unified School District trustee meeting</t>
  </si>
  <si>
    <t>North Country Peace Group, General protesters</t>
  </si>
  <si>
    <t>oppose Trump, Mercer</t>
  </si>
  <si>
    <t>march, protest</t>
  </si>
  <si>
    <t>http://www.newsday.com/long-island/politics/spin-cycle/protest-outside-robert-mercer-s-office-in-east-setauket-1.13314352</t>
  </si>
  <si>
    <t>Nanuet</t>
  </si>
  <si>
    <t>http://westchester.news12.com/news/seniors-at-rockland-meals-on-wheels-rally-against-cuts-1.13314009</t>
  </si>
  <si>
    <t>Hollywood</t>
  </si>
  <si>
    <t>Hollywood Boulevard</t>
  </si>
  <si>
    <t>small group</t>
  </si>
  <si>
    <t>oppose Trump</t>
  </si>
  <si>
    <t>teachers of Sacramento Teachers Association</t>
  </si>
  <si>
    <t>http://www.ocregister.com/articles/march-747576-trump-beach.html</t>
  </si>
  <si>
    <t>contract negotiations</t>
  </si>
  <si>
    <t>protest; rally</t>
  </si>
  <si>
    <t>Huntington Beach</t>
  </si>
  <si>
    <t>Bike Path</t>
  </si>
  <si>
    <t>around a dozen</t>
  </si>
  <si>
    <t>UCSD; the Silent Tree outside Geisel Library</t>
  </si>
  <si>
    <t>Mar-a-Lago</t>
  </si>
  <si>
    <t>Roughly 100</t>
  </si>
  <si>
    <t>Counter-protesters; socialist Party USA</t>
  </si>
  <si>
    <t>https://www.flickr.com/photos/joegaza/sets/72157680080385290</t>
  </si>
  <si>
    <t xml:space="preserve">Spirit of America </t>
  </si>
  <si>
    <t>students; faculty</t>
  </si>
  <si>
    <t>https://www.usnews.com/news/best-states/florida/articles/2017-03-04/trump-supporters-opponents-rally-near-his-mar-a-lago-estate</t>
  </si>
  <si>
    <t>http://ucsdguardian.org/2017/03/16/students-protest-updated-muslim-ban/</t>
  </si>
  <si>
    <t>number in link pic</t>
  </si>
  <si>
    <t>Council Bluffs</t>
  </si>
  <si>
    <t xml:space="preserve">West Broadway and 16th Street </t>
  </si>
  <si>
    <t>Impeach Trump Now</t>
  </si>
  <si>
    <t>IA</t>
  </si>
  <si>
    <t>a few</t>
  </si>
  <si>
    <t>Close to a hundre</t>
  </si>
  <si>
    <t>http://www.thedenverchannel.com/news/front-range/denver/pro-anti-trump-protesters-clash-at-civic-center-park</t>
  </si>
  <si>
    <t>https://www.facebook.com/events/266074147176433/</t>
  </si>
  <si>
    <t>high count from facebook</t>
  </si>
  <si>
    <t>Lexington</t>
  </si>
  <si>
    <t>Courthouse</t>
  </si>
  <si>
    <t xml:space="preserve">Pro Trump </t>
  </si>
  <si>
    <t>San Francisco Federal Building, 90 Seventh St.</t>
  </si>
  <si>
    <t>http://www.omaha.com/news/nebraska/join-pro-trump-rally-in-the-bluffs-similar-gatherings-held/article_c5a668fd-f7c6-57e8-836b-44669359d185.html</t>
  </si>
  <si>
    <t>KY National Organization of Women</t>
  </si>
  <si>
    <t>http://www.3newsnow.com/news/local-news/council-bluffs-crowd-rallies-in-support-of-president-donald-trump</t>
  </si>
  <si>
    <t>http://www.kentucky.com/news/local/counties/fayette-county/article140786843.html</t>
  </si>
  <si>
    <t>/////</t>
  </si>
  <si>
    <t>count from video</t>
  </si>
  <si>
    <t>Davenport</t>
  </si>
  <si>
    <t>anti-Muslim ban</t>
  </si>
  <si>
    <t>Warehouse next to Davenport Guns, 3701 Mississippi Ave., Davenport</t>
  </si>
  <si>
    <t>Boston Common</t>
  </si>
  <si>
    <t>http://www.mercurynews.com/2017/03/16/san-francisco-activists-to-mark-travel-ban-court-ruling-at-thursday-rally/</t>
  </si>
  <si>
    <t>Hundreds; More than 200</t>
  </si>
  <si>
    <t>lobby of 1801 Century Park East, home to the West Coast office of AIPAC</t>
  </si>
  <si>
    <t>Fewer than 20</t>
  </si>
  <si>
    <t>http://www.journalnow.com/news/local/anti-trump-protesters-hold-rally-on-fourth-street-in-winston/article_2e6323b4-e972-55de-a7e8-29234d8643a2.html</t>
  </si>
  <si>
    <t>Spirit of America; Davenport Guns</t>
  </si>
  <si>
    <t>IfNotNow</t>
  </si>
  <si>
    <t>against AIPAC</t>
  </si>
  <si>
    <t>Winston-Salem</t>
  </si>
  <si>
    <t>Fourth Street</t>
  </si>
  <si>
    <t>http://www.jweekly.com/2017/03/17/six-locals-arrested-at-anti-aipac-protest-in-l-a/</t>
  </si>
  <si>
    <t>http://qctimes.com/news/local/trump-rally-attracts-support-in-davenport/article_69fc8d0e-4c33-56a0-b27d-aed08fa9f5a9.html</t>
  </si>
  <si>
    <t>civil dis</t>
  </si>
  <si>
    <t>Hancock Park neighborhood</t>
  </si>
  <si>
    <t>http://www.kwqc.com/content/news/Trump-supporters-gather-in-Davenport-Saturday-415405183.html</t>
  </si>
  <si>
    <t>Indivisible Piedmont NC</t>
  </si>
  <si>
    <t>couple of dozen</t>
  </si>
  <si>
    <t>Des Moines</t>
  </si>
  <si>
    <t>A few hundred</t>
  </si>
  <si>
    <t>various Los Angeles County chapters of Indivisible; Our Revolution</t>
  </si>
  <si>
    <t>demand Sen. Feinstein (D) take a more outspoken stand against the Trump administration</t>
  </si>
  <si>
    <t>Omaha</t>
  </si>
  <si>
    <t>Douglas County Courthouse</t>
  </si>
  <si>
    <t>NE</t>
  </si>
  <si>
    <t>http://www.latimes.com/politics/essential/la-pol-ca-essential-politics-updates-sen-dianne-feinstein-talks-with-1489787037-htmlstory.html</t>
  </si>
  <si>
    <t>http://www.kcci.com/article/march-4-trump-rallies-held-in-iowa/9092487</t>
  </si>
  <si>
    <t>Antifa Nebraska</t>
  </si>
  <si>
    <t>http://www.desmoinesregister.com/story/news/politics/2017/03/04/trump-supporters-gather-spirit-america-rally/98739128/</t>
  </si>
  <si>
    <t>in front of school district headquarters</t>
  </si>
  <si>
    <t>http://www.omaha.com/news/metro/tensions-high-at-make-america-great-again-rally-in-downtown/article_523b1586-119b-11e7-a6bd-133bfd9d08a1.html</t>
  </si>
  <si>
    <t>Ottumwa</t>
  </si>
  <si>
    <t>Ottumwa Park</t>
  </si>
  <si>
    <t>https://www.usnews.com/news/best-states/nebraska/articles/2017-03-25/anti-trump-protesters-clash-with-police-in-omaha</t>
  </si>
  <si>
    <t>Poughkeepsie</t>
  </si>
  <si>
    <t>Walkway over the Hudson</t>
  </si>
  <si>
    <t>students at Napa High School</t>
  </si>
  <si>
    <t>protest resignation of football coach and student expulsion over hazing</t>
  </si>
  <si>
    <t>http://abc7news.com/sports/dozens-of-napa-high-students-protest-football-players-expulsion/1805855/</t>
  </si>
  <si>
    <t>Santa Barbara</t>
  </si>
  <si>
    <t>outside Cottage Hospital</t>
  </si>
  <si>
    <t>https://www.facebook.com/events/692062447631688/?active_tab=about</t>
  </si>
  <si>
    <t>against VBAC ban at hospital</t>
  </si>
  <si>
    <t>http://www.ottumwacourier.com/news/ottumwa-rally-speakers-see-hope-for-future/article_006fdaf8-0169-11e7-bc58-eb7a0705c639.html</t>
  </si>
  <si>
    <t>Columbus</t>
  </si>
  <si>
    <t>State House</t>
  </si>
  <si>
    <t>http://www.independent.com/news/2017/mar/19/protest-over-cottage-hospitals-vbac-policy/</t>
  </si>
  <si>
    <t>OH</t>
  </si>
  <si>
    <t>Papillion</t>
  </si>
  <si>
    <t>Jerzes Sports Bar near Highway 370</t>
  </si>
  <si>
    <t>Roxbury Park in Beverly Hills to the AIPAC main office in Carthay Circle</t>
  </si>
  <si>
    <t>About 50</t>
  </si>
  <si>
    <t>over 200</t>
  </si>
  <si>
    <t>Counter-Protesters</t>
  </si>
  <si>
    <t>march, rally</t>
  </si>
  <si>
    <t>http://laist.com/2017/03/19/aipac_protest.php</t>
  </si>
  <si>
    <t>http://www.columbusunderground.com/photos-trump-supporters-and-protestors-gather-downtown</t>
  </si>
  <si>
    <t>Palms</t>
  </si>
  <si>
    <t>Palms Elementary School</t>
  </si>
  <si>
    <t xml:space="preserve">Demonstration </t>
  </si>
  <si>
    <t>Salem</t>
  </si>
  <si>
    <t>Capitol Steps</t>
  </si>
  <si>
    <t>OR</t>
  </si>
  <si>
    <t>Teachers;Students</t>
  </si>
  <si>
    <t>http://www.ketv.com/article/4-year-old-ohio-girl-literally-blown-away-by-winds/9114468</t>
  </si>
  <si>
    <t>Protest sharing crowded campus with charter school</t>
  </si>
  <si>
    <t>http://abc7.com/education/palms-students-teachers-protest-sharing-campus-with-charter-school/1811614/</t>
  </si>
  <si>
    <t>Salem stands for Love</t>
  </si>
  <si>
    <t>Saratago</t>
  </si>
  <si>
    <t>Boise</t>
  </si>
  <si>
    <t>West Valley College Administration Building</t>
  </si>
  <si>
    <t>http://www.oregonlive.com/pacific-northwest-news/index.ssf/2017/03/police_arrest_1_at_trump_rally.html</t>
  </si>
  <si>
    <t>ID</t>
  </si>
  <si>
    <t>http://kbnd.com/kbnd-news/local-news-feed/297926</t>
  </si>
  <si>
    <t>about 3000; nearly 3000</t>
  </si>
  <si>
    <t>Independence Hall</t>
  </si>
  <si>
    <t>few dozen</t>
  </si>
  <si>
    <t>Keep Idaho's public lands under federal management</t>
  </si>
  <si>
    <t>Antifa; Disrupt MAGA Philly</t>
  </si>
  <si>
    <t>oppose Trump, fascism</t>
  </si>
  <si>
    <t>http://www.idahostatejournal.com/news/local/about-gather-at-rally-in-boise-defending-public-lands/article_a73868ed-63cc-5fbc-8ab3-762cd4888f10.html</t>
  </si>
  <si>
    <t>http://www.philly.com/philly/blogs/real-time/Pro-Trump-MAGA-March-Philly-Jersey-March-25-2017.html</t>
  </si>
  <si>
    <t>http://www.ktvb.com/news/local/nearly-3000-rally-for-public-lands-at-idaho-capitol/419826645</t>
  </si>
  <si>
    <t>http://www.phillyvoice.com/will-trump-supporters-foes-clash-philly-streets-today/</t>
  </si>
  <si>
    <t>Faculty Union;Supporters</t>
  </si>
  <si>
    <t>Protest health care premiums and lack of health insurance</t>
  </si>
  <si>
    <t>Roger Williams Memorial National Park</t>
  </si>
  <si>
    <t>http://www.mercurynews.com/2017/03/21/west-valley-mission-college-teachers-protest-contract-delays/</t>
  </si>
  <si>
    <t xml:space="preserve">Around 20 </t>
  </si>
  <si>
    <t>Vista office of Rep</t>
  </si>
  <si>
    <t>Rise up Rhode Island</t>
  </si>
  <si>
    <t>diversity, inclusion, human rights, empowerment</t>
  </si>
  <si>
    <t>http://www.providencejournal.com/news/20170325/rise-up-rhode-island-rally-respectful-but-no-less-resolute</t>
  </si>
  <si>
    <t>Local Democratic Party groups</t>
  </si>
  <si>
    <t>http://fox5sandiego.com/2017/03/21/demonstrators-protest-trump-care-with-die-in/</t>
  </si>
  <si>
    <t>Berkeley</t>
  </si>
  <si>
    <t xml:space="preserve"> Berkeley Public Library</t>
  </si>
  <si>
    <t>oppose trump</t>
  </si>
  <si>
    <t>http://wpri.com/2017/03/25/supporters-and-opponents-holding-competing-trump-rallies-in-providence/</t>
  </si>
  <si>
    <t>The Berkeley Librarian Whistleblowers</t>
  </si>
  <si>
    <t>Protest Board of Library Trustees, alleging ‘deep weeding,’ harassment</t>
  </si>
  <si>
    <t>count based on photo</t>
  </si>
  <si>
    <t xml:space="preserve">Greeneville </t>
  </si>
  <si>
    <t>Court House</t>
  </si>
  <si>
    <t>http://www.dailycal.org/2017/03/23/whistleblowers-protest-board-library-trustees-alleging-deep-weeding-harassment/</t>
  </si>
  <si>
    <t xml:space="preserve">Long Beach </t>
  </si>
  <si>
    <t>CSU Chancellor’s Office</t>
  </si>
  <si>
    <t>Indivisible Greene County</t>
  </si>
  <si>
    <t>support inclusion and unity, protest Rep. Blackburn</t>
  </si>
  <si>
    <t>http://www.wcyb.com/news/tennessee/greene-county/indivisible-greene-county-rally-brings-out-protestors-rallying-for-unity/415843125</t>
  </si>
  <si>
    <t xml:space="preserve">CAL State students </t>
  </si>
  <si>
    <t>Indianapolis</t>
  </si>
  <si>
    <t>Protest 5% tuition hike</t>
  </si>
  <si>
    <t>Statehouse</t>
  </si>
  <si>
    <t>Westport</t>
  </si>
  <si>
    <t>Jesup Green to Veterans Green across from Westport Town Hall</t>
  </si>
  <si>
    <t>About 30; thirty five to forty</t>
  </si>
  <si>
    <t>http://losangeles.cbslocal.com/2017/03/22/csu-trustees-to-vote-on-5-percent-tuition-hike-as-students-protest/</t>
  </si>
  <si>
    <t>protestors</t>
  </si>
  <si>
    <t>defend democracy</t>
  </si>
  <si>
    <t>pro trump policies</t>
  </si>
  <si>
    <t>Protest for immigrant rights</t>
  </si>
  <si>
    <t>http://www.news-sentinel.com/news/us-and-world/The-Latest--30-gather-at-pro-Trump-rally-in-Indianapolis</t>
  </si>
  <si>
    <t>http://www.westportnow.com/index.php?/v3/comments/hundreds_take_part_in_march_to_defend_democracy/</t>
  </si>
  <si>
    <t>Wilmington</t>
  </si>
  <si>
    <t>http://www.dailynews.com/social-affairs/20170322/protest-builds-in-dtla-over-sheriffs-stance-on-sanctuary-cities</t>
  </si>
  <si>
    <t>http://www.indystar.com/picture-gallery/news/2017/03/04/march-4-trump-in-indianapolis/98741162/</t>
  </si>
  <si>
    <t>Metropolitan High School</t>
  </si>
  <si>
    <t>Overland Park</t>
  </si>
  <si>
    <t>Interstate 435 and Lamar Avenue</t>
  </si>
  <si>
    <t>KS</t>
  </si>
  <si>
    <t>Mothers</t>
  </si>
  <si>
    <t>Protest LA Unified School District's breast-feeding policy</t>
  </si>
  <si>
    <t>some 200</t>
  </si>
  <si>
    <t>Women Organizing Wilmington</t>
  </si>
  <si>
    <t>http://abc7.com/education/mothers-protest-lausds-breast-feeding-policy/1814116/</t>
  </si>
  <si>
    <t>Salt Lake City</t>
  </si>
  <si>
    <t>Utah Capitol</t>
  </si>
  <si>
    <t>http://www.wwaytv3.com/2017/03/27/women-organizing-wilmington-protest-proposed-cuts-to-pbs/</t>
  </si>
  <si>
    <t>Corning</t>
  </si>
  <si>
    <t>Office of Rep. Tom Reed</t>
  </si>
  <si>
    <t>Conservative Party of Kansas</t>
  </si>
  <si>
    <t>http://www.kansascity.com/news/politics-government/article136491758.html</t>
  </si>
  <si>
    <t>arts supporters</t>
  </si>
  <si>
    <t>support NEA NEH funding</t>
  </si>
  <si>
    <t>http://www.ithacajournal.com/story/news/local/2017/03/28/arts-organizations-rally-support/99749990/</t>
  </si>
  <si>
    <t>Pittsburgh</t>
  </si>
  <si>
    <t>Firstside park to Grant Building</t>
  </si>
  <si>
    <t>Protest homeless site locations</t>
  </si>
  <si>
    <t>against Trump, Toomey</t>
  </si>
  <si>
    <t>https://www.ksl.com/?sid=43592778&amp;nid=148</t>
  </si>
  <si>
    <t>http://www.pghcitypaper.com/Blogh/archives/2017/03/28/trump-puppet-highlights-pittsburghs-weekly-tuesdays-with-toomey-protest</t>
  </si>
  <si>
    <t>Baton Rouge</t>
  </si>
  <si>
    <t>Capitol building</t>
  </si>
  <si>
    <t>Clovis</t>
  </si>
  <si>
    <t>Washington DC</t>
  </si>
  <si>
    <t>Office of Rep. Devin Nunes</t>
  </si>
  <si>
    <t>a couple hundred</t>
  </si>
  <si>
    <t>More than three dozen</t>
  </si>
  <si>
    <t>more than two dozen</t>
  </si>
  <si>
    <t>Courage Campaign</t>
  </si>
  <si>
    <t>Bread for the World; National African American Clergy</t>
  </si>
  <si>
    <t>oppose AHCA</t>
  </si>
  <si>
    <t>oppose budget cuts</t>
  </si>
  <si>
    <t>http://www.fresnobee.com/news/local/article140483368.html</t>
  </si>
  <si>
    <t>http://religionnews.com/2017/03/29/at-us-capitol-christians-protest-budget-cuts/</t>
  </si>
  <si>
    <t>Downtown LA</t>
  </si>
  <si>
    <t>http://www.theadvocate.com/baton_rouge/news/politics/article_878b3ba0-0136-11e7-be56-8ba0374fd2e6.html</t>
  </si>
  <si>
    <t xml:space="preserve">Rally </t>
  </si>
  <si>
    <t>support arts funding</t>
  </si>
  <si>
    <t>http://abc7.com/politics/protesters-rally-to-save-obamacare-in-dtla/1815127/</t>
  </si>
  <si>
    <t>http://www.sbsun.com/government-and-politics/20170323/la-protesters-cheer-gops-delayed-vote-on-obamacare-repeal</t>
  </si>
  <si>
    <t>https://www.bostonglobe.com/arts/2017/03/28/arts-leaders-march-state-house-urge-more-support-for-culture/k1ttxpPu3hvtKappDff3zM/story.html</t>
  </si>
  <si>
    <t>West Covina</t>
  </si>
  <si>
    <t>Glendora Ave</t>
  </si>
  <si>
    <t>Orpheum Theater</t>
  </si>
  <si>
    <t>Planned Parenthood</t>
  </si>
  <si>
    <t>eyewitness onsite</t>
  </si>
  <si>
    <t>https://www.boston.com/news/local-news/2017/03/04/hundreds-rally-for-planned-parenthood-on-boston-common</t>
  </si>
  <si>
    <t>http://www.pasadenastarnews.com/government-and-politics/20170323/health-care-workers-patients-rally-against-american-health-care-act-in-san-gabriel-valley</t>
  </si>
  <si>
    <t>http://boston.cbslocal.com/2017/03/04/planned-parenthood-rally-boston-common-funding-cut-donald-trump/</t>
  </si>
  <si>
    <t xml:space="preserve">Augusta </t>
  </si>
  <si>
    <t>three dozen or so</t>
  </si>
  <si>
    <t>Pro Trump policies</t>
  </si>
  <si>
    <t>http://www.foxnews.com/us/2017/03/05/arrests-made-after-some-march-4-trump-rallies-turn-violent.html?null</t>
  </si>
  <si>
    <t>http://www.pressherald.com/2017/03/04/more-than-100-attend-march-4-trump-in-augusta/</t>
  </si>
  <si>
    <t>Calder Plaza</t>
  </si>
  <si>
    <t>MAGA March</t>
  </si>
  <si>
    <t>march 4 Trump</t>
  </si>
  <si>
    <t>Lansing</t>
  </si>
  <si>
    <t>http://www.reuters.com/article/us-usa-trump-supporters-idUSKBN16B0O8?utm_campaign=trueAnthem:+Trending+Content&amp;utm_content=58bb957704d3011dd2384809&amp;utm_medium=trueAnthem&amp;utm_source=twitter</t>
  </si>
  <si>
    <t>Irvine</t>
  </si>
  <si>
    <t>Office of Rep. Mimi Walters</t>
  </si>
  <si>
    <t>Farmington</t>
  </si>
  <si>
    <t>Farmington Museum at Gateway Park</t>
  </si>
  <si>
    <t>NM</t>
  </si>
  <si>
    <t>dozens; between 85 and 90</t>
  </si>
  <si>
    <t>http://abc7.com/politics/oc-protesters-seek-health-care-town-hall-with-rep-mimi-walters/1817804/</t>
  </si>
  <si>
    <t>Sterling Heights</t>
  </si>
  <si>
    <t xml:space="preserve">Freedom Hill Park </t>
  </si>
  <si>
    <t>Ridgecrest</t>
  </si>
  <si>
    <t>Petroglyph Park, Clarion Inn</t>
  </si>
  <si>
    <t>organizer Steve Clark; general protestors</t>
  </si>
  <si>
    <t>Pro immigration</t>
  </si>
  <si>
    <t>Several Hundreds</t>
  </si>
  <si>
    <t>http://www.daily-times.com/story/news/local/farmington/2017/03/04/pro-immigrant-rally-draws-dozens-participants/98747704/</t>
  </si>
  <si>
    <t>Capitol Sq</t>
  </si>
  <si>
    <t>http://www.freep.com/story/news/local/michigan/2017/03/04/march4trump-macomb-county-donald-trump/98741910/</t>
  </si>
  <si>
    <t>Eden Prairie</t>
  </si>
  <si>
    <t>ICE Out of RVA</t>
  </si>
  <si>
    <t>Eden Prairie Park</t>
  </si>
  <si>
    <t>pro-immigration</t>
  </si>
  <si>
    <t>More than 150 people</t>
  </si>
  <si>
    <t>http://www.styleweekly.com/richmond/opposing-rallies-converge-on-capitol-square/Content?oid=2643694</t>
  </si>
  <si>
    <t xml:space="preserve">Seattle </t>
  </si>
  <si>
    <t>Democratic Club of the High Desert</t>
  </si>
  <si>
    <t>support human rights</t>
  </si>
  <si>
    <t>WA</t>
  </si>
  <si>
    <t>Thousands; about 2000</t>
  </si>
  <si>
    <t>http://www.ridgecrestca.com/article/20170328/NEWS/170329646</t>
  </si>
  <si>
    <t>India Association of Minnesota</t>
  </si>
  <si>
    <t>Anti-hate</t>
  </si>
  <si>
    <t xml:space="preserve">Rally; peace march; vigil </t>
  </si>
  <si>
    <t>Mariachi Plaza Boyle Heights</t>
  </si>
  <si>
    <t xml:space="preserve">Black Lives Matter </t>
  </si>
  <si>
    <t>Immigration; President Trump; juvenile justice; several other causes</t>
  </si>
  <si>
    <t>https://www.mprnews.org/story/2017/03/04/indianamericans-gather-at-an-eden-prairie-park-to-rally-against-hate</t>
  </si>
  <si>
    <t>http://www.king5.com/news/local/seattle/black-lives-matter-moves-through-seattle-streets/419926934</t>
  </si>
  <si>
    <t>Minneapolis</t>
  </si>
  <si>
    <t>http://www.capitolhillseattle.com/2017/03/march-covers-black-lives-matter-hot-spots-from-capitol-hill-to-youth-jail-to-midtown-center/</t>
  </si>
  <si>
    <t>protest police shooting</t>
  </si>
  <si>
    <t>http://abc7.com/news/rally-forms-in-protest-of-fatal-boyle-heights-officer-involved-shooting/1819856/</t>
  </si>
  <si>
    <t>sixth street</t>
  </si>
  <si>
    <t>couple dozen</t>
  </si>
  <si>
    <t>See St. Paul</t>
  </si>
  <si>
    <t>Coming out of the shadows</t>
  </si>
  <si>
    <t>oppose immigration detention of transgender individuals</t>
  </si>
  <si>
    <t>http://www.ocregister.com/2017/03/28/immigrants-rights-activists-march-in-santa-ana-to-protest-transgender-detention/</t>
  </si>
  <si>
    <t>Sacramento County Youth Gym</t>
  </si>
  <si>
    <t>Against deportation</t>
  </si>
  <si>
    <t>Rochester</t>
  </si>
  <si>
    <t>U.S. Highway 52</t>
  </si>
  <si>
    <t>http://www.sacbee.com/news/local/article141353198.html</t>
  </si>
  <si>
    <t>About 10 people</t>
  </si>
  <si>
    <t>Albany High School</t>
  </si>
  <si>
    <t>High school students</t>
  </si>
  <si>
    <t>protest the inaction of school officials against the kids who posted the racist images of fellow students</t>
  </si>
  <si>
    <t>Protest;Rally</t>
  </si>
  <si>
    <t>http://www.sfgate.com/crime/article/Albany-High-students-stage-sit-in-following-third-11040138.php</t>
  </si>
  <si>
    <t>Washington</t>
  </si>
  <si>
    <t>Outside White House</t>
  </si>
  <si>
    <t>Ontario</t>
  </si>
  <si>
    <t>Baldwin park</t>
  </si>
  <si>
    <t>Immigrant Youth Coalition</t>
  </si>
  <si>
    <t>oppose deportations</t>
  </si>
  <si>
    <t>http://www.pasadenastarnews.com/general-news/20170331/immigration-advocates-march-through-baldwin-park-to-protest-ice-raids-deportations</t>
  </si>
  <si>
    <t>count from photo</t>
  </si>
  <si>
    <t>general protesters; Friends Committee on National Legislation; American Civil Liberties Union; Our Revolution; MoveOn.org; Lambda Legal; National People’s Action; Jewish group Bend the Arc</t>
  </si>
  <si>
    <t>http://www.dailymail.co.uk/news/article-4288896/America-hit-new-travel-ban-protests.html</t>
  </si>
  <si>
    <t>http://economicnews.online/protest-in-front-of-the-white-house-against-a-veto-immigration-of-trump/</t>
  </si>
  <si>
    <t>Rep. Nunes role in Russia investigation</t>
  </si>
  <si>
    <t>Cambridge</t>
  </si>
  <si>
    <t>Plaza outside Harvard University</t>
  </si>
  <si>
    <t>http://www.sfgate.com/news/article/Amid-Russia-probe-hundreds-protest-Nunes-return-11041933.php</t>
  </si>
  <si>
    <t>Boyle Heights</t>
  </si>
  <si>
    <t>Harvard Islamic Society/society of Arab students</t>
  </si>
  <si>
    <t>Anti-travel ban</t>
  </si>
  <si>
    <t>Immigrant Youth Coaltion, LGBTQ Youth</t>
  </si>
  <si>
    <t>about 400</t>
  </si>
  <si>
    <t>https://www.usnews.com/news/best-states/massachusetts/articles/2017-03-07/protesters-rally-in-harvard-square-against-trump-travel-ban</t>
  </si>
  <si>
    <t>http://abc7.com/news/immigrant-youth-coalition-demonstrators-rally-in-boyle-heights/1829555/</t>
  </si>
  <si>
    <t>Denton</t>
  </si>
  <si>
    <t>Peninsula city</t>
  </si>
  <si>
    <t>University of North Texas</t>
  </si>
  <si>
    <t>East Palo Alto</t>
  </si>
  <si>
    <t>pro-Trump policies</t>
  </si>
  <si>
    <t>Local residents</t>
  </si>
  <si>
    <t>university of north texas students</t>
  </si>
  <si>
    <t>Protest Amazon's planned office in the Peninsula city</t>
  </si>
  <si>
    <t>petitioning school to become sanctuary school</t>
  </si>
  <si>
    <t>Rally; Protest</t>
  </si>
  <si>
    <t>http://www.nbcbayarea.com/news/local/East-Palo-Alto-Residents-Protest-Near-Future-Amazon-Office-417747223.html</t>
  </si>
  <si>
    <t>http://ntdaily.com/unt-students-faculty-again-protest-to-make-unt-sanctuary-campus/</t>
  </si>
  <si>
    <t>estimate from video images, approximated as "dozens"</t>
  </si>
  <si>
    <t>Vancouver</t>
  </si>
  <si>
    <t>Downtown Vancouver</t>
  </si>
  <si>
    <t>more than 100</t>
  </si>
  <si>
    <t>general proestor</t>
  </si>
  <si>
    <t>anti-travel ban</t>
  </si>
  <si>
    <t>http://www.columbian.com/news/2017/mar/06/vancouver-students-march-for-immigrants-minorities/</t>
  </si>
  <si>
    <t xml:space="preserve">Bloomington </t>
  </si>
  <si>
    <t>Indiana University</t>
  </si>
  <si>
    <t>Pro-sanctuary campus</t>
  </si>
  <si>
    <t>http://wane.com/2017/03/08/sanctuary-campus-protesters-interrupt-iu-officials-speech/</t>
  </si>
  <si>
    <t>Canton</t>
  </si>
  <si>
    <t>march to Nissan factory</t>
  </si>
  <si>
    <t>MS</t>
  </si>
  <si>
    <t>Irondequoit</t>
  </si>
  <si>
    <t>outside Summerville Presbyterian Church</t>
  </si>
  <si>
    <t>around 100</t>
  </si>
  <si>
    <t>Mississippi Alliance for Fairness at Nissan</t>
  </si>
  <si>
    <t>pro-union</t>
  </si>
  <si>
    <t>march; rally</t>
  </si>
  <si>
    <t>opposed ICE detention of José Coyote Pérez; pro-immigration</t>
  </si>
  <si>
    <t>http://www.dnj.com/story/money/business/2017/03/06/bernie-sanders-danny-glover-union-workers-better/98801380/</t>
  </si>
  <si>
    <t>https://www.wsws.org/en/articles/2017/03/14/roch-m14.html</t>
  </si>
  <si>
    <t>Kenosha</t>
  </si>
  <si>
    <t>Detention center</t>
  </si>
  <si>
    <t xml:space="preserve"> about 300</t>
  </si>
  <si>
    <t>Matthews</t>
  </si>
  <si>
    <t>Stumpton Park</t>
  </si>
  <si>
    <t>Kenosha United to Serve Humanity</t>
  </si>
  <si>
    <t>About 100; Hundreds</t>
  </si>
  <si>
    <t>Pro-immigrants; anti-Trump</t>
  </si>
  <si>
    <t>Protest/rally</t>
  </si>
  <si>
    <t>http://www.kenoshanews.com/news/immigrant_advocates_rally_on_day_of_action_492218463.php</t>
  </si>
  <si>
    <t>http://www.wcnc.com/news/local/supporters-hold-rally-in-support-of-president-trump/419818887</t>
  </si>
  <si>
    <t>http://www.wsoctv.com/news/local/trump-supporters-come-together-hold-rally-after-presidents-controversial-tweets/499605824</t>
  </si>
  <si>
    <t>Lakawanna</t>
  </si>
  <si>
    <t>St Anthony's Church</t>
  </si>
  <si>
    <t>outside Stumpton Park</t>
  </si>
  <si>
    <t>Raleigh</t>
  </si>
  <si>
    <t>Government Complex</t>
  </si>
  <si>
    <t>Several hundreds; hundreds</t>
  </si>
  <si>
    <t>NY Immigration Coalition;ACCESS</t>
  </si>
  <si>
    <t>oppose Trump's travel ban</t>
  </si>
  <si>
    <t>http://buffalonews.com/2017/03/10/interfaith-rally-protests-trump-immigration-policy-yemen-travel-ban/</t>
  </si>
  <si>
    <t>roughly 35</t>
  </si>
  <si>
    <t>http://myfox8.com/2017/03/04/hundreds-gather-at-nc-rally-to-support-president-trump/</t>
  </si>
  <si>
    <t>pro immigration</t>
  </si>
  <si>
    <t>http://wncn.com/2017/03/04/hundreds-rally-to-support-president-trump-in-raleigh/</t>
  </si>
  <si>
    <t>http://www.newsobserver.com/news/politics-government/state-politics/article137983253.html</t>
  </si>
  <si>
    <t>Middletown</t>
  </si>
  <si>
    <t>Glen Huntington Bandshell in Boulder's Central Park to Shine Restaurant and Gathering Place at 2027 13th St.</t>
  </si>
  <si>
    <t xml:space="preserve"> intersection on Rt. 35 </t>
  </si>
  <si>
    <t>About 150</t>
  </si>
  <si>
    <t xml:space="preserve">General Protest </t>
  </si>
  <si>
    <t>International Women's Day</t>
  </si>
  <si>
    <t>http://www.timescall.com/longmont-local-news/ci_30840922/international-womens-day-march-and-rally-planned-boulder</t>
  </si>
  <si>
    <t>http://www.nj.com/monmouth/index.ssf/2017/03/usa_usa_pro-trump_rally_chants_as_horns_blare_at_n.html</t>
  </si>
  <si>
    <t>Mt. Vernon Place</t>
  </si>
  <si>
    <t>Alamogordo</t>
  </si>
  <si>
    <t>nearly 200</t>
  </si>
  <si>
    <t>https://www.facebook.com/events/1654792894815505/</t>
  </si>
  <si>
    <t>10th Street and White Sands Boulevard</t>
  </si>
  <si>
    <t>number counted in FB pics</t>
  </si>
  <si>
    <t>state capitol</t>
  </si>
  <si>
    <t>Republican Party of Otero County</t>
  </si>
  <si>
    <t>Council on American-Islamic Relations (CAIR); the immigrant advocacy group CASA; Jews United for Justice (JUFJ)</t>
  </si>
  <si>
    <t>“The Maryland Rally Against Bans, Walls, Raids.”</t>
  </si>
  <si>
    <t>http://www.alamogordonews.com/story/news/local/2017/03/04/otero-county-republican-party-rallies-support-trump/98747734/</t>
  </si>
  <si>
    <t>https://baltimorebrew.com/2017/03/13/pro-immigrant-protesters-and-st-patricks-day-parade-goers-share-space/</t>
  </si>
  <si>
    <t>Albuquerque</t>
  </si>
  <si>
    <t>North Domingo Baca Park</t>
  </si>
  <si>
    <t>Hastings</t>
  </si>
  <si>
    <t>16th and Burlington</t>
  </si>
  <si>
    <t>http://www.thedenverchannel.com/news/local-news/hundreds-rally-at-day-without-a-woman-protest-in-denver</t>
  </si>
  <si>
    <t>66 went</t>
  </si>
  <si>
    <t>Cañon City</t>
  </si>
  <si>
    <t>corner of Ninth Street and Royal Gorge Boulevard</t>
  </si>
  <si>
    <t>handful</t>
  </si>
  <si>
    <t>Fremont County Democratic Party</t>
  </si>
  <si>
    <t>celebrate immigrants</t>
  </si>
  <si>
    <t>anti-Dakota access Pipeline</t>
  </si>
  <si>
    <t>http://www.hastingstribune.com/news/welcome-to-hastings-rally-draws-participants/article_48c94554-079b-11e7-8e0e-4360c40d7f8e.html</t>
  </si>
  <si>
    <t>http://www.canoncitydailyrecord.com/news/canoncity-local-news/ci_30848831/fremont-county-protesters-gather-standing-rock-demonstrations</t>
  </si>
  <si>
    <t>office of Immigration and Customs Enforcement</t>
  </si>
  <si>
    <t>Sunken Gardens Parl</t>
  </si>
  <si>
    <t>couple hundred</t>
  </si>
  <si>
    <t xml:space="preserve">general protestors; US Rep. Luis Gutiérrez </t>
  </si>
  <si>
    <t>Trump immigration policies</t>
  </si>
  <si>
    <t>protest; sit-in</t>
  </si>
  <si>
    <t>http://www.truth-out.org/news/item/39874-rep-gutierrez-speaks-out-after-being-handcuffed-for-demanding-answers-on-ice-raids-and-deportations</t>
  </si>
  <si>
    <t>outside Rep. Dom Costa offices</t>
  </si>
  <si>
    <t>https://www.denverite.com/look-native-protesters-march-speer-capitol-31463/</t>
  </si>
  <si>
    <t>more than 30</t>
  </si>
  <si>
    <t>Steamboat Springs</t>
  </si>
  <si>
    <t>outside post office</t>
  </si>
  <si>
    <t>US</t>
  </si>
  <si>
    <t>Steamboat Stands with Standing Rock</t>
  </si>
  <si>
    <t>Main Street Patriots</t>
  </si>
  <si>
    <t>rally; protest</t>
  </si>
  <si>
    <t>http://krqe.com/2017/03/04/group-gathers-in-northeast-albuquerque-to-show-support-for-president-trump/</t>
  </si>
  <si>
    <t>https://www.facebook.com/steamboat4standingrock/</t>
  </si>
  <si>
    <t>https://www.facebook.com/events/1280142308731804/</t>
  </si>
  <si>
    <t>Cortez</t>
  </si>
  <si>
    <t>Cortez Cultural Center</t>
  </si>
  <si>
    <t>about 170</t>
  </si>
  <si>
    <t>anti-Immigration EO</t>
  </si>
  <si>
    <t>http://www.pahouse.com/DCosta/News/?id=82009</t>
  </si>
  <si>
    <t>http://www.pghcitypaper.com/PolitiCrap/archives/2017/03/14/constituents-and-advocates-protest-anti-immigration-stances-of-pittsburgh-area-state-reps</t>
  </si>
  <si>
    <t>Beaufort</t>
  </si>
  <si>
    <t>Sheriff Office's headquarters</t>
  </si>
  <si>
    <t>SC</t>
  </si>
  <si>
    <t>Trump International Building</t>
  </si>
  <si>
    <t>Low County Immigration Coalition; Low County Indivisible</t>
  </si>
  <si>
    <t xml:space="preserve">suggested 200 </t>
  </si>
  <si>
    <t>http://www.islandpacket.com/news/politics-government/article138438428.html</t>
  </si>
  <si>
    <t>Blufton</t>
  </si>
  <si>
    <t>more than 100; about 160</t>
  </si>
  <si>
    <t>montezuma alliance coalition</t>
  </si>
  <si>
    <t>pro-women</t>
  </si>
  <si>
    <t>https://the-journal.com/articles/32940-saturday-march-in-cortez-highlights-women-x2019-s-history</t>
  </si>
  <si>
    <t>Grand Junction</t>
  </si>
  <si>
    <t>http://news3lv.com/news/local/about-200-march-for-and-against-president-trump-in-las-vegas</t>
  </si>
  <si>
    <t>http://www.westernslopenow.com/news/local-news/standing-rock-support-rally/670756138</t>
  </si>
  <si>
    <t>Oppose Dakota pipeline</t>
  </si>
  <si>
    <t>https://the-journal.com/articles/33239-dakota-access-pipeline-protest-in-cortez</t>
  </si>
  <si>
    <t>people; 58 went</t>
  </si>
  <si>
    <t>nearly 100</t>
  </si>
  <si>
    <t>anti-fracking</t>
  </si>
  <si>
    <t>http://www.coloradoindependent.com/164405/photos-boulder-rally-against-fracking</t>
  </si>
  <si>
    <t>downtown park</t>
  </si>
  <si>
    <t xml:space="preserve">General protestors </t>
  </si>
  <si>
    <t>http://www.pantagraph.com/news/colo-protesters-denounce-gop-health-care-plan/youtube_20f9c397-7220-5b0c-8756-bb18045a3d30.html</t>
  </si>
  <si>
    <t>https://www.facebook.com/events/1280270022019650/permalink/1290127794367206/</t>
  </si>
  <si>
    <t>Fort Collins</t>
  </si>
  <si>
    <t>Old Town Square</t>
  </si>
  <si>
    <t>Kingston</t>
  </si>
  <si>
    <t>Broadway</t>
  </si>
  <si>
    <t>Save the EPA</t>
  </si>
  <si>
    <t>http://www.coloradoan.com/story/news/2017/03/15/dozen-gather-old-town-rally-against-epa-cuts/99211328/</t>
  </si>
  <si>
    <t>Freedom Plaza</t>
  </si>
  <si>
    <t>DE</t>
  </si>
  <si>
    <t>Education Reformation</t>
  </si>
  <si>
    <t>http://www.midhudsonnews.com/News/2017/March/05/Kings_ed_aid_rally-05Mar17.htm</t>
  </si>
  <si>
    <t>American Civil Liberties Union of Delaware and the Delaware Civil Rights Commission</t>
  </si>
  <si>
    <t>New York</t>
  </si>
  <si>
    <t>midtown Manhattan</t>
  </si>
  <si>
    <t>pro-immigrants; pro-sanctuary</t>
  </si>
  <si>
    <t>http://www.delawareonline.com/story/news/education/2017/03/16/aclu-latin-american-community-center-hold-rally/99250736/</t>
  </si>
  <si>
    <t>number counted from picture at link</t>
  </si>
  <si>
    <t>Outside of Immigration and Customs Enforcement Offices</t>
  </si>
  <si>
    <t>Arab American Action Network</t>
  </si>
  <si>
    <t>More than a thousand</t>
  </si>
  <si>
    <t xml:space="preserve">http://www.chicagotribune.com/news/92818610-132.html </t>
  </si>
  <si>
    <t>Asheville</t>
  </si>
  <si>
    <t>Oak st. First Congregational United Church to Unitarian Universalist Congregation</t>
  </si>
  <si>
    <t xml:space="preserve">People’s March for Education Justice </t>
  </si>
  <si>
    <t>Durango</t>
  </si>
  <si>
    <t>Fort Lewis College</t>
  </si>
  <si>
    <t>http://pix11.com/2017/03/04/peoples-march-for-education-justice-heads-to-cuomos-nyc-office/</t>
  </si>
  <si>
    <t>students</t>
  </si>
  <si>
    <t xml:space="preserve">Schenectady </t>
  </si>
  <si>
    <t>support arrested student, Native American students, and the lesbian, gay, bisexual and transgender community</t>
  </si>
  <si>
    <t xml:space="preserve">Along State Street </t>
  </si>
  <si>
    <t>About 100, About 150</t>
  </si>
  <si>
    <t>https://durangoherald.com/articles/144658-fort-lewis-college-students-rally-after-fracas-with-x2018-campus-preacher-x2019?wallit_nosession=1</t>
  </si>
  <si>
    <t>general members of faith communities</t>
  </si>
  <si>
    <t>Office of Sen. Cory Gardner</t>
  </si>
  <si>
    <t xml:space="preserve">http://www.wlos.com/news/local/local-faith-leaders-march-in-solidarity-with-immigrant-communities </t>
  </si>
  <si>
    <t>March for Education Justice</t>
  </si>
  <si>
    <t>Education and prison Reform</t>
  </si>
  <si>
    <t>Newark</t>
  </si>
  <si>
    <t>Newark International Airport</t>
  </si>
  <si>
    <t>http://denver.cbslocal.com/2017/03/23/protests-to-health-care-changes-target-colorado-congressional-members/</t>
  </si>
  <si>
    <t>http://blog.timesunion.com/capitol/archives/272778/local-rally-part-of-push-for-education-prison-reforms/</t>
  </si>
  <si>
    <t>Wyandach</t>
  </si>
  <si>
    <t>NJ ACLU; general protesters</t>
  </si>
  <si>
    <t>Colorado MAGA March</t>
  </si>
  <si>
    <t>Alliance for Quality Education</t>
  </si>
  <si>
    <t>http://www.newsday.com/long-island/education/li-rallies-call-for-protecting-public-school-funding-1.13209890</t>
  </si>
  <si>
    <t>Ohio Statehouse</t>
  </si>
  <si>
    <t xml:space="preserve">Groups of hundreds </t>
  </si>
  <si>
    <t>Loveland</t>
  </si>
  <si>
    <t>Town and Country Pet Center</t>
  </si>
  <si>
    <t>demonstrations</t>
  </si>
  <si>
    <t>Colorado Citizens for Canine Welfare</t>
  </si>
  <si>
    <t>http://www.cbsnews.com/news/trump-supporters-opponents-clash-outside-ohio-statehouse-on-day-of-protests/</t>
  </si>
  <si>
    <t>oppose puppy mills</t>
  </si>
  <si>
    <t>Rockefeller Park in Battery Park City</t>
  </si>
  <si>
    <t>http://www.dispatch.com/news/20170304/protesters-disrupt-pro-trump-rally-outside-statehouse</t>
  </si>
  <si>
    <t>http://www.reporterherald.com/news/loveland-local-news/ci_30880529/singer-peter-yarrow-helps-puppy-mill-protest</t>
  </si>
  <si>
    <t>number estimated from photos, likely very low</t>
  </si>
  <si>
    <t>against Trump immigration ban</t>
  </si>
  <si>
    <t xml:space="preserve">Springfield </t>
  </si>
  <si>
    <t>Interstate 41</t>
  </si>
  <si>
    <t>Islamic Center of Fort Collins</t>
  </si>
  <si>
    <t>Dozens; more than a dozen</t>
  </si>
  <si>
    <t>http://gothamist.com/2017/03/20/trump_travel_ban_protest.php#photo-1</t>
  </si>
  <si>
    <t>Daley Plaza</t>
  </si>
  <si>
    <t>support Islamic Center after vandalism</t>
  </si>
  <si>
    <t>http://www.coloradoan.com/story/news/2017/03/26/vandal-targets-fort-collins-islamic-center/99665042/</t>
  </si>
  <si>
    <t>http://www.mydaytondailynews.com/news/local-govt--politics/pro-trump-supporters-gather-for-rally-springfield/CpnHMM9ro3TGOdUoAfp4CJ/</t>
  </si>
  <si>
    <t>http://wdtn.com/2017/03/04/trump-supporters-rally-in-springfield/</t>
  </si>
  <si>
    <t>againt Trump immigration policy</t>
  </si>
  <si>
    <t>South Plaza of the State Capitol</t>
  </si>
  <si>
    <t>OK</t>
  </si>
  <si>
    <t>New Britain</t>
  </si>
  <si>
    <t>CCSU</t>
  </si>
  <si>
    <t>http://www.chicagotribune.com/news/local/breaking/ct-protesters-irish-immigrant-issues-20170318-story.html</t>
  </si>
  <si>
    <t>150 went; hundreds; 250-300</t>
  </si>
  <si>
    <t>Morristown</t>
  </si>
  <si>
    <t>approximately 400</t>
  </si>
  <si>
    <t>http://www.courant.com/news/connecticut/hc-connecticut-international-womens-day-0309-20170308-story.html</t>
  </si>
  <si>
    <t>General Protestors</t>
  </si>
  <si>
    <t>wind of the spirit immigrant resource center</t>
  </si>
  <si>
    <t>Hartford</t>
  </si>
  <si>
    <t>immigration support</t>
  </si>
  <si>
    <t>Capitol in Hartford</t>
  </si>
  <si>
    <t>https://www.facebook.com/events/216559938810772/</t>
  </si>
  <si>
    <t>http://www.dailyrecord.com/picture-gallery/news/2017/03/18/photos-no-hate-no-fear-immigrants-are-welcome-rally-in-morristown/99358124/</t>
  </si>
  <si>
    <t>Parents</t>
  </si>
  <si>
    <t>Call For More Funding For Charter</t>
  </si>
  <si>
    <t>http://kosu.org/post/trump-supporters-rally-oklahoma-state-capitol</t>
  </si>
  <si>
    <t>Reading</t>
  </si>
  <si>
    <t>through the streets of downtown Reading Saturday to the steps of the Berks County Services Center</t>
  </si>
  <si>
    <t>http://www.oudaily.com/news/hundreds-celebrate-president-donald-trump-in-oklahoma-city/article_1b3dc8a4-0128-11e7-96a6-7f299bcd73db.html</t>
  </si>
  <si>
    <t>Hood River</t>
  </si>
  <si>
    <t>http://www.courant.com/politics/hc-charter-magnet-equal-funding-rally-linares-20170320-story.html</t>
  </si>
  <si>
    <t>Overlook Memorial Park</t>
  </si>
  <si>
    <t>to protest a plan to deputize local law enforcement officers as federal immigration agents (ICE); program 287(g)</t>
  </si>
  <si>
    <t>Greenwich</t>
  </si>
  <si>
    <t>about 20 people</t>
  </si>
  <si>
    <t>AQR Capital</t>
  </si>
  <si>
    <t>http://www.readingeagle.com/news/article/demonstrators-protest-sheriffs-plan-in-reading</t>
  </si>
  <si>
    <t>Pawtucket</t>
  </si>
  <si>
    <t>home of RI State Representative David Coughlin at 9 Armistice Blvd</t>
  </si>
  <si>
    <t>https://www.facebook.com/events/1383006838485521/</t>
  </si>
  <si>
    <t>http://www.hoodrivernews.com/news/2017/mar/15/standing-trump/</t>
  </si>
  <si>
    <t>Lake Oswego</t>
  </si>
  <si>
    <t>George Rogers City Park</t>
  </si>
  <si>
    <t>protest Coughlin’s support for H5093, which would have local police officers effectively act as ICE agents</t>
  </si>
  <si>
    <t>roughly 200; 387 went</t>
  </si>
  <si>
    <t>Working Families Party</t>
  </si>
  <si>
    <t>close carried interest loophole</t>
  </si>
  <si>
    <t>http://www.rifuture.org/coughlin-h5093/</t>
  </si>
  <si>
    <t>Burlington</t>
  </si>
  <si>
    <t>Church St</t>
  </si>
  <si>
    <t>http://www.courant.com/politics/capitol-watch/hc-working-families-protest-hedge-funds-story.html</t>
  </si>
  <si>
    <t>a few hundred</t>
  </si>
  <si>
    <t>State House Square to State Capitol</t>
  </si>
  <si>
    <t>general protester</t>
  </si>
  <si>
    <t>calling for the release of Enrique Balcazar and Zully Palacios (detained by ICE); anti-Trump</t>
  </si>
  <si>
    <t>about 5 dozen</t>
  </si>
  <si>
    <t>http://portlandtribune.com/lor/48-news/348398-227938-trump-supporters-protesters-clash-in-lake-oswego</t>
  </si>
  <si>
    <t>http://www.mychamplainvalley.com/news/large-protest-in-vt-after-feds-arrest-immigrants/674908604</t>
  </si>
  <si>
    <t>https://www.facebook.com/events/283725755375146/</t>
  </si>
  <si>
    <t xml:space="preserve">Woodburn </t>
  </si>
  <si>
    <t>Transit Center</t>
  </si>
  <si>
    <t>http://www.opb.org/news/article/march-4-trump-lake-oswego-oregon-rally/</t>
  </si>
  <si>
    <t>promoting love, justice, animal welfare, and environmentalism</t>
  </si>
  <si>
    <t>Voz Hispana Cambio Comunitario and Milenio</t>
  </si>
  <si>
    <t>oppose Trump immigration policies</t>
  </si>
  <si>
    <t>http://www.realhartford.org/2017/03/25/march-equality-march/</t>
  </si>
  <si>
    <t>between 20 and 30</t>
  </si>
  <si>
    <t>http://www.pamplinmedia.com/wbi/152-news/350567-230059-about-70-speak-out-against-president-trump-immigration-agents-at-ice-out-of-woodburn-rally</t>
  </si>
  <si>
    <t>New Fairfield</t>
  </si>
  <si>
    <t>Sheboygan</t>
  </si>
  <si>
    <t>Stand for Love</t>
  </si>
  <si>
    <t>Voces de la Frontera</t>
  </si>
  <si>
    <t>oppose immigration ordinance</t>
  </si>
  <si>
    <t>Candlewood Voices</t>
  </si>
  <si>
    <t>http://www.sheboyganpress.com/story/news/2017/03/21/sheboygan-clerk-immigration-rally-unprecedented/99453574/</t>
  </si>
  <si>
    <t>http://www.newstimes.com/news/article/Residents-hold-protest-against-town-s-herbicide-11027477.php</t>
  </si>
  <si>
    <t>Montpelier</t>
  </si>
  <si>
    <t>Vermont State House</t>
  </si>
  <si>
    <t>Lakeview</t>
  </si>
  <si>
    <t>513 N Center St</t>
  </si>
  <si>
    <t>31 went</t>
  </si>
  <si>
    <t>Protest Arrests of Migrant Farmworkers</t>
  </si>
  <si>
    <t>https://vtdigger.org/2017/03/21/vermonts-delegation-weighs-arrests-undocumented-immigrants/</t>
  </si>
  <si>
    <t>https://www.facebook.com/events/1944192455808949/?active_tab=about</t>
  </si>
  <si>
    <t>Pendleton</t>
  </si>
  <si>
    <t>Pendleton Round-Up Grounds</t>
  </si>
  <si>
    <t>a dozen</t>
  </si>
  <si>
    <t>Grandville Ave</t>
  </si>
  <si>
    <t>Committee to Honor César E. Chávez</t>
  </si>
  <si>
    <t>support immigrants, farm workers</t>
  </si>
  <si>
    <t>http://www.rapidgrowthmedia.com/features/032317-Cesar-Chavez-social-justice-march.aspx</t>
  </si>
  <si>
    <t>Anti DAPL</t>
  </si>
  <si>
    <t>Fort Snelling light rail to Whipple Federal Building</t>
  </si>
  <si>
    <t>http://www.eastoregonian.com/eo/local-news/20170304/organizers-move-dapl-protest-closer-to-pendleton-convention-center-talk-next-step</t>
  </si>
  <si>
    <t>Erie</t>
  </si>
  <si>
    <t>West Perry Square</t>
  </si>
  <si>
    <t>http://www.goerie.com/news/20170304/supporters-rally-for-trump-in-erie</t>
  </si>
  <si>
    <t>Minnesota Immigrant Rights Action Committee</t>
  </si>
  <si>
    <t>http://www.startribune.com/protesters-decry-deportations/417071154/</t>
  </si>
  <si>
    <t>Border Patrol Station</t>
  </si>
  <si>
    <t>More than 1000</t>
  </si>
  <si>
    <t>oppose detention of immigrants from Geneseo</t>
  </si>
  <si>
    <t>http://www.democratandchronicle.com/story/news/2017/03/24/arrests-follow-overnight-protests-at-boarder-patrol-station-in-irondequoit/99572000/</t>
  </si>
  <si>
    <t>http://www.tennessean.com/story/news/local/2017/03/04/trump-supporters-rally-legislative-plaza-nashville/98738604/</t>
  </si>
  <si>
    <t>Keating Federal Building</t>
  </si>
  <si>
    <t>15th Street to Lafayette Square</t>
  </si>
  <si>
    <t>in the hundreds</t>
  </si>
  <si>
    <t>Austin</t>
  </si>
  <si>
    <t>oppose detention of farmworkers in Orleans and Livingston Counties</t>
  </si>
  <si>
    <t>About 300; about 500</t>
  </si>
  <si>
    <t>Resist Trump/Kill the Gag rally</t>
  </si>
  <si>
    <t>El Paso</t>
  </si>
  <si>
    <t>International Bridge</t>
  </si>
  <si>
    <t>http://www.usatoday.com/story/news/2017/03/08/day-without-women-aims-show-female-impact-economy-society/98892938/</t>
  </si>
  <si>
    <t>hundreds; thousands</t>
  </si>
  <si>
    <t>against border wall</t>
  </si>
  <si>
    <t>http://www.mystatesman.com/news/austin-crowd-300-rallies-for-national-march-trump/qjG0KQ1o1ffBLk8Q2ybdfM/</t>
  </si>
  <si>
    <t>http://www.elpasoproud.com/news/us-reps-hurd-castro-rally-for-bipartisanship-on-the-border/681323183</t>
  </si>
  <si>
    <t>Standing Rock Sioux tribe; general protesters</t>
  </si>
  <si>
    <t>anti-DAPL</t>
  </si>
  <si>
    <t>http://www.kvue.com/news/local/pro-president-trump-march-to-be-peaceful-assembly-saturday/419691380</t>
  </si>
  <si>
    <t>https://time.com/4698608/dakota-access-pipeline-white-house-protest/</t>
  </si>
  <si>
    <t>Houston</t>
  </si>
  <si>
    <t>http://www.aljazeera.com/news/2017/03/standing-rock-tribe-takes-dapl-protest-washington-170310032032028.html</t>
  </si>
  <si>
    <t xml:space="preserve">Fry Road Park </t>
  </si>
  <si>
    <t>Upper Senate Park</t>
  </si>
  <si>
    <t>dozens: more than 75</t>
  </si>
  <si>
    <t>more than 200; roughly 700</t>
  </si>
  <si>
    <t xml:space="preserve">FreedomWorks; Tea Party Patriots </t>
  </si>
  <si>
    <t>repeal ObamaCare</t>
  </si>
  <si>
    <t>JFK Federal Building</t>
  </si>
  <si>
    <t>http://www.salemnews.com/news/conservatives-rally-at-capitol-for-strict-repeal-of-obamacare/article_23076fef-56e0-5ca2-a10f-2797147bc012.html</t>
  </si>
  <si>
    <t>http://www.topix.com/forum/houston/TVCJ1O5FA7OKU6CN3</t>
  </si>
  <si>
    <t>http://www.foxnews.com/politics/2017/03/15/tea-party-allies-rally-on-capitol-hill-for-obamacare-repeal.html</t>
  </si>
  <si>
    <t>http://www.chron.com/news/houston-texas/article/Dozens-of-Trump-supporters-gather-in-Katy-to-10977238.php</t>
  </si>
  <si>
    <t>Migrant Justice</t>
  </si>
  <si>
    <t>arrest of Vermont migrant worker activists</t>
  </si>
  <si>
    <t>Southlake</t>
  </si>
  <si>
    <t>Liberty Park</t>
  </si>
  <si>
    <t>https://www.usnews.com/news/best-states/massachusetts/articles/2017-03-27/protest-expected-at-hearing-for-vermont-farmworker-activists</t>
  </si>
  <si>
    <t>The AARP Union</t>
  </si>
  <si>
    <t>http://libn.com/2017/03/22/aarp-union-protest-gop-healthcare-bill/</t>
  </si>
  <si>
    <t>Capitol Rotunda</t>
  </si>
  <si>
    <t>http://www.dallasnews.com/news/donald-trump-1/2017/03/04/pro-trump-crowds-rally-behind-president-southlake-austin</t>
  </si>
  <si>
    <t>Harrisburg</t>
  </si>
  <si>
    <t>http://www.nbcdfw.com/news/local/Trump-Supporters-Hold-Spirit-of-America-Rally-in-Southlake-415408143.html</t>
  </si>
  <si>
    <t>a few dozen</t>
  </si>
  <si>
    <t>ADAPT</t>
  </si>
  <si>
    <t>Protest health care repeal/cuts to Medicaid</t>
  </si>
  <si>
    <t>Reston</t>
  </si>
  <si>
    <t>Reston Town Center</t>
  </si>
  <si>
    <t>Civil disobedience; protest</t>
  </si>
  <si>
    <t>support immigrants</t>
  </si>
  <si>
    <t>about 500</t>
  </si>
  <si>
    <t>http://www.wbay.com/content/news/54-in-wheelchairs-arrested-at-US-Capitol-for-blocking-walkways-416880853.html</t>
  </si>
  <si>
    <t>https://www.facebook.com/amber.smock.3/media_set?set=a.10211573602590872.1089442596&amp;type=3</t>
  </si>
  <si>
    <t>http://cumberlink.com/news/local/capital_region/immigration-supporters-rally-at-capitol/article_d52bdada-8748-55ec-9277-f569c5368e77.html</t>
  </si>
  <si>
    <t>http://abcnews.go.com/Health/wireStory/latest-biden-defends-health-law-capitol-rally-46300287</t>
  </si>
  <si>
    <t>Tallahassee</t>
  </si>
  <si>
    <t>The White House</t>
  </si>
  <si>
    <t>in protest of the paid parking system implemented by Reston Town Center</t>
  </si>
  <si>
    <t>The progressive organizations</t>
  </si>
  <si>
    <t>http://www.fairfaxtimes.com/articles/marchers-protest-rtc-paid-parking/article_dc15063e-05db-11e7-864b-1b5c5fe2a2c9.html</t>
  </si>
  <si>
    <t xml:space="preserve"> Florida Immigrant Coalition, Farmworker Association of Florida, Redland Christian Migrant Association, WeCount!, and Young American Dreamers </t>
  </si>
  <si>
    <t>http://www.huffingtonpost.com/entry/activists-arrested-white-house-protest-health-care_us_58d42c9be4b03692bea3d51b</t>
  </si>
  <si>
    <t>http://www.wctv.tv/content/news/We-are-Florida-rally-held-at-the-Florida-Capital-417377773.html</t>
  </si>
  <si>
    <t>Lafayette Park</t>
  </si>
  <si>
    <t>several dozen</t>
  </si>
  <si>
    <t>Belmont Cragin</t>
  </si>
  <si>
    <t>Pizzagate</t>
  </si>
  <si>
    <t>oppose ICE shooting</t>
  </si>
  <si>
    <t>https://www.washingtonpost.com/news/local/wp/2017/03/25/protesters-outside-white-house-demand-pizzagate-investigation/?utm_term=.1c7e6de7adea</t>
  </si>
  <si>
    <t>Corey Stewart for Governor campaign</t>
  </si>
  <si>
    <t>http://chicago.suntimes.com/politics/activists-rally-outside-home-where-man-was-shot-by-ice-agent/</t>
  </si>
  <si>
    <t>against sanctuary cities</t>
  </si>
  <si>
    <t>Washington Convention Center</t>
  </si>
  <si>
    <t>New York City</t>
  </si>
  <si>
    <t>several hundred; more than 1000</t>
  </si>
  <si>
    <t>Trinity Church</t>
  </si>
  <si>
    <t>If Not Now</t>
  </si>
  <si>
    <t>oppose AIPAC; oppose Israeli occupation</t>
  </si>
  <si>
    <t>Immigration advocates</t>
  </si>
  <si>
    <t>http://www.jpost.com/Diaspora/Jewish-group-calls-to-reject-occupation-in-protest-at-AIPAC-conference-485307</t>
  </si>
  <si>
    <t>end deportations</t>
  </si>
  <si>
    <t>http://www.haaretz.com/opinion/.premium-1.781618</t>
  </si>
  <si>
    <t>https://www.washingtonpost.com/local/public-safety/two-arrested-in-assault-of-man-during-protest-outside-aipac-conference/2017/03/31/e8406e74-1578-11e7-833c-503e1f6394c9_story.html?utm_term=.714ba03f7a0e</t>
  </si>
  <si>
    <t>http://pix11.com/2017/03/29/immigration-advocates-hold-24-hour-rally-outside-trinity-church-to-protest-trump-refugee-ban/</t>
  </si>
  <si>
    <t>http://www.fox5ny.com/news/244506972-story</t>
  </si>
  <si>
    <t>Counter-protesters</t>
  </si>
  <si>
    <t>support AIPAC</t>
  </si>
  <si>
    <t>Virginia Beach</t>
  </si>
  <si>
    <t>Mount Trashermore</t>
  </si>
  <si>
    <t>White House; Several blocks to the National Press Club</t>
  </si>
  <si>
    <t xml:space="preserve">Several dozen </t>
  </si>
  <si>
    <t>Pro vaccine safety commission; anti-vaccines</t>
  </si>
  <si>
    <t>Rally; march</t>
  </si>
  <si>
    <t>http://pilotonline.com/news/local/turn-out-for-pro-trump-rally-in-virginia-beach-while/article_fec5b15e-93b6-5be1-9308-5eaa124a3327.html</t>
  </si>
  <si>
    <t>https://www.statnews.com/2017/03/31/vaccine-skeptic-protest/</t>
  </si>
  <si>
    <t>Heritage Park</t>
  </si>
  <si>
    <t>About 200 Trump supporters and 125 protestors; several hundred</t>
  </si>
  <si>
    <t>Parking lot outside of a JCC.</t>
  </si>
  <si>
    <t>United Way of Delaware</t>
  </si>
  <si>
    <t>In support of a JCC</t>
  </si>
  <si>
    <t>http://www.delawareonline.com/story/news/local/2017/03/19/hundreds-unite-support-siegel-jewish-community-center/99384924/</t>
  </si>
  <si>
    <t>http://www.king5.com/news/local/4-arrested-at-pro-trump-rally-in-olympia-for-assaulting-police/419825006</t>
  </si>
  <si>
    <t>http://www.thenewstribune.com/news/local/article136511618.html</t>
  </si>
  <si>
    <t>Collier County</t>
  </si>
  <si>
    <t>corner of U.S. 41 and Airport-Pulling Road South; march to W. Harmon Turner Administrative Building at the Collier County Government Center</t>
  </si>
  <si>
    <t>Northampton</t>
  </si>
  <si>
    <t>Downtown Northampton</t>
  </si>
  <si>
    <t>Collier Freedom Movement</t>
  </si>
  <si>
    <t>http://www.naplesnews.com/story/news/local/2017/03/08/collier-womens-rally-draws-more-than-100/98915148/</t>
  </si>
  <si>
    <t>General protestor</t>
  </si>
  <si>
    <t>Pro-Planned Parenthood</t>
  </si>
  <si>
    <t>Fort Lauderdale</t>
  </si>
  <si>
    <t>Holiday Park</t>
  </si>
  <si>
    <t>http://wwlp.com/2017/03/07/dozens-gathered-at-the-planned-parenthood-rally-in-northampton/</t>
  </si>
  <si>
    <t>outside Rep. Chellie Pingree's office</t>
  </si>
  <si>
    <t>Broward chapter of Women’s March Florida</t>
  </si>
  <si>
    <t>candlelight vigil</t>
  </si>
  <si>
    <t>Whitewater</t>
  </si>
  <si>
    <t>the University of Wisconsin-Whitewater campus and then traveled via Prince, Main and Whitewater streets to Cravath Lakefront Park</t>
  </si>
  <si>
    <t>http://www.nbcmiami.com/news/local/South-Florida-Groups-Plan-Protests-For-A-Day-Without-A-Woman-415629883.html</t>
  </si>
  <si>
    <t>Jacksonville</t>
  </si>
  <si>
    <t>Hemming Park; downtown</t>
  </si>
  <si>
    <t>http://wgme.com/news/local/planned-parenthood-supporters-rally-in-portland</t>
  </si>
  <si>
    <t>count from video at link</t>
  </si>
  <si>
    <t>UNF campus</t>
  </si>
  <si>
    <t>pro-choice</t>
  </si>
  <si>
    <t>against possible expansion of an oil pipe­line on the outskirts of White­water</t>
  </si>
  <si>
    <t>http://unfspinnaker.com/viewpoints-clash-during-abortion-protest-unfpd-called/</t>
  </si>
  <si>
    <t>Fargo</t>
  </si>
  <si>
    <t>http://www.dailyunion.com/news/article_9d74ff94-028c-11e7-bdd0-db7771c9031a.html</t>
  </si>
  <si>
    <t>Office of US Rep. Cramer</t>
  </si>
  <si>
    <t>ND</t>
  </si>
  <si>
    <t>Cody</t>
  </si>
  <si>
    <t xml:space="preserve">City Park </t>
  </si>
  <si>
    <t>WY</t>
  </si>
  <si>
    <t>Jacksonville Progressive Coalition</t>
  </si>
  <si>
    <t>around 140</t>
  </si>
  <si>
    <t>http://www.firstcoastnews.com/news/local/downtown-jacksonville/international-womens-day-rally-comes-to-hemming-park/420988321</t>
  </si>
  <si>
    <t>North Dakota Democratic NPL PArty, Planned Parenthood</t>
  </si>
  <si>
    <t>support Planned Parenthood</t>
  </si>
  <si>
    <t>Miami</t>
  </si>
  <si>
    <t>outside US Citizenship and Immigration Services Field Office</t>
  </si>
  <si>
    <t>http://www.wdaz.com/news/4241446-video-police-block-planned-parenthood-protesters-trying-deliver-petition-rep-cramers</t>
  </si>
  <si>
    <t>http://www.codyenterprise.com/news/local/article_03e1e4d2-02b9-11e7-926e-a74b752a3c09.html</t>
  </si>
  <si>
    <t>Kansas City</t>
  </si>
  <si>
    <t>UMKC</t>
  </si>
  <si>
    <t>MO</t>
  </si>
  <si>
    <t>almost 100</t>
  </si>
  <si>
    <t xml:space="preserve">students </t>
  </si>
  <si>
    <t>protest reported rape</t>
  </si>
  <si>
    <t>http://wsvn.com/news/local/international-womens-day-rally-to-be-held-in-downtown-miami/</t>
  </si>
  <si>
    <t>Naples</t>
  </si>
  <si>
    <t>http://www.kshb.com/news/local-news/umkc-students-rally-against-response-to-reported-rape</t>
  </si>
  <si>
    <t>Collier County Courthouse, 3315 Tamiami Trl E</t>
  </si>
  <si>
    <t>http://www.naplesnews.com/picture-gallery/news/local/2017/03/08/photos-people-gather-for-international-womens-day-rally-in-naples/98919598/</t>
  </si>
  <si>
    <t>St. Petersburg</t>
  </si>
  <si>
    <t>Williams Park</t>
  </si>
  <si>
    <t>150+</t>
  </si>
  <si>
    <t>Iowa City</t>
  </si>
  <si>
    <t>Ped Mall; downtown</t>
  </si>
  <si>
    <t>dozens; more than 100</t>
  </si>
  <si>
    <t>http://www.abcactionnews.com/news/region-south-pinellas/st-petersburg/international-womens-day-150-women-rally-in-st-petersburg</t>
  </si>
  <si>
    <t>West Palm Beach</t>
  </si>
  <si>
    <t>Women's March Florida West Palm Beach chapter</t>
  </si>
  <si>
    <t>http://www.wptv.com/news/region-s-palm-beach-county/boynton-beach/women-across-south-florida-rally-for-day-without-a-woman-strike</t>
  </si>
  <si>
    <t>around two dozen</t>
  </si>
  <si>
    <t>http://www.thegazette.com/subject/news/iowa-city-rally-to-support-transgender-community-about-more-than-bathrooms-20170305</t>
  </si>
  <si>
    <t>http://www.press-citizen.com/story/news/2017/03/05/rally-support-transgender-students-bathroom-rights-iowa-city/98784752/</t>
  </si>
  <si>
    <t>Flint</t>
  </si>
  <si>
    <t>Created Equal</t>
  </si>
  <si>
    <t>pro-life</t>
  </si>
  <si>
    <t xml:space="preserve">protest Flint water crisis; remember Selma </t>
  </si>
  <si>
    <t>http://www.freep.com/story/news/local/michigan/2017/03/05/water-rights-civil-rights-converge-flint-rally/98770314/</t>
  </si>
  <si>
    <t>http://www.mlive.com/news/flint/index.ssf/2017/02/hundreds_march_in_flint_to_pro.html</t>
  </si>
  <si>
    <t xml:space="preserve">Jackson </t>
  </si>
  <si>
    <t>St. Johns United Church of Christ to Bucky Harris Park.</t>
  </si>
  <si>
    <t>About 125</t>
  </si>
  <si>
    <t>In support of Non Discrimination Ordinance</t>
  </si>
  <si>
    <t>Gainesville</t>
  </si>
  <si>
    <t>Univ of Florida; Turlington Plaza</t>
  </si>
  <si>
    <t>http://www.mlive.com/news/jackson/index.ssf/2017/03/more_than_100_rally_in_support.html</t>
  </si>
  <si>
    <t xml:space="preserve">Pelham </t>
  </si>
  <si>
    <t>Memorial High School</t>
  </si>
  <si>
    <t xml:space="preserve">A few hundred </t>
  </si>
  <si>
    <t xml:space="preserve">Alliance for Education quality </t>
  </si>
  <si>
    <t xml:space="preserve">march </t>
  </si>
  <si>
    <t>http://www.lohud.com/story/news/education/2017/03/05/pelham-students-march/98781356/</t>
  </si>
  <si>
    <t>call for resignation of Student Pres Smith Meyers</t>
  </si>
  <si>
    <t>http://www.alligator.org/news/campus/article_ccd68224-08ec-11e7-84cf-abf154a95a8c.html</t>
  </si>
  <si>
    <t>Providence Holocaust Memorial</t>
  </si>
  <si>
    <t>Some 300</t>
  </si>
  <si>
    <t>Recent Anti-Semitism</t>
  </si>
  <si>
    <t>support Smith Meyers</t>
  </si>
  <si>
    <t>http://www.providencejournal.com/news/20170305/interfaith-rally-at-ri-holocaust-memorial-condemns-anti-semitic-acts</t>
  </si>
  <si>
    <t>the Capitol</t>
  </si>
  <si>
    <t>Laramie</t>
  </si>
  <si>
    <t>Simpson Plaza on the University of Wyoming campus</t>
  </si>
  <si>
    <t>Gov. Rick Scott</t>
  </si>
  <si>
    <t>Fighting for Florida Jobs; pro-tourism</t>
  </si>
  <si>
    <t>http://www.tallahassee.com/story/news/2017/03/14/gov-scott-host-jobs-rally/99179250/</t>
  </si>
  <si>
    <t>inside the state Capitol</t>
  </si>
  <si>
    <t>Students; general protestors</t>
  </si>
  <si>
    <t>Support transgender community</t>
  </si>
  <si>
    <t>http://www.laramieboomerang.com/news/local_news/residents-rally-march-in-support-of-transgender-rights/article_fc55d44a-02f8-11e7-86f4-9bed7f554cab.html</t>
  </si>
  <si>
    <t>FL Democrats</t>
  </si>
  <si>
    <t>equal pay</t>
  </si>
  <si>
    <t>http://www.tampabay.com/blogs/the-buzz-florida-politics/janet-cruz-and-democrats-rally-on-equal-pay-for-women/2316539</t>
  </si>
  <si>
    <t>http://www.wctv.tv/content/news/Women-rally-to-close-the-gender-pay-gap-416203203.html</t>
  </si>
  <si>
    <t>Orlando</t>
  </si>
  <si>
    <t>outside the Orange County Courthouse</t>
  </si>
  <si>
    <t>Equal Justice USA</t>
  </si>
  <si>
    <t>against death penalty</t>
  </si>
  <si>
    <t>http://www.wftv.com/news/local/murder-victims-mother-joins-anti-death-penalty-protesters-at-rally/503582457</t>
  </si>
  <si>
    <t>against banks funding Sabal Trail natural gas pipeline</t>
  </si>
  <si>
    <t>http://www.mynews13.com/content/news/cfnews13/news/article.html/content/news/articles/cfn/2017/3/17/sabal_trail_pipeline.html</t>
  </si>
  <si>
    <t>numbers from pic at link</t>
  </si>
  <si>
    <t>Worth Ave</t>
  </si>
  <si>
    <t>Bloodstained Men</t>
  </si>
  <si>
    <t>against circumcision</t>
  </si>
  <si>
    <t>http://www.myrtlebeachonline.com/opinion/op-ed/article138879143.html</t>
  </si>
  <si>
    <t>general protest</t>
  </si>
  <si>
    <t>oppose fracking</t>
  </si>
  <si>
    <t>http://www.tallahassee.com/story/news/local/florida/2017/03/22/florida-fracking-ban-supporters-rally-bill-faces-trouble/99486110/</t>
  </si>
  <si>
    <t>Flagler Drive</t>
  </si>
  <si>
    <t>http://www.wptv.com/news/region-c-palm-beach-county/west-palm-beach/protests-on-the-eve-of-vote-to-repeal-aca</t>
  </si>
  <si>
    <t>Daytona Beach</t>
  </si>
  <si>
    <t xml:space="preserve">Clyde Morris Boulevard </t>
  </si>
  <si>
    <t>http://www.news-journalonline.com/news/20170323/in-daytona-locals-rally-in-support-of-obamacare</t>
  </si>
  <si>
    <t>Standing Rock Camp Florida</t>
  </si>
  <si>
    <t>oppose Keystone XL pipeline</t>
  </si>
  <si>
    <t>http://www.nbc-2.com/story/34998743/protestors-rally-in-naples-against-keystone-xl-pipeline</t>
  </si>
  <si>
    <t>Stuart</t>
  </si>
  <si>
    <t>Stuart Beach</t>
  </si>
  <si>
    <t>Citizens for Clean Water</t>
  </si>
  <si>
    <t>oppose SB10 water discharge bill</t>
  </si>
  <si>
    <t>http://www.wptv.com/news/region-martin-county/stuart/clean-water-protest-held-on-stuart-beach</t>
  </si>
  <si>
    <t>http://www.tcpalm.com/story/news/local/martin-county/2017/03/25/rally-stuart-spells-out-support-sb-10/99630522/</t>
  </si>
  <si>
    <t>counted about 150 in photo</t>
  </si>
  <si>
    <t>Norcross</t>
  </si>
  <si>
    <t>outside the office of United Consulting</t>
  </si>
  <si>
    <t>a dozen or so</t>
  </si>
  <si>
    <t xml:space="preserve">The Capitol </t>
  </si>
  <si>
    <t>demand Gwinnett County Commissioner Tommy Hunter resign for racist posts</t>
  </si>
  <si>
    <t xml:space="preserve">More than 100 people </t>
  </si>
  <si>
    <t>http://www.ajc.com/news/protesters-show-embattled-gwinnett-commissioner-employer/xDcejjyWfg1whZG9p32jYM/</t>
  </si>
  <si>
    <t xml:space="preserve">The NAACP; Latino Justice; the Florida Council of Churches; Orange County Black Voice; Color of Change;The 8th Amendment Project;Equal Justice USA </t>
  </si>
  <si>
    <t>Supporters of Central Florida State Attorney Aramis Ayala who anti- death penalty</t>
  </si>
  <si>
    <t>Cherry Hill</t>
  </si>
  <si>
    <t>http://www.dailycommercial.com/news/20170331/groups-rally-outside-capitol-in-support-of-orlando-prosecutor</t>
  </si>
  <si>
    <t>JCC</t>
  </si>
  <si>
    <t>general protestor</t>
  </si>
  <si>
    <t>Asking for federal funding</t>
  </si>
  <si>
    <t>http://www.burlingtoncountytimes.com/news/local/booker-norcross-rally-for-federal-funds-in-wake-of-jcc/article_c773e0bc-02b9-11e7-976c-4b4b787202ef.html</t>
  </si>
  <si>
    <t>corner of Main Avenue and Market Street</t>
  </si>
  <si>
    <t>Atlanta</t>
  </si>
  <si>
    <t>PETA</t>
  </si>
  <si>
    <t>anti-meat farms</t>
  </si>
  <si>
    <t>http://www.elkvalleytimes.com/rain-cuts-peta-protest-of-poultry-farms-short/</t>
  </si>
  <si>
    <t>http://kfgo.com/news/articles/2017/mar/09/women-worldwide-rally-for-equality-and-against-trump-in-us/</t>
  </si>
  <si>
    <t>http://www.waaytv.com/appnews/peta-protesters-criticize-lincoln-county-chicken-farm-conditions/article_1ce5b9d6-02e1-11e7-aee0-837635ae6aa3.html</t>
  </si>
  <si>
    <t>outside Citizens Square along Clinton Street</t>
  </si>
  <si>
    <t>more than a dozen</t>
  </si>
  <si>
    <t>Old Blaylock Ln and making way to CW Heath Park on Maple Ave</t>
  </si>
  <si>
    <t>protest the city's plans to demolish the former Bowser Pump company's office and buildings on East Creighton Ave</t>
  </si>
  <si>
    <t>Stop the Violence; honor death of Justin King</t>
  </si>
  <si>
    <t>http://www.walb.com/story/34944731/stop-the-violence-rally-marches-in-albany</t>
  </si>
  <si>
    <t>http://news-sentinel.com/news/local/Residents-protest-planned-demolition-of-the-historic-Bowser-Pump-office-building-on-Creighton-Ave-</t>
  </si>
  <si>
    <t>Athens</t>
  </si>
  <si>
    <t xml:space="preserve">UGA Arch </t>
  </si>
  <si>
    <t>UGA Students</t>
  </si>
  <si>
    <t>Protest for Gun-free campuses</t>
  </si>
  <si>
    <t>http://flagpole.com/news/in-the-loop/video-campus-carry-protest-in-athens</t>
  </si>
  <si>
    <t>Honolulu</t>
  </si>
  <si>
    <t>Magic Island to Trump International Hotel Waikiki at 223 Saratoga Rd</t>
  </si>
  <si>
    <t>HI</t>
  </si>
  <si>
    <t>scores; close to 600</t>
  </si>
  <si>
    <t>Women's March - Hawai'I; AiKea Movement; UNITE HERE Local 5; Hawaii State Teachers Association</t>
  </si>
  <si>
    <t>http://www.kitv.com/clip/13161234/a-day-without-a-woman-march-held-in-honolulu</t>
  </si>
  <si>
    <t>https://www.facebook.com/events/1229380380442503/?active_tab=about</t>
  </si>
  <si>
    <t>see also video at link</t>
  </si>
  <si>
    <t>outside State Capitol</t>
  </si>
  <si>
    <t>UT</t>
  </si>
  <si>
    <t>Utah Tibetan Association</t>
  </si>
  <si>
    <t>http://www.deseretnews.com/article/865675340/Tibetan-independence-protesters-thank-nations-for-support.html</t>
  </si>
  <si>
    <t>Jewish Federation Building to UNLV’s Pida Plaza</t>
  </si>
  <si>
    <t>fight anti-Semitism</t>
  </si>
  <si>
    <t>https://lasvegasweekly.com/intersection/2017/mar/08/jewish-muslim-demonstrations/</t>
  </si>
  <si>
    <t>outside ICE office; 4310 Southwest Macadam Avenue</t>
  </si>
  <si>
    <t>west side of the Iowa Capitol</t>
  </si>
  <si>
    <t>Algonquin</t>
  </si>
  <si>
    <t>a large group; dozens</t>
  </si>
  <si>
    <t>near Longmeadow Parkway and Barrett Drive in Algonquin</t>
  </si>
  <si>
    <t>http://www.desmoinesregister.com/story/news/2017/03/12/rally-transgender-iowans-attracts-hundreds/99100006/</t>
  </si>
  <si>
    <t>One of the bills is House Bill 2230 which would allow county jails to be exempt from giving the blind priority treatment when hiring managers to run commissaries.</t>
  </si>
  <si>
    <t>Dubuque</t>
  </si>
  <si>
    <t>opposed to Longmeadow Parkway construction project</t>
  </si>
  <si>
    <t>http://patch.com/illinois/algonquin/longmeadow-parkway-protesters-gather-saturday</t>
  </si>
  <si>
    <t>https://twitter.com/TelegraphHerald/status/844709537059934208/photo/1</t>
  </si>
  <si>
    <t>Boston Common outside the Park Street “T” Station</t>
  </si>
  <si>
    <t>Cedar Falls</t>
  </si>
  <si>
    <t>small crowd</t>
  </si>
  <si>
    <t>http://www.kgw.com/news/local/monday-rally-protesting-actions-of-ice-agents-could-draw-large-crowd/420171067</t>
  </si>
  <si>
    <t>demand an end to US imperial aggression against Syria and Yemen</t>
  </si>
  <si>
    <t>support Obamacare/oppose AHCA</t>
  </si>
  <si>
    <t>https://www.liberationnews.org/boston-activists-hold-vigil-and-speakout-against-us-imperialism-in-syria-and-yemen-2/</t>
  </si>
  <si>
    <t>http://www.kcrg.com/content/news/People-in-Cedar-Falls-protest-over-417100053.html</t>
  </si>
  <si>
    <t>count from pic at link</t>
  </si>
  <si>
    <t>Pentacrest</t>
  </si>
  <si>
    <t>Ferguson</t>
  </si>
  <si>
    <t>outside Ferguson Market &amp; Liquour</t>
  </si>
  <si>
    <t>League of United Latin American Citizens</t>
  </si>
  <si>
    <t>support workers' rights</t>
  </si>
  <si>
    <t>http://www.thegazette.com/subject/news/government/protesters-rally-for-workers-rights-in-iowa-city-20170331</t>
  </si>
  <si>
    <t>New film 'Stranger Fruit' Re: Mike Brown</t>
  </si>
  <si>
    <t>riot; protest</t>
  </si>
  <si>
    <t>http://www.stltoday.com/news/local/crime-and-courts/ferguson-market-disputes-claims-as-new-michael-brown-documentary-prompts/article_fc382406-dbd5-5f53-aeda-4de3f2d5d31e.html</t>
  </si>
  <si>
    <t>http://www.billboard.com/articles/events/sxsw/7720908/ferguson-missouri-protests-sxsw-mike-brown-documentary-stranger-fruit</t>
  </si>
  <si>
    <t>Newark Liberty Airport</t>
  </si>
  <si>
    <t>Burley</t>
  </si>
  <si>
    <t>in front of the Cassia County School District office</t>
  </si>
  <si>
    <t>United Airlines employees</t>
  </si>
  <si>
    <t>protest new Emirates route</t>
  </si>
  <si>
    <t>against reassignment of principal of Oakley Jr./Sr. HS</t>
  </si>
  <si>
    <t>http://magicvalley.com/news/local/mini-cassia/oakley-principal-reassigned-by-district-students-protest/article_fd1e81f3-b733-57e6-b668-8f1db013aaad.html</t>
  </si>
  <si>
    <t>http://www.nj.com/essex/index.ssf/2017/03/united_airlines_protests_launch_of_emerates_newark.html</t>
  </si>
  <si>
    <t>Federal Plaza</t>
  </si>
  <si>
    <t>Black Lives Matter</t>
  </si>
  <si>
    <t>Anti-police brutality</t>
  </si>
  <si>
    <t>http://chicago.suntimes.com/news/cpd-use-of-force-change-prompting-black-lives-matter-protest/</t>
  </si>
  <si>
    <t>outside CTA hdqtrs</t>
  </si>
  <si>
    <t xml:space="preserve">CTA employees </t>
  </si>
  <si>
    <t>A Day Without a Woman; better working conditions</t>
  </si>
  <si>
    <t>north side of Crown Hill cemetery</t>
  </si>
  <si>
    <t>http://abc7chicago.com/news/chicago-women-take-part-in-a-day-without-a-woman/1790317/</t>
  </si>
  <si>
    <t>Chicago Teachers Union hall</t>
  </si>
  <si>
    <t>over 1000</t>
  </si>
  <si>
    <t>general protestors; Indiana Forest Alliance</t>
  </si>
  <si>
    <t>pro-forest; anti-VA cemetery</t>
  </si>
  <si>
    <t>http://www.indystar.com/story/news/2017/03/13/protesters-vow-block-crown-hill-tree-removal/99113506/</t>
  </si>
  <si>
    <t>http://www.fightbacknews.org/2017/3/9/over-1000-join-chicago-international-women-s-day-rally</t>
  </si>
  <si>
    <t>http://chicago.cbslocal.com/2017/03/08/chicago-businesses-mark-a-day-without-a-woman-with-strikes-rallies/</t>
  </si>
  <si>
    <t>Mt. Prospect</t>
  </si>
  <si>
    <t>Main St and Northwest Highway</t>
  </si>
  <si>
    <t>at least 65</t>
  </si>
  <si>
    <t>https://www.facebook.com/events/1588926087788987/?active_tab=discussion</t>
  </si>
  <si>
    <t>Springfield</t>
  </si>
  <si>
    <t>capitol rotunda</t>
  </si>
  <si>
    <t>http://foxillinois.com/news/local/rally-at-the-capitol-celebrates-international-womens-day</t>
  </si>
  <si>
    <t>count from picture at link</t>
  </si>
  <si>
    <t>Bloomington</t>
  </si>
  <si>
    <t>Metairie</t>
  </si>
  <si>
    <t xml:space="preserve">outside Sen. Bill Cassidy's office on the Causeway Boulevard </t>
  </si>
  <si>
    <t>Metairie Indivisible, Indivisible Nola; general protestors</t>
  </si>
  <si>
    <t>against GOP health care bill</t>
  </si>
  <si>
    <t>http://www.wdsu.com/article/protesters-to-demand-sen-bill-cassidy-protect-affordable-care-act-at-rally-on-tuesday/9101134</t>
  </si>
  <si>
    <t>Pro-love</t>
  </si>
  <si>
    <t>http://www.pantagraph.com/news/local/message-of-rally-love-will-hold-us-together/article_e001a57d-8d2f-5173-b836-09012f35e977.html</t>
  </si>
  <si>
    <t>nearly 80</t>
  </si>
  <si>
    <t>Salisbury</t>
  </si>
  <si>
    <t>outside office of Rep. Andy Harris (R)</t>
  </si>
  <si>
    <t>American Cancer Society</t>
  </si>
  <si>
    <t>Stand Up for Social Justice</t>
  </si>
  <si>
    <t>http://www.centralillinoisproud.com/news/local-news/dozens-rally-against-gop-health-care/672027477</t>
  </si>
  <si>
    <t>http://www.delmarvanow.com/story/news/local/maryland/2017/03/07/cancer-patients-advocates-rally-aca-protections/98863682/</t>
  </si>
  <si>
    <t>Rockford</t>
  </si>
  <si>
    <t>Charlotte</t>
  </si>
  <si>
    <t>RPS bus drivers, food service workers, and paraprofessionals</t>
  </si>
  <si>
    <t>demand new contract</t>
  </si>
  <si>
    <t>anti-circus</t>
  </si>
  <si>
    <t>http://www.mystateline.com/news/rockford-public-school-employees-hold-rally-before-3-day-strike/672046624</t>
  </si>
  <si>
    <t>http://www.charlotteobserver.com/news/local/article138378723.html</t>
  </si>
  <si>
    <t>Urbana</t>
  </si>
  <si>
    <t>University of Illinois</t>
  </si>
  <si>
    <t>dozen</t>
  </si>
  <si>
    <t>Seattle</t>
  </si>
  <si>
    <t>Densmore Avenue</t>
  </si>
  <si>
    <t>for improved recruitment of black students</t>
  </si>
  <si>
    <t>http://www.news-gazette.com/news/local/2017-03-16/ui-trustees-meeting-interrupted-protest-over-black-recruitment.html</t>
  </si>
  <si>
    <t>Anti-HALA housing policy</t>
  </si>
  <si>
    <t>Northeastern Illinois University</t>
  </si>
  <si>
    <t>http://komonews.com/news/local/upzone-protesters-challenge-seattle-mayor-during-walk</t>
  </si>
  <si>
    <t>Knoxville</t>
  </si>
  <si>
    <t>outside Federal courthouse</t>
  </si>
  <si>
    <t>students; educators</t>
  </si>
  <si>
    <t>state funding cuts</t>
  </si>
  <si>
    <t>http://chicago.suntimes.com/politics/students-teachers-protest-cuts-at-neiu/</t>
  </si>
  <si>
    <t>questioning ACA replacement</t>
  </si>
  <si>
    <t>http://www.knoxnews.com/story/news/2017/03/07/rally-questions-gop-aca-replacement-proposal/98865964/</t>
  </si>
  <si>
    <t>inside State Capitol</t>
  </si>
  <si>
    <t>outside Missha Beauty Supply in Bronzeville</t>
  </si>
  <si>
    <t>boycott call after shopper mistreated</t>
  </si>
  <si>
    <t>http://abc13.com/news/protesters-call-for-boycott-of-store-connected-to-viral-video/1806074/</t>
  </si>
  <si>
    <t>against bill that would require transgender people to use public bathrooms that correspond with the sex on their birth certificate.</t>
  </si>
  <si>
    <t>http://www.chicagotribune.com/news/nationworld/ct-texas-bathroom-bill-20170307-story.html</t>
  </si>
  <si>
    <t>general protesters; Food and Water Watch</t>
  </si>
  <si>
    <t>against fracking</t>
  </si>
  <si>
    <t>http://www.baltimoresun.com/news/maryland/politics/bs-md-fracking-arrests-20170316-story.html</t>
  </si>
  <si>
    <t>http://somd.com/news/headlines/2017/21777.php</t>
  </si>
  <si>
    <t>Rock Hill</t>
  </si>
  <si>
    <t>York Technical College</t>
  </si>
  <si>
    <t>local NAACP</t>
  </si>
  <si>
    <t>against the Sons of Confederate Veterans Convention and its confederate flags</t>
  </si>
  <si>
    <t>http://www.wcnc.com/news/events/sc-group-preps-for-peaceful-protest-against-confederate-flags/423277406</t>
  </si>
  <si>
    <t>Downtown Chicago</t>
  </si>
  <si>
    <t>http://www.chicagotribune.com/news/local/breaking/ct-health-care-rally-met-20170323-story.html</t>
  </si>
  <si>
    <t>Decatur</t>
  </si>
  <si>
    <t>Office of Rep. Rodney Davis</t>
  </si>
  <si>
    <t>Macon County Progressives</t>
  </si>
  <si>
    <t>http://herald-review.com/news/local/davis-appears-via-facetime-to-address-aca-repeal/article_47f95b7f-ee0e-5ff3-9ecd-c7ebc9b6a566.html</t>
  </si>
  <si>
    <t>CNN Office</t>
  </si>
  <si>
    <t>Coalition Against Hinduphobia</t>
  </si>
  <si>
    <t>oppose CNN documentary on Hinduism</t>
  </si>
  <si>
    <t>http://timesofindia.indiatimes.com/nri/us-canada-news/indian-americans-hold-peaceful-protest-against-cnn-in-chicago/articleshow/57848920.cms</t>
  </si>
  <si>
    <t>Henderson Elementary School community</t>
  </si>
  <si>
    <t>At least 100 students</t>
  </si>
  <si>
    <t>Students, parents and teachers</t>
  </si>
  <si>
    <t>Against gun violence</t>
  </si>
  <si>
    <t>http://wgntv.com/2017/03/31/englewood-students-lead-peace-march-and-rally-against-chicago-violence/</t>
  </si>
  <si>
    <t>http://www.wsoctv.com/news/local/rock-hill-college-to-close-due-to-convention-protest/503392081</t>
  </si>
  <si>
    <t>Williamsburg</t>
  </si>
  <si>
    <t>College Landing Park</t>
  </si>
  <si>
    <t>close to 150</t>
  </si>
  <si>
    <t>Lafayette</t>
  </si>
  <si>
    <t>Riehle Plaza</t>
  </si>
  <si>
    <t>about 40</t>
  </si>
  <si>
    <t>http://wbaa.org/post/lafayette-women-opt-out-visible-and-invisible-work-during-womens-strike#stream/0</t>
  </si>
  <si>
    <t>Terre Haute</t>
  </si>
  <si>
    <t>ISU; 451 N. 8th St</t>
  </si>
  <si>
    <t>https://www.facebook.com/events/410710642599484/?active_tab=discussion</t>
  </si>
  <si>
    <t>delegate Mike Mullin</t>
  </si>
  <si>
    <t>clean Chesapeake Bay</t>
  </si>
  <si>
    <t>http://www.vagazette.com/news/va-vg-del-mullin-holds-rally-over-proposed-cuts-to-chesapeake-bay-cleanup-20170318-story.html</t>
  </si>
  <si>
    <t xml:space="preserve">23rd and Union to Madrona home </t>
  </si>
  <si>
    <t>against gentrification displacement</t>
  </si>
  <si>
    <t>https://www.capitolhillseattle.com/2017/03/protest-against-displacement-at-23rd-and-union-targets-landowners-madrona-home-sparks-scuffle-at-uncle-ikes/</t>
  </si>
  <si>
    <t>Shepherdstown</t>
  </si>
  <si>
    <t>Shepard University</t>
  </si>
  <si>
    <t>WV</t>
  </si>
  <si>
    <t>about 80</t>
  </si>
  <si>
    <t>against DAPL</t>
  </si>
  <si>
    <t>http://wishtv.com/2017/03/10/protesters-to-rally-at-statehouse-to-honor-standing-rock-solidarity/</t>
  </si>
  <si>
    <t>West Lafayette</t>
  </si>
  <si>
    <t>Sierra Club; Eastern Panhandle Young Democrats; Vigilance of Jefferson County</t>
  </si>
  <si>
    <t>WV Attorney Gen Patrick Morrisey's agenda</t>
  </si>
  <si>
    <t>http://www.your4state.com/news/west-virginia/protesters-picket-west-virginia-attorney-general-patrick-morriseys-speech/674926605</t>
  </si>
  <si>
    <t xml:space="preserve">Brooklyn; in front of Barclays Center </t>
  </si>
  <si>
    <t>protest MTA fair hikes; transport</t>
  </si>
  <si>
    <t>http://patch.com/new-york/brooklyn/mta-fare-hikes-what-expect-when-buying-subway-tickets-week</t>
  </si>
  <si>
    <t>http://www.jconline.com/story/news/2017/03/10/locals-march-native-american-rights/98974180/</t>
  </si>
  <si>
    <t>Greenville</t>
  </si>
  <si>
    <t>outside Bon Secours Wellness Arena</t>
  </si>
  <si>
    <t>pro-Confederate flag</t>
  </si>
  <si>
    <t>http://www.espn.com/mens-college-basketball/story/_/id/18951551/protesters-fly-confederate-flag-ncaa-tournament-arena-south-carolina</t>
  </si>
  <si>
    <t>federal building</t>
  </si>
  <si>
    <t>NC Policy Watch; AFL-CIO of North Carolina; Equality North Carolina; NARAL Pro-Choice North Carolina</t>
  </si>
  <si>
    <t>against Gorsuch SC nomination</t>
  </si>
  <si>
    <t>http://pulse.ncpolicywatch.org/2017/03/20/groups-protest-gorsuch-confirmation-begins/#sthash.ZMBNTXyi.dpbs</t>
  </si>
  <si>
    <t>Allegheny County Jail</t>
  </si>
  <si>
    <t>courthouse square</t>
  </si>
  <si>
    <t>press Sen. Todd Young to hold town hall meeting</t>
  </si>
  <si>
    <t>Jeffersonville</t>
  </si>
  <si>
    <t>Office of Rep. Trey Hollingsworth</t>
  </si>
  <si>
    <t>a dozen or so protesters</t>
  </si>
  <si>
    <t xml:space="preserve">the Allegheny County Health Justice Project </t>
  </si>
  <si>
    <t>protest insufficient medical care for inmates</t>
  </si>
  <si>
    <t>http://www.cbsnews.com/news/pittsburgh-police-charge-11-after-protest-outside-jail/</t>
  </si>
  <si>
    <t>http://www.newsandtribune.com/news/jeffersonville-protesters-keep-obamacare/article_955456a0-0e7d-11e7-99ab-abf5920812fd.html</t>
  </si>
  <si>
    <t>South Bend</t>
  </si>
  <si>
    <t>Notre Dame campus</t>
  </si>
  <si>
    <t>oppose Charles Murray speech</t>
  </si>
  <si>
    <t>http://www.southbendtribune.com/news/education/bell-curve-author-draws-protesters-at-notre-dame/article_39afc6ae-aabf-53a9-8705-dee79fb6acdf.html</t>
  </si>
  <si>
    <t>Detroit</t>
  </si>
  <si>
    <t>Downtown Detroit</t>
  </si>
  <si>
    <t>Protesters from Cleveland and local groups</t>
  </si>
  <si>
    <t xml:space="preserve">oppose a deal for public financing of an upgrade to the arena </t>
  </si>
  <si>
    <t>http://www.freep.com/story/news/local/michigan/detroit/2017/03/21/dan-gilbert-quicken-loans-arena/99452464/</t>
  </si>
  <si>
    <t>Lawrence</t>
  </si>
  <si>
    <t>Watson Park</t>
  </si>
  <si>
    <t>Columbia</t>
  </si>
  <si>
    <t>ARTlandish gallery</t>
  </si>
  <si>
    <t>http://www.columbiamissourian.com/news/local/advocates-rally-to-support-the-arts-during-an-anxious-period/article_764b9e22-0e9a-11e7-a87c-53afc8952a45.html</t>
  </si>
  <si>
    <t>http://m.ljworld.com/news/2017/mar/08/international-womens-day-draws-crowd-watson-park/?templates=mobile</t>
  </si>
  <si>
    <t>Greensboro</t>
  </si>
  <si>
    <t>Greensboro Coliseum Complex</t>
  </si>
  <si>
    <t>Topeka</t>
  </si>
  <si>
    <t xml:space="preserve">Speak out for Circus Animals group </t>
  </si>
  <si>
    <t>Protest for animal rights</t>
  </si>
  <si>
    <t>http://www.greensboro.com/news/local_news/greensboro-protesters-nothing-against-the-circus-just-don-t-use/article_9441dba8-788e-5208-8232-cbad4383db95.html</t>
  </si>
  <si>
    <t>Muslim advocacy; religious freedom</t>
  </si>
  <si>
    <t>http://www.hutchnews.com/news/local_state_news/around-rally-at-kansas-statehouse-urging-tolerance-of-muslims-religious/article_16979e28-49f5-59ba-927f-77fb631e5b8e.html</t>
  </si>
  <si>
    <t xml:space="preserve">Salina </t>
  </si>
  <si>
    <t>The Salina office of Rep. Roger Marshall, R-Kan</t>
  </si>
  <si>
    <t>http://www.salina.com/news/local/rally-protests-proposed-repeal-of-affordable-care-act/article_1789fc7e-03ce-578e-a0f0-cd379ac664d6.html</t>
  </si>
  <si>
    <t>Wichita</t>
  </si>
  <si>
    <t>General public</t>
  </si>
  <si>
    <t>Equality movement</t>
  </si>
  <si>
    <t>http://ksn.com/2017/04/01/rally-for-equality-held-in-old-town-square/</t>
  </si>
  <si>
    <t>photos headcount</t>
  </si>
  <si>
    <t>Louisville</t>
  </si>
  <si>
    <t>front of JCC</t>
  </si>
  <si>
    <t>The Capitol in Lansing</t>
  </si>
  <si>
    <t>against bomb threats on JCC; against anti-Semitism</t>
  </si>
  <si>
    <t>http://www.leoweekly.com/2017/03/jcc-rally-one-us-gets-hit-step/</t>
  </si>
  <si>
    <t>Food&amp;Water Watch; Other water activist groups</t>
  </si>
  <si>
    <t>protest for clean water</t>
  </si>
  <si>
    <t>Frankfort</t>
  </si>
  <si>
    <t>http://statenews.com/article/2017/03/water-warriors-gather-at-capitol-to-protest-for-clean-water</t>
  </si>
  <si>
    <t>New York City Hall</t>
  </si>
  <si>
    <t>Save our Schools</t>
  </si>
  <si>
    <t>against Charter schools bill</t>
  </si>
  <si>
    <t>Children's advocate groups</t>
  </si>
  <si>
    <t>Oppose charging juveniles as adults</t>
  </si>
  <si>
    <t>http://www.wlky.com/article/group-rallies-to-protest-school-bills/9128244</t>
  </si>
  <si>
    <t>http://www.newsday.com/news/new-york/city-rally-backs-push-to-stop-charging-juveniles-as-adults-1.13303846</t>
  </si>
  <si>
    <t>outside Central Baptist Hospital</t>
  </si>
  <si>
    <t>Santander Bank</t>
  </si>
  <si>
    <t>Indivisible Bluegrass</t>
  </si>
  <si>
    <t>Puerto Ricans</t>
  </si>
  <si>
    <t>Oppose measures that hurts Puerto Rico's economy</t>
  </si>
  <si>
    <t>http://www.wtvq.com/2017/03/18/protest-lexington-house-gop-healthcare-replacement-plan/</t>
  </si>
  <si>
    <t>https://www.democracynow.org/2017/3/23/headlines/puerto_ricans_stage_protests_in_7_us_cities_against_austerity_cuts</t>
  </si>
  <si>
    <t>Freedom Hall</t>
  </si>
  <si>
    <t>Brookfield</t>
  </si>
  <si>
    <t>Brookfield Center</t>
  </si>
  <si>
    <t>Amherst</t>
  </si>
  <si>
    <t>UMass</t>
  </si>
  <si>
    <t>A Day Without a Woman; anti-Trump</t>
  </si>
  <si>
    <t>http://www.masslive.com/news/index.ssf/2017/03/about_100_attend_rally_for_wom.html</t>
  </si>
  <si>
    <t>Downtown Crossing</t>
  </si>
  <si>
    <t>http://www.wcvb.com/article/rally-in-boston-for-a-day-without-a-woman/9108960</t>
  </si>
  <si>
    <t>Greenfield</t>
  </si>
  <si>
    <t>Town Common</t>
  </si>
  <si>
    <t>The Youngstown-based Frackfree America National Coalition</t>
  </si>
  <si>
    <t>http://www.wlky.com/article/protesters-gather-before-presidents-louisville-rally/9157713</t>
  </si>
  <si>
    <t>protest two proposed injection wells in the township</t>
  </si>
  <si>
    <t>http://www.tribtoday.com/news/local-news/2017/03/dozens-protest-two-proposed-injection-wells-in-brookfield/</t>
  </si>
  <si>
    <t>Civic Center</t>
  </si>
  <si>
    <t>http://wwlp.com/2017/03/08/rally-for-women-held-in-downtown-greenfield/</t>
  </si>
  <si>
    <t>Holyoke</t>
  </si>
  <si>
    <t>Holyoke Community College</t>
  </si>
  <si>
    <t>University of Louisville Campus</t>
  </si>
  <si>
    <t>oppose animals in circus</t>
  </si>
  <si>
    <t xml:space="preserve">Gun advocates </t>
  </si>
  <si>
    <t>http://southwestdutchess.dailyvoice.com/lifestyle/hudson-valley-residents-protest-animal-use-at-poughkeepsie-circus/705060/</t>
  </si>
  <si>
    <t>Pro concealed carry gun</t>
  </si>
  <si>
    <t>Akron</t>
  </si>
  <si>
    <t>http://www.courier-journal.com/story/news/crime/2017/03/31/pro-concealed-carry-gun-rally-near-university-louisville-friday/99861432/</t>
  </si>
  <si>
    <t>Hyannis</t>
  </si>
  <si>
    <t>West End Rotary</t>
  </si>
  <si>
    <t>Akron Organizing Collaborative</t>
  </si>
  <si>
    <t>want murder charge for white man who shot black man</t>
  </si>
  <si>
    <t>http://www.capecod.com/newscenter/demonstrations-across-cape-cod-mark-womens-day/</t>
  </si>
  <si>
    <t>Main Street</t>
  </si>
  <si>
    <t>http://www.ohio.com/news/local/police-chief-calls-racism-accusations-bulls-as-protesters-rally-after-shooting-of-black-man-over-dirt-bike-1.756078</t>
  </si>
  <si>
    <t>Cape and Islands Stronger Together</t>
  </si>
  <si>
    <t>http://www.barnstablepatriot.com/news/20170310/cape-cod-rotary-demonstrations-mark-international-womens-day</t>
  </si>
  <si>
    <t>Mashpee</t>
  </si>
  <si>
    <t>rotary</t>
  </si>
  <si>
    <t>more than 60</t>
  </si>
  <si>
    <t>Orleans</t>
  </si>
  <si>
    <t>about 10</t>
  </si>
  <si>
    <t>more than 70</t>
  </si>
  <si>
    <t>count from video at capecod.com</t>
  </si>
  <si>
    <t>Alexandria</t>
  </si>
  <si>
    <t>schools</t>
  </si>
  <si>
    <t>pro-ACA; anti-Trump</t>
  </si>
  <si>
    <t>http://www.bestofneworleans.com/thelatest/archives/2017/03/17/with-vigil-to-save-the-affordable-care-act-protesters-send-message-to-sen-bill-cassidy</t>
  </si>
  <si>
    <t>New Orleans</t>
  </si>
  <si>
    <t>between 100 and 150</t>
  </si>
  <si>
    <t>school teachers</t>
  </si>
  <si>
    <t>http://baltimore.cbslocal.com/2017/03/08/a-day-without-a-woman-demonstrations-in-baltimore/</t>
  </si>
  <si>
    <t>504HealthNet</t>
  </si>
  <si>
    <t>pro-ACA</t>
  </si>
  <si>
    <t>http://www.bestofneworleans.com/thelatest/archives/2017/03/18/at-second-line-for-health-care-doctors-and-nurses-speak-out-for-affordable-care-act</t>
  </si>
  <si>
    <t>U of New Orleans</t>
  </si>
  <si>
    <t>Louisiana Bucket Brigade</t>
  </si>
  <si>
    <t>oppose pipeline</t>
  </si>
  <si>
    <t>http://www.nola.com/business/index.ssf/2017/03/bayou_bridge_pipeline_protesto.html</t>
  </si>
  <si>
    <t>Grand Marais</t>
  </si>
  <si>
    <t>Harbor Park</t>
  </si>
  <si>
    <t>http://www.wtip.org/international-womens-day-march-held-grand-marais</t>
  </si>
  <si>
    <t>cold &amp; windy</t>
  </si>
  <si>
    <t>Tulsa</t>
  </si>
  <si>
    <t>E. Pine and N. Peoria</t>
  </si>
  <si>
    <t>Whitefish</t>
  </si>
  <si>
    <t>city beach</t>
  </si>
  <si>
    <t>MT</t>
  </si>
  <si>
    <t>oppose construction of Dollar general</t>
  </si>
  <si>
    <t>http://www.kpax.com/story/34701351/international-womens-day-demonstrations-reach-whitefish</t>
  </si>
  <si>
    <t>http://ktul.com/news/local/neighbors-protest-new-dollar-general</t>
  </si>
  <si>
    <t>Durham</t>
  </si>
  <si>
    <t>CCB Plaza</t>
  </si>
  <si>
    <t>http://abc11.com/news/day-without-a-woman-triangle-take-part-in-protest/1790237/</t>
  </si>
  <si>
    <t>Hanover</t>
  </si>
  <si>
    <t>green</t>
  </si>
  <si>
    <t>NH</t>
  </si>
  <si>
    <t>Chattanooga</t>
  </si>
  <si>
    <t>UTC Campus</t>
  </si>
  <si>
    <t>http://www.thedartmouth.com/article/2017/03/community-gathers-on-green-for-international-womens-day</t>
  </si>
  <si>
    <t>Glen Rock</t>
  </si>
  <si>
    <t>Some 200</t>
  </si>
  <si>
    <t>UTC Activists for Equality</t>
  </si>
  <si>
    <t>oppose firing of WUTC reporter</t>
  </si>
  <si>
    <t>http://nooga.com/175629/students-protest-firing-of-wutc-reporter/</t>
  </si>
  <si>
    <t>Glen Rock after the march</t>
  </si>
  <si>
    <t>A day without a Woman</t>
  </si>
  <si>
    <t>National Grid Allens Ave</t>
  </si>
  <si>
    <t>http://www.northjersey.com/story/news/bergen/2017/03/08/women-rally-glen-rock-day-without-woman/98873004/</t>
  </si>
  <si>
    <t>Buffalo</t>
  </si>
  <si>
    <t>City Hall to Tupper Street</t>
  </si>
  <si>
    <t>general protesters; Worker's World Party</t>
  </si>
  <si>
    <t>http://news.wbfo.org/post/buffalo-joins-international-womens-day-demonstrations</t>
  </si>
  <si>
    <t>Washington Square Park to Zuccotti Park</t>
  </si>
  <si>
    <t>oppose LNG facility</t>
  </si>
  <si>
    <t>http://wpri.com/2017/03/30/environmental-groups-protest-at-national-grid-facility-following-gas-leak/</t>
  </si>
  <si>
    <t>A Day Without a Women</t>
  </si>
  <si>
    <t>http://www.nbcnewyork.com/news/local/NYC-Women-Plan-to-Strike-March-Protest-Rally-Day-Without-a-Woman-415650043.html</t>
  </si>
  <si>
    <t xml:space="preserve">Central Park at Fifth Avenue and 58th Street; march to the Trump International Hotel at Columbus Circle </t>
  </si>
  <si>
    <t>several thousand</t>
  </si>
  <si>
    <t>Demonstration; march; sit-in</t>
  </si>
  <si>
    <t>http://abc7ny.com/society/a-day-without-a-woman-demonstration-held-in-central-park/1790245/</t>
  </si>
  <si>
    <t>Olean</t>
  </si>
  <si>
    <t>Lincoln Park</t>
  </si>
  <si>
    <t>approximately 15</t>
  </si>
  <si>
    <t>http://www.oleantimesherald.com/news/demonstrators-gather-outside-olean-s-lincoln-park-for-a-day/article_c104255c-04e9-11e7-85b0-8bc288cf1395.html</t>
  </si>
  <si>
    <t>against bomb threat; anti-Hate</t>
  </si>
  <si>
    <t>Cincinnati</t>
  </si>
  <si>
    <t>http://wwlp.com/2017/03/09/residents-of-all-faiths-gathered-at-springfield-jcc-for-interfaith-rally/</t>
  </si>
  <si>
    <t>Piatt Park</t>
  </si>
  <si>
    <t>Approximately 350</t>
  </si>
  <si>
    <t xml:space="preserve">United We Stand Cincinnati; Service Employees International Union Local 1 chapter; YWCA; Cincinnati Socialist Alternative; general protesters </t>
  </si>
  <si>
    <t>http://www.cincinnati.com/story/news/2017/03/08/womens-day-rally-peaceful-passionate/98901198/</t>
  </si>
  <si>
    <t>Cleveland</t>
  </si>
  <si>
    <t>against hate crime; remembering Srinivas Kuchibhotla</t>
  </si>
  <si>
    <t>at the Free Stamp to Public Sq</t>
  </si>
  <si>
    <t>http://indianewengland.com/2017/03/350-indian-americans-attend-vigil-memory-srinivas-kuchibhotla-indian-engineer-killed-hate-crime/</t>
  </si>
  <si>
    <t>Worcester</t>
  </si>
  <si>
    <t>teachers; students</t>
  </si>
  <si>
    <t>protest PCB levels in schools</t>
  </si>
  <si>
    <t>http://www.cleveland.com/metro/index.ssf/2017/03/international_womens_day_march.html</t>
  </si>
  <si>
    <t>Bridgeton</t>
  </si>
  <si>
    <t>http://www.telegram.com/news/20170316/teachers-union-rally-calls-for-action-on-pcbs-in-worcester</t>
  </si>
  <si>
    <t>Bridgeton and West Lake Landfills</t>
  </si>
  <si>
    <t>Goodale Park 120 W. Goodale St. 43215</t>
  </si>
  <si>
    <t>Dalton</t>
  </si>
  <si>
    <t>Holiday Brook Farm</t>
  </si>
  <si>
    <t xml:space="preserve">Environmental activists </t>
  </si>
  <si>
    <t>Oppose building natural gas pipelines</t>
  </si>
  <si>
    <t>remove radioactive waste from landfill site</t>
  </si>
  <si>
    <t>Women's March Ohio</t>
  </si>
  <si>
    <t>http://wwlp.com/2017/03/21/activists-gather-in-dalton-to-protest-natural-gas-pipelines/</t>
  </si>
  <si>
    <t>http://www.stltoday.com/news/local/crime-and-courts/dozen-people-in-police-custody-after-protest-blocking-two-entrances/article_5343f3a1-8d0c-56dc-a540-1db2e5f38733.html</t>
  </si>
  <si>
    <t>http://thelantern.com/2017/03/columbus-and-ohio-state-communities-rally-for-international-womens-day/</t>
  </si>
  <si>
    <t>Robert Treat Hotel</t>
  </si>
  <si>
    <t>Ohio St Uni</t>
  </si>
  <si>
    <t>over 100</t>
  </si>
  <si>
    <t>The Greenfield Town Common</t>
  </si>
  <si>
    <t>about 20; about 2 dozen</t>
  </si>
  <si>
    <t>DNC, New Jersey Working Families</t>
  </si>
  <si>
    <t>support Democratic Party</t>
  </si>
  <si>
    <t>http://thelantern.com/2017/03/a-day-without-a-woman-marked-with-campus-rally-teach-in/</t>
  </si>
  <si>
    <t>http://www.nj.com/essex/index.ssf/2017/03/newark_rally_tom_perez_keith_ellison.html</t>
  </si>
  <si>
    <t>H.A. Brown Elementary School in Kensington</t>
  </si>
  <si>
    <t>about 2 dozen</t>
  </si>
  <si>
    <t>Charlottesville</t>
  </si>
  <si>
    <t>UVA Campus</t>
  </si>
  <si>
    <t>general protesters; Philly teachers</t>
  </si>
  <si>
    <t>http://philadelphia.cbslocal.com/2017/03/08/organizers-of-womens-march-say-today-is-a-day-without-a-woman/</t>
  </si>
  <si>
    <t>http://www.nbcphiladelphia.com/news/local/International-Womens-Day-A-Day-Without-a-Woman-Protest-March-Philadelphia-415713823.html</t>
  </si>
  <si>
    <t>http://www.recorder.com/Community-members-protest-new-health-care-bill-on-Greenfield-Town-Common-8868955</t>
  </si>
  <si>
    <t>support or oppose Rep Tom Garrett</t>
  </si>
  <si>
    <t>McDevitt Park on 3531 Scotts Lane</t>
  </si>
  <si>
    <t>http://wwlp.com/2017/03/23/protest-in-greenfield-held-to-oppose-gop-health-care-bill/</t>
  </si>
  <si>
    <t>Female students in 7th through 9th grade at Eastern University Academy Charter School</t>
  </si>
  <si>
    <t>http://www.newsplex.com/content/news/Hundreds-come-out-to-support-or-protest-Tom-Garretts-town-hall-417846143.html</t>
  </si>
  <si>
    <t>Logan Sq to Thomas Paine Plaza</t>
  </si>
  <si>
    <t>(included above)</t>
  </si>
  <si>
    <t>support Trump and veterans</t>
  </si>
  <si>
    <t>Staunton</t>
  </si>
  <si>
    <t>Gypsy Hill Park</t>
  </si>
  <si>
    <t>Springfield Women Organize</t>
  </si>
  <si>
    <t>women's rights, impact</t>
  </si>
  <si>
    <t>http://www.masslive.com/politics/index.ssf/2017/03/springfield_process_to_progres.html</t>
  </si>
  <si>
    <t>outside of the City-County Building</t>
  </si>
  <si>
    <t>support veterans; press Rep. Goodlatte on veterans' issues</t>
  </si>
  <si>
    <t>http://triblive.com/local/allegheny/12038832-74/women-organizers-trump</t>
  </si>
  <si>
    <t>York</t>
  </si>
  <si>
    <t>Continental Square</t>
  </si>
  <si>
    <t>close to 25</t>
  </si>
  <si>
    <t>http://www.newsleader.com/story/news/local/2017/03/30/goodlatte-draws-crowd-inside-and-out-vets-ceremony/99847240/</t>
  </si>
  <si>
    <t>Bank Employees</t>
  </si>
  <si>
    <t>form union</t>
  </si>
  <si>
    <t>Madison</t>
  </si>
  <si>
    <t>http://thehill.com/regulation/325932-bank-workers-protest-outside-santander</t>
  </si>
  <si>
    <t>UW Campus</t>
  </si>
  <si>
    <t>http://www.yorkdispatch.com/story/news/2017/03/08/yorkers-rally-womens-rights-international-womens-day/98912080/</t>
  </si>
  <si>
    <t>San Juan</t>
  </si>
  <si>
    <t>PR</t>
  </si>
  <si>
    <t>Industrial Workers of the World, Young Americans for Liberty, Young Americans for Freedom</t>
  </si>
  <si>
    <t>oppose fascism</t>
  </si>
  <si>
    <t>International Women’s Day</t>
  </si>
  <si>
    <t>http://www.dailycardinal.com/article/2017/03/demonstrators-protest-against-fascism-promote-free-speech-on-library-mall</t>
  </si>
  <si>
    <t>Pierre</t>
  </si>
  <si>
    <t>outside of the Hughes County Courthouse</t>
  </si>
  <si>
    <t>SD</t>
  </si>
  <si>
    <t>against Keystone XL pipeline</t>
  </si>
  <si>
    <t>oppose anti-Transgender bus</t>
  </si>
  <si>
    <t>http://kelo.com/news/articles/2017/mar/09/pierre-pipeline-protest/</t>
  </si>
  <si>
    <t>http://www.fosters.com/news/20170330/anti-transgender-bus-sparks-protest-in-boston</t>
  </si>
  <si>
    <t>Olympia</t>
  </si>
  <si>
    <t>Sylvester Park to the steps of the state Capitol</t>
  </si>
  <si>
    <t>https://www.washingtonpost.com/news/morning-mix/wp/2017/03/31/an-anti-transgender-free-speech-bus-is-rolling-through-the-east-coast-sparking-protests-and-a-video-game/?utm_term=.b36be0435ef3</t>
  </si>
  <si>
    <t>estimated 225</t>
  </si>
  <si>
    <t>Mass Ave and GArden St.</t>
  </si>
  <si>
    <t>http://www.thecrimson.com/article/2017/3/30/students-protest-anti-transgender-bus/</t>
  </si>
  <si>
    <t>Easthampton</t>
  </si>
  <si>
    <t xml:space="preserve">Easthampton High School </t>
  </si>
  <si>
    <t>Protest racism</t>
  </si>
  <si>
    <t>Protest;March</t>
  </si>
  <si>
    <t>http://www.theolympian.com/news/local/article137335663.html</t>
  </si>
  <si>
    <t>http://www.gazettenet.com/Easthampton-High-School-students-hold-walkout-8988252</t>
  </si>
  <si>
    <t>Richland</t>
  </si>
  <si>
    <t>John Dam Plaza</t>
  </si>
  <si>
    <t>approx 200</t>
  </si>
  <si>
    <t>Honeypot Huddle</t>
  </si>
  <si>
    <t>http://www.tri-cityherald.com/news/local/article137342853.html</t>
  </si>
  <si>
    <t>Westlake Park</t>
  </si>
  <si>
    <t>http://komonews.com/news/local/international-womens-day-rally-in-seattle</t>
  </si>
  <si>
    <t>http://www.seattlepi.com/local/article/Hundreds-rally-for-women-s-rights-at-Westlake-Park-10988484.php</t>
  </si>
  <si>
    <t>steps of the state Capitol</t>
  </si>
  <si>
    <t>about 700; about 1500</t>
  </si>
  <si>
    <t>http://www.channel3000.com/news/hundreds-gather-at-capitol-for-day-without-women-event/384341966</t>
  </si>
  <si>
    <t>http://www.wrn.com/2017/03/hundreds-march-on-wisconsin-capitol-for-womens-day-demonstration/</t>
  </si>
  <si>
    <t xml:space="preserve">Illinois Wesleyan University </t>
  </si>
  <si>
    <t>Great Falls</t>
  </si>
  <si>
    <t>Great Falls College Montana State University</t>
  </si>
  <si>
    <t>about 110</t>
  </si>
  <si>
    <t>blind people against a set of bills eg House Bill 2230 which would allow county jails to be exempt from giving the blind priority treatment when hiring managers to run commissaries</t>
  </si>
  <si>
    <t>candidate for the US House Rob Quist</t>
  </si>
  <si>
    <t>for Democratic candidate for the US House Rob Quist</t>
  </si>
  <si>
    <t>http://www.greatfallstribune.com/story/news/local/2017/03/09/quist-riffs-rural-roots-great-falls-rally/98982978/</t>
  </si>
  <si>
    <t>http://www.news9.com/story/34731846/protesters-claim-house-bills-target-the-blind</t>
  </si>
  <si>
    <t>Milwaukee</t>
  </si>
  <si>
    <t>Milwaukee Area Technical College</t>
  </si>
  <si>
    <t>Main Street Patriots of Worcester County</t>
  </si>
  <si>
    <t>College Station</t>
  </si>
  <si>
    <t xml:space="preserve">Texas A&amp;M; in front of Rudder Plaza </t>
  </si>
  <si>
    <t>Direct Action Everywhere</t>
  </si>
  <si>
    <t>against pro-dairy bill (Sen T. Baldwin's Dairy Pride Act)</t>
  </si>
  <si>
    <t>http://wisconsingazette.com/2017/03/15/animal-liberation-activists-protest-at-baldwin-town-hall-meeting/</t>
  </si>
  <si>
    <t>pro-Transgender rights; against Senate Bill 6, the “bathroom bill"</t>
  </si>
  <si>
    <t>count from photo at link</t>
  </si>
  <si>
    <t>http://www.theeagle.com/news/local/texas-a-m-students-faculty-gathered-and-shared-testimony-in/article_236d1a7c-2993-5cf3-865a-06f4994d5fbe.html</t>
  </si>
  <si>
    <t>Chelan</t>
  </si>
  <si>
    <t>Memorial Park</t>
  </si>
  <si>
    <t>over 60</t>
  </si>
  <si>
    <t>marijuana growers and workers</t>
  </si>
  <si>
    <t>oppose Chelan County marijuana growing rules</t>
  </si>
  <si>
    <t>http://kpq.com/marijuana-industry-workers-rally/</t>
  </si>
  <si>
    <t>Charleston</t>
  </si>
  <si>
    <t>Oil and gas workers and advocates</t>
  </si>
  <si>
    <t>Asked legislators to enact bills encouraging job creation and economic development</t>
  </si>
  <si>
    <t>The State Capitol</t>
  </si>
  <si>
    <t>Nurses</t>
  </si>
  <si>
    <t>Urge the legislature to introduce a Safe Patient Care Act</t>
  </si>
  <si>
    <t>http://michiganradio.org/post/nurses-rally-capitol-safe-patient-care-act</t>
  </si>
  <si>
    <t>Rockville</t>
  </si>
  <si>
    <t>Rockville High School</t>
  </si>
  <si>
    <t>Cranston</t>
  </si>
  <si>
    <t>Assurance for student safety</t>
  </si>
  <si>
    <t>Sockanosset Cross Road and New London Avenue</t>
  </si>
  <si>
    <t>https://www.washingtonpost.com/local/education/hundreds-converge-on-rockville-high-for-meeting-about-rape-case/2017/03/22/c61e0376-0ef0-11e7-9b0d-d27c98455440_story.html?utm_term=.0a93878fdbf5</t>
  </si>
  <si>
    <t>oppose panhandling ordinance</t>
  </si>
  <si>
    <t>Montgomery County Headquarters</t>
  </si>
  <si>
    <t>protest, civil disobedience</t>
  </si>
  <si>
    <t>http://wpri.com/2017/03/27/homeless-advocates-to-protest-cranston-panhandling-ban/</t>
  </si>
  <si>
    <t>http://turnto10.com/news/local/panhandling-demonstration-planned-in-cranston</t>
  </si>
  <si>
    <t>safety in schools, oppose illegal immigration</t>
  </si>
  <si>
    <t>https://www.washingtonpost.com/local/md-politics/protesters-in-montgomery-hold-competing-rallies-over-rockville-high-rape-case/2017/03/26/5a78dcbc-126b-11e7-9e4f-09aa75d3ec57_story.html?utm_term=.9dd6c0410fe4</t>
  </si>
  <si>
    <t>Democrats</t>
  </si>
  <si>
    <t>urge Governor to sign budget</t>
  </si>
  <si>
    <t>http://www.newswest9.com/story/35005808/the-latest-democrats-rally-outside-governors-event</t>
  </si>
  <si>
    <t>Augusta</t>
  </si>
  <si>
    <t>at the Maine State House</t>
  </si>
  <si>
    <t>http://mainepublic.org/post/pipeline-opponents-protest-maine-state-house#stream/0</t>
  </si>
  <si>
    <t>Bangor</t>
  </si>
  <si>
    <t>Congressman Bruce Poliquin's Office in Bangor</t>
  </si>
  <si>
    <t>Hovde Hall; Purdue Univ</t>
  </si>
  <si>
    <t>http://www.wcsh6.com/news/local/affordable-health-care-protest-in-bangor/424977634</t>
  </si>
  <si>
    <t>Missoula</t>
  </si>
  <si>
    <t>County Courthouse</t>
  </si>
  <si>
    <t>against repeal of Obamacare</t>
  </si>
  <si>
    <t>around 20</t>
  </si>
  <si>
    <t>https://wabi.tv/2017/03/25/mainers-gather-in-oakland-to-protest-healthcare/</t>
  </si>
  <si>
    <t>http://missoulian.com/news/local/missoulians-protest-construction-of-dakota-access-pipeline/article_7944638e-01f1-5ca9-885d-96a6df511aaf.html</t>
  </si>
  <si>
    <t>More than 225</t>
  </si>
  <si>
    <t>Little Neck</t>
  </si>
  <si>
    <t>Samuel Field YMCA</t>
  </si>
  <si>
    <t>against anti-Semitic threats and bias crimes</t>
  </si>
  <si>
    <t>http://qns.com/story/2017/03/14/little-neck-rally-community-leaders-urge-queens-residents-stand-hate/</t>
  </si>
  <si>
    <t>Oklahomans for Equality</t>
  </si>
  <si>
    <t>LGBTQ protections</t>
  </si>
  <si>
    <t>http://www.tulsaworld.com/news/government/protesters-rally-to-call-for-hate-crime-protection-for-lgbtq/article_1a9f3dff-13b5-51bd-a5c0-124eb699258b.html</t>
  </si>
  <si>
    <t>Sioux Falls</t>
  </si>
  <si>
    <t>Lincoln</t>
  </si>
  <si>
    <t>SD Democratic Party</t>
  </si>
  <si>
    <t>Oppose Obamacare replacement</t>
  </si>
  <si>
    <t>http://kelo.com/news/articles/2017/mar/10/obamacare-replacement-blasted-at-sioux-falls-rally/</t>
  </si>
  <si>
    <t>http://journalstar.com/news/local/rally-gives-transgender-and-lgbtq-community-hope/article_e24fbb07-62ef-5721-b200-d72d68fa6e16.html</t>
  </si>
  <si>
    <t>Jefferson City</t>
  </si>
  <si>
    <t>capitol; office of Sen. Ed Emery, R-Lamar</t>
  </si>
  <si>
    <t>http://www.commercialappeal.com/story/news/local/2017/03/10/pipeline-protesters-proceed-minus-permit/99016928/</t>
  </si>
  <si>
    <t>Missouri GSA Network — which works to stand for Gay-Straight Alliance, Gender Sexuality Alliance and Gender Spectrum Alliance</t>
  </si>
  <si>
    <t>pro-Transgender; anti-Senate Bill 98</t>
  </si>
  <si>
    <t>Wichita Falls</t>
  </si>
  <si>
    <t>http://www.news-leader.com/story/news/politics/2017/03/15/young-people-protest-state-senator-over-bathroom-bill/99223216/</t>
  </si>
  <si>
    <t>Appleton</t>
  </si>
  <si>
    <t>Houdini Plaza</t>
  </si>
  <si>
    <t>http://www.newschannel6now.com/story/34726495/several-wichita-falls-residents-protest-aca-replacement</t>
  </si>
  <si>
    <t>Blue Cross Blue Shield Offices</t>
  </si>
  <si>
    <t>transgender rights</t>
  </si>
  <si>
    <t>nearly two dozen</t>
  </si>
  <si>
    <t>http://www.wisconsinrapidstribune.com/story/news/local/2017/03/18/300-rally-transgender-rights-appleton/99348716/</t>
  </si>
  <si>
    <t>anti-health care reform</t>
  </si>
  <si>
    <t>http://www.mlive.com/news/detroit/index.ssf/2017/03/trumpcare_is_wealth_care_say_p.html</t>
  </si>
  <si>
    <t>converted airplane hanger (Willow Run);  American Center for Mobility</t>
  </si>
  <si>
    <t>Waterbury</t>
  </si>
  <si>
    <t>in front of the TD Bank parking lot</t>
  </si>
  <si>
    <t>between a dozen and 20 people</t>
  </si>
  <si>
    <t>supporters; emplyees of 'Big Three' automakers</t>
  </si>
  <si>
    <t>pro-Trump; speech by President</t>
  </si>
  <si>
    <t>http://detroit.cbslocal.com/2017/03/15/autoworkers-get-time-off-to-attend-others-protest-detroit-area-trump-speech/</t>
  </si>
  <si>
    <t>against DAPL; pro-water rights</t>
  </si>
  <si>
    <t>http://www.stowetoday.com/waterbury_record/news/local_news/low-temps-fail-to-deter-water-protest/article_b394e938-0985-11e7-a16e-2bd69ae5af9b.html</t>
  </si>
  <si>
    <t>Port Townsend</t>
  </si>
  <si>
    <t>through uptown and downtown Port Townsend</t>
  </si>
  <si>
    <t>Just over 30</t>
  </si>
  <si>
    <t>Jefferson County Stand with Standing Rock group</t>
  </si>
  <si>
    <t>http://www.peninsuladailynews.com/news/port-townsend-group-objects-to-dakota-access-pipeline/</t>
  </si>
  <si>
    <t>small handful</t>
  </si>
  <si>
    <t>Kalamazoo</t>
  </si>
  <si>
    <t>the local congressional office of Fred Upton</t>
  </si>
  <si>
    <t>http://wincountry.com/news/articles/2017/mar/23/protesters-rally-for-the-aca/</t>
  </si>
  <si>
    <t>A few dozen</t>
  </si>
  <si>
    <t>pro-union; anti-Right To Work</t>
  </si>
  <si>
    <t>http://www.daytondailynews.com/news/rally-middletown-unites-right-work-opponents/14is0dgVZlsbPH3EfdJoXP/</t>
  </si>
  <si>
    <t>http://www.freep.com/story/news/local/michigan/detroit/2017/03/23/detroit-protesters-funeral-obamacare/99539352/</t>
  </si>
  <si>
    <t>http://www.mlive.com/news/detroit/index.ssf/2017/03/protest_in_detroit.html</t>
  </si>
  <si>
    <t xml:space="preserve">Kalamazoo </t>
  </si>
  <si>
    <t>Planned Parenthood Abortion Clinic</t>
  </si>
  <si>
    <t>Pro life</t>
  </si>
  <si>
    <t>http://www.lifenews.com/2017/03/31/planned-parenthood-abortion-clinic-faces-protests-after-killing-a-woman-in-botched-abortion/</t>
  </si>
  <si>
    <t>Hennepin County Medical Center</t>
  </si>
  <si>
    <t>general protesters; AFSCME union</t>
  </si>
  <si>
    <t>protest layoffs at HCMC</t>
  </si>
  <si>
    <t>http://www.workdayminnesota.org/articles/workers-protest-hennepin-county-medical-center-layoffs</t>
  </si>
  <si>
    <t>Mercer</t>
  </si>
  <si>
    <t>Mercer County State House</t>
  </si>
  <si>
    <t>more than 170</t>
  </si>
  <si>
    <t>outside senior living community</t>
  </si>
  <si>
    <t>protect Obamacare</t>
  </si>
  <si>
    <t>https://lasvegassun.com/news/2017/mar/11/senator-heller-speaks-at-closed-door-event-in-hend/?utm_source=mostpopular&amp;utm_medium=banner&amp;utm_campaign=mostRead</t>
  </si>
  <si>
    <t>union workers</t>
  </si>
  <si>
    <t>against right to work legislation</t>
  </si>
  <si>
    <t xml:space="preserve">Brooklyn Borough Hall </t>
  </si>
  <si>
    <t>Get Organized BK!</t>
  </si>
  <si>
    <t>http://www.wfmj.com/story/34946917/mercer-county-workers-rally-against-right-to-work-possibility</t>
  </si>
  <si>
    <t>anti-Trumpcare</t>
  </si>
  <si>
    <t>protest; die-in</t>
  </si>
  <si>
    <t>http://www.ny1.com/nyc/all-boroughs/news/2017/03/12/brooklyn-activists-stage-die-in-at-borough-hall-to-protest-trump-healthcare-propsal.html</t>
  </si>
  <si>
    <t>marched to the Oklahoma City Civic Center.</t>
  </si>
  <si>
    <t>all four corners of the intersection at Poplar and Highland</t>
  </si>
  <si>
    <t>against construction of the Dakota Access Pipelines</t>
  </si>
  <si>
    <t>http://okcfox.com/news/local/oklahomans-take-to-the-streets-to-protest-dakota-access-pipelines</t>
  </si>
  <si>
    <t>protest rules change on city-union negotiations</t>
  </si>
  <si>
    <t>http://www.commercialappeal.com/story/news/government/city/2017/03/18/city-workers-protest-impasse-ordinance/99352666/</t>
  </si>
  <si>
    <t>Beaver</t>
  </si>
  <si>
    <t xml:space="preserve">The Beaver County Courthouse </t>
  </si>
  <si>
    <t>Beaver County democrats and union leaders</t>
  </si>
  <si>
    <t>Oppose right-to-work proposal</t>
  </si>
  <si>
    <t>http://www.timesonline.com/timestoday/beaver-county-democrats-labor-leaders-rally-to-oppose-right-to/article_71b9d954-0fef-11e7-ab3c-f7f81112805b.html</t>
  </si>
  <si>
    <t>Brownsville</t>
  </si>
  <si>
    <t>600 East Harrison</t>
  </si>
  <si>
    <t>Women's March for Justice</t>
  </si>
  <si>
    <t>http://www.rgvproud.com/news/local-news/a-day-without-a-woman/668895052</t>
  </si>
  <si>
    <t xml:space="preserve">fourth precinct  </t>
  </si>
  <si>
    <t xml:space="preserve">Protesters; black lives matter group </t>
  </si>
  <si>
    <t>Protest for Black Lives Matter</t>
  </si>
  <si>
    <t>http://www.startribune.com/jamar-clark-protest-ended-well-despite-miscues-by-city-police/416875794/</t>
  </si>
  <si>
    <t>St. Paul</t>
  </si>
  <si>
    <t>Trump supporters; Republican officials</t>
  </si>
  <si>
    <t>prosecute anti-Trump protesters</t>
  </si>
  <si>
    <t>http://www.twincities.com/2017/03/25/trump-supporters-call-for-protesters-to-be-prosecuted/</t>
  </si>
  <si>
    <t>http://thehill.com/blogs/blog-briefing-room/news/325921-trump-supporters-call-for-kaines-son-and-other-protesters-to-be</t>
  </si>
  <si>
    <t>estimated based on count from photo</t>
  </si>
  <si>
    <t>outside downtown office of Sen. Roy Blunt</t>
  </si>
  <si>
    <t>http://www.kmbz.com/Activists-protest-outside-senator-s-office-in-down/23039153</t>
  </si>
  <si>
    <t>in the Capitol rotunda</t>
  </si>
  <si>
    <t>Missouri Right to Life</t>
  </si>
  <si>
    <t>http://www.columbiamissourian.com/news/republican-leadership-endorses-anti-abortion-initiatives-at-missouri-right-to/article_d050782a-08ff-11e7-afe5-0b576cf9df7f.html</t>
  </si>
  <si>
    <t>Joplin</t>
  </si>
  <si>
    <t xml:space="preserve">US Rep. Billy Long's office </t>
  </si>
  <si>
    <t>http://www.joplinglobe.com/news/local_news/updated-joplin-joins-rush-hour-rally-to-protest-health-care/article_c759afd3-3a58-563a-92d8-adc1468a856c.html</t>
  </si>
  <si>
    <t>St Joseph</t>
  </si>
  <si>
    <t xml:space="preserve"> The St. Joseph Law Enforcement Center</t>
  </si>
  <si>
    <t>Protest Police Shooting</t>
  </si>
  <si>
    <t>http://www.stjoechannel.com/news/local-news/protesters-rally-outside-law-enforcement-center/678872285</t>
  </si>
  <si>
    <t>Office of Rep. Vicky Hartzler</t>
  </si>
  <si>
    <t>Missouri Healthcare for All</t>
  </si>
  <si>
    <t>http://www.columbiatribune.com/news/politics/hartzler-staff-holds-discussion-with-protesters-as-health-care-vote/article_c61f2f68-0ff3-11e7-8088-d7644d3a44a5.html</t>
  </si>
  <si>
    <t>Office of Rep. Billy Long</t>
  </si>
  <si>
    <t xml:space="preserve">NAACP's Springfield branch and Faith Voices of Southwest Missouri </t>
  </si>
  <si>
    <t>http://www.news-leader.com/story/news/politics/2017/03/23/gop-health-care-overhaul-vote-draws-protesters-rep-billy-longs-springfield-office/99528900/</t>
  </si>
  <si>
    <t>article specifically notes this as a separate demonstration</t>
  </si>
  <si>
    <t>St. Louis</t>
  </si>
  <si>
    <t>Page Boulevard</t>
  </si>
  <si>
    <t>students and teachers of Roseburg HS</t>
  </si>
  <si>
    <t>pro-Measure 98; pro-vocational school funding</t>
  </si>
  <si>
    <t>http://kval.com/news/local/roseburg-faculty-and-students-rally-at-the-capitol-for-full-funding-of-measure-98</t>
  </si>
  <si>
    <t>anti-gun violence</t>
  </si>
  <si>
    <t>http://www.stltoday.com/news/local/crime-and-courts/plus-take-part-in-st-louis-anti-violence-rally-march/article_ddb59457-0e5e-5fa7-85f7-1c86129a72e6.html</t>
  </si>
  <si>
    <t>teachers</t>
  </si>
  <si>
    <t>against Senate Bill 3, school voucher bill</t>
  </si>
  <si>
    <t>http://dfw.cbslocal.com/2017/03/13/texas-teachers-rally-against-school-choice-bill/</t>
  </si>
  <si>
    <t>San Antonio</t>
  </si>
  <si>
    <t>outside J Prime Steakhouse</t>
  </si>
  <si>
    <t xml:space="preserve">against GOP health care bill; demand Town Hall with Rep. Will Hurd </t>
  </si>
  <si>
    <t>http://www.kens5.com/news/local/voters-protest-gop-health-care-bill-want-town-hall/422308994</t>
  </si>
  <si>
    <t>ensure adequate funding for public schools.</t>
  </si>
  <si>
    <t>outside Westin Hotel</t>
  </si>
  <si>
    <t>protest Rep. Dave Reichert’s support of replacement to Affordable Care Act</t>
  </si>
  <si>
    <t>http://www.clarionledger.com/story/news/politics/2017/03/16/hundreds-rally-voice-ed-funding-rewrite/99248560/</t>
  </si>
  <si>
    <t>http://www.kiro7.com/news/local/protesters-to-confront-congressman-reichert-over-healthcare-vote/502197897</t>
  </si>
  <si>
    <t>Laurel</t>
  </si>
  <si>
    <t>Laurel High School</t>
  </si>
  <si>
    <t>reinstate principal</t>
  </si>
  <si>
    <t>http://www.ktvq.com/story/35013229/laurel-high-school-students-protest-to-support-fired-principal</t>
  </si>
  <si>
    <t>University of Montana</t>
  </si>
  <si>
    <t>Montana Associated Students; Association of Students of the University of Montana</t>
  </si>
  <si>
    <t>funding for higher education</t>
  </si>
  <si>
    <t>http://missoulian.com/news/local/university-of-montana-students-protest-higher-ed-cuts-support-restoration/article_2f472360-3951-5ee5-8b95-9780301731d0.html</t>
  </si>
  <si>
    <t xml:space="preserve">Great Falls </t>
  </si>
  <si>
    <t>Lions Park</t>
  </si>
  <si>
    <t>Benefis Health System staff and community members</t>
  </si>
  <si>
    <t>Anti-nurses' union</t>
  </si>
  <si>
    <t xml:space="preserve">http://www.kbzk.com/story/35046477/stand-with-benefis-rally-against-nurses-union-held-in-great-falls </t>
  </si>
  <si>
    <t>Yeshiva University</t>
  </si>
  <si>
    <t>students, counter-protesters</t>
  </si>
  <si>
    <t>protest charter schools bill</t>
  </si>
  <si>
    <t>http://forward.com/fast-forward/367246/watch-westboro-baptist-church-trolls-yeshiva-university/</t>
  </si>
  <si>
    <t>https://www.usnews.com/news/best-states/nebraska/articles/2017-03-14/nebraska-teachers-rally-against-charter-school-measure</t>
  </si>
  <si>
    <t>South Memphis; outside Valero refinery</t>
  </si>
  <si>
    <t>against the Diamond Pipeline; protect clean water</t>
  </si>
  <si>
    <t>http://www.commercialappeal.com/story/news/local/2017/03/14/small-group-protests-pipeline-outside-valero-refinery/99167964/</t>
  </si>
  <si>
    <t>outside the Federal Building</t>
  </si>
  <si>
    <t>Salt Lake Indivisible</t>
  </si>
  <si>
    <t>http://www.deseretnews.com/article/865675606/Photos-Utahns-rally-against-GOP-health-care-plan.html</t>
  </si>
  <si>
    <t>Clemmons</t>
  </si>
  <si>
    <t>outside office of U.S. Rep. Virginia Foxx (R)</t>
  </si>
  <si>
    <t>http://www.journalnow.com/news/local/people-rally-at-rep-virginia-foxx-s-office-in-clemmons/article_63e7a1b2-409c-5a25-859b-51b82cd80169.html</t>
  </si>
  <si>
    <t>outside the Marriott Hotel</t>
  </si>
  <si>
    <t>about 30</t>
  </si>
  <si>
    <t>speech by US Rep. Jason Chaffetz (R-UT); pro-ACA</t>
  </si>
  <si>
    <t>http://www.journalnow.com/news/local/rep-jason-chaffetz-visit-draws-crowd-of-protesters/article_8b6fbf28-cf1b-523d-b1bb-4794d928f31e.html</t>
  </si>
  <si>
    <t>Duke campus</t>
  </si>
  <si>
    <t>http://www.dukechronicle.com/article/2017/03/durham-residents-protest-obamacare-repeal-with-die-in-friday</t>
  </si>
  <si>
    <t>Municipal Auditorium</t>
  </si>
  <si>
    <t>thousands; several thousand</t>
  </si>
  <si>
    <t>supporters</t>
  </si>
  <si>
    <t>pro-Trump; speech by Presdient</t>
  </si>
  <si>
    <t>http://www.tennessean.com/story/news/politics/2017/03/15/trump-supporters-nashville-rally/99170074/</t>
  </si>
  <si>
    <t>http://nashvillepublicradio.org/post/trump-delivers-defiant-speech-exuberant-crowd-nashville-even-more-waiting-outside#stream/0</t>
  </si>
  <si>
    <t>Tyler</t>
  </si>
  <si>
    <t>Regions Bank building; office of US Sen. John Cornyn</t>
  </si>
  <si>
    <t>Indivisible of Smith County</t>
  </si>
  <si>
    <t>http://www.tylerpaper.com/TP-Breaking/275322/police-escort-tyler-demonstrators-out-of-regions-bank-building-where-sen-john-cornyn-has-an-office</t>
  </si>
  <si>
    <t>Teaneck</t>
  </si>
  <si>
    <t>Bank of America on Palisade Ave to Wells Fargo Bank on Cedar Land to Chase Bank on Cedar Lane</t>
  </si>
  <si>
    <t>Between 30 and 40</t>
  </si>
  <si>
    <t>anti-Dakota Access Pipeline</t>
  </si>
  <si>
    <t>http://www.northjersey.com/story/news/2017/03/18/pipeline-protesters-march-their-wallets-teaneck/99351946/</t>
  </si>
  <si>
    <t>Seaside Heights</t>
  </si>
  <si>
    <t>Boardwalk</t>
  </si>
  <si>
    <t>more than 2000</t>
  </si>
  <si>
    <t>http://www.nbcnewyork.com/news/local/Trump-Supporters-Rally-Seaside-Heights-Jersey-Shore-MAGA-Make-America-Great-Again-417097873.html</t>
  </si>
  <si>
    <t>Santa Fe</t>
  </si>
  <si>
    <t>the Roundhouse</t>
  </si>
  <si>
    <t>more than 1000</t>
  </si>
  <si>
    <t>general protesters; mostly Santa Fe Public Schools teachers, staff, students and their parents</t>
  </si>
  <si>
    <t>protect public school funding</t>
  </si>
  <si>
    <t>https://www.abqjournal.com/970734/hundreds-plea-save-our-schools-at-roundhouse-rally.html</t>
  </si>
  <si>
    <t>Glens Falls</t>
  </si>
  <si>
    <t>outside district office of US Rep. Elise Stefanik (R)</t>
  </si>
  <si>
    <t>Citizen Action of New York</t>
  </si>
  <si>
    <t>http://poststar.com/blogs/all_politics_is_local/two-day-health-care-demonstration-outside-stefanik-s-glens-falls/article_4e744787-e2a5-53b9-b4a9-f1afdd3c50fc.html</t>
  </si>
  <si>
    <t>Beckley</t>
  </si>
  <si>
    <t>outside Sen. Capito's offices</t>
  </si>
  <si>
    <t>against GOP Health Care Bill</t>
  </si>
  <si>
    <t>Carson City</t>
  </si>
  <si>
    <t>Legislative Building</t>
  </si>
  <si>
    <t>Educate Nevada Now; Nevada State Education Association; ACLU of Nevada; Battle Born Progress</t>
  </si>
  <si>
    <t>oppose education bill</t>
  </si>
  <si>
    <t>http://www.reviewjournal.com/news/politics-and-government/nevada/nevada-esa-bill-would-move-program-department-education-offer</t>
  </si>
  <si>
    <t>Planned Parenthood, Organizing for Action</t>
  </si>
  <si>
    <t>http://www.rgj.com/story/news/politics/2017/03/24/reno-protesters-rally-against-obamacare-replacement-bill/99568564/</t>
  </si>
  <si>
    <t>outside the offices of Rep. John Faso, R-Kinderhook</t>
  </si>
  <si>
    <t>Citizen Action of New York's Hudson Valley chapter; "Faso Friday"</t>
  </si>
  <si>
    <t>protest Faso's committee vote for GOP health care bill</t>
  </si>
  <si>
    <t>http://www.recordonline.com/news/20170317/more-than-60-protest-fasos-health-care-repeal-vote</t>
  </si>
  <si>
    <t>outside Old County Hall</t>
  </si>
  <si>
    <t>pro-health care; against Rep. Chris Collins</t>
  </si>
  <si>
    <t>http://buffalonews.com/2017/03/18/gop-officials-erie-niagara-counties-tout-collins-medicaid-plan/</t>
  </si>
  <si>
    <t>Street corners</t>
  </si>
  <si>
    <t>Nine different independent groups gathered, some with 20 or 30 people.</t>
  </si>
  <si>
    <t>against new healthcare plan</t>
  </si>
  <si>
    <t>http://www.columbian.com/news/2017/mar/19/groups-in-clark-county-rally-for-affordable-health-care/</t>
  </si>
  <si>
    <t>Suburban Memphis</t>
  </si>
  <si>
    <t>oppose the GOP-led plan to repeal and replace the Affordable Care Act.</t>
  </si>
  <si>
    <t>https://www.usnews.com/news/best-states/tennessee/articles/2017-03-20/protesters-rally-against-gops-health-care-plan-in-memphis</t>
  </si>
  <si>
    <t>near Union Sq</t>
  </si>
  <si>
    <t>Samidoun Palestinian Prisoners Network</t>
  </si>
  <si>
    <t>honor Basel al-Araj</t>
  </si>
  <si>
    <t>http://www.fightbacknews.org/2017/3/19/new-york-protests-murder-basil-al-araj-continue</t>
  </si>
  <si>
    <t>Corvallis</t>
  </si>
  <si>
    <t>OSU's Memorial Union</t>
  </si>
  <si>
    <t>against tuition hikes</t>
  </si>
  <si>
    <t>http://www.gazettetimes.com/news/local/osu-tuition-hike-vote-delayed-after-protest-disrupts-board-meeting/article_04f13b51-110a-507d-91f3-b9d28d879da8.html</t>
  </si>
  <si>
    <t>Wallace F. Bennett Federal Building</t>
  </si>
  <si>
    <t>The Disabled Rights Action Committee</t>
  </si>
  <si>
    <t>protest for long-term access to health care</t>
  </si>
  <si>
    <t>http://www.good4utah.com/news/local-news/utahns-with-disabilities-protest-for-long-term-access-to-health-care/677520061</t>
  </si>
  <si>
    <t>disability advocates</t>
  </si>
  <si>
    <t>http://www.channel3000.com/news/politics/disability-advocates-rally-against-proposed-medicaid-changes/407318282</t>
  </si>
  <si>
    <t>Wausau</t>
  </si>
  <si>
    <t>Office of Rep. Sean Duffy</t>
  </si>
  <si>
    <t xml:space="preserve">Citizen Action of Wisconsin </t>
  </si>
  <si>
    <t>http://www.wisconsinrapidstribune.com/story/news/2017/03/21/50-rally-duffys-office-against-gop-health-care-bill/99454262/</t>
  </si>
  <si>
    <t>Ossining</t>
  </si>
  <si>
    <t>NY State Senator David Carlucci's office</t>
  </si>
  <si>
    <t>Parents; Activists</t>
  </si>
  <si>
    <t>protest Carlucci over state aid for schools</t>
  </si>
  <si>
    <t>http://www.lohud.com/story/news/education/2017/03/22/parents-rally-carlucci-state-aid-schools/99462806/</t>
  </si>
  <si>
    <t>Protest Congressman Chris Collins support for GOP health care bill</t>
  </si>
  <si>
    <t>http://wivb.com/2017/03/23/dozens-protest-congressman-chris-collins-support-for-gop-health-care-bill/</t>
  </si>
  <si>
    <t xml:space="preserve">U.S. Rep. Elise Stefanik's office </t>
  </si>
  <si>
    <t>http://www.timesunion.com/local/article/Anti-Trumpcare-protesters-stage-Glens-Falls-11024010.php</t>
  </si>
  <si>
    <t>Union Square</t>
  </si>
  <si>
    <t>Virginia Beach Town Center</t>
  </si>
  <si>
    <t>http://wtkr.com/2017/03/22/die-in-staged-in-protest-of-aca-replacement-vote/</t>
  </si>
  <si>
    <t>Resist Here</t>
  </si>
  <si>
    <t>shooting of Timothy Caughman</t>
  </si>
  <si>
    <t>http://www.huffingtonpost.com/entry/timothy-caughman-protest-march-new-york-hate-crime_us_58d57ca7e4b03692bea5e6d6</t>
  </si>
  <si>
    <t>Richardson</t>
  </si>
  <si>
    <t>outside the Islamic Association of North Texas on Abrams Road</t>
  </si>
  <si>
    <t>Bureau of Islamic-American Relations</t>
  </si>
  <si>
    <t>anti-Mosque; anti-terrorism</t>
  </si>
  <si>
    <t>http://www.nbcdfw.com/news/local/Armed-Protestors--Members-of-Mosque-Unite-and-Have-Lunch-416530913.html</t>
  </si>
  <si>
    <t>Unknown</t>
  </si>
  <si>
    <t>http://cw33.com/2017/03/18/mosque-protest-and-counter-protest-in-richardson-upstaged-by-third-group/</t>
  </si>
  <si>
    <t>http://www.khou.com/news/local/texas/protests-outside-n-texas-mosque-take-unexpected-turn/423869610</t>
  </si>
  <si>
    <t>Samidoun: Palestinian Prisoner Solidarity Network</t>
  </si>
  <si>
    <t>general demonstrators</t>
  </si>
  <si>
    <t>freedom of Mohamad Alaqima</t>
  </si>
  <si>
    <t>defend Mosque</t>
  </si>
  <si>
    <t>Westboro Baptist Church</t>
  </si>
  <si>
    <t>oppose Judaism</t>
  </si>
  <si>
    <t>about 20; na</t>
  </si>
  <si>
    <t>Dallas Workers Front</t>
  </si>
  <si>
    <t>prevent a protest by the Bureau of American Islamic Relations (a "Trump is Your President" protest)</t>
  </si>
  <si>
    <t>protest (armed)</t>
  </si>
  <si>
    <t>Steven's Point</t>
  </si>
  <si>
    <t>Community Stadium at Goerke Park</t>
  </si>
  <si>
    <t>Sisterhood of Portage County</t>
  </si>
  <si>
    <t>social justice; hate crimes</t>
  </si>
  <si>
    <t>http://www.greenbaypressgazette.com/story/news/2017/03/18/hmong-group-rallies-social-justice-hate-crime-charges-henry-kaminski-junction-city/99308400/</t>
  </si>
  <si>
    <t xml:space="preserve">Bowling Green </t>
  </si>
  <si>
    <t>Bowling Green State University</t>
  </si>
  <si>
    <t>BGSU Students</t>
  </si>
  <si>
    <t>Protest racism and White Supremacy Groups</t>
  </si>
  <si>
    <t>http://www.13abc.com/content/news/Fliers-promoting-white-supremacy-spark-protest-at-BGSU-416888763.html</t>
  </si>
  <si>
    <t>Dayton</t>
  </si>
  <si>
    <t>Mandalay Banquet Center</t>
  </si>
  <si>
    <t>Dayton Indivisible for All</t>
  </si>
  <si>
    <t>oppose Obamacare repeal</t>
  </si>
  <si>
    <t>http://wyso.org/post/protest-heats-lawmakers-prepare-vote-health-care-overhaul</t>
  </si>
  <si>
    <t>Moraine</t>
  </si>
  <si>
    <t>the Mandalay Banquet Center in Moraine</t>
  </si>
  <si>
    <t>http://www.daytondailynews.com/news/national-govt--politics/groups-protest-gop-dinner-republican-health-plan/vIJ3YktiOSxQ2EejXwUkyI/</t>
  </si>
  <si>
    <t>Toledo</t>
  </si>
  <si>
    <t>Downtown Toledo</t>
  </si>
  <si>
    <t>http://www.toledoblade.com/Politics/2017/03/24/50-protest-GOP-health-insurance-proposal.html</t>
  </si>
  <si>
    <t>Office of Rep. Shelley Moore Capito</t>
  </si>
  <si>
    <t>physicians, health care lobbyists, educators, nurses, lobbyists</t>
  </si>
  <si>
    <t>John Hope Franklin Reconciliation Park</t>
  </si>
  <si>
    <t>http://www.register-herald.com/news/groups-continue-protest-of-health-care-plan/article_ee99618a-20bc-5d12-98ed-8b48768cf563.html</t>
  </si>
  <si>
    <t>Tulsa Stands with Standing Rock</t>
  </si>
  <si>
    <t>oppose Diamond pipeline</t>
  </si>
  <si>
    <t>http://www.tulsaworld.com/homepagelatest/talk-of-peace-protecting-the-environment-at-tulsa-rally-against/article_cb70bf08-a8b8-5f2a-86e4-8e26e4a8c76f.html</t>
  </si>
  <si>
    <t>Suffolk</t>
  </si>
  <si>
    <t>Nansemond River High School</t>
  </si>
  <si>
    <t>NRHS students</t>
  </si>
  <si>
    <t>higher pay for teachers</t>
  </si>
  <si>
    <t>http://www.suffolknewsherald.com/2017/03/20/students-protest-for-teacher-raises/</t>
  </si>
  <si>
    <t>Barre</t>
  </si>
  <si>
    <t>Barre City Hall Park</t>
  </si>
  <si>
    <t>http://www.timesargus.com/articles/planned-parenthood-rally-celebrates-health-care-bill-failure/</t>
  </si>
  <si>
    <t>House of Mayor Wheeler</t>
  </si>
  <si>
    <t>police behavor, homelessness</t>
  </si>
  <si>
    <t>http://www.portlandmercury.com/blogtown/2017/03/24/18909080/ted-wheelers-home-has-once-again-become-a-target-for-protesters</t>
  </si>
  <si>
    <t>Klamath Falls</t>
  </si>
  <si>
    <t>Klamath County Offices</t>
  </si>
  <si>
    <t>students and tribal members</t>
  </si>
  <si>
    <t>oppose LNG pipeline</t>
  </si>
  <si>
    <t>http://www.heraldandnews.com/news/local_news/lng-pros-cons-protesters-fear-pipeline-pollution/article_892f5ea6-b0f7-5ef8-82e7-c5b9a46988c3.html</t>
  </si>
  <si>
    <t>Medford</t>
  </si>
  <si>
    <t>Jordan Cove LNG Office</t>
  </si>
  <si>
    <t>against pipeline construction</t>
  </si>
  <si>
    <t>http://www.oregonlive.com/business/index.ssf/2017/03/renewed_pipeline_push_by_jorda.html</t>
  </si>
  <si>
    <t>WWII Memorial</t>
  </si>
  <si>
    <t>Northwest Trump Alliance for Change</t>
  </si>
  <si>
    <t>police shooting of Quanice Hayes</t>
  </si>
  <si>
    <t>https://www.usnews.com/news/best-states/oregon/articles/2017-03-29/portland-police-detain-people-in-downtown-protest</t>
  </si>
  <si>
    <t>http://koin.com/2017/03/29/city-council-to-meet-1st-time-since-profane-protesters/</t>
  </si>
  <si>
    <t>Lock Haven</t>
  </si>
  <si>
    <t>Lock Haven University</t>
  </si>
  <si>
    <t>Oppose budget cuts</t>
  </si>
  <si>
    <t>http://wnep.com/2017/03/21/lock-haven-university-students-protest-budget-cuts/</t>
  </si>
  <si>
    <t>dozens estimate seems implausibly low; 438 comes from organizers' facebook account</t>
  </si>
  <si>
    <t>resignation of DA Seth Williams</t>
  </si>
  <si>
    <t>http://www.philly.com/philly/blogs/real-time/Black-Lives-Matter-protestors-Seth-Williams-Philadelphia.html</t>
  </si>
  <si>
    <t>http://www.fox29.com/news/244134195-story</t>
  </si>
  <si>
    <t>http://kqtv.web.franklyinc.com/story/34987377/protesters-rally-outside-law-enforcement-center</t>
  </si>
  <si>
    <t>Cleburne</t>
  </si>
  <si>
    <t>Cleburne High School</t>
  </si>
  <si>
    <t>Protest over the departure of several staff members</t>
  </si>
  <si>
    <t>http://dfw.cbslocal.com/2017/03/22/chaos-amid-protest-at-cleburne-high-school/</t>
  </si>
  <si>
    <t>Westby</t>
  </si>
  <si>
    <t>Westby HS</t>
  </si>
  <si>
    <t>HS students</t>
  </si>
  <si>
    <t>support principal on admin leave</t>
  </si>
  <si>
    <t>http://www.news8000.com/news/westby-students-protest-for-principle-on-administrative-leave/414736182</t>
  </si>
  <si>
    <t xml:space="preserve">University of Texas East Mall </t>
  </si>
  <si>
    <t>The Palestine Solidarity Committee</t>
  </si>
  <si>
    <t xml:space="preserve">Oppose Zionism </t>
  </si>
  <si>
    <t>http://www.dailytexanonline.com/2017/03/23/israel-block-party-generates-protest</t>
  </si>
  <si>
    <t>support education funding</t>
  </si>
  <si>
    <t>http://www.mystatesman.com/news/state--regional-govt--politics/hundreds-rally-capitol-for-public-education/znf6pqG50xTgH8V59RALAN/</t>
  </si>
  <si>
    <t>https://www.youtube.com/watch?v=PzM7k1kSBzk</t>
  </si>
  <si>
    <t>low count based on video, high based on facebook</t>
  </si>
  <si>
    <t>Congressman Chris Collins' Medical Device Company in Buffalo</t>
  </si>
  <si>
    <t>Stuarts Draft</t>
  </si>
  <si>
    <t>Farmers Market</t>
  </si>
  <si>
    <t>Friends of August</t>
  </si>
  <si>
    <t>oppose Atlantic Coast Pipeline</t>
  </si>
  <si>
    <t>http://www.whsv.com/content/news/Pipeline-protest-in-Stuarts-Draft-417102643.html</t>
  </si>
  <si>
    <t>senior center</t>
  </si>
  <si>
    <t>oppose herbicide plan for Candlewood lake</t>
  </si>
  <si>
    <t>Office of Rep. Rod Blum</t>
  </si>
  <si>
    <t>Lubbock</t>
  </si>
  <si>
    <t>Civic Center, Courthouse</t>
  </si>
  <si>
    <t>several</t>
  </si>
  <si>
    <t>http://www.everythinglubbock.com/news/klbk-news/maga-march-held-in-lubbock/680689161</t>
  </si>
  <si>
    <t>estimate from video posted online</t>
  </si>
  <si>
    <t>http://www.fox25boston.com/news/trump-supporters-hit-boston-streets-for-make-america-great-again-march/506016166</t>
  </si>
  <si>
    <t>LaCrosse</t>
  </si>
  <si>
    <t>nearly 400</t>
  </si>
  <si>
    <t>Interfaith Shoulder to Shoulder Network</t>
  </si>
  <si>
    <t>oppose racism, hate</t>
  </si>
  <si>
    <t>http://lacrossetribune.com/news/local/speaker-to-la-crosse-anti-hate-rally-presidential-campaign-unleashed/article_571dfb55-a796-5c5b-90cd-d16d7e31f5ca.html</t>
  </si>
  <si>
    <t>neither</t>
  </si>
  <si>
    <t>total</t>
  </si>
  <si>
    <t>11. education</t>
  </si>
  <si>
    <t>2. pipelines</t>
  </si>
  <si>
    <t>13. women</t>
  </si>
  <si>
    <t>17. love not hate</t>
  </si>
  <si>
    <t>1001 pro-Trump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</si>
</sst>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quot;-&quot;mm&quot;-&quot;dd"/>
    <numFmt numFmtId="165" formatCode="yyyy\-mm\-dd"/>
    <numFmt numFmtId="166" formatCode="m\-d"/>
    <numFmt numFmtId="167" formatCode="&quot;$&quot;#,##0.00"/>
  </numFmts>
  <fonts count="23" x14ac:knownFonts="1">
    <font>
      <sz val="10"/>
      <color rgb="FF000000"/>
      <name val="Arial"/>
    </font>
    <font>
      <b/>
      <sz val="10"/>
      <color rgb="FF000000"/>
      <name val="Arial"/>
    </font>
    <font>
      <sz val="10"/>
      <name val="Arial"/>
    </font>
    <font>
      <sz val="10"/>
      <name val="Arial"/>
    </font>
    <font>
      <sz val="10"/>
      <color rgb="FF000000"/>
      <name val="Arial"/>
    </font>
    <font>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9"/>
      <color rgb="FF000000"/>
      <name val="Arial"/>
    </font>
    <font>
      <u/>
      <sz val="10"/>
      <color rgb="FF000000"/>
      <name val="Arial"/>
    </font>
    <font>
      <sz val="12"/>
      <color rgb="FF000000"/>
      <name val="Arial"/>
    </font>
    <font>
      <u/>
      <sz val="10"/>
      <color rgb="FF000000"/>
      <name val="Arial"/>
    </font>
    <font>
      <sz val="11"/>
      <color rgb="FF000000"/>
      <name val="Calibri"/>
    </font>
    <font>
      <u/>
      <sz val="10"/>
      <color rgb="FF000000"/>
      <name val="Times New Roman"/>
    </font>
    <font>
      <u/>
      <sz val="12"/>
      <color rgb="FF000000"/>
      <name val="Cambria"/>
    </font>
    <font>
      <u/>
      <sz val="10"/>
      <color rgb="FF000000"/>
      <name val="Arial"/>
    </font>
    <font>
      <sz val="11"/>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0">
    <xf numFmtId="0" fontId="0"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1" fontId="5" fillId="0" borderId="0" xfId="0" applyNumberFormat="1" applyFont="1" applyAlignment="1"/>
    <xf numFmtId="164"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right"/>
    </xf>
    <xf numFmtId="0" fontId="6" fillId="0" borderId="0" xfId="0" applyFont="1" applyAlignment="1"/>
    <xf numFmtId="3" fontId="4" fillId="0" borderId="0" xfId="0" applyNumberFormat="1" applyFont="1" applyAlignment="1"/>
    <xf numFmtId="3" fontId="4" fillId="0" borderId="0" xfId="0" applyNumberFormat="1" applyFont="1" applyAlignment="1"/>
    <xf numFmtId="164" fontId="4" fillId="0" borderId="0" xfId="0" applyNumberFormat="1" applyFont="1" applyAlignment="1">
      <alignment horizontal="right"/>
    </xf>
    <xf numFmtId="3" fontId="4" fillId="0" borderId="0" xfId="0" applyNumberFormat="1" applyFont="1" applyAlignment="1">
      <alignment horizontal="right"/>
    </xf>
    <xf numFmtId="3" fontId="4" fillId="0" borderId="0" xfId="0" applyNumberFormat="1" applyFont="1" applyAlignment="1"/>
    <xf numFmtId="3" fontId="4" fillId="0" borderId="0" xfId="0" applyNumberFormat="1" applyFont="1" applyAlignment="1">
      <alignment horizontal="right"/>
    </xf>
    <xf numFmtId="0" fontId="4" fillId="0" borderId="0" xfId="0" applyFont="1" applyAlignment="1">
      <alignment horizontal="right"/>
    </xf>
    <xf numFmtId="0" fontId="7" fillId="0" borderId="0" xfId="0" applyFont="1" applyAlignment="1"/>
    <xf numFmtId="0" fontId="4" fillId="0" borderId="0" xfId="0" applyFont="1" applyAlignment="1"/>
    <xf numFmtId="0" fontId="8" fillId="2" borderId="0" xfId="0" applyFont="1" applyFill="1" applyAlignment="1"/>
    <xf numFmtId="0" fontId="3" fillId="0" borderId="0" xfId="0" applyFont="1" applyAlignment="1"/>
    <xf numFmtId="0" fontId="4" fillId="0" borderId="0" xfId="0" applyFont="1" applyAlignment="1"/>
    <xf numFmtId="1" fontId="4" fillId="0" borderId="0" xfId="0" applyNumberFormat="1" applyFont="1" applyAlignment="1">
      <alignment horizontal="right"/>
    </xf>
    <xf numFmtId="1" fontId="4" fillId="0" borderId="0" xfId="0" applyNumberFormat="1" applyFont="1" applyAlignment="1">
      <alignment horizontal="right"/>
    </xf>
    <xf numFmtId="3" fontId="4" fillId="2" borderId="0" xfId="0" applyNumberFormat="1" applyFont="1" applyFill="1" applyAlignment="1"/>
    <xf numFmtId="1" fontId="4" fillId="2" borderId="0" xfId="0" applyNumberFormat="1" applyFont="1" applyFill="1" applyAlignment="1"/>
    <xf numFmtId="0" fontId="3" fillId="0" borderId="0" xfId="0" applyFont="1" applyAlignment="1">
      <alignment horizontal="right"/>
    </xf>
    <xf numFmtId="0" fontId="4" fillId="0" borderId="0" xfId="0" applyFont="1" applyAlignment="1"/>
    <xf numFmtId="1" fontId="9" fillId="0" borderId="0" xfId="0" applyNumberFormat="1" applyFont="1" applyAlignment="1"/>
    <xf numFmtId="0" fontId="10" fillId="0" borderId="0" xfId="0" applyFont="1" applyAlignment="1">
      <alignment horizontal="right"/>
    </xf>
    <xf numFmtId="0" fontId="5" fillId="0" borderId="0" xfId="0" applyFont="1" applyAlignment="1"/>
    <xf numFmtId="165" fontId="4" fillId="0" borderId="0" xfId="0" applyNumberFormat="1" applyFont="1" applyAlignment="1">
      <alignment horizontal="right"/>
    </xf>
    <xf numFmtId="3" fontId="5" fillId="0" borderId="0" xfId="0" applyNumberFormat="1" applyFont="1" applyAlignment="1"/>
    <xf numFmtId="0" fontId="11" fillId="2" borderId="0" xfId="0" applyFont="1" applyFill="1" applyAlignment="1"/>
    <xf numFmtId="1" fontId="4" fillId="0" borderId="0" xfId="0" applyNumberFormat="1" applyFont="1" applyAlignment="1"/>
    <xf numFmtId="1" fontId="4" fillId="0" borderId="0" xfId="0" applyNumberFormat="1" applyFont="1" applyAlignment="1"/>
    <xf numFmtId="1" fontId="4" fillId="0" borderId="0" xfId="0" applyNumberFormat="1" applyFont="1" applyAlignment="1">
      <alignment horizontal="right"/>
    </xf>
    <xf numFmtId="1" fontId="4" fillId="0" borderId="0" xfId="0" applyNumberFormat="1" applyFont="1" applyAlignment="1">
      <alignment horizontal="right"/>
    </xf>
    <xf numFmtId="1" fontId="12" fillId="0" borderId="0" xfId="0" applyNumberFormat="1" applyFont="1" applyAlignment="1"/>
    <xf numFmtId="1" fontId="4" fillId="0" borderId="0" xfId="0" applyNumberFormat="1" applyFont="1" applyAlignment="1"/>
    <xf numFmtId="1" fontId="4" fillId="0" borderId="0" xfId="0" applyNumberFormat="1" applyFont="1" applyAlignment="1">
      <alignment horizontal="right"/>
    </xf>
    <xf numFmtId="1" fontId="4" fillId="0" borderId="0" xfId="0" applyNumberFormat="1" applyFont="1" applyAlignment="1">
      <alignment horizontal="left"/>
    </xf>
    <xf numFmtId="1" fontId="13" fillId="0" borderId="0" xfId="0" applyNumberFormat="1" applyFont="1" applyAlignment="1"/>
    <xf numFmtId="1" fontId="14" fillId="2" borderId="0" xfId="0" applyNumberFormat="1" applyFont="1" applyFill="1" applyAlignment="1"/>
    <xf numFmtId="1" fontId="5" fillId="0" borderId="0" xfId="0" applyNumberFormat="1" applyFont="1"/>
    <xf numFmtId="165" fontId="5" fillId="0" borderId="0" xfId="0" applyNumberFormat="1" applyFont="1"/>
    <xf numFmtId="1" fontId="15" fillId="0" borderId="0" xfId="0" applyNumberFormat="1" applyFont="1"/>
    <xf numFmtId="1" fontId="16" fillId="0" borderId="0" xfId="0" applyNumberFormat="1" applyFont="1" applyAlignment="1"/>
    <xf numFmtId="1" fontId="4" fillId="0" borderId="0" xfId="0" applyNumberFormat="1" applyFont="1" applyAlignment="1">
      <alignment horizontal="left"/>
    </xf>
    <xf numFmtId="165" fontId="4" fillId="0" borderId="0" xfId="0" applyNumberFormat="1" applyFont="1" applyAlignment="1">
      <alignment horizontal="right"/>
    </xf>
    <xf numFmtId="1" fontId="4" fillId="2" borderId="0" xfId="0" applyNumberFormat="1" applyFont="1" applyFill="1" applyAlignment="1"/>
    <xf numFmtId="165" fontId="4" fillId="0" borderId="0" xfId="0" applyNumberFormat="1" applyFont="1" applyAlignment="1">
      <alignment horizontal="right"/>
    </xf>
    <xf numFmtId="0" fontId="5" fillId="0" borderId="0" xfId="0" applyFont="1" applyAlignment="1">
      <alignment horizontal="right"/>
    </xf>
    <xf numFmtId="1" fontId="4" fillId="0" borderId="0" xfId="0" applyNumberFormat="1" applyFont="1" applyAlignment="1"/>
    <xf numFmtId="167" fontId="4" fillId="0" borderId="0" xfId="0" applyNumberFormat="1" applyFont="1" applyAlignment="1"/>
    <xf numFmtId="1" fontId="17" fillId="0" borderId="0" xfId="0" applyNumberFormat="1" applyFont="1" applyAlignment="1">
      <alignment horizontal="left"/>
    </xf>
    <xf numFmtId="0" fontId="5" fillId="0" borderId="0" xfId="0" applyFont="1"/>
    <xf numFmtId="166" fontId="4" fillId="0" borderId="0" xfId="0" applyNumberFormat="1" applyFont="1" applyAlignment="1">
      <alignment horizontal="right"/>
    </xf>
    <xf numFmtId="1" fontId="18" fillId="2" borderId="0" xfId="0" applyNumberFormat="1" applyFont="1" applyFill="1" applyAlignment="1"/>
    <xf numFmtId="0" fontId="19" fillId="2" borderId="0" xfId="0" applyFont="1" applyFill="1" applyAlignment="1"/>
    <xf numFmtId="0" fontId="20" fillId="2" borderId="0" xfId="0" applyFont="1" applyFill="1" applyAlignment="1"/>
    <xf numFmtId="164" fontId="5" fillId="0" borderId="0" xfId="0" applyNumberFormat="1" applyFont="1"/>
    <xf numFmtId="0" fontId="5" fillId="0" borderId="0" xfId="0" applyFont="1"/>
    <xf numFmtId="1" fontId="5" fillId="0" borderId="0" xfId="0" applyNumberFormat="1" applyFont="1" applyAlignment="1">
      <alignment horizontal="right"/>
    </xf>
    <xf numFmtId="0" fontId="5" fillId="0" borderId="0" xfId="0" applyFont="1" applyAlignment="1"/>
    <xf numFmtId="1" fontId="21" fillId="0" borderId="0" xfId="0" applyNumberFormat="1" applyFont="1" applyAlignment="1"/>
    <xf numFmtId="0" fontId="3" fillId="0" borderId="0" xfId="0" applyFont="1" applyAlignment="1">
      <alignment horizontal="right"/>
    </xf>
    <xf numFmtId="0" fontId="22"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546100</xdr:colOff>
      <xdr:row>83</xdr:row>
      <xdr:rowOff>50800</xdr:rowOff>
    </xdr:to>
    <xdr:sp macro="" textlink="">
      <xdr:nvSpPr>
        <xdr:cNvPr id="1044" name="Rectangle 2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83" Type="http://schemas.openxmlformats.org/officeDocument/2006/relationships/hyperlink" Target="https://time.com/4698608/dakota-access-pipeline-white-house-protest/" TargetMode="External"/><Relationship Id="rId284" Type="http://schemas.openxmlformats.org/officeDocument/2006/relationships/hyperlink" Target="http://www.aljazeera.com/news/2017/03/standing-rock-tribe-takes-dapl-protest-washington-170310032032028.html" TargetMode="External"/><Relationship Id="rId285" Type="http://schemas.openxmlformats.org/officeDocument/2006/relationships/hyperlink" Target="http://unfspinnaker.com/viewpoints-clash-during-abortion-protest-unfpd-called/" TargetMode="External"/><Relationship Id="rId286" Type="http://schemas.openxmlformats.org/officeDocument/2006/relationships/hyperlink" Target="http://unfspinnaker.com/viewpoints-clash-during-abortion-protest-unfpd-called/" TargetMode="External"/><Relationship Id="rId287" Type="http://schemas.openxmlformats.org/officeDocument/2006/relationships/hyperlink" Target="http://wishtv.com/2017/03/10/protesters-to-rally-at-statehouse-to-honor-standing-rock-solidarity/" TargetMode="External"/><Relationship Id="rId288" Type="http://schemas.openxmlformats.org/officeDocument/2006/relationships/hyperlink" Target="http://www.jconline.com/story/news/2017/03/10/locals-march-native-american-rights/98974180/" TargetMode="External"/><Relationship Id="rId289" Type="http://schemas.openxmlformats.org/officeDocument/2006/relationships/hyperlink" Target="http://indianewengland.com/2017/03/350-indian-americans-attend-vigil-memory-srinivas-kuchibhotla-indian-engineer-killed-hate-crime/" TargetMode="External"/><Relationship Id="rId170" Type="http://schemas.openxmlformats.org/officeDocument/2006/relationships/hyperlink" Target="http://www.al.com/news/huntsville/index.ssf/2017/03/indivisible_organization_gathe.html" TargetMode="External"/><Relationship Id="rId171" Type="http://schemas.openxmlformats.org/officeDocument/2006/relationships/hyperlink" Target="http://abc7.com/news/rally-held-for-undocumented-dad-detained-by-ice/1788091/" TargetMode="External"/><Relationship Id="rId172" Type="http://schemas.openxmlformats.org/officeDocument/2006/relationships/hyperlink" Target="http://www.10news.com/news/dozens-protest-president-trumps-travel-order" TargetMode="External"/><Relationship Id="rId173" Type="http://schemas.openxmlformats.org/officeDocument/2006/relationships/hyperlink" Target="https://www.google.com/url?sa=t&amp;rct=j&amp;q=&amp;esrc=s&amp;source=web&amp;cd=2&amp;cad=rja&amp;uact=8&amp;ved=0ahUKEwjy55XCrcXSAhXCXBQKHQo2BagQFggdMAE&amp;url=http%3A%2F%2Fwww.nbcsandiego.com%2Fnews%2Flocal%2FProtestors-March-At-Lindbergh-Field-After-Revised-Travel-Ban-415537423.html&amp;usg=AFQjCNEjeKxn4qyR_98ksqkNHjjiv_4GIQ&amp;sig2=YfNtizwINk5bqvxhzJShuw&amp;bvm=bv.148747831,d.amc" TargetMode="External"/><Relationship Id="rId174" Type="http://schemas.openxmlformats.org/officeDocument/2006/relationships/hyperlink" Target="http://www.sfgate.com/news/article/Protesters-rally-against-travel-ban-at-SFO-10982099.php" TargetMode="External"/><Relationship Id="rId175" Type="http://schemas.openxmlformats.org/officeDocument/2006/relationships/hyperlink" Target="http://www.nbcbayarea.com/news/local/No-Ban-No-Wall-Protest-at-SFO--Challenges-New-Travel-Ban-415535263.html" TargetMode="External"/><Relationship Id="rId176" Type="http://schemas.openxmlformats.org/officeDocument/2006/relationships/hyperlink" Target="http://www.ocregister.com/2017/03/08/obamacare-supporters-rally-against-proposed-replacement-plan-at-mimi-walters-office/" TargetMode="External"/><Relationship Id="rId177" Type="http://schemas.openxmlformats.org/officeDocument/2006/relationships/hyperlink" Target="http://www.dailymail.co.uk/news/article-4288896/America-hit-new-travel-ban-protests.html" TargetMode="External"/><Relationship Id="rId178" Type="http://schemas.openxmlformats.org/officeDocument/2006/relationships/hyperlink" Target="http://economicnews.online/protest-in-front-of-the-white-house-against-a-veto-immigration-of-trump/" TargetMode="External"/><Relationship Id="rId179" Type="http://schemas.openxmlformats.org/officeDocument/2006/relationships/hyperlink" Target="http://www.ajc.com/news/protesters-show-embattled-gwinnett-commissioner-employer/xDcejjyWfg1whZG9p32jYM/" TargetMode="External"/><Relationship Id="rId290" Type="http://schemas.openxmlformats.org/officeDocument/2006/relationships/hyperlink" Target="http://mainepublic.org/post/pipeline-opponents-protest-maine-state-house" TargetMode="External"/><Relationship Id="rId291" Type="http://schemas.openxmlformats.org/officeDocument/2006/relationships/hyperlink" Target="http://missoulian.com/news/local/missoulians-protest-construction-of-dakota-access-pipeline/article_7944638e-01f1-5ca9-885d-96a6df511aaf.html" TargetMode="External"/><Relationship Id="rId292" Type="http://schemas.openxmlformats.org/officeDocument/2006/relationships/hyperlink" Target="http://buffalonews.com/2017/03/10/interfaith-rally-protests-trump-immigration-policy-yemen-travel-ban/" TargetMode="External"/><Relationship Id="rId293" Type="http://schemas.openxmlformats.org/officeDocument/2006/relationships/hyperlink" Target="http://qns.com/story/2017/03/14/little-neck-rally-community-leaders-urge-queens-residents-stand-hate/" TargetMode="External"/><Relationship Id="rId294" Type="http://schemas.openxmlformats.org/officeDocument/2006/relationships/hyperlink" Target="http://www.tulsaworld.com/news/government/protesters-rally-to-call-for-hate-crime-protection-for-lgbtq/article_1a9f3dff-13b5-51bd-a5c0-124eb699258b.html" TargetMode="External"/><Relationship Id="rId295" Type="http://schemas.openxmlformats.org/officeDocument/2006/relationships/hyperlink" Target="http://kelo.com/news/articles/2017/mar/10/obamacare-replacement-blasted-at-sioux-falls-rally/" TargetMode="External"/><Relationship Id="rId296" Type="http://schemas.openxmlformats.org/officeDocument/2006/relationships/hyperlink" Target="http://www.commercialappeal.com/story/news/local/2017/03/10/pipeline-protesters-proceed-minus-permit/99016928/" TargetMode="External"/><Relationship Id="rId297" Type="http://schemas.openxmlformats.org/officeDocument/2006/relationships/hyperlink" Target="http://www.newschannel6now.com/story/34726495/several-wichita-falls-residents-protest-aca-replacement" TargetMode="External"/><Relationship Id="rId298" Type="http://schemas.openxmlformats.org/officeDocument/2006/relationships/hyperlink" Target="http://www.deseretnews.com/article/865675340/Tibetan-independence-protesters-thank-nations-for-support.html" TargetMode="External"/><Relationship Id="rId299" Type="http://schemas.openxmlformats.org/officeDocument/2006/relationships/hyperlink" Target="http://www.stowetoday.com/waterbury_record/news/local_news/low-temps-fail-to-deter-water-protest/article_b394e938-0985-11e7-a16e-2bd69ae5af9b.html" TargetMode="External"/><Relationship Id="rId180" Type="http://schemas.openxmlformats.org/officeDocument/2006/relationships/hyperlink" Target="https://www.usnews.com/news/best-states/massachusetts/articles/2017-03-07/protesters-rally-in-harvard-square-against-trump-travel-ban" TargetMode="External"/><Relationship Id="rId181" Type="http://schemas.openxmlformats.org/officeDocument/2006/relationships/hyperlink" Target="http://www.burlingtoncountytimes.com/news/local/booker-norcross-rally-for-federal-funds-in-wake-of-jcc/article_c773e0bc-02b9-11e7-976c-4b4b787202ef.html" TargetMode="External"/><Relationship Id="rId182" Type="http://schemas.openxmlformats.org/officeDocument/2006/relationships/hyperlink" Target="https://lasvegasweekly.com/intersection/2017/mar/08/jewish-muslim-demonstrations/" TargetMode="External"/><Relationship Id="rId183" Type="http://schemas.openxmlformats.org/officeDocument/2006/relationships/hyperlink" Target="http://www.kgw.com/news/local/monday-rally-protesting-actions-of-ice-agents-could-draw-large-crowd/420171067" TargetMode="External"/><Relationship Id="rId184" Type="http://schemas.openxmlformats.org/officeDocument/2006/relationships/hyperlink" Target="http://ntdaily.com/unt-students-faculty-again-protest-to-make-unt-sanctuary-campus/" TargetMode="External"/><Relationship Id="rId185" Type="http://schemas.openxmlformats.org/officeDocument/2006/relationships/hyperlink" Target="http://www.columbian.com/news/2017/mar/06/vancouver-students-march-for-immigrants-minorities/" TargetMode="External"/><Relationship Id="rId186" Type="http://schemas.openxmlformats.org/officeDocument/2006/relationships/hyperlink" Target="http://napavalleyregister.com/news/local/napa-demonstrators-support-planned-parenthood-obamacare/image_09dd8bff-9009-56c3-af76-3afad58ae38a.html" TargetMode="External"/><Relationship Id="rId187" Type="http://schemas.openxmlformats.org/officeDocument/2006/relationships/hyperlink" Target="http://www.eastbaytimes.com/2017/03/07/oakland-environmental-justice-protest-outside-downtown-banks/" TargetMode="External"/><Relationship Id="rId188" Type="http://schemas.openxmlformats.org/officeDocument/2006/relationships/hyperlink" Target="http://chicago.suntimes.com/news/cpd-use-of-force-change-prompting-black-lives-matter-protest/" TargetMode="External"/><Relationship Id="rId189" Type="http://schemas.openxmlformats.org/officeDocument/2006/relationships/hyperlink" Target="http://wane.com/2017/03/08/sanctuary-campus-protesters-interrupt-iu-officials-speech/" TargetMode="External"/><Relationship Id="rId10" Type="http://schemas.openxmlformats.org/officeDocument/2006/relationships/hyperlink" Target="http://www.reuters.com/article/us-snap-ipo-hqprotest-idUSKBN16934S" TargetMode="External"/><Relationship Id="rId11" Type="http://schemas.openxmlformats.org/officeDocument/2006/relationships/hyperlink" Target="http://washingtonjewishweek.com/36925/millennials-shares-stories-faces-of-immigrants-past-present/news/local-news/" TargetMode="External"/><Relationship Id="rId12" Type="http://schemas.openxmlformats.org/officeDocument/2006/relationships/hyperlink" Target="https://www.washingtonpost.com/news/powerpost/wp/2017/03/03/democrats-rally-with-federal-employees-seeking-fair-pay-and-fair-play/?utm_term=.7433cfffc114" TargetMode="External"/><Relationship Id="rId190" Type="http://schemas.openxmlformats.org/officeDocument/2006/relationships/hyperlink" Target="http://www.wdsu.com/article/protesters-to-demand-sen-bill-cassidy-protect-affordable-care-act-at-rally-on-tuesday/9101134" TargetMode="External"/><Relationship Id="rId191" Type="http://schemas.openxmlformats.org/officeDocument/2006/relationships/hyperlink" Target="http://wwlp.com/2017/03/07/dozens-gathered-at-the-planned-parenthood-rally-in-northampton/" TargetMode="External"/><Relationship Id="rId192" Type="http://schemas.openxmlformats.org/officeDocument/2006/relationships/hyperlink" Target="http://www.delmarvanow.com/story/news/local/maryland/2017/03/07/cancer-patients-advocates-rally-aca-protections/98863682/" TargetMode="External"/><Relationship Id="rId193" Type="http://schemas.openxmlformats.org/officeDocument/2006/relationships/hyperlink" Target="http://www.elkvalleytimes.com/rain-cuts-peta-protest-of-poultry-farms-short/" TargetMode="External"/><Relationship Id="rId194" Type="http://schemas.openxmlformats.org/officeDocument/2006/relationships/hyperlink" Target="http://www.waaytv.com/appnews/peta-protesters-criticize-lincoln-county-chicken-farm-conditions/article_1ce5b9d6-02e1-11e7-aee0-837635ae6aa3.html" TargetMode="External"/><Relationship Id="rId195" Type="http://schemas.openxmlformats.org/officeDocument/2006/relationships/hyperlink" Target="http://www.knoxnews.com/story/news/2017/03/07/rally-questions-gop-aca-replacement-proposal/98865964/" TargetMode="External"/><Relationship Id="rId196" Type="http://schemas.openxmlformats.org/officeDocument/2006/relationships/hyperlink" Target="http://www.chicagotribune.com/news/nationworld/ct-texas-bathroom-bill-20170307-story.html" TargetMode="External"/><Relationship Id="rId197" Type="http://schemas.openxmlformats.org/officeDocument/2006/relationships/hyperlink" Target="http://www.ktuu.com/content/news/Anchorage-women-show-support-for-International-Womens-Day-415733403.html" TargetMode="External"/><Relationship Id="rId198" Type="http://schemas.openxmlformats.org/officeDocument/2006/relationships/hyperlink" Target="http://www.azcentral.com/story/news/local/phoenix/2017/03/08/international-womens-day-strikes-impact-arizona/98904404/" TargetMode="External"/><Relationship Id="rId199" Type="http://schemas.openxmlformats.org/officeDocument/2006/relationships/hyperlink" Target="http://www.latimes.com/local/california/la-me-ln-womens-rally-20170308-story.html" TargetMode="External"/><Relationship Id="rId13" Type="http://schemas.openxmlformats.org/officeDocument/2006/relationships/hyperlink" Target="https://www.nteu.org/media-center/news-releases/2017/03/02/capitol-hill-rally-draws-hundreds-in-sup" TargetMode="External"/><Relationship Id="rId14" Type="http://schemas.openxmlformats.org/officeDocument/2006/relationships/hyperlink" Target="http://www.idahostatesman.com/news/business/article136022678.html" TargetMode="External"/><Relationship Id="rId15" Type="http://schemas.openxmlformats.org/officeDocument/2006/relationships/hyperlink" Target="http://www.newsday.com/long-island/nassau/candlelight-vigil-thursday-held-in-response-to-bomb-threats-1.13196757" TargetMode="External"/><Relationship Id="rId16" Type="http://schemas.openxmlformats.org/officeDocument/2006/relationships/hyperlink" Target="http://www.thecollegefix.com/post/31621/" TargetMode="External"/><Relationship Id="rId17" Type="http://schemas.openxmlformats.org/officeDocument/2006/relationships/hyperlink" Target="http://www.philly.com/philly/blogs/real-time/Stand-Against-Hate-rally-Jewish-cemetery-vandalism-Mount-Carmel-March-2-2017.html" TargetMode="External"/><Relationship Id="rId18" Type="http://schemas.openxmlformats.org/officeDocument/2006/relationships/hyperlink" Target="http://www.philly.com/philly/blogs/real-time/Protesters-Defy-Trump-Defend-Philly-Expand-Sanctuary-City-Hall-Philadelphia-rally-March-2-2017.html" TargetMode="External"/><Relationship Id="rId19" Type="http://schemas.openxmlformats.org/officeDocument/2006/relationships/hyperlink" Target="https://twitter.com/JuliaTerruso/status/837382944775864321" TargetMode="External"/><Relationship Id="rId20" Type="http://schemas.openxmlformats.org/officeDocument/2006/relationships/hyperlink" Target="http://www.pressherald.com/2017/03/02/about-200-turn-out-to-protest-ryans-providence-appearance/" TargetMode="External"/><Relationship Id="rId21" Type="http://schemas.openxmlformats.org/officeDocument/2006/relationships/hyperlink" Target="https://www.washingtonpost.com/news/volokh-conspiracy/wp/2017/03/04/protesters-at-middlebury-college-shout-down-speaker-attack-him-and-a-professor/?utm_term=.5867201dc2ee" TargetMode="External"/><Relationship Id="rId22" Type="http://schemas.openxmlformats.org/officeDocument/2006/relationships/hyperlink" Target="http://www.koaa.com/story/34666337/several-hundred-people-attend-march-4-trump-rally-in-denver" TargetMode="External"/><Relationship Id="rId23" Type="http://schemas.openxmlformats.org/officeDocument/2006/relationships/hyperlink" Target="http://www.stamfordadvocate.com/apple-business/article/Deportation-fear-stirs-student-rally-in-10976019.php" TargetMode="External"/><Relationship Id="rId24" Type="http://schemas.openxmlformats.org/officeDocument/2006/relationships/hyperlink" Target="http://www.palmbeachpost.com/news/local/update-one-arrested-one-detained-trump-protest-palm-beach/eJLyhdbcTvTlz1XyP8proJ/" TargetMode="External"/><Relationship Id="rId25" Type="http://schemas.openxmlformats.org/officeDocument/2006/relationships/hyperlink" Target="http://www.tribstar.com/cnhi_network/georgia-professors-students-protest-against-campus-carry-bill/article_242afaab-a4cc-5fa8-85cf-30731727e346.html" TargetMode="External"/><Relationship Id="rId26" Type="http://schemas.openxmlformats.org/officeDocument/2006/relationships/hyperlink" Target="http://www.chicagotribune.com/news/local/breaking/ct-transgender-rights-rally-chicago-photos-20170303-photogallery.html" TargetMode="External"/><Relationship Id="rId27" Type="http://schemas.openxmlformats.org/officeDocument/2006/relationships/hyperlink" Target="http://www.knoe.com/content/news/Spirit-of-America-rally-shows-support-for-Trump-in-Monroe-415374593.html" TargetMode="External"/><Relationship Id="rId28" Type="http://schemas.openxmlformats.org/officeDocument/2006/relationships/hyperlink" Target="http://englewood.dailyvoice.com/events/gov-christie-condemns-anti-semitism-at-tenafly-rally/702036/" TargetMode="External"/><Relationship Id="rId29" Type="http://schemas.openxmlformats.org/officeDocument/2006/relationships/hyperlink" Target="http://chautauquatoday.com/news/details.cfm?clientid=25&amp;id=238261" TargetMode="External"/><Relationship Id="rId600" Type="http://schemas.openxmlformats.org/officeDocument/2006/relationships/hyperlink" Target="http://www.stltoday.com/news/local/crime-and-courts/plus-take-part-in-st-louis-anti-violence-rally-march/article_ddb59457-0e5e-5fa7-85f7-1c86129a72e6.html" TargetMode="External"/><Relationship Id="rId601" Type="http://schemas.openxmlformats.org/officeDocument/2006/relationships/hyperlink" Target="http://www.journalnow.com/news/local/anti-trump-protesters-hold-rally-on-fourth-street-in-winston/article_2e6323b4-e972-55de-a7e8-29234d8643a2.html" TargetMode="External"/><Relationship Id="rId602" Type="http://schemas.openxmlformats.org/officeDocument/2006/relationships/hyperlink" Target="http://www.omaha.com/news/metro/tensions-high-at-make-america-great-again-rally-in-downtown/article_523b1586-119b-11e7-a6bd-133bfd9d08a1.html" TargetMode="External"/><Relationship Id="rId603" Type="http://schemas.openxmlformats.org/officeDocument/2006/relationships/hyperlink" Target="https://www.usnews.com/news/best-states/nebraska/articles/2017-03-25/anti-trump-protesters-clash-with-police-in-omaha" TargetMode="External"/><Relationship Id="rId604" Type="http://schemas.openxmlformats.org/officeDocument/2006/relationships/hyperlink" Target="http://www.omaha.com/news/metro/tensions-high-at-make-america-great-again-rally-in-downtown/article_523b1586-119b-11e7-a6bd-133bfd9d08a1.html" TargetMode="External"/><Relationship Id="rId605" Type="http://schemas.openxmlformats.org/officeDocument/2006/relationships/hyperlink" Target="https://www.usnews.com/news/best-states/nebraska/articles/2017-03-25/anti-trump-protesters-clash-with-police-in-omaha" TargetMode="External"/><Relationship Id="rId606" Type="http://schemas.openxmlformats.org/officeDocument/2006/relationships/hyperlink" Target="http://www.nbcnewyork.com/news/local/Trump-Supporters-Rally-Seaside-Heights-Jersey-Shore-MAGA-Make-America-Great-Again-417097873.html" TargetMode="External"/><Relationship Id="rId607" Type="http://schemas.openxmlformats.org/officeDocument/2006/relationships/hyperlink" Target="http://www.kentucky.com/news/local/counties/fayette-county/article140786843.html" TargetMode="External"/><Relationship Id="rId608" Type="http://schemas.openxmlformats.org/officeDocument/2006/relationships/hyperlink" Target="http://www.kentucky.com/news/local/counties/fayette-county/article140786843.html" TargetMode="External"/><Relationship Id="rId609" Type="http://schemas.openxmlformats.org/officeDocument/2006/relationships/hyperlink" Target="http://www.columbusunderground.com/photos-trump-supporters-and-protestors-gather-downtown" TargetMode="External"/><Relationship Id="rId30" Type="http://schemas.openxmlformats.org/officeDocument/2006/relationships/hyperlink" Target="http://poststar.com/news/local/groups-meet-with-stefanik-in-glens-falls-protesters-rally-outside/article_2cca6b2c-e831-5b3c-a914-8a203f2afd34.html" TargetMode="External"/><Relationship Id="rId31" Type="http://schemas.openxmlformats.org/officeDocument/2006/relationships/hyperlink" Target="http://www.wmcactionnews5.com/story/34666409/pro-trump-rally-held-at-legislative-plaza-2-protesters-arrested" TargetMode="External"/><Relationship Id="rId32" Type="http://schemas.openxmlformats.org/officeDocument/2006/relationships/hyperlink" Target="http://www.newsleader.com/story/news/local/2017/03/03/women-rally-rights-outside-cline-office/98681856/" TargetMode="External"/><Relationship Id="rId33" Type="http://schemas.openxmlformats.org/officeDocument/2006/relationships/hyperlink" Target="http://wsls.com/2017/03/03/women-protest-delegate-ben-clines-vote-to-de-fund-planned-parenthood/" TargetMode="External"/><Relationship Id="rId34" Type="http://schemas.openxmlformats.org/officeDocument/2006/relationships/hyperlink" Target="http://www.nwahomepage.com/news/more-than-a-hundred-people-gather-for-march-4-trump/667064450" TargetMode="External"/><Relationship Id="rId35" Type="http://schemas.openxmlformats.org/officeDocument/2006/relationships/hyperlink" Target="https://www.usnews.com/news/best-states/arizona/articles/2017-03-04/hundreds-attend-pro-trump-rally-at-arizona-state-capitol" TargetMode="External"/><Relationship Id="rId36" Type="http://schemas.openxmlformats.org/officeDocument/2006/relationships/hyperlink" Target="http://www.azcentral.com/story/news/local/phoenix/2017/03/03/hundreds-expected-phoenix-pro-trump-rally/98713666/" TargetMode="External"/><Relationship Id="rId37" Type="http://schemas.openxmlformats.org/officeDocument/2006/relationships/hyperlink" Target="https://arizonadailyindependent.com/2017/03/04/rallies-in-support-of-trump-in-phoenix-tucson-today/" TargetMode="External"/><Relationship Id="rId38" Type="http://schemas.openxmlformats.org/officeDocument/2006/relationships/hyperlink" Target="http://www.huffingtonpost.com/entry/trump-rally-california-violence_us_58bb647ae4b0d2821b4ea564" TargetMode="External"/><Relationship Id="rId39" Type="http://schemas.openxmlformats.org/officeDocument/2006/relationships/hyperlink" Target="http://www.washingtontimes.com/news/2017/mar/4/pro-trump-supporters-counter-protesters-clash-in-b/" TargetMode="External"/><Relationship Id="rId610" Type="http://schemas.openxmlformats.org/officeDocument/2006/relationships/hyperlink" Target="http://www.columbusunderground.com/photos-trump-supporters-and-protestors-gather-downtown" TargetMode="External"/><Relationship Id="rId611" Type="http://schemas.openxmlformats.org/officeDocument/2006/relationships/hyperlink" Target="http://ktul.com/news/local/neighbors-protest-new-dollar-general" TargetMode="External"/><Relationship Id="rId612" Type="http://schemas.openxmlformats.org/officeDocument/2006/relationships/hyperlink" Target="http://www.tulsaworld.com/homepagelatest/talk-of-peace-protecting-the-environment-at-tulsa-rally-against/article_cb70bf08-a8b8-5f2a-86e4-8e26e4a8c76f.html" TargetMode="External"/><Relationship Id="rId613" Type="http://schemas.openxmlformats.org/officeDocument/2006/relationships/hyperlink" Target="http://www.oregonlive.com/pacific-northwest-news/index.ssf/2017/03/police_arrest_1_at_trump_rally.html" TargetMode="External"/><Relationship Id="rId614" Type="http://schemas.openxmlformats.org/officeDocument/2006/relationships/hyperlink" Target="http://www.oregonlive.com/pacific-northwest-news/index.ssf/2017/03/police_arrest_1_at_trump_rally.html" TargetMode="External"/><Relationship Id="rId615" Type="http://schemas.openxmlformats.org/officeDocument/2006/relationships/hyperlink" Target="http://kbnd.com/kbnd-news/local-news-feed/297926" TargetMode="External"/><Relationship Id="rId616" Type="http://schemas.openxmlformats.org/officeDocument/2006/relationships/hyperlink" Target="http://www.philly.com/philly/blogs/real-time/Pro-Trump-MAGA-March-Philly-Jersey-March-25-2017.html" TargetMode="External"/><Relationship Id="rId617" Type="http://schemas.openxmlformats.org/officeDocument/2006/relationships/hyperlink" Target="http://www.ocregister.com/articles/march-747576-trump-beach.html" TargetMode="External"/><Relationship Id="rId618" Type="http://schemas.openxmlformats.org/officeDocument/2006/relationships/hyperlink" Target="http://www.phillyvoice.com/will-trump-supporters-foes-clash-philly-streets-today/" TargetMode="External"/><Relationship Id="rId619" Type="http://schemas.openxmlformats.org/officeDocument/2006/relationships/hyperlink" Target="http://www.philly.com/philly/blogs/real-time/Pro-Trump-MAGA-March-Philly-Jersey-March-25-2017.html" TargetMode="External"/><Relationship Id="rId500" Type="http://schemas.openxmlformats.org/officeDocument/2006/relationships/hyperlink" Target="http://abc7.com/education/mothers-protest-lausds-breast-feeding-policy/1814116/" TargetMode="External"/><Relationship Id="rId501" Type="http://schemas.openxmlformats.org/officeDocument/2006/relationships/hyperlink" Target="https://www.ksl.com/?sid=43592778&amp;nid=148" TargetMode="External"/><Relationship Id="rId502" Type="http://schemas.openxmlformats.org/officeDocument/2006/relationships/hyperlink" Target="http://libn.com/2017/03/22/aarp-union-protest-gop-healthcare-bill/" TargetMode="External"/><Relationship Id="rId503" Type="http://schemas.openxmlformats.org/officeDocument/2006/relationships/hyperlink" Target="http://www.wbay.com/content/news/54-in-wheelchairs-arrested-at-US-Capitol-for-blocking-walkways-416880853.html" TargetMode="External"/><Relationship Id="rId504" Type="http://schemas.openxmlformats.org/officeDocument/2006/relationships/hyperlink" Target="https://www.facebook.com/amber.smock.3/media_set?set=a.10211573602590872.1089442596&amp;type=3" TargetMode="External"/><Relationship Id="rId505" Type="http://schemas.openxmlformats.org/officeDocument/2006/relationships/hyperlink" Target="http://abcnews.go.com/Health/wireStory/latest-biden-defends-health-law-capitol-rally-46300287" TargetMode="External"/><Relationship Id="rId506" Type="http://schemas.openxmlformats.org/officeDocument/2006/relationships/hyperlink" Target="http://www.tallahassee.com/story/news/local/florida/2017/03/22/florida-fracking-ban-supporters-rally-bill-faces-trouble/99486110/" TargetMode="External"/><Relationship Id="rId507" Type="http://schemas.openxmlformats.org/officeDocument/2006/relationships/hyperlink" Target="http://www.wptv.com/news/region-c-palm-beach-county/west-palm-beach/protests-on-the-eve-of-vote-to-repeal-aca" TargetMode="External"/><Relationship Id="rId508" Type="http://schemas.openxmlformats.org/officeDocument/2006/relationships/hyperlink" Target="https://twitter.com/TelegraphHerald/status/844709537059934208/photo/1" TargetMode="External"/><Relationship Id="rId509" Type="http://schemas.openxmlformats.org/officeDocument/2006/relationships/hyperlink" Target="http://dailyfreepress.com/2017/03/23/boston-teachers-rally-improve-contracts-protest-budget-cuts/" TargetMode="External"/><Relationship Id="rId40" Type="http://schemas.openxmlformats.org/officeDocument/2006/relationships/hyperlink" Target="http://www.huffingtonpost.com/entry/trump-rally-california-violence_us_58bb647ae4b0d2821b4ea564" TargetMode="External"/><Relationship Id="rId41" Type="http://schemas.openxmlformats.org/officeDocument/2006/relationships/hyperlink" Target="http://www.washingtontimes.com/news/2017/mar/4/pro-trump-supporters-counter-protesters-clash-in-b/" TargetMode="External"/><Relationship Id="rId42" Type="http://schemas.openxmlformats.org/officeDocument/2006/relationships/hyperlink" Target="http://www.desertsun.com/story/news/politics/2017/03/04/valley-trump-supporters-join-nationwide-march-4-trump/98750792/" TargetMode="External"/><Relationship Id="rId43" Type="http://schemas.openxmlformats.org/officeDocument/2006/relationships/hyperlink" Target="http://www.kesq.com/news/supporters-to-gather-for-march-4-trump-rally-in-palm-springs/374385299" TargetMode="External"/><Relationship Id="rId44" Type="http://schemas.openxmlformats.org/officeDocument/2006/relationships/hyperlink" Target="http://www.latimes.com/politics/essential/la-pol-ca-essential-politics-updates-dozens-of-protestors-gather-outside-1488652427-htmlstory.html" TargetMode="External"/><Relationship Id="rId45" Type="http://schemas.openxmlformats.org/officeDocument/2006/relationships/hyperlink" Target="http://ktla.com/2017/03/04/congressman-steve-knight-holds-town-hall-meeting-in-palmdale-amid-obamacare-nationwide-obamacare-discussions/" TargetMode="External"/><Relationship Id="rId46" Type="http://schemas.openxmlformats.org/officeDocument/2006/relationships/hyperlink" Target="http://fox5sandiego.com/2017/03/04/trump-supporters-march-in-san-diego/" TargetMode="External"/><Relationship Id="rId47" Type="http://schemas.openxmlformats.org/officeDocument/2006/relationships/hyperlink" Target="http://www.sandiegouniontribune.com/news/politics/sd-me-trump-rally-20170303-story.html" TargetMode="External"/><Relationship Id="rId48" Type="http://schemas.openxmlformats.org/officeDocument/2006/relationships/hyperlink" Target="http://www.10news.com/news/rallying-cries-to-impeach-and-resist-trump-spelled-out-on-sands-of-ocean-beach" TargetMode="External"/><Relationship Id="rId49" Type="http://schemas.openxmlformats.org/officeDocument/2006/relationships/hyperlink" Target="http://www.sandiegouniontribune.com/news/politics/sd-me-trump-rally-20170303-story.html" TargetMode="External"/><Relationship Id="rId620" Type="http://schemas.openxmlformats.org/officeDocument/2006/relationships/hyperlink" Target="http://www.ocregister.com/articles/march-747576-trump-beach.html" TargetMode="External"/><Relationship Id="rId621" Type="http://schemas.openxmlformats.org/officeDocument/2006/relationships/hyperlink" Target="http://www.phillyvoice.com/will-trump-supporters-foes-clash-philly-streets-today/" TargetMode="External"/><Relationship Id="rId622" Type="http://schemas.openxmlformats.org/officeDocument/2006/relationships/hyperlink" Target="http://www.providencejournal.com/news/20170325/rise-up-rhode-island-rally-respectful-but-no-less-resolute" TargetMode="External"/><Relationship Id="rId623" Type="http://schemas.openxmlformats.org/officeDocument/2006/relationships/hyperlink" Target="http://wpri.com/2017/03/25/supporters-and-opponents-holding-competing-trump-rallies-in-providence/" TargetMode="External"/><Relationship Id="rId624" Type="http://schemas.openxmlformats.org/officeDocument/2006/relationships/hyperlink" Target="https://www.youtube.com/watch?v=PzM7k1kSBzk" TargetMode="External"/><Relationship Id="rId625" Type="http://schemas.openxmlformats.org/officeDocument/2006/relationships/hyperlink" Target="http://wpri.com/2017/03/25/supporters-and-opponents-holding-competing-trump-rallies-in-providence/" TargetMode="External"/><Relationship Id="rId626" Type="http://schemas.openxmlformats.org/officeDocument/2006/relationships/hyperlink" Target="http://www.wcyb.com/news/tennessee/greene-county/indivisible-greene-county-rally-brings-out-protestors-rallying-for-unity/415843125" TargetMode="External"/><Relationship Id="rId627" Type="http://schemas.openxmlformats.org/officeDocument/2006/relationships/hyperlink" Target="http://www.mystatesman.com/news/state--regional-govt--politics/hundreds-rally-capitol-for-public-education/znf6pqG50xTgH8V59RALAN/" TargetMode="External"/><Relationship Id="rId628" Type="http://schemas.openxmlformats.org/officeDocument/2006/relationships/hyperlink" Target="http://www.elpasoproud.com/news/us-reps-hurd-castro-rally-for-bipartisanship-on-the-border/681323183" TargetMode="External"/><Relationship Id="rId629" Type="http://schemas.openxmlformats.org/officeDocument/2006/relationships/hyperlink" Target="http://www.everythinglubbock.com/news/klbk-news/maga-march-held-in-lubbock/680689161" TargetMode="External"/><Relationship Id="rId510" Type="http://schemas.openxmlformats.org/officeDocument/2006/relationships/hyperlink" Target="http://statenews.com/article/2017/03/water-warriors-gather-at-capitol-to-protest-for-clean-water" TargetMode="External"/><Relationship Id="rId511" Type="http://schemas.openxmlformats.org/officeDocument/2006/relationships/hyperlink" Target="http://wincountry.com/news/articles/2017/mar/23/protesters-rally-for-the-aca/" TargetMode="External"/><Relationship Id="rId512" Type="http://schemas.openxmlformats.org/officeDocument/2006/relationships/hyperlink" Target="http://michiganradio.org/post/nurses-rally-capitol-safe-patient-care-act" TargetMode="External"/><Relationship Id="rId513" Type="http://schemas.openxmlformats.org/officeDocument/2006/relationships/hyperlink" Target="http://www.startribune.com/jamar-clark-protest-ended-well-despite-miscues-by-city-police/416875794/" TargetMode="External"/><Relationship Id="rId514" Type="http://schemas.openxmlformats.org/officeDocument/2006/relationships/hyperlink" Target="http://www.joplinglobe.com/news/local_news/updated-joplin-joins-rush-hour-rally-to-protest-health-care/article_c759afd3-3a58-563a-92d8-adc1468a856c.html" TargetMode="External"/><Relationship Id="rId515" Type="http://schemas.openxmlformats.org/officeDocument/2006/relationships/hyperlink" Target="http://www.stjoechannel.com/news/local-news/protesters-rally-outside-law-enforcement-center/678872285" TargetMode="External"/><Relationship Id="rId516" Type="http://schemas.openxmlformats.org/officeDocument/2006/relationships/hyperlink" Target="http://kqtv.web.franklyinc.com/story/34987377/protesters-rally-outside-law-enforcement-center" TargetMode="External"/><Relationship Id="rId517" Type="http://schemas.openxmlformats.org/officeDocument/2006/relationships/hyperlink" Target="http://www.newsday.com/news/new-york/city-rally-backs-push-to-stop-charging-juveniles-as-adults-1.13303846" TargetMode="External"/><Relationship Id="rId518" Type="http://schemas.openxmlformats.org/officeDocument/2006/relationships/hyperlink" Target="https://www.democracynow.org/2017/3/23/headlines/puerto_ricans_stage_protests_in_7_us_cities_against_austerity_cuts" TargetMode="External"/><Relationship Id="rId519" Type="http://schemas.openxmlformats.org/officeDocument/2006/relationships/hyperlink" Target="http://www.lohud.com/story/news/education/2017/03/22/parents-rally-carlucci-state-aid-schools/99462806/" TargetMode="External"/><Relationship Id="rId50" Type="http://schemas.openxmlformats.org/officeDocument/2006/relationships/hyperlink" Target="http://www.kpbs.org/news/2017/mar/04/trump-supporters-march-along-san-diegos-embarcader/" TargetMode="External"/><Relationship Id="rId51" Type="http://schemas.openxmlformats.org/officeDocument/2006/relationships/hyperlink" Target="https://www.facebook.com/events/244386362675293/?active_tab=about" TargetMode="External"/><Relationship Id="rId52" Type="http://schemas.openxmlformats.org/officeDocument/2006/relationships/hyperlink" Target="https://www.youtube.com/watch?v=wnMfL8fiic8" TargetMode="External"/><Relationship Id="rId53" Type="http://schemas.openxmlformats.org/officeDocument/2006/relationships/hyperlink" Target="https://www.facebook.com/events/244386362675293/?active_tab=about" TargetMode="External"/><Relationship Id="rId54" Type="http://schemas.openxmlformats.org/officeDocument/2006/relationships/hyperlink" Target="https://www.youtube.com/watch?v=wnMfL8fiic8" TargetMode="External"/><Relationship Id="rId55" Type="http://schemas.openxmlformats.org/officeDocument/2006/relationships/hyperlink" Target="http://www.thedenverchannel.com/news/politics/march-4-trump-rally-brings-dozens-of-supporters-to-colorado-state-capitol" TargetMode="External"/><Relationship Id="rId56" Type="http://schemas.openxmlformats.org/officeDocument/2006/relationships/hyperlink" Target="http://www.denverpost.com/2017/03/04/hundreds-rally-outside-capitol-to-show-support-for-president-trump/" TargetMode="External"/><Relationship Id="rId57" Type="http://schemas.openxmlformats.org/officeDocument/2006/relationships/hyperlink" Target="http://www.koaa.com/story/34666337/several-hundred-people-attend-march-4-trump-rally-in-denver" TargetMode="External"/><Relationship Id="rId58" Type="http://schemas.openxmlformats.org/officeDocument/2006/relationships/hyperlink" Target="http://www.thedenverchannel.com/news/politics/march-4-trump-rally-brings-dozens-of-supporters-to-colorado-state-capitol" TargetMode="External"/><Relationship Id="rId59" Type="http://schemas.openxmlformats.org/officeDocument/2006/relationships/hyperlink" Target="http://www.denverpost.com/2017/03/04/hundreds-rally-outside-capitol-to-show-support-for-president-trump/" TargetMode="External"/><Relationship Id="rId400" Type="http://schemas.openxmlformats.org/officeDocument/2006/relationships/hyperlink" Target="http://www.mercurynews.com/2017/03/16/san-francisco-activists-to-mark-travel-ban-court-ruling-at-thursday-rally/" TargetMode="External"/><Relationship Id="rId401" Type="http://schemas.openxmlformats.org/officeDocument/2006/relationships/hyperlink" Target="http://www.delawareonline.com/story/news/education/2017/03/16/aclu-latin-american-community-center-hold-rally/99250736/" TargetMode="External"/><Relationship Id="rId402" Type="http://schemas.openxmlformats.org/officeDocument/2006/relationships/hyperlink" Target="http://magicvalley.com/news/local/mini-cassia/oakley-principal-reassigned-by-district-students-protest/article_fd1e81f3-b733-57e6-b668-8f1db013aaad.html" TargetMode="External"/><Relationship Id="rId403" Type="http://schemas.openxmlformats.org/officeDocument/2006/relationships/hyperlink" Target="http://chicago.suntimes.com/politics/students-teachers-protest-cuts-at-neiu/" TargetMode="External"/><Relationship Id="rId404" Type="http://schemas.openxmlformats.org/officeDocument/2006/relationships/hyperlink" Target="http://www.chicagotribune.com/news/92818610-132.html" TargetMode="External"/><Relationship Id="rId405" Type="http://schemas.openxmlformats.org/officeDocument/2006/relationships/hyperlink" Target="http://www.telegram.com/news/20170316/teachers-union-rally-calls-for-action-on-pcbs-in-worcester" TargetMode="External"/><Relationship Id="rId406" Type="http://schemas.openxmlformats.org/officeDocument/2006/relationships/hyperlink" Target="http://www.baltimoresun.com/news/maryland/politics/bs-md-fracking-arrests-20170316-story.html" TargetMode="External"/><Relationship Id="rId407" Type="http://schemas.openxmlformats.org/officeDocument/2006/relationships/hyperlink" Target="http://somd.com/news/headlines/2017/21777.php" TargetMode="External"/><Relationship Id="rId408" Type="http://schemas.openxmlformats.org/officeDocument/2006/relationships/hyperlink" Target="http://www.clarionledger.com/story/news/politics/2017/03/16/hundreds-rally-voice-ed-funding-rewrite/99248560/" TargetMode="External"/><Relationship Id="rId409" Type="http://schemas.openxmlformats.org/officeDocument/2006/relationships/hyperlink" Target="http://www.wlos.com/news/local/local-faith-leaders-march-in-solidarity-with-immigrant-communities" TargetMode="External"/><Relationship Id="rId630" Type="http://schemas.openxmlformats.org/officeDocument/2006/relationships/hyperlink" Target="http://www.whsv.com/content/news/Pipeline-protest-in-Stuarts-Draft-417102643.html" TargetMode="External"/><Relationship Id="rId631" Type="http://schemas.openxmlformats.org/officeDocument/2006/relationships/hyperlink" Target="http://www.timesargus.com/articles/planned-parenthood-rally-celebrates-health-care-bill-failure/" TargetMode="External"/><Relationship Id="rId632" Type="http://schemas.openxmlformats.org/officeDocument/2006/relationships/hyperlink" Target="http://abc7.com/news/rally-forms-in-protest-of-fatal-boyle-heights-officer-involved-shooting/1819856/" TargetMode="External"/><Relationship Id="rId633" Type="http://schemas.openxmlformats.org/officeDocument/2006/relationships/hyperlink" Target="http://www.coloradoan.com/story/news/2017/03/26/vandal-targets-fort-collins-islamic-center/99665042/" TargetMode="External"/><Relationship Id="rId634" Type="http://schemas.openxmlformats.org/officeDocument/2006/relationships/hyperlink" Target="http://www.westportnow.com/index.php?/v3/comments/hundreds_take_part_in_march_to_defend_democracy/" TargetMode="External"/><Relationship Id="rId635" Type="http://schemas.openxmlformats.org/officeDocument/2006/relationships/hyperlink" Target="http://www.jpost.com/Diaspora/Jewish-group-calls-to-reject-occupation-in-protest-at-AIPAC-conference-485307" TargetMode="External"/><Relationship Id="rId636" Type="http://schemas.openxmlformats.org/officeDocument/2006/relationships/hyperlink" Target="http://www.haaretz.com/opinion/.premium-1.781618" TargetMode="External"/><Relationship Id="rId637" Type="http://schemas.openxmlformats.org/officeDocument/2006/relationships/hyperlink" Target="https://www.washingtonpost.com/local/public-safety/two-arrested-in-assault-of-man-during-protest-outside-aipac-conference/2017/03/31/e8406e74-1578-11e7-833c-503e1f6394c9_story.html?utm_term=.714ba03f7a0e" TargetMode="External"/><Relationship Id="rId638" Type="http://schemas.openxmlformats.org/officeDocument/2006/relationships/hyperlink" Target="http://www.jpost.com/Diaspora/Jewish-group-calls-to-reject-occupation-in-protest-at-AIPAC-conference-485307" TargetMode="External"/><Relationship Id="rId639" Type="http://schemas.openxmlformats.org/officeDocument/2006/relationships/hyperlink" Target="https://www.washingtonpost.com/local/public-safety/two-arrested-in-assault-of-man-during-protest-outside-aipac-conference/2017/03/31/e8406e74-1578-11e7-833c-503e1f6394c9_story.html?utm_term=.714ba03f7a0e" TargetMode="External"/><Relationship Id="rId520" Type="http://schemas.openxmlformats.org/officeDocument/2006/relationships/hyperlink" Target="http://www.13abc.com/content/news/Fliers-promoting-white-supremacy-spark-protest-at-BGSU-416888763.html" TargetMode="External"/><Relationship Id="rId521" Type="http://schemas.openxmlformats.org/officeDocument/2006/relationships/hyperlink" Target="http://www.portlandmercury.com/blogtown/2017/03/24/18909080/ted-wheelers-home-has-once-again-become-a-target-for-protesters" TargetMode="External"/><Relationship Id="rId522" Type="http://schemas.openxmlformats.org/officeDocument/2006/relationships/hyperlink" Target="http://www.dailytexanonline.com/2017/03/23/israel-block-party-generates-protest" TargetMode="External"/><Relationship Id="rId523" Type="http://schemas.openxmlformats.org/officeDocument/2006/relationships/hyperlink" Target="http://dfw.cbslocal.com/2017/03/22/chaos-amid-protest-at-cleburne-high-school/" TargetMode="External"/><Relationship Id="rId524" Type="http://schemas.openxmlformats.org/officeDocument/2006/relationships/hyperlink" Target="http://wtkr.com/2017/03/22/die-in-staged-in-protest-of-aca-replacement-vote/" TargetMode="External"/><Relationship Id="rId525" Type="http://schemas.openxmlformats.org/officeDocument/2006/relationships/hyperlink" Target="http://www.12news.com/news/local/valley/protesters-oppose-health-care-reform-at-phoenix-capitol/425130154" TargetMode="External"/><Relationship Id="rId526" Type="http://schemas.openxmlformats.org/officeDocument/2006/relationships/hyperlink" Target="http://www.fresnobee.com/news/local/article140483368.html" TargetMode="External"/><Relationship Id="rId527" Type="http://schemas.openxmlformats.org/officeDocument/2006/relationships/hyperlink" Target="http://abc7.com/politics/protesters-rally-to-save-obamacare-in-dtla/1815127/" TargetMode="External"/><Relationship Id="rId528" Type="http://schemas.openxmlformats.org/officeDocument/2006/relationships/hyperlink" Target="http://www.sbsun.com/government-and-politics/20170323/la-protesters-cheer-gops-delayed-vote-on-obamacare-repeal" TargetMode="External"/><Relationship Id="rId529" Type="http://schemas.openxmlformats.org/officeDocument/2006/relationships/hyperlink" Target="http://www.pasadenastarnews.com/government-and-politics/20170323/health-care-workers-patients-rally-against-american-health-care-act-in-san-gabriel-valley" TargetMode="External"/><Relationship Id="rId60" Type="http://schemas.openxmlformats.org/officeDocument/2006/relationships/hyperlink" Target="http://www.koaa.com/story/34666337/several-hundred-people-attend-march-4-trump-rally-in-denver" TargetMode="External"/><Relationship Id="rId61" Type="http://schemas.openxmlformats.org/officeDocument/2006/relationships/hyperlink" Target="https://www.usnews.com/news/best-states/florida/articles/2017-03-04/trump-supporters-opponents-rally-near-his-mar-a-lago-estate" TargetMode="External"/><Relationship Id="rId62" Type="http://schemas.openxmlformats.org/officeDocument/2006/relationships/hyperlink" Target="http://www.omaha.com/news/nebraska/join-pro-trump-rally-in-the-bluffs-similar-gatherings-held/article_c5a668fd-f7c6-57e8-836b-44669359d185.html" TargetMode="External"/><Relationship Id="rId63" Type="http://schemas.openxmlformats.org/officeDocument/2006/relationships/hyperlink" Target="http://www.3newsnow.com/news/local-news/council-bluffs-crowd-rallies-in-support-of-president-donald-trump" TargetMode="External"/><Relationship Id="rId64" Type="http://schemas.openxmlformats.org/officeDocument/2006/relationships/hyperlink" Target="http://qctimes.com/news/local/trump-rally-attracts-support-in-davenport/article_69fc8d0e-4c33-56a0-b27d-aed08fa9f5a9.html" TargetMode="External"/><Relationship Id="rId65" Type="http://schemas.openxmlformats.org/officeDocument/2006/relationships/hyperlink" Target="http://www.kwqc.com/content/news/Trump-supporters-gather-in-Davenport-Saturday-415405183.html" TargetMode="External"/><Relationship Id="rId66" Type="http://schemas.openxmlformats.org/officeDocument/2006/relationships/hyperlink" Target="http://www.kcci.com/article/march-4-trump-rallies-held-in-iowa/9092487" TargetMode="External"/><Relationship Id="rId67" Type="http://schemas.openxmlformats.org/officeDocument/2006/relationships/hyperlink" Target="http://www.desmoinesregister.com/story/news/politics/2017/03/04/trump-supporters-gather-spirit-america-rally/98739128/" TargetMode="External"/><Relationship Id="rId68" Type="http://schemas.openxmlformats.org/officeDocument/2006/relationships/hyperlink" Target="https://www.facebook.com/events/692062447631688/?active_tab=about" TargetMode="External"/><Relationship Id="rId69" Type="http://schemas.openxmlformats.org/officeDocument/2006/relationships/hyperlink" Target="http://www.ottumwacourier.com/news/ottumwa-rally-speakers-see-hope-for-future/article_006fdaf8-0169-11e7-bc58-eb7a0705c639.html" TargetMode="External"/><Relationship Id="rId410" Type="http://schemas.openxmlformats.org/officeDocument/2006/relationships/hyperlink" Target="https://www.abqjournal.com/970734/hundreds-plea-save-our-schools-at-roundhouse-rally.html" TargetMode="External"/><Relationship Id="rId411" Type="http://schemas.openxmlformats.org/officeDocument/2006/relationships/hyperlink" Target="http://poststar.com/blogs/all_politics_is_local/two-day-health-care-demonstration-outside-stefanik-s-glens-falls/article_4e744787-e2a5-53b9-b4a9-f1afdd3c50fc.html" TargetMode="External"/><Relationship Id="rId412" Type="http://schemas.openxmlformats.org/officeDocument/2006/relationships/hyperlink" Target="http://www.wcnc.com/news/events/sc-group-preps-for-peaceful-protest-against-confederate-flags/423277406" TargetMode="External"/><Relationship Id="rId413" Type="http://schemas.openxmlformats.org/officeDocument/2006/relationships/hyperlink" Target="http://www.wbrc.com/story/34942662/bwwb-retirees-protest-after-pension-assets-defrauded" TargetMode="External"/><Relationship Id="rId414" Type="http://schemas.openxmlformats.org/officeDocument/2006/relationships/hyperlink" Target="http://www.fightbacknews.org/2017/3/17/trump-s-muslim-ban-draws-tucson-protest" TargetMode="External"/><Relationship Id="rId415" Type="http://schemas.openxmlformats.org/officeDocument/2006/relationships/hyperlink" Target="http://www.jweekly.com/2017/03/17/six-locals-arrested-at-anti-aipac-protest-in-l-a/" TargetMode="External"/><Relationship Id="rId416" Type="http://schemas.openxmlformats.org/officeDocument/2006/relationships/hyperlink" Target="http://www.latimes.com/politics/essential/la-pol-ca-essential-politics-updates-sen-dianne-feinstein-talks-with-1489787037-htmlstory.html" TargetMode="External"/><Relationship Id="rId417" Type="http://schemas.openxmlformats.org/officeDocument/2006/relationships/hyperlink" Target="http://abc7news.com/sports/dozens-of-napa-high-students-protest-football-players-expulsion/1805855/" TargetMode="External"/><Relationship Id="rId418" Type="http://schemas.openxmlformats.org/officeDocument/2006/relationships/hyperlink" Target="http://www.wftv.com/news/local/murder-victims-mother-joins-anti-death-penalty-protesters-at-rally/503582457" TargetMode="External"/><Relationship Id="rId419" Type="http://schemas.openxmlformats.org/officeDocument/2006/relationships/hyperlink" Target="http://www.mynews13.com/content/news/cfnews13/news/article.html/content/news/articles/cfn/2017/3/17/sabal_trail_pipeline.html" TargetMode="External"/><Relationship Id="rId640" Type="http://schemas.openxmlformats.org/officeDocument/2006/relationships/hyperlink" Target="https://www.washingtonpost.com/local/md-politics/protesters-in-montgomery-hold-competing-rallies-over-rockville-high-rape-case/2017/03/26/5a78dcbc-126b-11e7-9e4f-09aa75d3ec57_story.html?utm_term=.9dd6c0410fe4" TargetMode="External"/><Relationship Id="rId641" Type="http://schemas.openxmlformats.org/officeDocument/2006/relationships/hyperlink" Target="https://www.flickr.com/photos/joegaza/sets/72157680080385290" TargetMode="External"/><Relationship Id="rId642" Type="http://schemas.openxmlformats.org/officeDocument/2006/relationships/hyperlink" Target="http://wpri.com/2017/03/27/homeless-advocates-to-protest-cranston-panhandling-ban/" TargetMode="External"/><Relationship Id="rId643" Type="http://schemas.openxmlformats.org/officeDocument/2006/relationships/hyperlink" Target="http://turnto10.com/news/local/panhandling-demonstration-planned-in-cranston" TargetMode="External"/><Relationship Id="rId644" Type="http://schemas.openxmlformats.org/officeDocument/2006/relationships/hyperlink" Target="http://www.ocregister.com/2017/03/28/immigrants-rights-activists-march-in-santa-ana-to-protest-transgender-detention/" TargetMode="External"/><Relationship Id="rId645" Type="http://schemas.openxmlformats.org/officeDocument/2006/relationships/hyperlink" Target="http://timesofindia.indiatimes.com/nri/us-canada-news/indian-americans-hold-peaceful-protest-against-cnn-in-chicago/articleshow/57848920.cms" TargetMode="External"/><Relationship Id="rId646" Type="http://schemas.openxmlformats.org/officeDocument/2006/relationships/hyperlink" Target="https://www.usnews.com/news/best-states/massachusetts/articles/2017-03-27/protest-expected-at-hearing-for-vermont-farmworker-activists" TargetMode="External"/><Relationship Id="rId300" Type="http://schemas.openxmlformats.org/officeDocument/2006/relationships/hyperlink" Target="http://www.peninsuladailynews.com/news/port-townsend-group-objects-to-dakota-access-pipeline/" TargetMode="External"/><Relationship Id="rId301" Type="http://schemas.openxmlformats.org/officeDocument/2006/relationships/hyperlink" Target="http://www.fresnobee.com/news/local/education/article137995998.html" TargetMode="External"/><Relationship Id="rId302" Type="http://schemas.openxmlformats.org/officeDocument/2006/relationships/hyperlink" Target="http://www.latimes.com/local/lanow/la-me-ln-ca-pol-issa-hunter-townhalls-20170311-story.html" TargetMode="External"/><Relationship Id="rId303" Type="http://schemas.openxmlformats.org/officeDocument/2006/relationships/hyperlink" Target="http://abc7news.com/politics/protesters-target-paypal-co-founder-peter-thiel-over-immigration/1797479/" TargetMode="External"/><Relationship Id="rId304" Type="http://schemas.openxmlformats.org/officeDocument/2006/relationships/hyperlink" Target="http://www.sfgate.com/bayarea/article/Pro-immigrant-demonstrators-rally-outside-Peter-10995442.php" TargetMode="External"/><Relationship Id="rId305" Type="http://schemas.openxmlformats.org/officeDocument/2006/relationships/hyperlink" Target="https://the-journal.com/articles/32940-saturday-march-in-cortez-highlights-women-x2019-s-history" TargetMode="External"/><Relationship Id="rId306" Type="http://schemas.openxmlformats.org/officeDocument/2006/relationships/hyperlink" Target="http://www.westernslopenow.com/news/local-news/standing-rock-support-rally/670756138" TargetMode="External"/><Relationship Id="rId307" Type="http://schemas.openxmlformats.org/officeDocument/2006/relationships/hyperlink" Target="http://patch.com/illinois/algonquin/longmeadow-parkway-protesters-gather-saturday" TargetMode="External"/><Relationship Id="rId308" Type="http://schemas.openxmlformats.org/officeDocument/2006/relationships/hyperlink" Target="http://wane.com/2017/03/11/trump-protesters-gather-downtown-to-appeal-to-state-leaders/" TargetMode="External"/><Relationship Id="rId309" Type="http://schemas.openxmlformats.org/officeDocument/2006/relationships/hyperlink" Target="http://www.leoweekly.com/2017/03/39125/" TargetMode="External"/><Relationship Id="rId647" Type="http://schemas.openxmlformats.org/officeDocument/2006/relationships/hyperlink" Target="http://thehill.com/regulation/325932-bank-workers-protest-outside-santander" TargetMode="External"/><Relationship Id="rId648" Type="http://schemas.openxmlformats.org/officeDocument/2006/relationships/hyperlink" Target="http://www.wwaytv3.com/2017/03/27/women-organizing-wilmington-protest-proposed-cuts-to-pbs/" TargetMode="External"/><Relationship Id="rId649" Type="http://schemas.openxmlformats.org/officeDocument/2006/relationships/hyperlink" Target="http://www.newswest9.com/story/35005808/the-latest-democrats-rally-outside-governors-event" TargetMode="External"/><Relationship Id="rId530" Type="http://schemas.openxmlformats.org/officeDocument/2006/relationships/hyperlink" Target="http://denver.cbslocal.com/2017/03/23/protests-to-health-care-changes-target-colorado-congressional-members/" TargetMode="External"/><Relationship Id="rId531" Type="http://schemas.openxmlformats.org/officeDocument/2006/relationships/hyperlink" Target="http://www.huffingtonpost.com/entry/activists-arrested-white-house-protest-health-care_us_58d42c9be4b03692bea3d51b" TargetMode="External"/><Relationship Id="rId532" Type="http://schemas.openxmlformats.org/officeDocument/2006/relationships/hyperlink" Target="http://www.news-journalonline.com/news/20170323/in-daytona-locals-rally-in-support-of-obamacare" TargetMode="External"/><Relationship Id="rId533" Type="http://schemas.openxmlformats.org/officeDocument/2006/relationships/hyperlink" Target="http://www.chicagotribune.com/news/local/breaking/ct-health-care-rally-met-20170323-story.html" TargetMode="External"/><Relationship Id="rId534" Type="http://schemas.openxmlformats.org/officeDocument/2006/relationships/hyperlink" Target="http://herald-review.com/news/local/davis-appears-via-facetime-to-address-aca-repeal/article_47f95b7f-ee0e-5ff3-9ecd-c7ebc9b6a566.html" TargetMode="External"/><Relationship Id="rId535" Type="http://schemas.openxmlformats.org/officeDocument/2006/relationships/hyperlink" Target="http://www.salina.com/news/local/rally-protests-proposed-repeal-of-affordable-care-act/article_1789fc7e-03ce-578e-a0f0-cd379ac664d6.html" TargetMode="External"/><Relationship Id="rId536" Type="http://schemas.openxmlformats.org/officeDocument/2006/relationships/hyperlink" Target="http://www.recorder.com/Community-members-protest-new-health-care-bill-on-Greenfield-Town-Common-8868955" TargetMode="External"/><Relationship Id="rId537" Type="http://schemas.openxmlformats.org/officeDocument/2006/relationships/hyperlink" Target="http://wwlp.com/2017/03/23/protest-in-greenfield-held-to-oppose-gop-health-care-bill/" TargetMode="External"/><Relationship Id="rId538" Type="http://schemas.openxmlformats.org/officeDocument/2006/relationships/hyperlink" Target="http://www.wcsh6.com/news/local/affordable-health-care-protest-in-bangor/424977634" TargetMode="External"/><Relationship Id="rId539" Type="http://schemas.openxmlformats.org/officeDocument/2006/relationships/hyperlink" Target="http://www.freep.com/story/news/local/michigan/detroit/2017/03/23/detroit-protesters-funeral-obamacare/99539352/" TargetMode="External"/><Relationship Id="rId70" Type="http://schemas.openxmlformats.org/officeDocument/2006/relationships/hyperlink" Target="http://www.ketv.com/article/4-year-old-ohio-girl-literally-blown-away-by-winds/9114468" TargetMode="External"/><Relationship Id="rId71" Type="http://schemas.openxmlformats.org/officeDocument/2006/relationships/hyperlink" Target="http://www.omaha.com/news/nebraska/join-pro-trump-rally-in-the-bluffs-similar-gatherings-held/article_c5a668fd-f7c6-57e8-836b-44669359d185.html" TargetMode="External"/><Relationship Id="rId72" Type="http://schemas.openxmlformats.org/officeDocument/2006/relationships/hyperlink" Target="http://www.idahostatejournal.com/news/local/about-gather-at-rally-in-boise-defending-public-lands/article_a73868ed-63cc-5fbc-8ab3-762cd4888f10.html" TargetMode="External"/><Relationship Id="rId73" Type="http://schemas.openxmlformats.org/officeDocument/2006/relationships/hyperlink" Target="http://www.ktvb.com/news/local/nearly-3000-rally-for-public-lands-at-idaho-capitol/419826645" TargetMode="External"/><Relationship Id="rId74" Type="http://schemas.openxmlformats.org/officeDocument/2006/relationships/hyperlink" Target="http://wane.com/2017/03/04/supporters-gather-to-march-4-trump-amidst-counter-protest/" TargetMode="External"/><Relationship Id="rId75" Type="http://schemas.openxmlformats.org/officeDocument/2006/relationships/hyperlink" Target="http://wane.com/2017/03/04/supporters-gather-to-march-4-trump-amidst-counter-protest/" TargetMode="External"/><Relationship Id="rId76" Type="http://schemas.openxmlformats.org/officeDocument/2006/relationships/hyperlink" Target="http://www.news-sentinel.com/news/us-and-world/The-Latest--30-gather-at-pro-Trump-rally-in-Indianapolis" TargetMode="External"/><Relationship Id="rId77" Type="http://schemas.openxmlformats.org/officeDocument/2006/relationships/hyperlink" Target="http://www.indystar.com/picture-gallery/news/2017/03/04/march-4-trump-in-indianapolis/98741162/" TargetMode="External"/><Relationship Id="rId78" Type="http://schemas.openxmlformats.org/officeDocument/2006/relationships/hyperlink" Target="http://www.kansascity.com/news/politics-government/article136491758.html" TargetMode="External"/><Relationship Id="rId79" Type="http://schemas.openxmlformats.org/officeDocument/2006/relationships/hyperlink" Target="http://www.theadvocate.com/baton_rouge/news/politics/article_878b3ba0-0136-11e7-be56-8ba0374fd2e6.html" TargetMode="External"/><Relationship Id="rId420" Type="http://schemas.openxmlformats.org/officeDocument/2006/relationships/hyperlink" Target="http://abc13.com/news/protesters-call-for-boycott-of-store-connected-to-viral-video/1806074/" TargetMode="External"/><Relationship Id="rId421" Type="http://schemas.openxmlformats.org/officeDocument/2006/relationships/hyperlink" Target="http://www.wtvq.com/2017/03/18/protest-lexington-house-gop-healthcare-replacement-plan/" TargetMode="External"/><Relationship Id="rId422" Type="http://schemas.openxmlformats.org/officeDocument/2006/relationships/hyperlink" Target="http://www.bestofneworleans.com/thelatest/archives/2017/03/17/with-vigil-to-save-the-affordable-care-act-protesters-send-message-to-sen-bill-cassidy" TargetMode="External"/><Relationship Id="rId423" Type="http://schemas.openxmlformats.org/officeDocument/2006/relationships/hyperlink" Target="http://www.workdayminnesota.org/articles/workers-protest-hennepin-county-medical-center-layoffs" TargetMode="External"/><Relationship Id="rId424" Type="http://schemas.openxmlformats.org/officeDocument/2006/relationships/hyperlink" Target="http://www.journalnow.com/news/local/rep-jason-chaffetz-visit-draws-crowd-of-protesters/article_8b6fbf28-cf1b-523d-b1bb-4794d928f31e.html" TargetMode="External"/><Relationship Id="rId425" Type="http://schemas.openxmlformats.org/officeDocument/2006/relationships/hyperlink" Target="http://poststar.com/blogs/all_politics_is_local/two-day-health-care-demonstration-outside-stefanik-s-glens-falls/article_4e744787-e2a5-53b9-b4a9-f1afdd3c50fc.html" TargetMode="External"/><Relationship Id="rId426" Type="http://schemas.openxmlformats.org/officeDocument/2006/relationships/hyperlink" Target="http://www.recordonline.com/news/20170317/more-than-60-protest-fasos-health-care-repeal-vote" TargetMode="External"/><Relationship Id="rId427" Type="http://schemas.openxmlformats.org/officeDocument/2006/relationships/hyperlink" Target="http://www.fightbacknews.org/2017/3/19/new-york-protests-murder-basil-al-araj-continue" TargetMode="External"/><Relationship Id="rId428" Type="http://schemas.openxmlformats.org/officeDocument/2006/relationships/hyperlink" Target="http://gothamist.com/2017/03/20/trump_travel_ban_protest.php" TargetMode="External"/><Relationship Id="rId429" Type="http://schemas.openxmlformats.org/officeDocument/2006/relationships/hyperlink" Target="http://www.gazettetimes.com/news/local/osu-tuition-hike-vote-delayed-after-protest-disrupts-board-meeting/article_04f13b51-110a-507d-91f3-b9d28d879da8.html" TargetMode="External"/><Relationship Id="rId650" Type="http://schemas.openxmlformats.org/officeDocument/2006/relationships/hyperlink" Target="http://forward.com/fast-forward/367246/watch-westboro-baptist-church-trolls-yeshiva-university/" TargetMode="External"/><Relationship Id="rId651" Type="http://schemas.openxmlformats.org/officeDocument/2006/relationships/hyperlink" Target="http://forward.com/fast-forward/367246/watch-westboro-baptist-church-trolls-yeshiva-university/" TargetMode="External"/><Relationship Id="rId652" Type="http://schemas.openxmlformats.org/officeDocument/2006/relationships/hyperlink" Target="http://www.philly.com/philly/blogs/real-time/Black-Lives-Matter-protestors-Seth-Williams-Philadelphia.html" TargetMode="External"/><Relationship Id="rId653" Type="http://schemas.openxmlformats.org/officeDocument/2006/relationships/hyperlink" Target="http://www.fox29.com/news/244134195-story" TargetMode="External"/><Relationship Id="rId654" Type="http://schemas.openxmlformats.org/officeDocument/2006/relationships/hyperlink" Target="http://www.sacbee.com/news/local/article141353198.html" TargetMode="External"/><Relationship Id="rId655" Type="http://schemas.openxmlformats.org/officeDocument/2006/relationships/hyperlink" Target="http://cumberlink.com/news/local/capital_region/immigration-supporters-rally-at-capitol/article_d52bdada-8748-55ec-9277-f569c5368e77.html" TargetMode="External"/><Relationship Id="rId656" Type="http://schemas.openxmlformats.org/officeDocument/2006/relationships/hyperlink" Target="http://www.wctv.tv/content/news/We-are-Florida-rally-held-at-the-Florida-Capital-417377773.html" TargetMode="External"/><Relationship Id="rId310" Type="http://schemas.openxmlformats.org/officeDocument/2006/relationships/hyperlink" Target="http://www.leoweekly.com/2017/03/39125/" TargetMode="External"/><Relationship Id="rId311" Type="http://schemas.openxmlformats.org/officeDocument/2006/relationships/hyperlink" Target="https://www.liberationnews.org/boston-activists-hold-vigil-and-speakout-against-us-imperialism-in-syria-and-yemen-2/" TargetMode="External"/><Relationship Id="rId312" Type="http://schemas.openxmlformats.org/officeDocument/2006/relationships/hyperlink" Target="http://www.delmarvanow.com/story/news/local/maryland/2017/03/11/oc-trump-rally-2017/99050502/" TargetMode="External"/><Relationship Id="rId313" Type="http://schemas.openxmlformats.org/officeDocument/2006/relationships/hyperlink" Target="http://www.delmarvanow.com/story/news/local/maryland/2017/03/11/oc-trump-rally-2017/99050502/" TargetMode="External"/><Relationship Id="rId314" Type="http://schemas.openxmlformats.org/officeDocument/2006/relationships/hyperlink" Target="http://www.newsobserver.com/news/politics-government/state-politics/article137983253.html" TargetMode="External"/><Relationship Id="rId315" Type="http://schemas.openxmlformats.org/officeDocument/2006/relationships/hyperlink" Target="https://lasvegassun.com/news/2017/mar/11/senator-heller-speaks-at-closed-door-event-in-hend/?utm_source=mostpopular&amp;utm_medium=banner&amp;utm_campaign=mostRead" TargetMode="External"/><Relationship Id="rId316" Type="http://schemas.openxmlformats.org/officeDocument/2006/relationships/hyperlink" Target="http://www.ny1.com/nyc/all-boroughs/news/2017/03/12/brooklyn-activists-stage-die-in-at-borough-hall-to-protest-trump-healthcare-propsal.html" TargetMode="External"/><Relationship Id="rId317" Type="http://schemas.openxmlformats.org/officeDocument/2006/relationships/hyperlink" Target="http://okcfox.com/news/local/oklahomans-take-to-the-streets-to-protest-dakota-access-pipelines" TargetMode="External"/><Relationship Id="rId318" Type="http://schemas.openxmlformats.org/officeDocument/2006/relationships/hyperlink" Target="http://www.news9.com/story/34731846/protesters-claim-house-bills-target-the-blind" TargetMode="External"/><Relationship Id="rId319" Type="http://schemas.openxmlformats.org/officeDocument/2006/relationships/hyperlink" Target="http://www.rgvproud.com/news/local-news/a-day-without-a-woman/668895052" TargetMode="External"/><Relationship Id="rId657" Type="http://schemas.openxmlformats.org/officeDocument/2006/relationships/hyperlink" Target="http://chicago.suntimes.com/politics/activists-rally-outside-home-where-man-was-shot-by-ice-agent/" TargetMode="External"/><Relationship Id="rId658" Type="http://schemas.openxmlformats.org/officeDocument/2006/relationships/hyperlink" Target="http://www.southbendtribune.com/news/education/bell-curve-author-draws-protesters-at-notre-dame/article_39afc6ae-aabf-53a9-8705-dee79fb6acdf.html" TargetMode="External"/><Relationship Id="rId659" Type="http://schemas.openxmlformats.org/officeDocument/2006/relationships/hyperlink" Target="http://www.ktvq.com/story/35013229/laurel-high-school-students-protest-to-support-fired-principal" TargetMode="External"/><Relationship Id="rId540" Type="http://schemas.openxmlformats.org/officeDocument/2006/relationships/hyperlink" Target="http://www.mlive.com/news/detroit/index.ssf/2017/03/protest_in_detroit.html" TargetMode="External"/><Relationship Id="rId541" Type="http://schemas.openxmlformats.org/officeDocument/2006/relationships/hyperlink" Target="http://www.rapidgrowthmedia.com/features/032317-Cesar-Chavez-social-justice-march.aspx" TargetMode="External"/><Relationship Id="rId542" Type="http://schemas.openxmlformats.org/officeDocument/2006/relationships/hyperlink" Target="http://www.columbiatribune.com/news/politics/hartzler-staff-holds-discussion-with-protesters-as-health-care-vote/article_c61f2f68-0ff3-11e7-8088-d7644d3a44a5.html" TargetMode="External"/><Relationship Id="rId543" Type="http://schemas.openxmlformats.org/officeDocument/2006/relationships/hyperlink" Target="http://www.news-leader.com/story/news/politics/2017/03/23/gop-health-care-overhaul-vote-draws-protesters-rep-billy-longs-springfield-office/99528900/" TargetMode="External"/><Relationship Id="rId544" Type="http://schemas.openxmlformats.org/officeDocument/2006/relationships/hyperlink" Target="http://www.news-leader.com/story/news/politics/2017/03/23/gop-health-care-overhaul-vote-draws-protesters-rep-billy-longs-springfield-office/99528900/" TargetMode="External"/><Relationship Id="rId545" Type="http://schemas.openxmlformats.org/officeDocument/2006/relationships/hyperlink" Target="http://www.rgj.com/story/news/politics/2017/03/24/reno-protesters-rally-against-obamacare-replacement-bill/99568564/" TargetMode="External"/><Relationship Id="rId546" Type="http://schemas.openxmlformats.org/officeDocument/2006/relationships/hyperlink" Target="http://wivb.com/2017/03/23/dozens-protest-congressman-chris-collins-support-for-gop-health-care-bill/" TargetMode="External"/><Relationship Id="rId547" Type="http://schemas.openxmlformats.org/officeDocument/2006/relationships/hyperlink" Target="http://www.timesunion.com/local/article/Anti-Trumpcare-protesters-stage-Glens-Falls-11024010.php" TargetMode="External"/><Relationship Id="rId548" Type="http://schemas.openxmlformats.org/officeDocument/2006/relationships/hyperlink" Target="http://www.tribtoday.com/news/local-news/2017/03/dozens-protest-two-proposed-injection-wells-in-brookfield/" TargetMode="External"/><Relationship Id="rId549" Type="http://schemas.openxmlformats.org/officeDocument/2006/relationships/hyperlink" Target="http://wyso.org/post/protest-heats-lawmakers-prepare-vote-health-care-overhaul" TargetMode="External"/><Relationship Id="rId200" Type="http://schemas.openxmlformats.org/officeDocument/2006/relationships/hyperlink" Target="http://abc7news.com/news/women-stand-in-solidarity-at-oakland-international-womens-day-event/1791711/" TargetMode="External"/><Relationship Id="rId201" Type="http://schemas.openxmlformats.org/officeDocument/2006/relationships/hyperlink" Target="http://www.vcstar.com/story/news/local/communities/oxnard/2017/03/08/oxnard-rally-calls-council-declare-safe-city/98905502/" TargetMode="External"/><Relationship Id="rId202" Type="http://schemas.openxmlformats.org/officeDocument/2006/relationships/hyperlink" Target="http://www.desertsun.com/story/news/2017/03/08/women-rally-equality-palm-springs/98831096/" TargetMode="External"/><Relationship Id="rId203" Type="http://schemas.openxmlformats.org/officeDocument/2006/relationships/hyperlink" Target="http://www.unionleader.com/article/20170308/NEWS20/170309345" TargetMode="External"/><Relationship Id="rId204" Type="http://schemas.openxmlformats.org/officeDocument/2006/relationships/hyperlink" Target="http://www.timescall.com/longmont-local-news/ci_30840922/international-womens-day-march-and-rally-planned-boulder" TargetMode="External"/><Relationship Id="rId205" Type="http://schemas.openxmlformats.org/officeDocument/2006/relationships/hyperlink" Target="https://www.facebook.com/events/1654792894815505/" TargetMode="External"/><Relationship Id="rId206" Type="http://schemas.openxmlformats.org/officeDocument/2006/relationships/hyperlink" Target="http://www.thedenverchannel.com/news/local-news/hundreds-rally-at-day-without-a-woman-protest-in-denver" TargetMode="External"/><Relationship Id="rId207" Type="http://schemas.openxmlformats.org/officeDocument/2006/relationships/hyperlink" Target="http://www.courant.com/news/connecticut/hc-connecticut-international-womens-day-0309-20170308-story.html" TargetMode="External"/><Relationship Id="rId208" Type="http://schemas.openxmlformats.org/officeDocument/2006/relationships/hyperlink" Target="http://www.usatoday.com/story/news/2017/03/08/day-without-women-aims-show-female-impact-economy-society/98892938/" TargetMode="External"/><Relationship Id="rId209" Type="http://schemas.openxmlformats.org/officeDocument/2006/relationships/hyperlink" Target="http://www.naplesnews.com/story/news/local/2017/03/08/collier-womens-rally-draws-more-than-100/98915148/" TargetMode="External"/><Relationship Id="rId80" Type="http://schemas.openxmlformats.org/officeDocument/2006/relationships/hyperlink" Target="https://www.boston.com/news/local-news/2017/03/04/hundreds-rally-for-planned-parenthood-on-boston-common" TargetMode="External"/><Relationship Id="rId81" Type="http://schemas.openxmlformats.org/officeDocument/2006/relationships/hyperlink" Target="http://boston.cbslocal.com/2017/03/04/planned-parenthood-rally-boston-common-funding-cut-donald-trump/" TargetMode="External"/><Relationship Id="rId82" Type="http://schemas.openxmlformats.org/officeDocument/2006/relationships/hyperlink" Target="http://www.foxnews.com/us/2017/03/05/arrests-made-after-some-march-4-trump-rallies-turn-violent.html?null" TargetMode="External"/><Relationship Id="rId83" Type="http://schemas.openxmlformats.org/officeDocument/2006/relationships/hyperlink" Target="http://www.pressherald.com/2017/03/04/more-than-100-attend-march-4-trump-in-augusta/" TargetMode="External"/><Relationship Id="rId84" Type="http://schemas.openxmlformats.org/officeDocument/2006/relationships/hyperlink" Target="http://www.hollandsentinel.com/news/20170304/dual-protests-boast-support-and-defiance-towards-president-trump" TargetMode="External"/><Relationship Id="rId85" Type="http://schemas.openxmlformats.org/officeDocument/2006/relationships/hyperlink" Target="http://startrends.xyz/news/Anti-Trump-protest-held-in-Grand-Rapids" TargetMode="External"/><Relationship Id="rId86" Type="http://schemas.openxmlformats.org/officeDocument/2006/relationships/hyperlink" Target="http://www.hollandsentinel.com/news/20170304/dual-protests-boast-support-and-defiance-towards-president-trump" TargetMode="External"/><Relationship Id="rId87" Type="http://schemas.openxmlformats.org/officeDocument/2006/relationships/hyperlink" Target="http://startrends.xyz/news/Anti-Trump-protest-held-in-Grand-Rapids" TargetMode="External"/><Relationship Id="rId88" Type="http://schemas.openxmlformats.org/officeDocument/2006/relationships/hyperlink" Target="http://www.reuters.com/article/us-usa-trump-supporters-idUSKBN16B0O8?utm_campaign=trueAnthem:+Trending+Content&amp;utm_content=58bb957704d3011dd2384809&amp;utm_medium=trueAnthem&amp;utm_source=twitter" TargetMode="External"/><Relationship Id="rId89" Type="http://schemas.openxmlformats.org/officeDocument/2006/relationships/hyperlink" Target="http://www.detroitnews.com/story/news/local/michigan/2017/03/04/demonstrators-clash-pro-trump-rally-lansing/98740832/" TargetMode="External"/><Relationship Id="rId430" Type="http://schemas.openxmlformats.org/officeDocument/2006/relationships/hyperlink" Target="http://www.wsoctv.com/news/local/rock-hill-college-to-close-due-to-convention-protest/503392081" TargetMode="External"/><Relationship Id="rId431" Type="http://schemas.openxmlformats.org/officeDocument/2006/relationships/hyperlink" Target="http://www.golfchannel.com/news/golf-central-blog/security-ends-lpga-trump-protest-after-30-minutes/" TargetMode="External"/><Relationship Id="rId432" Type="http://schemas.openxmlformats.org/officeDocument/2006/relationships/hyperlink" Target="http://www.independent.com/news/2017/mar/19/protest-over-cottage-hospitals-vbac-policy/" TargetMode="External"/><Relationship Id="rId433" Type="http://schemas.openxmlformats.org/officeDocument/2006/relationships/hyperlink" Target="http://www.dailycamera.com/news/boulder/ci_30859599/this-weeks-boulder-anti-trump-rally-rescheduled-10" TargetMode="External"/><Relationship Id="rId434" Type="http://schemas.openxmlformats.org/officeDocument/2006/relationships/hyperlink" Target="https://www.denverite.com/75-rallied-marched-demand-investigation-trumps-connections-russia-31914/" TargetMode="External"/><Relationship Id="rId435" Type="http://schemas.openxmlformats.org/officeDocument/2006/relationships/hyperlink" Target="http://www.myrtlebeachonline.com/opinion/op-ed/article138879143.html" TargetMode="External"/><Relationship Id="rId436" Type="http://schemas.openxmlformats.org/officeDocument/2006/relationships/hyperlink" Target="http://www.walb.com/story/34944731/stop-the-violence-rally-marches-in-albany" TargetMode="External"/><Relationship Id="rId437" Type="http://schemas.openxmlformats.org/officeDocument/2006/relationships/hyperlink" Target="http://patch.com/illinois/algonquin/longmeadow-parkway-protesters-gather-saturday" TargetMode="External"/><Relationship Id="rId438" Type="http://schemas.openxmlformats.org/officeDocument/2006/relationships/hyperlink" Target="http://www.chicagotribune.com/news/local/breaking/ct-protesters-irish-immigrant-issues-20170318-story.html" TargetMode="External"/><Relationship Id="rId439" Type="http://schemas.openxmlformats.org/officeDocument/2006/relationships/hyperlink" Target="http://www.bestofneworleans.com/thelatest/archives/2017/03/18/at-second-line-for-health-care-doctors-and-nurses-speak-out-for-affordable-care-act" TargetMode="External"/><Relationship Id="rId660" Type="http://schemas.openxmlformats.org/officeDocument/2006/relationships/hyperlink" Target="http://missoulian.com/news/local/university-of-montana-students-protest-higher-ed-cuts-support-restoration/article_2f472360-3951-5ee5-8b95-9780301731d0.html" TargetMode="External"/><Relationship Id="rId661" Type="http://schemas.openxmlformats.org/officeDocument/2006/relationships/hyperlink" Target="http://www.ithacajournal.com/story/news/local/2017/03/28/arts-organizations-rally-support/99749990/" TargetMode="External"/><Relationship Id="rId662" Type="http://schemas.openxmlformats.org/officeDocument/2006/relationships/hyperlink" Target="http://pix11.com/2017/03/29/immigration-advocates-hold-24-hour-rally-outside-trinity-church-to-protest-trump-refugee-ban/" TargetMode="External"/><Relationship Id="rId663" Type="http://schemas.openxmlformats.org/officeDocument/2006/relationships/hyperlink" Target="http://www.fox5ny.com/news/244506972-story" TargetMode="External"/><Relationship Id="rId664" Type="http://schemas.openxmlformats.org/officeDocument/2006/relationships/hyperlink" Target="http://www.pghcitypaper.com/Blogh/archives/2017/03/28/trump-puppet-highlights-pittsburghs-weekly-tuesdays-with-toomey-protest" TargetMode="External"/><Relationship Id="rId665" Type="http://schemas.openxmlformats.org/officeDocument/2006/relationships/hyperlink" Target="http://lacrossetribune.com/news/local/speaker-to-la-crosse-anti-hate-rally-presidential-campaign-unleashed/article_571dfb55-a796-5c5b-90cd-d16d7e31f5ca.html" TargetMode="External"/><Relationship Id="rId666" Type="http://schemas.openxmlformats.org/officeDocument/2006/relationships/hyperlink" Target="http://religionnews.com/2017/03/29/at-us-capitol-christians-protest-budget-cuts/" TargetMode="External"/><Relationship Id="rId320" Type="http://schemas.openxmlformats.org/officeDocument/2006/relationships/hyperlink" Target="http://www.dallasnews.com/news/politics/2017/03/11/protesters-greet-donald-trumps-son-gop-dinner-downtown-dallas" TargetMode="External"/><Relationship Id="rId321" Type="http://schemas.openxmlformats.org/officeDocument/2006/relationships/hyperlink" Target="http://www.laweekly.com/slideshow/protesters-target-las-only-snowflakes-breitbart-news-local-headquarters-8024602" TargetMode="External"/><Relationship Id="rId322" Type="http://schemas.openxmlformats.org/officeDocument/2006/relationships/hyperlink" Target="http://www.laweekly.com/slideshow/protesters-target-las-only-snowflakes-breitbart-news-local-headquarters-8024602" TargetMode="External"/><Relationship Id="rId323" Type="http://schemas.openxmlformats.org/officeDocument/2006/relationships/hyperlink" Target="http://www.mercurynews.com/2017/03/12/anti-hate-rally-ramps-up-after-slur-filled-san-jose-altercation/" TargetMode="External"/><Relationship Id="rId324" Type="http://schemas.openxmlformats.org/officeDocument/2006/relationships/hyperlink" Target="http://www.cbs8.com/story/34734543/group-holds-travel-ban-protest-at-lindbergh-field" TargetMode="External"/><Relationship Id="rId325" Type="http://schemas.openxmlformats.org/officeDocument/2006/relationships/hyperlink" Target="http://goldenisles.news/news/local_news/conservative-think-tank-visits-golden-isles-some-protest/article_df8053ff-f52f-58fe-9343-e09527daf012.html" TargetMode="External"/><Relationship Id="rId326" Type="http://schemas.openxmlformats.org/officeDocument/2006/relationships/hyperlink" Target="http://www.desmoinesregister.com/story/news/2017/03/12/rally-transgender-iowans-attracts-hundreds/99100006/" TargetMode="External"/><Relationship Id="rId327" Type="http://schemas.openxmlformats.org/officeDocument/2006/relationships/hyperlink" Target="http://www.leoweekly.com/2017/03/jcc-rally-one-us-gets-hit-step/" TargetMode="External"/><Relationship Id="rId328" Type="http://schemas.openxmlformats.org/officeDocument/2006/relationships/hyperlink" Target="https://baltimorebrew.com/2017/03/13/pro-immigrant-protesters-and-st-patricks-day-parade-goers-share-space/" TargetMode="External"/><Relationship Id="rId329" Type="http://schemas.openxmlformats.org/officeDocument/2006/relationships/hyperlink" Target="http://www.baltimoresun.com/news/maryland/bs-md-immigration-rally-sunday-20170312-story.html" TargetMode="External"/><Relationship Id="rId667" Type="http://schemas.openxmlformats.org/officeDocument/2006/relationships/hyperlink" Target="https://www.bostonglobe.com/arts/2017/03/28/arts-leaders-march-state-house-urge-more-support-for-culture/k1ttxpPu3hvtKappDff3zM/story.html" TargetMode="External"/><Relationship Id="rId668" Type="http://schemas.openxmlformats.org/officeDocument/2006/relationships/hyperlink" Target="https://www.usnews.com/news/best-states/oregon/articles/2017-03-29/portland-police-detain-people-in-downtown-protest" TargetMode="External"/><Relationship Id="rId669" Type="http://schemas.openxmlformats.org/officeDocument/2006/relationships/hyperlink" Target="http://koin.com/2017/03/29/city-council-to-meet-1st-time-since-profane-protesters/" TargetMode="External"/><Relationship Id="rId550" Type="http://schemas.openxmlformats.org/officeDocument/2006/relationships/hyperlink" Target="http://www.daytondailynews.com/news/national-govt--politics/groups-protest-gop-dinner-republican-health-plan/vIJ3YktiOSxQ2EejXwUkyI/" TargetMode="External"/><Relationship Id="rId551" Type="http://schemas.openxmlformats.org/officeDocument/2006/relationships/hyperlink" Target="http://www.toledoblade.com/Politics/2017/03/24/50-protest-GOP-health-insurance-proposal.html" TargetMode="External"/><Relationship Id="rId552" Type="http://schemas.openxmlformats.org/officeDocument/2006/relationships/hyperlink" Target="http://www.portlandmercury.com/blogtown/2017/03/24/18909080/ted-wheelers-home-has-once-again-become-a-target-for-protesters" TargetMode="External"/><Relationship Id="rId553" Type="http://schemas.openxmlformats.org/officeDocument/2006/relationships/hyperlink" Target="http://www.timesonline.com/timestoday/beaver-county-democrats-labor-leaders-rally-to-oppose-right-to/article_71b9d954-0fef-11e7-ab3c-f7f81112805b.html" TargetMode="External"/><Relationship Id="rId554" Type="http://schemas.openxmlformats.org/officeDocument/2006/relationships/hyperlink" Target="http://www.sandiegouniontribune.com/communities/north-county/sd-no-issa-protests-20170324-story.html" TargetMode="External"/><Relationship Id="rId555" Type="http://schemas.openxmlformats.org/officeDocument/2006/relationships/hyperlink" Target="http://www.sandiegouniontribune.com/communities/north-county/sd-no-issa-protests-20170324-story.html" TargetMode="External"/><Relationship Id="rId556" Type="http://schemas.openxmlformats.org/officeDocument/2006/relationships/hyperlink" Target="http://www.startribune.com/protesters-decry-deportations/417071154/" TargetMode="External"/><Relationship Id="rId557" Type="http://schemas.openxmlformats.org/officeDocument/2006/relationships/hyperlink" Target="http://www.dukechronicle.com/article/2017/03/durham-residents-protest-obamacare-repeal-with-die-in-friday" TargetMode="External"/><Relationship Id="rId558" Type="http://schemas.openxmlformats.org/officeDocument/2006/relationships/hyperlink" Target="http://www.thesylvaherald.com/news/image_c2f9a790-1486-11e7-9645-eb05242bd302.html" TargetMode="External"/><Relationship Id="rId559" Type="http://schemas.openxmlformats.org/officeDocument/2006/relationships/hyperlink" Target="http://www.wdaz.com/news/4241446-video-police-block-planned-parenthood-protesters-trying-deliver-petition-rep-cramers" TargetMode="External"/><Relationship Id="rId210" Type="http://schemas.openxmlformats.org/officeDocument/2006/relationships/hyperlink" Target="http://www.nbcmiami.com/news/local/South-Florida-Groups-Plan-Protests-For-A-Day-Without-A-Woman-415629883.html" TargetMode="External"/><Relationship Id="rId211" Type="http://schemas.openxmlformats.org/officeDocument/2006/relationships/hyperlink" Target="http://www.firstcoastnews.com/news/local/downtown-jacksonville/international-womens-day-rally-comes-to-hemming-park/420988321" TargetMode="External"/><Relationship Id="rId212" Type="http://schemas.openxmlformats.org/officeDocument/2006/relationships/hyperlink" Target="http://www.nbcmiami.com/news/local/South-Florida-Groups-Plan-Protests-For-A-Day-Without-A-Woman-415629883.html" TargetMode="External"/><Relationship Id="rId213" Type="http://schemas.openxmlformats.org/officeDocument/2006/relationships/hyperlink" Target="http://wsvn.com/news/local/international-womens-day-rally-to-be-held-in-downtown-miami/" TargetMode="External"/><Relationship Id="rId214" Type="http://schemas.openxmlformats.org/officeDocument/2006/relationships/hyperlink" Target="http://www.naplesnews.com/picture-gallery/news/local/2017/03/08/photos-people-gather-for-international-womens-day-rally-in-naples/98919598/" TargetMode="External"/><Relationship Id="rId215" Type="http://schemas.openxmlformats.org/officeDocument/2006/relationships/hyperlink" Target="http://www.abcactionnews.com/news/region-south-pinellas/st-petersburg/international-womens-day-150-women-rally-in-st-petersburg" TargetMode="External"/><Relationship Id="rId216" Type="http://schemas.openxmlformats.org/officeDocument/2006/relationships/hyperlink" Target="http://www.wptv.com/news/region-s-palm-beach-county/boynton-beach/women-across-south-florida-rally-for-day-without-a-woman-strike" TargetMode="External"/><Relationship Id="rId217" Type="http://schemas.openxmlformats.org/officeDocument/2006/relationships/hyperlink" Target="http://kfgo.com/news/articles/2017/mar/09/women-worldwide-rally-for-equality-and-against-trump-in-us/" TargetMode="External"/><Relationship Id="rId218" Type="http://schemas.openxmlformats.org/officeDocument/2006/relationships/hyperlink" Target="http://www.kitv.com/clip/13161234/a-day-without-a-woman-march-held-in-honolulu" TargetMode="External"/><Relationship Id="rId219" Type="http://schemas.openxmlformats.org/officeDocument/2006/relationships/hyperlink" Target="https://www.facebook.com/events/1229380380442503/?active_tab=about" TargetMode="External"/><Relationship Id="rId90" Type="http://schemas.openxmlformats.org/officeDocument/2006/relationships/hyperlink" Target="http://www.freep.com/story/news/local/michigan/2017/03/04/march4trump-macomb-county-donald-trump/98741910/" TargetMode="External"/><Relationship Id="rId91" Type="http://schemas.openxmlformats.org/officeDocument/2006/relationships/hyperlink" Target="https://www.mprnews.org/story/2017/03/04/indianamericans-gather-at-an-eden-prairie-park-to-rally-against-hate" TargetMode="External"/><Relationship Id="rId92" Type="http://schemas.openxmlformats.org/officeDocument/2006/relationships/hyperlink" Target="https://www.usnews.com/news/best-states/minnesota/articles/2017-03-04/st-paul-rally-in-support-of-trump-draws-counterprotesters" TargetMode="External"/><Relationship Id="rId93" Type="http://schemas.openxmlformats.org/officeDocument/2006/relationships/hyperlink" Target="http://www.kare11.com/news/local/st-paul-rally-in-support-of-trump-draws-counterprotesters/419795294" TargetMode="External"/><Relationship Id="rId94" Type="http://schemas.openxmlformats.org/officeDocument/2006/relationships/hyperlink" Target="https://www.usnews.com/news/best-states/minnesota/articles/2017-03-04/st-paul-rally-in-support-of-trump-draws-counterprotesters" TargetMode="External"/><Relationship Id="rId95" Type="http://schemas.openxmlformats.org/officeDocument/2006/relationships/hyperlink" Target="https://www.mprnews.org/story/2017/03/04/indianamericans-gather-at-an-eden-prairie-park-to-rally-against-hate" TargetMode="External"/><Relationship Id="rId96" Type="http://schemas.openxmlformats.org/officeDocument/2006/relationships/hyperlink" Target="http://www.kare11.com/news/local/st-paul-rally-in-support-of-trump-draws-counterprotesters/419795294" TargetMode="External"/><Relationship Id="rId97" Type="http://schemas.openxmlformats.org/officeDocument/2006/relationships/hyperlink" Target="https://www.usnews.com/news/best-states/minnesota/articles/2017-03-04/st-paul-rally-in-support-of-trump-draws-counterprotesters" TargetMode="External"/><Relationship Id="rId98" Type="http://schemas.openxmlformats.org/officeDocument/2006/relationships/hyperlink" Target="http://minnesota.cbslocal.com/2017/03/06/trump-protesters-awaiting-charges/" TargetMode="External"/><Relationship Id="rId100" Type="http://schemas.openxmlformats.org/officeDocument/2006/relationships/hyperlink" Target="http://www.dnj.com/story/money/business/2017/03/06/bernie-sanders-danny-glover-union-workers-better/98801380/" TargetMode="External"/><Relationship Id="rId101" Type="http://schemas.openxmlformats.org/officeDocument/2006/relationships/hyperlink" Target="http://www.wcnc.com/news/local/supporters-hold-rally-in-support-of-president-trump/419818887" TargetMode="External"/><Relationship Id="rId102" Type="http://schemas.openxmlformats.org/officeDocument/2006/relationships/hyperlink" Target="http://www.wsoctv.com/news/local/trump-supporters-come-together-hold-rally-after-presidents-controversial-tweets/499605824" TargetMode="External"/><Relationship Id="rId103" Type="http://schemas.openxmlformats.org/officeDocument/2006/relationships/hyperlink" Target="http://www.wcnc.com/news/local/supporters-hold-rally-in-support-of-president-trump/419818887" TargetMode="External"/><Relationship Id="rId104" Type="http://schemas.openxmlformats.org/officeDocument/2006/relationships/hyperlink" Target="http://www.wsoctv.com/news/local/trump-supporters-come-together-hold-rally-after-presidents-controversial-tweets/499605824" TargetMode="External"/><Relationship Id="rId105" Type="http://schemas.openxmlformats.org/officeDocument/2006/relationships/hyperlink" Target="http://myfox8.com/2017/03/04/hundreds-gather-at-nc-rally-to-support-president-trump/" TargetMode="External"/><Relationship Id="rId106" Type="http://schemas.openxmlformats.org/officeDocument/2006/relationships/hyperlink" Target="http://wncn.com/2017/03/04/hundreds-rally-to-support-president-trump-in-raleigh/" TargetMode="External"/><Relationship Id="rId107" Type="http://schemas.openxmlformats.org/officeDocument/2006/relationships/hyperlink" Target="http://www.nj.com/monmouth/index.ssf/2017/03/usa_usa_pro-trump_rally_chants_as_horns_blare_at_n.html" TargetMode="External"/><Relationship Id="rId108" Type="http://schemas.openxmlformats.org/officeDocument/2006/relationships/hyperlink" Target="http://www.alamogordonews.com/story/news/local/2017/03/04/otero-county-republican-party-rallies-support-trump/98747734/" TargetMode="External"/><Relationship Id="rId109" Type="http://schemas.openxmlformats.org/officeDocument/2006/relationships/hyperlink" Target="http://krqe.com/2017/03/04/group-gathers-in-northeast-albuquerque-to-show-support-for-president-trump/" TargetMode="External"/><Relationship Id="rId99" Type="http://schemas.openxmlformats.org/officeDocument/2006/relationships/hyperlink" Target="http://www.twincities.com/2017/03/04/5-arrested-after-protesters-disrupt-trump-rally-at-capitol/" TargetMode="External"/><Relationship Id="rId440" Type="http://schemas.openxmlformats.org/officeDocument/2006/relationships/hyperlink" Target="http://www.dailyrecord.com/picture-gallery/news/2017/03/18/photos-no-hate-no-fear-immigrants-are-welcome-rally-in-morristown/99358124/" TargetMode="External"/><Relationship Id="rId441" Type="http://schemas.openxmlformats.org/officeDocument/2006/relationships/hyperlink" Target="http://www.northjersey.com/story/news/2017/03/18/pipeline-protesters-march-their-wallets-teaneck/99351946/" TargetMode="External"/><Relationship Id="rId442" Type="http://schemas.openxmlformats.org/officeDocument/2006/relationships/hyperlink" Target="http://buffalonews.com/2017/03/18/gop-officials-erie-niagara-counties-tout-collins-medicaid-plan/" TargetMode="External"/><Relationship Id="rId443" Type="http://schemas.openxmlformats.org/officeDocument/2006/relationships/hyperlink" Target="http://www.wfmj.com/story/34946917/mercer-county-workers-rally-against-right-to-work-possibility" TargetMode="External"/><Relationship Id="rId444" Type="http://schemas.openxmlformats.org/officeDocument/2006/relationships/hyperlink" Target="http://www.readingeagle.com/news/article/demonstrators-protest-sheriffs-plan-in-reading" TargetMode="External"/><Relationship Id="rId445" Type="http://schemas.openxmlformats.org/officeDocument/2006/relationships/hyperlink" Target="http://www.rifuture.org/coughlin-h5093/" TargetMode="External"/><Relationship Id="rId446" Type="http://schemas.openxmlformats.org/officeDocument/2006/relationships/hyperlink" Target="http://www.commercialappeal.com/story/news/government/city/2017/03/18/city-workers-protest-impasse-ordinance/99352666/" TargetMode="External"/><Relationship Id="rId447" Type="http://schemas.openxmlformats.org/officeDocument/2006/relationships/hyperlink" Target="http://www.nbcdfw.com/news/local/Armed-Protestors--Members-of-Mosque-Unite-and-Have-Lunch-416530913.html" TargetMode="External"/><Relationship Id="rId448" Type="http://schemas.openxmlformats.org/officeDocument/2006/relationships/hyperlink" Target="http://cw33.com/2017/03/18/mosque-protest-and-counter-protest-in-richardson-upstaged-by-third-group/" TargetMode="External"/><Relationship Id="rId449" Type="http://schemas.openxmlformats.org/officeDocument/2006/relationships/hyperlink" Target="http://www.khou.com/news/local/texas/protests-outside-n-texas-mosque-take-unexpected-turn/423869610" TargetMode="External"/><Relationship Id="rId670" Type="http://schemas.openxmlformats.org/officeDocument/2006/relationships/hyperlink" Target="http://nooga.com/175629/students-protest-firing-of-wutc-reporter/" TargetMode="External"/><Relationship Id="rId671" Type="http://schemas.openxmlformats.org/officeDocument/2006/relationships/hyperlink" Target="http://www.sfgate.com/crime/article/Albany-High-students-stage-sit-in-following-third-11040138.php" TargetMode="External"/><Relationship Id="rId672" Type="http://schemas.openxmlformats.org/officeDocument/2006/relationships/hyperlink" Target="http://www.pasadenastarnews.com/general-news/20170331/immigration-advocates-march-through-baldwin-park-to-protest-ice-raids-deportations" TargetMode="External"/><Relationship Id="rId673" Type="http://schemas.openxmlformats.org/officeDocument/2006/relationships/hyperlink" Target="http://www.dailycommercial.com/news/20170331/groups-rally-outside-capitol-in-support-of-orlando-prosecutor" TargetMode="External"/><Relationship Id="rId674" Type="http://schemas.openxmlformats.org/officeDocument/2006/relationships/hyperlink" Target="http://www.nola.com/business/index.ssf/2017/03/bayou_bridge_pipeline_protesto.html" TargetMode="External"/><Relationship Id="rId675" Type="http://schemas.openxmlformats.org/officeDocument/2006/relationships/hyperlink" Target="http://www.fosters.com/news/20170330/anti-transgender-bus-sparks-protest-in-boston" TargetMode="External"/><Relationship Id="rId676" Type="http://schemas.openxmlformats.org/officeDocument/2006/relationships/hyperlink" Target="https://www.washingtonpost.com/news/morning-mix/wp/2017/03/31/an-anti-transgender-free-speech-bus-is-rolling-through-the-east-coast-sparking-protests-and-a-video-game/?utm_term=.b36be0435ef3" TargetMode="External"/><Relationship Id="rId330" Type="http://schemas.openxmlformats.org/officeDocument/2006/relationships/hyperlink" Target="http://www.stltoday.com/news/local/crime-and-courts/ferguson-market-disputes-claims-as-new-michael-brown-documentary-prompts/article_fc382406-dbd5-5f53-aeda-4de3f2d5d31e.html" TargetMode="External"/><Relationship Id="rId331" Type="http://schemas.openxmlformats.org/officeDocument/2006/relationships/hyperlink" Target="http://www.billboard.com/articles/events/sxsw/7720908/ferguson-missouri-protests-sxsw-mike-brown-documentary-stranger-fruit" TargetMode="External"/><Relationship Id="rId332" Type="http://schemas.openxmlformats.org/officeDocument/2006/relationships/hyperlink" Target="http://www.hastingstribune.com/news/welcome-to-hastings-rally-draws-participants/article_48c94554-079b-11e7-8e0e-4360c40d7f8e.html" TargetMode="External"/><Relationship Id="rId333" Type="http://schemas.openxmlformats.org/officeDocument/2006/relationships/hyperlink" Target="http://journalstar.com/news/local/rally-gives-transgender-and-lgbtq-community-hope/article_e24fbb07-62ef-5721-b200-d72d68fa6e16.html" TargetMode="External"/><Relationship Id="rId334" Type="http://schemas.openxmlformats.org/officeDocument/2006/relationships/hyperlink" Target="http://www.nj.com/essex/index.ssf/2017/03/united_airlines_protests_launch_of_emerates_newark.html" TargetMode="External"/><Relationship Id="rId335" Type="http://schemas.openxmlformats.org/officeDocument/2006/relationships/hyperlink" Target="http://wisconsingazette.com/2017/03/15/animal-liberation-activists-protest-at-baldwin-town-hall-meeting/" TargetMode="External"/><Relationship Id="rId336" Type="http://schemas.openxmlformats.org/officeDocument/2006/relationships/hyperlink" Target="http://www.sanluisobispo.com/news/local/article138351958.html" TargetMode="External"/><Relationship Id="rId337" Type="http://schemas.openxmlformats.org/officeDocument/2006/relationships/hyperlink" Target="https://the-journal.com/articles/33239-dakota-access-pipeline-protest-in-cortez" TargetMode="External"/><Relationship Id="rId338" Type="http://schemas.openxmlformats.org/officeDocument/2006/relationships/hyperlink" Target="http://www.truth-out.org/news/item/39874-rep-gutierrez-speaks-out-after-being-handcuffed-for-demanding-answers-on-ice-raids-and-deportations" TargetMode="External"/><Relationship Id="rId339" Type="http://schemas.openxmlformats.org/officeDocument/2006/relationships/hyperlink" Target="http://www.indystar.com/story/news/2017/03/13/protesters-vow-block-crown-hill-tree-removal/99113506/" TargetMode="External"/><Relationship Id="rId677" Type="http://schemas.openxmlformats.org/officeDocument/2006/relationships/hyperlink" Target="http://www.thecrimson.com/article/2017/3/30/students-protest-anti-transgender-bus/" TargetMode="External"/><Relationship Id="rId678" Type="http://schemas.openxmlformats.org/officeDocument/2006/relationships/hyperlink" Target="http://www.gazettenet.com/Easthampton-High-School-students-hold-walkout-8988252" TargetMode="External"/><Relationship Id="rId679" Type="http://schemas.openxmlformats.org/officeDocument/2006/relationships/hyperlink" Target="http://wpri.com/2017/03/30/environmental-groups-protest-at-national-grid-facility-following-gas-leak/" TargetMode="External"/><Relationship Id="rId560" Type="http://schemas.openxmlformats.org/officeDocument/2006/relationships/hyperlink" Target="http://www.newsday.com/long-island/politics/spin-cycle/protest-outside-robert-mercer-s-office-in-east-setauket-1.13314352" TargetMode="External"/><Relationship Id="rId561" Type="http://schemas.openxmlformats.org/officeDocument/2006/relationships/hyperlink" Target="http://www.democratandchronicle.com/story/news/2017/03/24/arrests-follow-overnight-protests-at-boarder-patrol-station-in-irondequoit/99572000/" TargetMode="External"/><Relationship Id="rId562" Type="http://schemas.openxmlformats.org/officeDocument/2006/relationships/hyperlink" Target="http://westchester.news12.com/news/seniors-at-rockland-meals-on-wheels-rally-against-cuts-1.13314009" TargetMode="External"/><Relationship Id="rId563" Type="http://schemas.openxmlformats.org/officeDocument/2006/relationships/hyperlink" Target="http://www.huffingtonpost.com/entry/timothy-caughman-protest-march-new-york-hate-crime_us_58d57ca7e4b03692bea5e6d6" TargetMode="External"/><Relationship Id="rId564" Type="http://schemas.openxmlformats.org/officeDocument/2006/relationships/hyperlink" Target="http://southwestdutchess.dailyvoice.com/lifestyle/hudson-valley-residents-protest-animal-use-at-poughkeepsie-circus/705060/" TargetMode="External"/><Relationship Id="rId565" Type="http://schemas.openxmlformats.org/officeDocument/2006/relationships/hyperlink" Target="http://www.democratandchronicle.com/story/news/2017/03/24/arrests-follow-overnight-protests-at-boarder-patrol-station-in-irondequoit/99572000/" TargetMode="External"/><Relationship Id="rId566" Type="http://schemas.openxmlformats.org/officeDocument/2006/relationships/hyperlink" Target="http://www.ohio.com/news/local/police-chief-calls-racism-accusations-bulls-as-protesters-rally-after-shooting-of-black-man-over-dirt-bike-1.756078" TargetMode="External"/><Relationship Id="rId567" Type="http://schemas.openxmlformats.org/officeDocument/2006/relationships/hyperlink" Target="http://www.heraldandnews.com/news/local_news/lng-pros-cons-protesters-fear-pipeline-pollution/article_892f5ea6-b0f7-5ef8-82e7-c5b9a46988c3.html" TargetMode="External"/><Relationship Id="rId568" Type="http://schemas.openxmlformats.org/officeDocument/2006/relationships/hyperlink" Target="http://www.oregonlive.com/business/index.ssf/2017/03/renewed_pipeline_push_by_jorda.html" TargetMode="External"/><Relationship Id="rId569" Type="http://schemas.openxmlformats.org/officeDocument/2006/relationships/hyperlink" Target="http://www.news8000.com/news/westby-students-protest-for-principle-on-administrative-leave/414736182" TargetMode="External"/><Relationship Id="rId220" Type="http://schemas.openxmlformats.org/officeDocument/2006/relationships/hyperlink" Target="http://abc7chicago.com/news/chicago-women-take-part-in-a-day-without-a-woman/1790317/" TargetMode="External"/><Relationship Id="rId221" Type="http://schemas.openxmlformats.org/officeDocument/2006/relationships/hyperlink" Target="http://www.fightbacknews.org/2017/3/9/over-1000-join-chicago-international-women-s-day-rally" TargetMode="External"/><Relationship Id="rId222" Type="http://schemas.openxmlformats.org/officeDocument/2006/relationships/hyperlink" Target="http://chicago.cbslocal.com/2017/03/08/chicago-businesses-mark-a-day-without-a-woman-with-strikes-rallies/" TargetMode="External"/><Relationship Id="rId223" Type="http://schemas.openxmlformats.org/officeDocument/2006/relationships/hyperlink" Target="https://www.facebook.com/events/1588926087788987/?active_tab=discussion" TargetMode="External"/><Relationship Id="rId224" Type="http://schemas.openxmlformats.org/officeDocument/2006/relationships/hyperlink" Target="http://foxillinois.com/news/local/rally-at-the-capitol-celebrates-international-womens-day" TargetMode="External"/><Relationship Id="rId225" Type="http://schemas.openxmlformats.org/officeDocument/2006/relationships/hyperlink" Target="http://wbaa.org/post/lafayette-women-opt-out-visible-and-invisible-work-during-womens-strike" TargetMode="External"/><Relationship Id="rId226" Type="http://schemas.openxmlformats.org/officeDocument/2006/relationships/hyperlink" Target="https://www.facebook.com/events/410710642599484/?active_tab=discussion" TargetMode="External"/><Relationship Id="rId227" Type="http://schemas.openxmlformats.org/officeDocument/2006/relationships/hyperlink" Target="http://m.ljworld.com/news/2017/mar/08/international-womens-day-draws-crowd-watson-park/?templates=mobile" TargetMode="External"/><Relationship Id="rId228" Type="http://schemas.openxmlformats.org/officeDocument/2006/relationships/hyperlink" Target="http://www.masslive.com/news/index.ssf/2017/03/about_100_attend_rally_for_wom.html" TargetMode="External"/><Relationship Id="rId229" Type="http://schemas.openxmlformats.org/officeDocument/2006/relationships/hyperlink" Target="http://www.wcvb.com/article/rally-in-boston-for-a-day-without-a-woman/9108960" TargetMode="External"/><Relationship Id="rId450" Type="http://schemas.openxmlformats.org/officeDocument/2006/relationships/hyperlink" Target="http://www.nbcdfw.com/news/local/Armed-Protestors--Members-of-Mosque-Unite-and-Have-Lunch-416530913.html" TargetMode="External"/><Relationship Id="rId451" Type="http://schemas.openxmlformats.org/officeDocument/2006/relationships/hyperlink" Target="http://cw33.com/2017/03/18/mosque-protest-and-counter-protest-in-richardson-upstaged-by-third-group/" TargetMode="External"/><Relationship Id="rId452" Type="http://schemas.openxmlformats.org/officeDocument/2006/relationships/hyperlink" Target="http://cw33.com/2017/03/18/mosque-protest-and-counter-protest-in-richardson-upstaged-by-third-group/" TargetMode="External"/><Relationship Id="rId453" Type="http://schemas.openxmlformats.org/officeDocument/2006/relationships/hyperlink" Target="http://www.nbcdfw.com/news/local/Armed-Protestors--Members-of-Mosque-Unite-and-Have-Lunch-416530913.html" TargetMode="External"/><Relationship Id="rId454" Type="http://schemas.openxmlformats.org/officeDocument/2006/relationships/hyperlink" Target="http://www.newsadvance.com/news/local/protesters-march-in-support-of-civil-liberties/article_4c4c14fd-b527-5e07-9ed2-a2ea8949e9a6.html" TargetMode="External"/><Relationship Id="rId455" Type="http://schemas.openxmlformats.org/officeDocument/2006/relationships/hyperlink" Target="http://www.vagazette.com/news/va-vg-del-mullin-holds-rally-over-proposed-cuts-to-chesapeake-bay-cleanup-20170318-story.html" TargetMode="External"/><Relationship Id="rId456" Type="http://schemas.openxmlformats.org/officeDocument/2006/relationships/hyperlink" Target="http://www.mychamplainvalley.com/news/large-protest-in-vt-after-feds-arrest-immigrants/674908604" TargetMode="External"/><Relationship Id="rId110" Type="http://schemas.openxmlformats.org/officeDocument/2006/relationships/hyperlink" Target="https://www.facebook.com/events/1280142308731804/" TargetMode="External"/><Relationship Id="rId111" Type="http://schemas.openxmlformats.org/officeDocument/2006/relationships/hyperlink" Target="http://www.daily-times.com/story/news/local/farmington/2017/03/04/pro-immigrant-rally-draws-dozens-participants/98747704/" TargetMode="External"/><Relationship Id="rId459" Type="http://schemas.openxmlformats.org/officeDocument/2006/relationships/hyperlink" Target="http://www.gazettextra.com/20170318/about_15_people_protest_outside_republican_lincoln_day_dinner" TargetMode="External"/><Relationship Id="rId1" Type="http://schemas.openxmlformats.org/officeDocument/2006/relationships/hyperlink" Target="http://www.pasadenastarnews.com/general-news/20170301/caltech-students-faculty-rally-against-trump-travel-ban-immigration-stance" TargetMode="External"/><Relationship Id="rId2" Type="http://schemas.openxmlformats.org/officeDocument/2006/relationships/hyperlink" Target="http://napavalleyregister.com/news/local/activists-protest-planned-deportation-of-napa-man/article_30ac57e1-2dbe-5c87-be87-2bc917177230.html" TargetMode="External"/><Relationship Id="rId3" Type="http://schemas.openxmlformats.org/officeDocument/2006/relationships/hyperlink" Target="http://kron4.com/2017/03/04/immigration-rally-for-ice-detainee-in-richmond/" TargetMode="External"/><Relationship Id="rId4" Type="http://schemas.openxmlformats.org/officeDocument/2006/relationships/hyperlink" Target="http://www.cbsnews.com/news/rosie-odonnell-slams-media-in-anti-trump-speech/" TargetMode="External"/><Relationship Id="rId5" Type="http://schemas.openxmlformats.org/officeDocument/2006/relationships/hyperlink" Target="http://www.nbcwashington.com/news/local/Rosie-ODonnell-to-Lead-Protest-Tuesday-Trumps-Address-to-Congress-414998503.html" TargetMode="External"/><Relationship Id="rId6" Type="http://schemas.openxmlformats.org/officeDocument/2006/relationships/hyperlink" Target="http://wfla.com/2017/03/01/lakeland-planned-parenthood-supporters-march-in-opposition-to-abortion-lawsuit-bill/" TargetMode="External"/><Relationship Id="rId7" Type="http://schemas.openxmlformats.org/officeDocument/2006/relationships/hyperlink" Target="http://www.mndaily.com/article/2017/03/about-80-march-down-umn-fraternity-row-to-rally-against-rape-culture-in-greek-life" TargetMode="External"/><Relationship Id="rId8" Type="http://schemas.openxmlformats.org/officeDocument/2006/relationships/hyperlink" Target="https://twin-cities.umn.edu/news-events/u-m-students-hold-support-u-day-rally-mn-capitol" TargetMode="External"/><Relationship Id="rId9" Type="http://schemas.openxmlformats.org/officeDocument/2006/relationships/hyperlink" Target="http://www.pressherald.com/2017/03/01/crowd-rallies-in-portland-for-rights-of-transgender-people/" TargetMode="External"/><Relationship Id="rId112" Type="http://schemas.openxmlformats.org/officeDocument/2006/relationships/hyperlink" Target="http://www.reviewjournal.com/news/politics-and-government/nevada/pro-trump-demonstrators-rally-outside-las-vegas-hotel" TargetMode="External"/><Relationship Id="rId113" Type="http://schemas.openxmlformats.org/officeDocument/2006/relationships/hyperlink" Target="http://news3lv.com/news/local/about-200-march-for-and-against-president-trump-in-las-vegas" TargetMode="External"/><Relationship Id="rId114" Type="http://schemas.openxmlformats.org/officeDocument/2006/relationships/hyperlink" Target="http://www.reviewjournal.com/news/politics-and-government/nevada/pro-trump-demonstrators-rally-outside-las-vegas-hotel" TargetMode="External"/><Relationship Id="rId115" Type="http://schemas.openxmlformats.org/officeDocument/2006/relationships/hyperlink" Target="http://www.ktvn.com/story/34666968/pro-trump-and-anti-trump-rallies-both-gather-in-downtown-reno" TargetMode="External"/><Relationship Id="rId116" Type="http://schemas.openxmlformats.org/officeDocument/2006/relationships/hyperlink" Target="https://www.facebook.com/events/1280270022019650/permalink/1290127794367206/" TargetMode="External"/><Relationship Id="rId117" Type="http://schemas.openxmlformats.org/officeDocument/2006/relationships/hyperlink" Target="http://www.ktvn.com/story/34666968/pro-trump-and-anti-trump-rallies-both-gather-in-downtown-reno" TargetMode="External"/><Relationship Id="rId118" Type="http://schemas.openxmlformats.org/officeDocument/2006/relationships/hyperlink" Target="http://www.midhudsonnews.com/News/2017/March/05/Kings_ed_aid_rally-05Mar17.htm" TargetMode="External"/><Relationship Id="rId119" Type="http://schemas.openxmlformats.org/officeDocument/2006/relationships/hyperlink" Target="http://pix11.com/2017/03/04/peoples-march-for-education-justice-heads-to-cuomos-nyc-office/" TargetMode="External"/><Relationship Id="rId457" Type="http://schemas.openxmlformats.org/officeDocument/2006/relationships/hyperlink" Target="https://www.capitolhillseattle.com/2017/03/protest-against-displacement-at-23rd-and-union-targets-landowners-madrona-home-sparks-scuffle-at-uncle-ikes/" TargetMode="External"/><Relationship Id="rId458" Type="http://schemas.openxmlformats.org/officeDocument/2006/relationships/hyperlink" Target="http://www.wisconsinrapidstribune.com/story/news/local/2017/03/18/300-rally-transgender-rights-appleton/99348716/" TargetMode="External"/><Relationship Id="rId680" Type="http://schemas.openxmlformats.org/officeDocument/2006/relationships/hyperlink" Target="http://www.sfgate.com/news/article/Amid-Russia-probe-hundreds-protest-Nunes-return-11041933.php" TargetMode="External"/><Relationship Id="rId681" Type="http://schemas.openxmlformats.org/officeDocument/2006/relationships/hyperlink" Target="http://abc7.com/news/immigrant-youth-coalition-demonstrators-rally-in-boyle-heights/1829555/" TargetMode="External"/><Relationship Id="rId682" Type="http://schemas.openxmlformats.org/officeDocument/2006/relationships/hyperlink" Target="http://www.nbcbayarea.com/news/local/East-Palo-Alto-Residents-Protest-Near-Future-Amazon-Office-417747223.html" TargetMode="External"/><Relationship Id="rId683" Type="http://schemas.openxmlformats.org/officeDocument/2006/relationships/hyperlink" Target="https://www.statnews.com/2017/03/31/vaccine-skeptic-protest/" TargetMode="External"/><Relationship Id="rId684" Type="http://schemas.openxmlformats.org/officeDocument/2006/relationships/hyperlink" Target="http://www.thegazette.com/subject/news/government/protesters-rally-for-workers-rights-in-iowa-city-20170331" TargetMode="External"/><Relationship Id="rId685" Type="http://schemas.openxmlformats.org/officeDocument/2006/relationships/hyperlink" Target="http://wgntv.com/2017/03/31/englewood-students-lead-peace-march-and-rally-against-chicago-violence/" TargetMode="External"/><Relationship Id="rId686" Type="http://schemas.openxmlformats.org/officeDocument/2006/relationships/hyperlink" Target="http://ksn.com/2017/04/01/rally-for-equality-held-in-old-town-square/" TargetMode="External"/><Relationship Id="rId340" Type="http://schemas.openxmlformats.org/officeDocument/2006/relationships/hyperlink" Target="http://www.hutchnews.com/news/local_state_news/around-rally-at-kansas-statehouse-urging-tolerance-of-muslims-religious/article_16979e28-49f5-59ba-927f-77fb631e5b8e.html" TargetMode="External"/><Relationship Id="rId341" Type="http://schemas.openxmlformats.org/officeDocument/2006/relationships/hyperlink" Target="http://www.wlky.com/article/group-rallies-to-protest-school-bills/9128244" TargetMode="External"/><Relationship Id="rId342" Type="http://schemas.openxmlformats.org/officeDocument/2006/relationships/hyperlink" Target="http://www.kmbz.com/Activists-protest-outside-senator-s-office-in-down/23039153" TargetMode="External"/><Relationship Id="rId343" Type="http://schemas.openxmlformats.org/officeDocument/2006/relationships/hyperlink" Target="https://dailygazette.com/article/2017/03/13/trump-has-awakened-a-sleeping-giant-and-it-s-the-american-people" TargetMode="External"/><Relationship Id="rId344" Type="http://schemas.openxmlformats.org/officeDocument/2006/relationships/hyperlink" Target="http://kval.com/news/local/roseburg-faculty-and-students-rally-at-the-capitol-for-full-funding-of-measure-98" TargetMode="External"/><Relationship Id="rId345" Type="http://schemas.openxmlformats.org/officeDocument/2006/relationships/hyperlink" Target="http://www.pahouse.com/DCosta/News/?id=82009" TargetMode="External"/><Relationship Id="rId346" Type="http://schemas.openxmlformats.org/officeDocument/2006/relationships/hyperlink" Target="http://www.pghcitypaper.com/PolitiCrap/archives/2017/03/14/constituents-and-advocates-protest-anti-immigration-stances-of-pittsburgh-area-state-reps" TargetMode="External"/><Relationship Id="rId347" Type="http://schemas.openxmlformats.org/officeDocument/2006/relationships/hyperlink" Target="http://dfw.cbslocal.com/2017/03/13/texas-teachers-rally-against-school-choice-bill/" TargetMode="External"/><Relationship Id="rId348" Type="http://schemas.openxmlformats.org/officeDocument/2006/relationships/hyperlink" Target="http://www.kens5.com/news/local/voters-protest-gop-health-care-bill-want-town-hall/422308994" TargetMode="External"/><Relationship Id="rId349" Type="http://schemas.openxmlformats.org/officeDocument/2006/relationships/hyperlink" Target="http://kpq.com/marijuana-industry-workers-rally/" TargetMode="External"/><Relationship Id="rId687" Type="http://schemas.openxmlformats.org/officeDocument/2006/relationships/hyperlink" Target="http://www.courier-journal.com/story/news/crime/2017/03/31/pro-concealed-carry-gun-rally-near-university-louisville-friday/99861432/" TargetMode="External"/><Relationship Id="rId688" Type="http://schemas.openxmlformats.org/officeDocument/2006/relationships/hyperlink" Target="http://www.lifenews.com/2017/03/31/planned-parenthood-abortion-clinic-faces-protests-after-killing-a-woman-in-botched-abortion/" TargetMode="External"/><Relationship Id="rId689" Type="http://schemas.openxmlformats.org/officeDocument/2006/relationships/hyperlink" Target="http://www.stltoday.com/news/local/crime-and-courts/dozen-people-in-police-custody-after-protest-blocking-two-entrances/article_5343f3a1-8d0c-56dc-a540-1db2e5f38733.html" TargetMode="External"/><Relationship Id="rId570" Type="http://schemas.openxmlformats.org/officeDocument/2006/relationships/hyperlink" Target="http://www.register-herald.com/news/groups-continue-protest-of-health-care-plan/article_ee99618a-20bc-5d12-98ed-8b48768cf563.html" TargetMode="External"/><Relationship Id="rId571" Type="http://schemas.openxmlformats.org/officeDocument/2006/relationships/hyperlink" Target="http://www.montgomeryadvertiser.com/picture-gallery/news/local/2017/03/25/trump-rally-held-52-years-after-mlk-led-march-to-alabama-capitol-steps/99630998/" TargetMode="External"/><Relationship Id="rId572" Type="http://schemas.openxmlformats.org/officeDocument/2006/relationships/hyperlink" Target="http://kfor.com/2017/03/25/we-just-need-to-come-together-oklahomans-gather-at-rally-in-support-of-president-trump/" TargetMode="External"/><Relationship Id="rId573" Type="http://schemas.openxmlformats.org/officeDocument/2006/relationships/hyperlink" Target="http://www.azcentral.com/story/news/local/phoenix/2017/03/25/arizona-supporters-march-trump-maga-event/99630226/" TargetMode="External"/><Relationship Id="rId574" Type="http://schemas.openxmlformats.org/officeDocument/2006/relationships/hyperlink" Target="http://www.ocregister.com/articles/march-747576-trump-beach.html" TargetMode="External"/><Relationship Id="rId575" Type="http://schemas.openxmlformats.org/officeDocument/2006/relationships/hyperlink" Target="http://www.ocregister.com/articles/march-747576-trump-beach.html" TargetMode="External"/><Relationship Id="rId576" Type="http://schemas.openxmlformats.org/officeDocument/2006/relationships/hyperlink" Target="http://www.ocregister.com/articles/march-747576-trump-beach.html" TargetMode="External"/><Relationship Id="rId230" Type="http://schemas.openxmlformats.org/officeDocument/2006/relationships/hyperlink" Target="http://wwlp.com/2017/03/08/rally-for-women-held-in-downtown-greenfield/" TargetMode="External"/><Relationship Id="rId231" Type="http://schemas.openxmlformats.org/officeDocument/2006/relationships/hyperlink" Target="http://www.masslive.com/news/index.ssf/2017/03/about_100_attend_rally_for_wom.html" TargetMode="External"/><Relationship Id="rId232" Type="http://schemas.openxmlformats.org/officeDocument/2006/relationships/hyperlink" Target="http://www.capecod.com/newscenter/demonstrations-across-cape-cod-mark-womens-day/" TargetMode="External"/><Relationship Id="rId233" Type="http://schemas.openxmlformats.org/officeDocument/2006/relationships/hyperlink" Target="http://www.capecod.com/newscenter/demonstrations-across-cape-cod-mark-womens-day/" TargetMode="External"/><Relationship Id="rId234" Type="http://schemas.openxmlformats.org/officeDocument/2006/relationships/hyperlink" Target="http://www.barnstablepatriot.com/news/20170310/cape-cod-rotary-demonstrations-mark-international-womens-day" TargetMode="External"/><Relationship Id="rId235" Type="http://schemas.openxmlformats.org/officeDocument/2006/relationships/hyperlink" Target="http://www.capecod.com/newscenter/demonstrations-across-cape-cod-mark-womens-day/" TargetMode="External"/><Relationship Id="rId236" Type="http://schemas.openxmlformats.org/officeDocument/2006/relationships/hyperlink" Target="http://www.barnstablepatriot.com/news/20170310/cape-cod-rotary-demonstrations-mark-international-womens-day" TargetMode="External"/><Relationship Id="rId237" Type="http://schemas.openxmlformats.org/officeDocument/2006/relationships/hyperlink" Target="http://www.capecod.com/newscenter/demonstrations-across-cape-cod-mark-womens-day/" TargetMode="External"/><Relationship Id="rId238" Type="http://schemas.openxmlformats.org/officeDocument/2006/relationships/hyperlink" Target="http://www.barnstablepatriot.com/news/20170310/cape-cod-rotary-demonstrations-mark-international-womens-day" TargetMode="External"/><Relationship Id="rId239" Type="http://schemas.openxmlformats.org/officeDocument/2006/relationships/hyperlink" Target="http://baltimore.cbslocal.com/2017/03/08/a-day-without-a-woman-demonstrations-in-baltimore/" TargetMode="External"/><Relationship Id="rId577" Type="http://schemas.openxmlformats.org/officeDocument/2006/relationships/hyperlink" Target="http://www.ocregister.com/articles/march-747576-trump-beach.html" TargetMode="External"/><Relationship Id="rId578" Type="http://schemas.openxmlformats.org/officeDocument/2006/relationships/hyperlink" Target="https://www.flickr.com/photos/joegaza/sets/72157680080385290" TargetMode="External"/><Relationship Id="rId579" Type="http://schemas.openxmlformats.org/officeDocument/2006/relationships/hyperlink" Target="http://abc7.com/politics/oc-protesters-seek-health-care-town-hall-with-rep-mimi-walters/1817804/" TargetMode="External"/><Relationship Id="rId460" Type="http://schemas.openxmlformats.org/officeDocument/2006/relationships/hyperlink" Target="http://www.greenbaypressgazette.com/story/news/2017/03/18/hmong-group-rallies-social-justice-hate-crime-charges-henry-kaminski-junction-city/99308400/" TargetMode="External"/><Relationship Id="rId461" Type="http://schemas.openxmlformats.org/officeDocument/2006/relationships/hyperlink" Target="http://www.your4state.com/news/west-virginia/protesters-picket-west-virginia-attorney-general-patrick-morriseys-speech/674926605" TargetMode="External"/><Relationship Id="rId462" Type="http://schemas.openxmlformats.org/officeDocument/2006/relationships/hyperlink" Target="http://laist.com/2017/03/19/aipac_protest.php" TargetMode="External"/><Relationship Id="rId463" Type="http://schemas.openxmlformats.org/officeDocument/2006/relationships/hyperlink" Target="http://www.aspentimes.com/news/trump-protesters-rally-in-aspen/" TargetMode="External"/><Relationship Id="rId464" Type="http://schemas.openxmlformats.org/officeDocument/2006/relationships/hyperlink" Target="http://www.delawareonline.com/story/news/local/2017/03/19/hundreds-unite-support-siegel-jewish-community-center/99384924/" TargetMode="External"/><Relationship Id="rId465" Type="http://schemas.openxmlformats.org/officeDocument/2006/relationships/hyperlink" Target="http://patch.com/new-york/brooklyn/mta-fare-hikes-what-expect-when-buying-subway-tickets-week" TargetMode="External"/><Relationship Id="rId466" Type="http://schemas.openxmlformats.org/officeDocument/2006/relationships/hyperlink" Target="http://www.espn.com/mens-college-basketball/story/_/id/18951551/protesters-fly-confederate-flag-ncaa-tournament-arena-south-carolina" TargetMode="External"/><Relationship Id="rId467" Type="http://schemas.openxmlformats.org/officeDocument/2006/relationships/hyperlink" Target="http://www.columbian.com/news/2017/mar/19/groups-in-clark-county-rally-for-affordable-health-care/" TargetMode="External"/><Relationship Id="rId468" Type="http://schemas.openxmlformats.org/officeDocument/2006/relationships/hyperlink" Target="http://abc7.com/education/palms-students-teachers-protest-sharing-campus-with-charter-school/1811614/" TargetMode="External"/><Relationship Id="rId469" Type="http://schemas.openxmlformats.org/officeDocument/2006/relationships/hyperlink" Target="http://www.mercurynews.com/2017/03/21/west-valley-mission-college-teachers-protest-contract-delays/" TargetMode="External"/><Relationship Id="rId120" Type="http://schemas.openxmlformats.org/officeDocument/2006/relationships/hyperlink" Target="http://blog.timesunion.com/capitol/archives/272778/local-rally-part-of-push-for-education-prison-reforms/" TargetMode="External"/><Relationship Id="rId121" Type="http://schemas.openxmlformats.org/officeDocument/2006/relationships/hyperlink" Target="http://www.newsday.com/long-island/education/li-rallies-call-for-protecting-public-school-funding-1.13209890" TargetMode="External"/><Relationship Id="rId122" Type="http://schemas.openxmlformats.org/officeDocument/2006/relationships/hyperlink" Target="http://www.cbsnews.com/news/trump-supporters-opponents-clash-outside-ohio-statehouse-on-day-of-protests/" TargetMode="External"/><Relationship Id="rId123" Type="http://schemas.openxmlformats.org/officeDocument/2006/relationships/hyperlink" Target="http://www.dispatch.com/news/20170304/protesters-disrupt-pro-trump-rally-outside-statehouse" TargetMode="External"/><Relationship Id="rId124" Type="http://schemas.openxmlformats.org/officeDocument/2006/relationships/hyperlink" Target="http://www.mydaytondailynews.com/news/local-govt--politics/pro-trump-supporters-gather-for-rally-springfield/CpnHMM9ro3TGOdUoAfp4CJ/" TargetMode="External"/><Relationship Id="rId125" Type="http://schemas.openxmlformats.org/officeDocument/2006/relationships/hyperlink" Target="http://wdtn.com/2017/03/04/trump-supporters-rally-in-springfield/" TargetMode="External"/><Relationship Id="rId126" Type="http://schemas.openxmlformats.org/officeDocument/2006/relationships/hyperlink" Target="https://www.facebook.com/events/216559938810772/" TargetMode="External"/><Relationship Id="rId127" Type="http://schemas.openxmlformats.org/officeDocument/2006/relationships/hyperlink" Target="http://kosu.org/post/trump-supporters-rally-oklahoma-state-capitol" TargetMode="External"/><Relationship Id="rId128" Type="http://schemas.openxmlformats.org/officeDocument/2006/relationships/hyperlink" Target="http://www.oudaily.com/news/hundreds-celebrate-president-donald-trump-in-oklahoma-city/article_1b3dc8a4-0128-11e7-96a6-7f299bcd73db.html" TargetMode="External"/><Relationship Id="rId129" Type="http://schemas.openxmlformats.org/officeDocument/2006/relationships/hyperlink" Target="https://www.facebook.com/events/1383006838485521/" TargetMode="External"/><Relationship Id="rId690" Type="http://schemas.openxmlformats.org/officeDocument/2006/relationships/hyperlink" Target="http://www.kbzk.com/story/35046477/stand-with-benefis-rally-against-nurses-union-held-in-great-falls" TargetMode="External"/><Relationship Id="rId691" Type="http://schemas.openxmlformats.org/officeDocument/2006/relationships/hyperlink" Target="http://www.nj.com/essex/index.ssf/2017/03/newark_rally_tom_perez_keith_ellison.html" TargetMode="External"/><Relationship Id="rId692" Type="http://schemas.openxmlformats.org/officeDocument/2006/relationships/hyperlink" Target="http://www.newsplex.com/content/news/Hundreds-come-out-to-support-or-protest-Tom-Garretts-town-hall-417846143.html" TargetMode="External"/><Relationship Id="rId693" Type="http://schemas.openxmlformats.org/officeDocument/2006/relationships/hyperlink" Target="http://www.newsplex.com/content/news/Hundreds-come-out-to-support-or-protest-Tom-Garretts-town-hall-417846143.html" TargetMode="External"/><Relationship Id="rId694" Type="http://schemas.openxmlformats.org/officeDocument/2006/relationships/hyperlink" Target="http://www.newsleader.com/story/news/local/2017/03/30/goodlatte-draws-crowd-inside-and-out-vets-ceremony/99847240/" TargetMode="External"/><Relationship Id="rId695" Type="http://schemas.openxmlformats.org/officeDocument/2006/relationships/hyperlink" Target="http://www.dailycardinal.com/article/2017/03/demonstrators-protest-against-fascism-promote-free-speech-on-library-mall" TargetMode="External"/><Relationship Id="rId696" Type="http://schemas.openxmlformats.org/officeDocument/2006/relationships/drawing" Target="../drawings/drawing1.xml"/><Relationship Id="rId350" Type="http://schemas.openxmlformats.org/officeDocument/2006/relationships/hyperlink" Target="http://www.kiro7.com/news/local/protesters-to-confront-congressman-reichert-over-healthcare-vote/502197897" TargetMode="External"/><Relationship Id="rId351" Type="http://schemas.openxmlformats.org/officeDocument/2006/relationships/hyperlink" Target="https://www.forbes.com/sites/mattdrange/2017/03/14/tech-workers-rally-in-palo-alto-to-protest-trump-policies/" TargetMode="External"/><Relationship Id="rId352" Type="http://schemas.openxmlformats.org/officeDocument/2006/relationships/hyperlink" Target="https://www.cnet.com/news/tech-stands-up-rally-against-president-trump-silicon-valley-rally-palo-alto/" TargetMode="External"/><Relationship Id="rId353" Type="http://schemas.openxmlformats.org/officeDocument/2006/relationships/hyperlink" Target="http://www.coloradoindependent.com/164405/photos-boulder-rally-against-fracking" TargetMode="External"/><Relationship Id="rId354" Type="http://schemas.openxmlformats.org/officeDocument/2006/relationships/hyperlink" Target="http://www.pantagraph.com/news/colo-protesters-denounce-gop-health-care-plan/youtube_20f9c397-7220-5b0c-8756-bb18045a3d30.html" TargetMode="External"/><Relationship Id="rId355" Type="http://schemas.openxmlformats.org/officeDocument/2006/relationships/hyperlink" Target="http://www.alligator.org/news/campus/article_ccd68224-08ec-11e7-84cf-abf154a95a8c.html" TargetMode="External"/><Relationship Id="rId356" Type="http://schemas.openxmlformats.org/officeDocument/2006/relationships/hyperlink" Target="http://www.alligator.org/news/campus/article_ccd68224-08ec-11e7-84cf-abf154a95a8c.html" TargetMode="External"/><Relationship Id="rId357" Type="http://schemas.openxmlformats.org/officeDocument/2006/relationships/hyperlink" Target="http://www.tallahassee.com/story/news/2017/03/14/gov-scott-host-jobs-rally/99179250/" TargetMode="External"/><Relationship Id="rId358" Type="http://schemas.openxmlformats.org/officeDocument/2006/relationships/hyperlink" Target="http://www.tampabay.com/blogs/the-buzz-florida-politics/janet-cruz-and-democrats-rally-on-equal-pay-for-women/2316539" TargetMode="External"/><Relationship Id="rId359" Type="http://schemas.openxmlformats.org/officeDocument/2006/relationships/hyperlink" Target="http://www.wctv.tv/content/news/Women-rally-to-close-the-gender-pay-gap-416203203.html" TargetMode="External"/><Relationship Id="rId697" Type="http://schemas.openxmlformats.org/officeDocument/2006/relationships/vmlDrawing" Target="../drawings/vmlDrawing1.vml"/><Relationship Id="rId698" Type="http://schemas.openxmlformats.org/officeDocument/2006/relationships/comments" Target="../comments1.xml"/><Relationship Id="rId580" Type="http://schemas.openxmlformats.org/officeDocument/2006/relationships/hyperlink" Target="http://www.ridgecrestca.com/article/20170328/NEWS/170329646" TargetMode="External"/><Relationship Id="rId581" Type="http://schemas.openxmlformats.org/officeDocument/2006/relationships/hyperlink" Target="http://www.thedenverchannel.com/news/front-range/denver/pro-anti-trump-protesters-clash-at-civic-center-park" TargetMode="External"/><Relationship Id="rId582" Type="http://schemas.openxmlformats.org/officeDocument/2006/relationships/hyperlink" Target="http://www.thedenverchannel.com/news/front-range/denver/pro-anti-trump-protesters-clash-at-civic-center-park" TargetMode="External"/><Relationship Id="rId583" Type="http://schemas.openxmlformats.org/officeDocument/2006/relationships/hyperlink" Target="https://www.facebook.com/events/266074147176433/" TargetMode="External"/><Relationship Id="rId584" Type="http://schemas.openxmlformats.org/officeDocument/2006/relationships/hyperlink" Target="http://www.reporterherald.com/news/loveland-local-news/ci_30880529/singer-peter-yarrow-helps-puppy-mill-protest" TargetMode="External"/><Relationship Id="rId585" Type="http://schemas.openxmlformats.org/officeDocument/2006/relationships/hyperlink" Target="http://www.courant.com/politics/capitol-watch/hc-working-families-protest-hedge-funds-story.html" TargetMode="External"/><Relationship Id="rId586" Type="http://schemas.openxmlformats.org/officeDocument/2006/relationships/hyperlink" Target="http://www.realhartford.org/2017/03/25/march-equality-march/" TargetMode="External"/><Relationship Id="rId240" Type="http://schemas.openxmlformats.org/officeDocument/2006/relationships/hyperlink" Target="http://wgme.com/news/local/planned-parenthood-supporters-rally-in-portland" TargetMode="External"/><Relationship Id="rId241" Type="http://schemas.openxmlformats.org/officeDocument/2006/relationships/hyperlink" Target="http://www.wtip.org/international-womens-day-march-held-grand-marais" TargetMode="External"/><Relationship Id="rId242" Type="http://schemas.openxmlformats.org/officeDocument/2006/relationships/hyperlink" Target="http://www.kshb.com/news/local-news/umkc-students-rally-against-response-to-reported-rape" TargetMode="External"/><Relationship Id="rId243" Type="http://schemas.openxmlformats.org/officeDocument/2006/relationships/hyperlink" Target="http://www.kpax.com/story/34701351/international-womens-day-demonstrations-reach-whitefish" TargetMode="External"/><Relationship Id="rId244" Type="http://schemas.openxmlformats.org/officeDocument/2006/relationships/hyperlink" Target="http://abc11.com/news/day-without-a-woman-triangle-take-part-in-protest/1790237/" TargetMode="External"/><Relationship Id="rId245" Type="http://schemas.openxmlformats.org/officeDocument/2006/relationships/hyperlink" Target="http://www.thedartmouth.com/article/2017/03/community-gathers-on-green-for-international-womens-day" TargetMode="External"/><Relationship Id="rId246" Type="http://schemas.openxmlformats.org/officeDocument/2006/relationships/hyperlink" Target="http://www.northjersey.com/story/news/bergen/2017/03/08/women-rally-glen-rock-day-without-woman/98873004/" TargetMode="External"/><Relationship Id="rId247" Type="http://schemas.openxmlformats.org/officeDocument/2006/relationships/hyperlink" Target="http://news.wbfo.org/post/buffalo-joins-international-womens-day-demonstrations" TargetMode="External"/><Relationship Id="rId248" Type="http://schemas.openxmlformats.org/officeDocument/2006/relationships/hyperlink" Target="http://www.nbcnewyork.com/news/local/NYC-Women-Plan-to-Strike-March-Protest-Rally-Day-Without-a-Woman-415650043.html" TargetMode="External"/><Relationship Id="rId249" Type="http://schemas.openxmlformats.org/officeDocument/2006/relationships/hyperlink" Target="http://abc7ny.com/society/a-day-without-a-woman-demonstration-held-in-central-park/1790245/" TargetMode="External"/><Relationship Id="rId587" Type="http://schemas.openxmlformats.org/officeDocument/2006/relationships/hyperlink" Target="http://www.newstimes.com/news/article/Residents-hold-protest-against-town-s-herbicide-11027477.php" TargetMode="External"/><Relationship Id="rId588" Type="http://schemas.openxmlformats.org/officeDocument/2006/relationships/hyperlink" Target="https://www.washingtonpost.com/news/local/wp/2017/03/25/protesters-outside-white-house-demand-pizzagate-investigation/?utm_term=.1c7e6de7adea" TargetMode="External"/><Relationship Id="rId589" Type="http://schemas.openxmlformats.org/officeDocument/2006/relationships/hyperlink" Target="http://www.nbc-2.com/story/34998743/protestors-rally-in-naples-against-keystone-xl-pipeline" TargetMode="External"/><Relationship Id="rId470" Type="http://schemas.openxmlformats.org/officeDocument/2006/relationships/hyperlink" Target="http://www.courant.com/politics/hc-charter-magnet-equal-funding-rally-linares-20170320-story.html" TargetMode="External"/><Relationship Id="rId471" Type="http://schemas.openxmlformats.org/officeDocument/2006/relationships/hyperlink" Target="http://www.wlky.com/article/protesters-gather-before-presidents-louisville-rally/9157713" TargetMode="External"/><Relationship Id="rId472" Type="http://schemas.openxmlformats.org/officeDocument/2006/relationships/hyperlink" Target="http://pulse.ncpolicywatch.org/2017/03/20/groups-protest-gorsuch-confirmation-begins/" TargetMode="External"/><Relationship Id="rId473" Type="http://schemas.openxmlformats.org/officeDocument/2006/relationships/hyperlink" Target="http://www.reviewjournal.com/news/politics-and-government/nevada/nevada-esa-bill-would-move-program-department-education-offer" TargetMode="External"/><Relationship Id="rId474" Type="http://schemas.openxmlformats.org/officeDocument/2006/relationships/hyperlink" Target="http://www.pamplinmedia.com/wbi/152-news/350567-230059-about-70-speak-out-against-president-trump-immigration-agents-at-ice-out-of-woodburn-rally" TargetMode="External"/><Relationship Id="rId475" Type="http://schemas.openxmlformats.org/officeDocument/2006/relationships/hyperlink" Target="http://www.cbsnews.com/news/pittsburgh-police-charge-11-after-protest-outside-jail/" TargetMode="External"/><Relationship Id="rId476" Type="http://schemas.openxmlformats.org/officeDocument/2006/relationships/hyperlink" Target="https://www.usnews.com/news/best-states/tennessee/articles/2017-03-20/protesters-rally-against-gops-health-care-plan-in-memphis" TargetMode="External"/><Relationship Id="rId477" Type="http://schemas.openxmlformats.org/officeDocument/2006/relationships/hyperlink" Target="http://www.suffolknewsherald.com/2017/03/20/students-protest-for-teacher-raises/" TargetMode="External"/><Relationship Id="rId478" Type="http://schemas.openxmlformats.org/officeDocument/2006/relationships/hyperlink" Target="http://www.sheboyganpress.com/story/news/2017/03/21/sheboygan-clerk-immigration-rally-unprecedented/99453574/" TargetMode="External"/><Relationship Id="rId479" Type="http://schemas.openxmlformats.org/officeDocument/2006/relationships/hyperlink" Target="http://www.fox13memphis.com/top-stories/community-members-protest-after-off-duty-officer-draws-gun-on-suspect-in-walmart/504788494" TargetMode="External"/><Relationship Id="rId130" Type="http://schemas.openxmlformats.org/officeDocument/2006/relationships/hyperlink" Target="http://www.hoodrivernews.com/news/2017/mar/15/standing-trump/" TargetMode="External"/><Relationship Id="rId131" Type="http://schemas.openxmlformats.org/officeDocument/2006/relationships/hyperlink" Target="http://portlandtribune.com/lor/48-news/348398-227938-trump-supporters-protesters-clash-in-lake-oswego" TargetMode="External"/><Relationship Id="rId132" Type="http://schemas.openxmlformats.org/officeDocument/2006/relationships/hyperlink" Target="https://www.facebook.com/events/283725755375146/" TargetMode="External"/><Relationship Id="rId133" Type="http://schemas.openxmlformats.org/officeDocument/2006/relationships/hyperlink" Target="http://www.opb.org/news/article/march-4-trump-lake-oswego-oregon-rally/" TargetMode="External"/><Relationship Id="rId134" Type="http://schemas.openxmlformats.org/officeDocument/2006/relationships/hyperlink" Target="http://portlandtribune.com/lor/48-news/348398-227938-trump-supporters-protesters-clash-in-lake-oswego" TargetMode="External"/><Relationship Id="rId135" Type="http://schemas.openxmlformats.org/officeDocument/2006/relationships/hyperlink" Target="https://www.facebook.com/events/283725755375146/" TargetMode="External"/><Relationship Id="rId136" Type="http://schemas.openxmlformats.org/officeDocument/2006/relationships/hyperlink" Target="http://www.opb.org/news/article/march-4-trump-lake-oswego-oregon-rally/" TargetMode="External"/><Relationship Id="rId137" Type="http://schemas.openxmlformats.org/officeDocument/2006/relationships/hyperlink" Target="https://www.facebook.com/events/1944192455808949/?active_tab=about" TargetMode="External"/><Relationship Id="rId138" Type="http://schemas.openxmlformats.org/officeDocument/2006/relationships/hyperlink" Target="http://www.eastoregonian.com/eo/local-news/20170304/organizers-move-dapl-protest-closer-to-pendleton-convention-center-talk-next-step" TargetMode="External"/><Relationship Id="rId139" Type="http://schemas.openxmlformats.org/officeDocument/2006/relationships/hyperlink" Target="http://www.goerie.com/news/20170304/supporters-rally-for-trump-in-erie" TargetMode="External"/><Relationship Id="rId360" Type="http://schemas.openxmlformats.org/officeDocument/2006/relationships/hyperlink" Target="http://www.centralillinoisproud.com/news/local-news/dozens-rally-against-gop-health-care/672027477" TargetMode="External"/><Relationship Id="rId361" Type="http://schemas.openxmlformats.org/officeDocument/2006/relationships/hyperlink" Target="http://www.mystateline.com/news/rockford-public-school-employees-hold-rally-before-3-day-strike/672046624" TargetMode="External"/><Relationship Id="rId362" Type="http://schemas.openxmlformats.org/officeDocument/2006/relationships/hyperlink" Target="http://www.mlive.com/news/detroit/index.ssf/2017/03/trumpcare_is_wealth_care_say_p.html" TargetMode="External"/><Relationship Id="rId363" Type="http://schemas.openxmlformats.org/officeDocument/2006/relationships/hyperlink" Target="http://www.columbiamissourian.com/news/republican-leadership-endorses-anti-abortion-initiatives-at-missouri-right-to/article_d050782a-08ff-11e7-afe5-0b576cf9df7f.html" TargetMode="External"/><Relationship Id="rId364" Type="http://schemas.openxmlformats.org/officeDocument/2006/relationships/hyperlink" Target="http://www.charlotteobserver.com/news/local/article138378723.html" TargetMode="External"/><Relationship Id="rId365" Type="http://schemas.openxmlformats.org/officeDocument/2006/relationships/hyperlink" Target="https://www.usnews.com/news/best-states/nebraska/articles/2017-03-14/nebraska-teachers-rally-against-charter-school-measure" TargetMode="External"/><Relationship Id="rId366" Type="http://schemas.openxmlformats.org/officeDocument/2006/relationships/hyperlink" Target="http://www.daytondailynews.com/news/rally-middletown-unites-right-work-opponents/14is0dgVZlsbPH3EfdJoXP/" TargetMode="External"/><Relationship Id="rId367" Type="http://schemas.openxmlformats.org/officeDocument/2006/relationships/hyperlink" Target="http://www.islandpacket.com/news/politics-government/article138438428.html" TargetMode="External"/><Relationship Id="rId368" Type="http://schemas.openxmlformats.org/officeDocument/2006/relationships/hyperlink" Target="http://www.islandpacket.com/news/politics-government/article138438428.html" TargetMode="External"/><Relationship Id="rId369" Type="http://schemas.openxmlformats.org/officeDocument/2006/relationships/hyperlink" Target="http://www.commercialappeal.com/story/news/local/2017/03/14/small-group-protests-pipeline-outside-valero-refinery/99167964/" TargetMode="External"/><Relationship Id="rId590" Type="http://schemas.openxmlformats.org/officeDocument/2006/relationships/hyperlink" Target="http://www.wptv.com/news/region-martin-county/stuart/clean-water-protest-held-on-stuart-beach" TargetMode="External"/><Relationship Id="rId591" Type="http://schemas.openxmlformats.org/officeDocument/2006/relationships/hyperlink" Target="http://www.tcpalm.com/story/news/local/martin-county/2017/03/25/rally-stuart-spells-out-support-sb-10/99630522/" TargetMode="External"/><Relationship Id="rId592" Type="http://schemas.openxmlformats.org/officeDocument/2006/relationships/hyperlink" Target="http://www.kcrg.com/content/news/People-in-Cedar-Falls-protest-over-417100053.html" TargetMode="External"/><Relationship Id="rId593" Type="http://schemas.openxmlformats.org/officeDocument/2006/relationships/hyperlink" Target="http://www.kentucky.com/news/local/counties/fayette-county/article140786843.html" TargetMode="External"/><Relationship Id="rId594" Type="http://schemas.openxmlformats.org/officeDocument/2006/relationships/hyperlink" Target="http://www.fox25boston.com/news/trump-supporters-hit-boston-streets-for-make-america-great-again-march/506016166" TargetMode="External"/><Relationship Id="rId595" Type="http://schemas.openxmlformats.org/officeDocument/2006/relationships/hyperlink" Target="http://www.journalnow.com/news/local/anti-trump-protesters-hold-rally-on-fourth-street-in-winston/article_2e6323b4-e972-55de-a7e8-29234d8643a2.html" TargetMode="External"/><Relationship Id="rId596" Type="http://schemas.openxmlformats.org/officeDocument/2006/relationships/hyperlink" Target="http://www.masslive.com/politics/index.ssf/2017/03/springfield_process_to_progres.html" TargetMode="External"/><Relationship Id="rId250" Type="http://schemas.openxmlformats.org/officeDocument/2006/relationships/hyperlink" Target="http://www.oleantimesherald.com/news/demonstrators-gather-outside-olean-s-lincoln-park-for-a-day/article_c104255c-04e9-11e7-85b0-8bc288cf1395.html" TargetMode="External"/><Relationship Id="rId251" Type="http://schemas.openxmlformats.org/officeDocument/2006/relationships/hyperlink" Target="http://www.cincinnati.com/story/news/2017/03/08/womens-day-rally-peaceful-passionate/98901198/" TargetMode="External"/><Relationship Id="rId252" Type="http://schemas.openxmlformats.org/officeDocument/2006/relationships/hyperlink" Target="http://www.cleveland.com/metro/index.ssf/2017/03/international_womens_day_march.html" TargetMode="External"/><Relationship Id="rId253" Type="http://schemas.openxmlformats.org/officeDocument/2006/relationships/hyperlink" Target="http://thelantern.com/2017/03/columbus-and-ohio-state-communities-rally-for-international-womens-day/" TargetMode="External"/><Relationship Id="rId254" Type="http://schemas.openxmlformats.org/officeDocument/2006/relationships/hyperlink" Target="http://thelantern.com/2017/03/a-day-without-a-woman-marked-with-campus-rally-teach-in/" TargetMode="External"/><Relationship Id="rId255" Type="http://schemas.openxmlformats.org/officeDocument/2006/relationships/hyperlink" Target="http://philadelphia.cbslocal.com/2017/03/08/organizers-of-womens-march-say-today-is-a-day-without-a-woman/" TargetMode="External"/><Relationship Id="rId256" Type="http://schemas.openxmlformats.org/officeDocument/2006/relationships/hyperlink" Target="http://www.nbcphiladelphia.com/news/local/International-Womens-Day-A-Day-Without-a-Woman-Protest-March-Philadelphia-415713823.html" TargetMode="External"/><Relationship Id="rId257" Type="http://schemas.openxmlformats.org/officeDocument/2006/relationships/hyperlink" Target="http://www.nbcphiladelphia.com/news/local/International-Womens-Day-A-Day-Without-a-Woman-Protest-March-Philadelphia-415713823.html" TargetMode="External"/><Relationship Id="rId258" Type="http://schemas.openxmlformats.org/officeDocument/2006/relationships/hyperlink" Target="http://philadelphia.cbslocal.com/2017/03/08/organizers-of-womens-march-say-today-is-a-day-without-a-woman/" TargetMode="External"/><Relationship Id="rId259" Type="http://schemas.openxmlformats.org/officeDocument/2006/relationships/hyperlink" Target="http://www.nbcphiladelphia.com/news/local/International-Womens-Day-A-Day-Without-a-Woman-Protest-March-Philadelphia-415713823.html" TargetMode="External"/><Relationship Id="rId597" Type="http://schemas.openxmlformats.org/officeDocument/2006/relationships/hyperlink" Target="https://wabi.tv/2017/03/25/mainers-gather-in-oakland-to-protest-healthcare/" TargetMode="External"/><Relationship Id="rId598" Type="http://schemas.openxmlformats.org/officeDocument/2006/relationships/hyperlink" Target="http://www.twincities.com/2017/03/25/trump-supporters-call-for-protesters-to-be-prosecuted/" TargetMode="External"/><Relationship Id="rId599" Type="http://schemas.openxmlformats.org/officeDocument/2006/relationships/hyperlink" Target="http://thehill.com/blogs/blog-briefing-room/news/325921-trump-supporters-call-for-kaines-son-and-other-protesters-to-be" TargetMode="External"/><Relationship Id="rId480" Type="http://schemas.openxmlformats.org/officeDocument/2006/relationships/hyperlink" Target="https://www.dcourier.com/news/2017/mar/23/prescottresist-hosts-extended-rally-oppose-gop-hea/" TargetMode="External"/><Relationship Id="rId481" Type="http://schemas.openxmlformats.org/officeDocument/2006/relationships/hyperlink" Target="http://fox5sandiego.com/2017/03/21/demonstrators-protest-trump-care-with-die-in/" TargetMode="External"/><Relationship Id="rId482" Type="http://schemas.openxmlformats.org/officeDocument/2006/relationships/hyperlink" Target="https://durangoherald.com/articles/144658-fort-lewis-college-students-rally-after-fracas-with-x2018-campus-preacher-x2019?wallit_nosession=1" TargetMode="External"/><Relationship Id="rId483" Type="http://schemas.openxmlformats.org/officeDocument/2006/relationships/hyperlink" Target="http://flagpole.com/news/in-the-loop/video-campus-carry-protest-in-athens" TargetMode="External"/><Relationship Id="rId484" Type="http://schemas.openxmlformats.org/officeDocument/2006/relationships/hyperlink" Target="http://www.dailyherald.com/article/20170321/news/170329731/" TargetMode="External"/><Relationship Id="rId485" Type="http://schemas.openxmlformats.org/officeDocument/2006/relationships/hyperlink" Target="http://inthesetimes.com/article/19994/8-people-arrested-as-activists-march-in-chicago-to-protest-trumps-budget/" TargetMode="External"/><Relationship Id="rId486" Type="http://schemas.openxmlformats.org/officeDocument/2006/relationships/hyperlink" Target="http://www.newsandtribune.com/news/jeffersonville-protesters-keep-obamacare/article_955456a0-0e7d-11e7-99ab-abf5920812fd.html" TargetMode="External"/><Relationship Id="rId487" Type="http://schemas.openxmlformats.org/officeDocument/2006/relationships/hyperlink" Target="http://wwlp.com/2017/03/21/activists-gather-in-dalton-to-protest-natural-gas-pipelines/" TargetMode="External"/><Relationship Id="rId488" Type="http://schemas.openxmlformats.org/officeDocument/2006/relationships/hyperlink" Target="https://www.washingtonpost.com/local/education/hundreds-converge-on-rockville-high-for-meeting-about-rape-case/2017/03/22/c61e0376-0ef0-11e7-9b0d-d27c98455440_story.html?utm_term=.0a93878fdbf5" TargetMode="External"/><Relationship Id="rId489" Type="http://schemas.openxmlformats.org/officeDocument/2006/relationships/hyperlink" Target="http://www.freep.com/story/news/local/michigan/detroit/2017/03/21/dan-gilbert-quicken-loans-arena/99452464/" TargetMode="External"/><Relationship Id="rId140" Type="http://schemas.openxmlformats.org/officeDocument/2006/relationships/hyperlink" Target="http://www.foxnews.com/us/2017/03/05/arrests-made-after-some-march-4-trump-rallies-turn-violent.html?null" TargetMode="External"/><Relationship Id="rId141" Type="http://schemas.openxmlformats.org/officeDocument/2006/relationships/hyperlink" Target="http://www.tennessean.com/story/news/local/2017/03/04/trump-supporters-rally-legislative-plaza-nashville/98738604/" TargetMode="External"/><Relationship Id="rId142" Type="http://schemas.openxmlformats.org/officeDocument/2006/relationships/hyperlink" Target="http://www.foxnews.com/us/2017/03/05/arrests-made-after-some-march-4-trump-rallies-turn-violent.html?null" TargetMode="External"/><Relationship Id="rId143" Type="http://schemas.openxmlformats.org/officeDocument/2006/relationships/hyperlink" Target="http://www.mystatesman.com/news/austin-crowd-300-rallies-for-national-march-trump/qjG0KQ1o1ffBLk8Q2ybdfM/" TargetMode="External"/><Relationship Id="rId144" Type="http://schemas.openxmlformats.org/officeDocument/2006/relationships/hyperlink" Target="http://www.kvue.com/news/local/pro-president-trump-march-to-be-peaceful-assembly-saturday/419691380" TargetMode="External"/><Relationship Id="rId145" Type="http://schemas.openxmlformats.org/officeDocument/2006/relationships/hyperlink" Target="http://www.topix.com/forum/houston/TVCJ1O5FA7OKU6CN3" TargetMode="External"/><Relationship Id="rId146" Type="http://schemas.openxmlformats.org/officeDocument/2006/relationships/hyperlink" Target="http://www.chron.com/news/houston-texas/article/Dozens-of-Trump-supporters-gather-in-Katy-to-10977238.php" TargetMode="External"/><Relationship Id="rId147" Type="http://schemas.openxmlformats.org/officeDocument/2006/relationships/hyperlink" Target="http://www.dallasnews.com/news/donald-trump-1/2017/03/04/pro-trump-crowds-rally-behind-president-southlake-austin" TargetMode="External"/><Relationship Id="rId148" Type="http://schemas.openxmlformats.org/officeDocument/2006/relationships/hyperlink" Target="http://www.nbcdfw.com/news/local/Trump-Supporters-Hold-Spirit-of-America-Rally-in-Southlake-415408143.html" TargetMode="External"/><Relationship Id="rId149" Type="http://schemas.openxmlformats.org/officeDocument/2006/relationships/hyperlink" Target="http://www.fairfaxtimes.com/articles/marchers-protest-rtc-paid-parking/article_dc15063e-05db-11e7-864b-1b5c5fe2a2c9.html" TargetMode="External"/><Relationship Id="rId370" Type="http://schemas.openxmlformats.org/officeDocument/2006/relationships/hyperlink" Target="http://www.deseretnews.com/article/865675606/Photos-Utahns-rally-against-GOP-health-care-plan.html" TargetMode="External"/><Relationship Id="rId371" Type="http://schemas.openxmlformats.org/officeDocument/2006/relationships/hyperlink" Target="http://www.deseretnews.com/article/865675606/Photos-Utahns-rally-against-GOP-health-care-plan.html" TargetMode="External"/><Relationship Id="rId372" Type="http://schemas.openxmlformats.org/officeDocument/2006/relationships/hyperlink" Target="http://komonews.com/news/local/upzone-protesters-challenge-seattle-mayor-during-walk" TargetMode="External"/><Relationship Id="rId373" Type="http://schemas.openxmlformats.org/officeDocument/2006/relationships/hyperlink" Target="http://www.tucsonnewsnow.com/story/34900478/hundreds-protest-outside-of-lal" TargetMode="External"/><Relationship Id="rId374" Type="http://schemas.openxmlformats.org/officeDocument/2006/relationships/hyperlink" Target="http://www.fresnobee.com/news/local/education/article138714863.html" TargetMode="External"/><Relationship Id="rId375" Type="http://schemas.openxmlformats.org/officeDocument/2006/relationships/hyperlink" Target="http://www.coloradoan.com/story/news/2017/03/15/dozen-gather-old-town-rally-against-epa-cuts/99211328/" TargetMode="External"/><Relationship Id="rId376" Type="http://schemas.openxmlformats.org/officeDocument/2006/relationships/hyperlink" Target="http://www.salemnews.com/news/conservatives-rally-at-capitol-for-strict-repeal-of-obamacare/article_23076fef-56e0-5ca2-a10f-2797147bc012.html" TargetMode="External"/><Relationship Id="rId377" Type="http://schemas.openxmlformats.org/officeDocument/2006/relationships/hyperlink" Target="http://www.foxnews.com/politics/2017/03/15/tea-party-allies-rally-on-capitol-hill-for-obamacare-repeal.html" TargetMode="External"/><Relationship Id="rId378" Type="http://schemas.openxmlformats.org/officeDocument/2006/relationships/hyperlink" Target="http://www.news-gazette.com/news/local/2017-03-16/ui-trustees-meeting-interrupted-protest-over-black-recruitment.html" TargetMode="External"/><Relationship Id="rId379" Type="http://schemas.openxmlformats.org/officeDocument/2006/relationships/hyperlink" Target="http://detroit.cbslocal.com/2017/03/15/autoworkers-get-time-off-to-attend-others-protest-detroit-area-trump-speech/" TargetMode="External"/><Relationship Id="rId260" Type="http://schemas.openxmlformats.org/officeDocument/2006/relationships/hyperlink" Target="http://triblive.com/local/allegheny/12038832-74/women-organizers-trump" TargetMode="External"/><Relationship Id="rId261" Type="http://schemas.openxmlformats.org/officeDocument/2006/relationships/hyperlink" Target="http://www.yorkdispatch.com/story/news/2017/03/08/yorkers-rally-womens-rights-international-womens-day/98912080/" TargetMode="External"/><Relationship Id="rId262" Type="http://schemas.openxmlformats.org/officeDocument/2006/relationships/hyperlink" Target="http://www.usatoday.com/story/news/2017/03/08/day-without-women-aims-show-female-impact-economy-society/98892938/" TargetMode="External"/><Relationship Id="rId263" Type="http://schemas.openxmlformats.org/officeDocument/2006/relationships/hyperlink" Target="http://kelo.com/news/articles/2017/mar/09/pierre-pipeline-protest/" TargetMode="External"/><Relationship Id="rId264" Type="http://schemas.openxmlformats.org/officeDocument/2006/relationships/hyperlink" Target="http://www.theolympian.com/news/local/article137335663.html" TargetMode="External"/><Relationship Id="rId265" Type="http://schemas.openxmlformats.org/officeDocument/2006/relationships/hyperlink" Target="http://www.tri-cityherald.com/news/local/article137342853.html" TargetMode="External"/><Relationship Id="rId266" Type="http://schemas.openxmlformats.org/officeDocument/2006/relationships/hyperlink" Target="http://komonews.com/news/local/international-womens-day-rally-in-seattle" TargetMode="External"/><Relationship Id="rId267" Type="http://schemas.openxmlformats.org/officeDocument/2006/relationships/hyperlink" Target="http://www.seattlepi.com/local/article/Hundreds-rally-for-women-s-rights-at-Westlake-Park-10988484.php" TargetMode="External"/><Relationship Id="rId268" Type="http://schemas.openxmlformats.org/officeDocument/2006/relationships/hyperlink" Target="http://www.channel3000.com/news/hundreds-gather-at-capitol-for-day-without-women-event/384341966" TargetMode="External"/><Relationship Id="rId269" Type="http://schemas.openxmlformats.org/officeDocument/2006/relationships/hyperlink" Target="http://www.wrn.com/2017/03/hundreds-march-on-wisconsin-capitol-for-womens-day-demonstration/" TargetMode="External"/><Relationship Id="rId490" Type="http://schemas.openxmlformats.org/officeDocument/2006/relationships/hyperlink" Target="http://www.columbiamissourian.com/news/local/advocates-rally-to-support-the-arts-during-an-anxious-period/article_764b9e22-0e9a-11e7-a87c-53afc8952a45.html" TargetMode="External"/><Relationship Id="rId491" Type="http://schemas.openxmlformats.org/officeDocument/2006/relationships/hyperlink" Target="http://www.greensboro.com/news/local_news/greensboro-protesters-nothing-against-the-circus-just-don-t-use/article_9441dba8-788e-5208-8232-cbad4383db95.html" TargetMode="External"/><Relationship Id="rId492" Type="http://schemas.openxmlformats.org/officeDocument/2006/relationships/hyperlink" Target="http://wnep.com/2017/03/21/lock-haven-university-students-protest-budget-cuts/" TargetMode="External"/><Relationship Id="rId493" Type="http://schemas.openxmlformats.org/officeDocument/2006/relationships/hyperlink" Target="http://www.good4utah.com/news/local-news/utahns-with-disabilities-protest-for-long-term-access-to-health-care/677520061" TargetMode="External"/><Relationship Id="rId494" Type="http://schemas.openxmlformats.org/officeDocument/2006/relationships/hyperlink" Target="https://vtdigger.org/2017/03/21/vermonts-delegation-weighs-arrests-undocumented-immigrants/" TargetMode="External"/><Relationship Id="rId495" Type="http://schemas.openxmlformats.org/officeDocument/2006/relationships/hyperlink" Target="http://www.channel3000.com/news/politics/disability-advocates-rally-against-proposed-medicaid-changes/407318282" TargetMode="External"/><Relationship Id="rId496" Type="http://schemas.openxmlformats.org/officeDocument/2006/relationships/hyperlink" Target="http://www.wisconsinrapidstribune.com/story/news/2017/03/21/50-rally-duffys-office-against-gop-health-care-bill/99454262/" TargetMode="External"/><Relationship Id="rId497" Type="http://schemas.openxmlformats.org/officeDocument/2006/relationships/hyperlink" Target="http://www.dailycal.org/2017/03/23/whistleblowers-protest-board-library-trustees-alleging-deep-weeding-harassment/" TargetMode="External"/><Relationship Id="rId498" Type="http://schemas.openxmlformats.org/officeDocument/2006/relationships/hyperlink" Target="http://losangeles.cbslocal.com/2017/03/22/csu-trustees-to-vote-on-5-percent-tuition-hike-as-students-protest/" TargetMode="External"/><Relationship Id="rId499" Type="http://schemas.openxmlformats.org/officeDocument/2006/relationships/hyperlink" Target="http://www.dailynews.com/social-affairs/20170322/protest-builds-in-dtla-over-sheriffs-stance-on-sanctuary-cities" TargetMode="External"/><Relationship Id="rId150" Type="http://schemas.openxmlformats.org/officeDocument/2006/relationships/hyperlink" Target="http://www.styleweekly.com/richmond/opposing-rallies-converge-on-capitol-square/Content?oid=2643694" TargetMode="External"/><Relationship Id="rId151" Type="http://schemas.openxmlformats.org/officeDocument/2006/relationships/hyperlink" Target="http://www.styleweekly.com/richmond/opposing-rallies-converge-on-capitol-square/Content?oid=2643694" TargetMode="External"/><Relationship Id="rId152" Type="http://schemas.openxmlformats.org/officeDocument/2006/relationships/hyperlink" Target="http://pilotonline.com/news/local/turn-out-for-pro-trump-rally-in-virginia-beach-while/article_fec5b15e-93b6-5be1-9308-5eaa124a3327.html" TargetMode="External"/><Relationship Id="rId153" Type="http://schemas.openxmlformats.org/officeDocument/2006/relationships/hyperlink" Target="http://www.king5.com/news/local/4-arrested-at-pro-trump-rally-in-olympia-for-assaulting-police/419825006" TargetMode="External"/><Relationship Id="rId154" Type="http://schemas.openxmlformats.org/officeDocument/2006/relationships/hyperlink" Target="http://www.thenewstribune.com/news/local/article136511618.html" TargetMode="External"/><Relationship Id="rId155" Type="http://schemas.openxmlformats.org/officeDocument/2006/relationships/hyperlink" Target="http://www.king5.com/news/local/seattle/black-lives-matter-moves-through-seattle-streets/419926934" TargetMode="External"/><Relationship Id="rId156" Type="http://schemas.openxmlformats.org/officeDocument/2006/relationships/hyperlink" Target="http://www.capitolhillseattle.com/2017/03/march-covers-black-lives-matter-hot-spots-from-capitol-hill-to-youth-jail-to-midtown-center/" TargetMode="External"/><Relationship Id="rId157" Type="http://schemas.openxmlformats.org/officeDocument/2006/relationships/hyperlink" Target="http://www.dailyunion.com/news/article_9d74ff94-028c-11e7-bdd0-db7771c9031a.html" TargetMode="External"/><Relationship Id="rId158" Type="http://schemas.openxmlformats.org/officeDocument/2006/relationships/hyperlink" Target="http://www.codyenterprise.com/news/local/article_03e1e4d2-02b9-11e7-926e-a74b752a3c09.html" TargetMode="External"/><Relationship Id="rId159" Type="http://schemas.openxmlformats.org/officeDocument/2006/relationships/hyperlink" Target="http://www.nwaonline.com/news/2017/mar/05/protesters-rally-to-restore-transgender/" TargetMode="External"/><Relationship Id="rId380" Type="http://schemas.openxmlformats.org/officeDocument/2006/relationships/hyperlink" Target="http://www.mlive.com/news/ann-arbor/index.ssf/2017/03/trump_protesters_clash_with_su.html" TargetMode="External"/><Relationship Id="rId381" Type="http://schemas.openxmlformats.org/officeDocument/2006/relationships/hyperlink" Target="http://www.mlive.com/news/ann-arbor/index.ssf/2017/03/trump_protesters_clash_with_su.html" TargetMode="External"/><Relationship Id="rId382" Type="http://schemas.openxmlformats.org/officeDocument/2006/relationships/hyperlink" Target="http://www.news-leader.com/story/news/politics/2017/03/15/young-people-protest-state-senator-over-bathroom-bill/99223216/" TargetMode="External"/><Relationship Id="rId383" Type="http://schemas.openxmlformats.org/officeDocument/2006/relationships/hyperlink" Target="http://www.journalnow.com/news/local/people-rally-at-rep-virginia-foxx-s-office-in-clemmons/article_63e7a1b2-409c-5a25-859b-51b82cd80169.html" TargetMode="External"/><Relationship Id="rId384" Type="http://schemas.openxmlformats.org/officeDocument/2006/relationships/hyperlink" Target="http://www.tennessean.com/story/news/politics/2017/03/15/protesters-rally-against-trump-nashville/99169462/" TargetMode="External"/><Relationship Id="rId385" Type="http://schemas.openxmlformats.org/officeDocument/2006/relationships/hyperlink" Target="http://wkrn.com/2017/03/15/native-american-demonstrators-gather-near-hermitage-ahead-of-trumps-visit/" TargetMode="External"/><Relationship Id="rId386" Type="http://schemas.openxmlformats.org/officeDocument/2006/relationships/hyperlink" Target="http://www.tennessean.com/story/news/politics/2017/03/15/protesters-rally-against-trump-nashville/99169462/" TargetMode="External"/><Relationship Id="rId387" Type="http://schemas.openxmlformats.org/officeDocument/2006/relationships/hyperlink" Target="http://www.tennessean.com/story/news/politics/2017/03/15/nashville-police-fisk-students-protesters-trump-rally/99227944/" TargetMode="External"/><Relationship Id="rId388" Type="http://schemas.openxmlformats.org/officeDocument/2006/relationships/hyperlink" Target="http://www.tennessean.com/story/news/politics/2017/03/15/trump-supporters-nashville-rally/99170074/" TargetMode="External"/><Relationship Id="rId389" Type="http://schemas.openxmlformats.org/officeDocument/2006/relationships/hyperlink" Target="http://nashvillepublicradio.org/post/trump-delivers-defiant-speech-exuberant-crowd-nashville-even-more-waiting-outside" TargetMode="External"/><Relationship Id="rId270" Type="http://schemas.openxmlformats.org/officeDocument/2006/relationships/hyperlink" Target="http://www.pantagraph.com/news/local/message-of-rally-love-will-hold-us-together/article_e001a57d-8d2f-5173-b836-09012f35e977.html" TargetMode="External"/><Relationship Id="rId271" Type="http://schemas.openxmlformats.org/officeDocument/2006/relationships/hyperlink" Target="http://news-sentinel.com/news/local/Residents-protest-planned-demolition-of-the-historic-Bowser-Pump-office-building-on-Creighton-Ave-" TargetMode="External"/><Relationship Id="rId272" Type="http://schemas.openxmlformats.org/officeDocument/2006/relationships/hyperlink" Target="http://wwlp.com/2017/03/09/residents-of-all-faiths-gathered-at-springfield-jcc-for-interfaith-rally/" TargetMode="External"/><Relationship Id="rId273" Type="http://schemas.openxmlformats.org/officeDocument/2006/relationships/hyperlink" Target="http://www.greatfallstribune.com/story/news/local/2017/03/09/quist-riffs-rural-roots-great-falls-rally/98982978/" TargetMode="External"/><Relationship Id="rId274" Type="http://schemas.openxmlformats.org/officeDocument/2006/relationships/hyperlink" Target="https://www.wsws.org/en/articles/2017/03/14/roch-m14.html" TargetMode="External"/><Relationship Id="rId275" Type="http://schemas.openxmlformats.org/officeDocument/2006/relationships/hyperlink" Target="http://www.theeagle.com/news/local/texas-a-m-students-faculty-gathered-and-shared-testimony-in/article_236d1a7c-2993-5cf3-865a-06f4994d5fbe.html" TargetMode="External"/><Relationship Id="rId276" Type="http://schemas.openxmlformats.org/officeDocument/2006/relationships/hyperlink" Target="http://www.kenoshanews.com/news/immigrant_advocates_rally_on_day_of_action_492218463.php" TargetMode="External"/><Relationship Id="rId277" Type="http://schemas.openxmlformats.org/officeDocument/2006/relationships/hyperlink" Target="https://www.usnews.com/news/best-states/california/articles/2017-03-10/100-protesters-march-in-los-angeles-over-dakota-pipeline" TargetMode="External"/><Relationship Id="rId278" Type="http://schemas.openxmlformats.org/officeDocument/2006/relationships/hyperlink" Target="http://hoodline.com/2017/03/immigration-ban-free-tibet-protests-take-to-city-hall-native-american-rights-march-to-follow" TargetMode="External"/><Relationship Id="rId279" Type="http://schemas.openxmlformats.org/officeDocument/2006/relationships/hyperlink" Target="http://hoodline.com/2017/03/immigration-ban-free-tibet-protests-take-to-city-hall-native-american-rights-march-to-follow" TargetMode="External"/><Relationship Id="rId160" Type="http://schemas.openxmlformats.org/officeDocument/2006/relationships/hyperlink" Target="http://abc7.com/politics/hundreds-gather-in-dtla-for-international-womens-day-march-rally/1786326/" TargetMode="External"/><Relationship Id="rId161" Type="http://schemas.openxmlformats.org/officeDocument/2006/relationships/hyperlink" Target="http://losangeles.cbslocal.com/2017/03/05/hundreds-march-in-downtown-la-for-womens-day/" TargetMode="External"/><Relationship Id="rId162" Type="http://schemas.openxmlformats.org/officeDocument/2006/relationships/hyperlink" Target="http://www.thegazette.com/subject/news/iowa-city-rally-to-support-transgender-community-about-more-than-bathrooms-20170305" TargetMode="External"/><Relationship Id="rId163" Type="http://schemas.openxmlformats.org/officeDocument/2006/relationships/hyperlink" Target="http://www.press-citizen.com/story/news/2017/03/05/rally-support-transgender-students-bathroom-rights-iowa-city/98784752/" TargetMode="External"/><Relationship Id="rId164" Type="http://schemas.openxmlformats.org/officeDocument/2006/relationships/hyperlink" Target="http://www.freep.com/story/news/local/michigan/2017/03/05/water-rights-civil-rights-converge-flint-rally/98770314/" TargetMode="External"/><Relationship Id="rId165" Type="http://schemas.openxmlformats.org/officeDocument/2006/relationships/hyperlink" Target="http://www.mlive.com/news/flint/index.ssf/2017/02/hundreds_march_in_flint_to_pro.html" TargetMode="External"/><Relationship Id="rId166" Type="http://schemas.openxmlformats.org/officeDocument/2006/relationships/hyperlink" Target="http://www.mlive.com/news/jackson/index.ssf/2017/03/more_than_100_rally_in_support.html" TargetMode="External"/><Relationship Id="rId167" Type="http://schemas.openxmlformats.org/officeDocument/2006/relationships/hyperlink" Target="http://www.lohud.com/story/news/education/2017/03/05/pelham-students-march/98781356/" TargetMode="External"/><Relationship Id="rId168" Type="http://schemas.openxmlformats.org/officeDocument/2006/relationships/hyperlink" Target="http://www.providencejournal.com/news/20170305/interfaith-rally-at-ri-holocaust-memorial-condemns-anti-semitic-acts" TargetMode="External"/><Relationship Id="rId169" Type="http://schemas.openxmlformats.org/officeDocument/2006/relationships/hyperlink" Target="http://www.laramieboomerang.com/news/local_news/residents-rally-march-in-support-of-transgender-rights/article_fc55d44a-02f8-11e7-86f4-9bed7f554cab.html" TargetMode="External"/><Relationship Id="rId390" Type="http://schemas.openxmlformats.org/officeDocument/2006/relationships/hyperlink" Target="http://www.tylerpaper.com/TP-Breaking/275322/police-escort-tyler-demonstrators-out-of-regions-bank-building-where-sen-john-cornyn-has-an-office" TargetMode="External"/><Relationship Id="rId391" Type="http://schemas.openxmlformats.org/officeDocument/2006/relationships/hyperlink" Target="https://www.washingtonpost.com/local/dc-politics/ag-sessions-greeted-in-richmond-by-protesters/2017/03/15/593173f2-099f-11e7-93dc-00f9bdd74ed1_story.html?utm_term=.71383e98ec8a" TargetMode="External"/><Relationship Id="rId392" Type="http://schemas.openxmlformats.org/officeDocument/2006/relationships/hyperlink" Target="http://www.montgomeryadvertiser.com/story/news/2017/03/16/no-ban-no-wall-locals-rally-against-travel-ban/99227724/" TargetMode="External"/><Relationship Id="rId393" Type="http://schemas.openxmlformats.org/officeDocument/2006/relationships/hyperlink" Target="http://www.arkansasmatters.com/news/local-news/protestors-against-healthcare-reform-assembled-outside-cottons-office/673119945" TargetMode="External"/><Relationship Id="rId394" Type="http://schemas.openxmlformats.org/officeDocument/2006/relationships/hyperlink" Target="http://mynewsla.com/government/2017/03/17/trumps-blocked-travel-ban-target-of-small-protest-in-downtown-la/" TargetMode="External"/><Relationship Id="rId395" Type="http://schemas.openxmlformats.org/officeDocument/2006/relationships/hyperlink" Target="http://losangeles.cbslocal.com/2017/03/16/students-protest-teacher-job-cuts-in-montebello-bell-gardens/" TargetMode="External"/><Relationship Id="rId396" Type="http://schemas.openxmlformats.org/officeDocument/2006/relationships/hyperlink" Target="http://abc7.com/education/montebello-students-protest-against-school-district-layoffs/1804092/" TargetMode="External"/><Relationship Id="rId397" Type="http://schemas.openxmlformats.org/officeDocument/2006/relationships/hyperlink" Target="http://www.pasadenanow.com/main/demonstration-today-set-to-protest-pasadena-residents-arrest-by-immigration-and-customs-enforcement/" TargetMode="External"/><Relationship Id="rId398" Type="http://schemas.openxmlformats.org/officeDocument/2006/relationships/hyperlink" Target="http://ucsdguardian.org/2017/03/16/students-protest-updated-muslim-ban/" TargetMode="External"/><Relationship Id="rId399" Type="http://schemas.openxmlformats.org/officeDocument/2006/relationships/hyperlink" Target="http://ucsdguardian.org/2017/03/16/students-protest-updated-muslim-ban/" TargetMode="External"/><Relationship Id="rId280" Type="http://schemas.openxmlformats.org/officeDocument/2006/relationships/hyperlink" Target="http://www.canoncitydailyrecord.com/news/canoncity-local-news/ci_30848831/fremont-county-protesters-gather-standing-rock-demonstrations" TargetMode="External"/><Relationship Id="rId281" Type="http://schemas.openxmlformats.org/officeDocument/2006/relationships/hyperlink" Target="https://www.denverite.com/look-native-protesters-march-speer-capitol-31463/" TargetMode="External"/><Relationship Id="rId282" Type="http://schemas.openxmlformats.org/officeDocument/2006/relationships/hyperlink" Target="https://www.facebook.com/steamboat4standingro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
  <cols>
    <col min="13" max="13" width="42.33203125" customWidth="1"/>
  </cols>
  <sheetData>
    <row r="1" spans="1:29" ht="12">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4" t="s">
        <v>20</v>
      </c>
      <c r="V1" s="1" t="s">
        <v>21</v>
      </c>
      <c r="W1" s="1" t="s">
        <v>22</v>
      </c>
      <c r="X1" s="1" t="s">
        <v>23</v>
      </c>
      <c r="Y1" s="1" t="s">
        <v>24</v>
      </c>
      <c r="Z1" s="5"/>
      <c r="AA1" s="5"/>
      <c r="AB1" s="5"/>
      <c r="AC1" s="5"/>
    </row>
    <row r="2" spans="1:29" ht="12">
      <c r="A2" s="6" t="s">
        <v>33</v>
      </c>
      <c r="B2" s="6" t="s">
        <v>34</v>
      </c>
      <c r="C2" s="6" t="s">
        <v>35</v>
      </c>
      <c r="D2" s="7" t="s">
        <v>30</v>
      </c>
      <c r="E2" s="8">
        <v>42795</v>
      </c>
      <c r="F2" s="6" t="s">
        <v>36</v>
      </c>
      <c r="G2" s="9">
        <v>200</v>
      </c>
      <c r="H2" s="6">
        <f t="shared" ref="H2:H31" si="0">(J2+K2)/2</f>
        <v>200</v>
      </c>
      <c r="I2" s="9">
        <v>200</v>
      </c>
      <c r="J2" s="6">
        <f t="shared" ref="J2:J31" si="1">G2*1.1</f>
        <v>220.00000000000003</v>
      </c>
      <c r="K2" s="6">
        <f t="shared" ref="K2:K31" si="2">I2*0.9</f>
        <v>180</v>
      </c>
      <c r="L2" s="6" t="s">
        <v>48</v>
      </c>
      <c r="M2" s="6" t="s">
        <v>49</v>
      </c>
      <c r="N2" s="10">
        <v>1</v>
      </c>
      <c r="O2" s="6" t="s">
        <v>47</v>
      </c>
      <c r="P2" s="9">
        <v>0</v>
      </c>
      <c r="Q2" s="9">
        <v>0</v>
      </c>
      <c r="R2" s="9">
        <v>0</v>
      </c>
      <c r="S2" s="9">
        <v>0</v>
      </c>
      <c r="T2" s="9">
        <v>1</v>
      </c>
      <c r="U2" s="10">
        <v>1</v>
      </c>
      <c r="V2" s="11" t="s">
        <v>53</v>
      </c>
      <c r="W2" s="6"/>
      <c r="X2" s="6"/>
      <c r="Y2" s="6"/>
      <c r="Z2" s="6"/>
      <c r="AA2" s="6"/>
      <c r="AB2" s="6"/>
      <c r="AC2" s="6"/>
    </row>
    <row r="3" spans="1:29" ht="12">
      <c r="A3" s="6" t="s">
        <v>55</v>
      </c>
      <c r="B3" s="6" t="s">
        <v>56</v>
      </c>
      <c r="C3" s="6" t="s">
        <v>35</v>
      </c>
      <c r="D3" s="7" t="s">
        <v>30</v>
      </c>
      <c r="E3" s="8">
        <v>42795</v>
      </c>
      <c r="F3" s="6" t="s">
        <v>57</v>
      </c>
      <c r="G3" s="9">
        <v>100</v>
      </c>
      <c r="H3" s="6">
        <f t="shared" si="0"/>
        <v>100</v>
      </c>
      <c r="I3" s="9">
        <v>100</v>
      </c>
      <c r="J3" s="6">
        <f t="shared" si="1"/>
        <v>110.00000000000001</v>
      </c>
      <c r="K3" s="6">
        <f t="shared" si="2"/>
        <v>90</v>
      </c>
      <c r="L3" s="6" t="s">
        <v>58</v>
      </c>
      <c r="M3" s="6" t="s">
        <v>59</v>
      </c>
      <c r="N3" s="10">
        <v>1</v>
      </c>
      <c r="O3" s="6" t="s">
        <v>60</v>
      </c>
      <c r="P3" s="9">
        <v>0</v>
      </c>
      <c r="Q3" s="9">
        <v>0</v>
      </c>
      <c r="R3" s="9">
        <v>0</v>
      </c>
      <c r="S3" s="9">
        <v>0</v>
      </c>
      <c r="T3" s="9">
        <v>1</v>
      </c>
      <c r="U3" s="10">
        <v>1</v>
      </c>
      <c r="V3" s="11" t="s">
        <v>61</v>
      </c>
      <c r="W3" s="6"/>
      <c r="X3" s="11" t="s">
        <v>62</v>
      </c>
      <c r="Y3" s="6"/>
      <c r="Z3" s="6"/>
      <c r="AA3" s="6"/>
      <c r="AB3" s="6"/>
      <c r="AC3" s="6"/>
    </row>
    <row r="4" spans="1:29" ht="12">
      <c r="A4" s="6" t="s">
        <v>26</v>
      </c>
      <c r="B4" s="12" t="s">
        <v>28</v>
      </c>
      <c r="C4" s="13" t="s">
        <v>31</v>
      </c>
      <c r="D4" s="7" t="s">
        <v>30</v>
      </c>
      <c r="E4" s="14">
        <v>42795</v>
      </c>
      <c r="F4" s="12" t="s">
        <v>37</v>
      </c>
      <c r="G4" s="15">
        <v>200</v>
      </c>
      <c r="H4" s="6">
        <f t="shared" si="0"/>
        <v>200</v>
      </c>
      <c r="I4" s="15">
        <v>200</v>
      </c>
      <c r="J4" s="6">
        <f t="shared" si="1"/>
        <v>220.00000000000003</v>
      </c>
      <c r="K4" s="6">
        <f t="shared" si="2"/>
        <v>180</v>
      </c>
      <c r="L4" s="16" t="s">
        <v>46</v>
      </c>
      <c r="M4" s="12" t="s">
        <v>50</v>
      </c>
      <c r="N4" s="17">
        <v>1</v>
      </c>
      <c r="O4" s="12" t="s">
        <v>47</v>
      </c>
      <c r="P4" s="15">
        <v>0</v>
      </c>
      <c r="Q4" s="15">
        <v>0</v>
      </c>
      <c r="R4" s="15">
        <v>0</v>
      </c>
      <c r="S4" s="15">
        <v>0</v>
      </c>
      <c r="T4" s="18">
        <v>1</v>
      </c>
      <c r="U4" s="10">
        <v>1</v>
      </c>
      <c r="V4" s="19" t="s">
        <v>52</v>
      </c>
      <c r="W4" s="19" t="s">
        <v>63</v>
      </c>
      <c r="X4" s="6"/>
      <c r="Y4" s="6"/>
      <c r="Z4" s="6"/>
      <c r="AA4" s="6"/>
      <c r="AB4" s="6"/>
      <c r="AC4" s="6"/>
    </row>
    <row r="5" spans="1:29" ht="12">
      <c r="A5" s="6" t="s">
        <v>113</v>
      </c>
      <c r="B5" s="6" t="s">
        <v>114</v>
      </c>
      <c r="C5" s="6" t="s">
        <v>73</v>
      </c>
      <c r="D5" s="7" t="s">
        <v>30</v>
      </c>
      <c r="E5" s="8">
        <v>42795</v>
      </c>
      <c r="F5" s="6" t="s">
        <v>116</v>
      </c>
      <c r="G5" s="9">
        <v>24</v>
      </c>
      <c r="H5" s="6">
        <f t="shared" si="0"/>
        <v>35.700000000000003</v>
      </c>
      <c r="I5" s="9">
        <v>50</v>
      </c>
      <c r="J5" s="6">
        <f t="shared" si="1"/>
        <v>26.400000000000002</v>
      </c>
      <c r="K5" s="6">
        <f t="shared" si="2"/>
        <v>45</v>
      </c>
      <c r="L5" s="6" t="s">
        <v>118</v>
      </c>
      <c r="M5" s="6" t="s">
        <v>119</v>
      </c>
      <c r="N5" s="18">
        <v>1</v>
      </c>
      <c r="O5" s="6" t="s">
        <v>120</v>
      </c>
      <c r="P5" s="9">
        <v>0</v>
      </c>
      <c r="Q5" s="9">
        <v>0</v>
      </c>
      <c r="R5" s="9">
        <v>0</v>
      </c>
      <c r="S5" s="9">
        <v>0</v>
      </c>
      <c r="T5" s="9">
        <v>1</v>
      </c>
      <c r="U5" s="10">
        <v>1</v>
      </c>
      <c r="V5" s="11" t="s">
        <v>121</v>
      </c>
      <c r="W5" s="6"/>
      <c r="X5" s="6"/>
      <c r="Y5" s="6"/>
      <c r="Z5" s="6"/>
      <c r="AA5" s="6"/>
      <c r="AB5" s="6"/>
      <c r="AC5" s="6"/>
    </row>
    <row r="6" spans="1:29" ht="12">
      <c r="A6" s="6" t="s">
        <v>122</v>
      </c>
      <c r="B6" s="6" t="s">
        <v>123</v>
      </c>
      <c r="C6" s="6" t="s">
        <v>124</v>
      </c>
      <c r="D6" s="7" t="s">
        <v>30</v>
      </c>
      <c r="E6" s="8">
        <v>42795</v>
      </c>
      <c r="F6" s="6" t="s">
        <v>125</v>
      </c>
      <c r="G6" s="9">
        <v>80</v>
      </c>
      <c r="H6" s="6">
        <f t="shared" si="0"/>
        <v>89</v>
      </c>
      <c r="I6" s="9">
        <v>100</v>
      </c>
      <c r="J6" s="6">
        <f t="shared" si="1"/>
        <v>88</v>
      </c>
      <c r="K6" s="6">
        <f t="shared" si="2"/>
        <v>90</v>
      </c>
      <c r="L6" s="6" t="s">
        <v>128</v>
      </c>
      <c r="M6" s="6" t="s">
        <v>129</v>
      </c>
      <c r="N6" s="18">
        <v>0</v>
      </c>
      <c r="O6" s="6" t="s">
        <v>40</v>
      </c>
      <c r="P6" s="9">
        <v>0</v>
      </c>
      <c r="Q6" s="9">
        <v>0</v>
      </c>
      <c r="R6" s="9">
        <v>0</v>
      </c>
      <c r="S6" s="9">
        <v>0</v>
      </c>
      <c r="T6" s="9">
        <v>1</v>
      </c>
      <c r="U6" s="10">
        <v>1</v>
      </c>
      <c r="V6" s="11" t="s">
        <v>130</v>
      </c>
      <c r="W6" s="6"/>
      <c r="X6" s="6"/>
      <c r="Y6" s="6"/>
      <c r="Z6" s="6"/>
      <c r="AA6" s="6"/>
      <c r="AB6" s="6"/>
      <c r="AC6" s="6"/>
    </row>
    <row r="7" spans="1:29" ht="12">
      <c r="A7" s="6" t="s">
        <v>122</v>
      </c>
      <c r="B7" s="6" t="s">
        <v>132</v>
      </c>
      <c r="C7" s="6" t="s">
        <v>124</v>
      </c>
      <c r="D7" s="7" t="s">
        <v>30</v>
      </c>
      <c r="E7" s="8">
        <v>42795</v>
      </c>
      <c r="F7" s="6" t="s">
        <v>136</v>
      </c>
      <c r="G7" s="9">
        <v>200</v>
      </c>
      <c r="H7" s="6">
        <f t="shared" si="0"/>
        <v>200</v>
      </c>
      <c r="I7" s="9">
        <v>200</v>
      </c>
      <c r="J7" s="6">
        <f t="shared" si="1"/>
        <v>220.00000000000003</v>
      </c>
      <c r="K7" s="6">
        <f t="shared" si="2"/>
        <v>180</v>
      </c>
      <c r="L7" s="6" t="s">
        <v>142</v>
      </c>
      <c r="M7" s="6" t="s">
        <v>145</v>
      </c>
      <c r="N7" s="18">
        <v>0</v>
      </c>
      <c r="O7" s="6" t="s">
        <v>40</v>
      </c>
      <c r="P7" s="9">
        <v>0</v>
      </c>
      <c r="Q7" s="9">
        <v>0</v>
      </c>
      <c r="R7" s="9">
        <v>0</v>
      </c>
      <c r="S7" s="9">
        <v>0</v>
      </c>
      <c r="T7" s="9">
        <v>1</v>
      </c>
      <c r="U7" s="10">
        <v>1</v>
      </c>
      <c r="V7" s="11" t="s">
        <v>151</v>
      </c>
      <c r="W7" s="6"/>
      <c r="X7" s="6"/>
      <c r="Y7" s="6"/>
      <c r="Z7" s="6"/>
      <c r="AA7" s="6"/>
      <c r="AB7" s="6"/>
      <c r="AC7" s="6"/>
    </row>
    <row r="8" spans="1:29" ht="12">
      <c r="A8" s="6" t="s">
        <v>155</v>
      </c>
      <c r="B8" s="6" t="s">
        <v>158</v>
      </c>
      <c r="C8" s="20" t="s">
        <v>159</v>
      </c>
      <c r="D8" s="7" t="s">
        <v>30</v>
      </c>
      <c r="E8" s="8">
        <v>42795</v>
      </c>
      <c r="F8" s="6" t="s">
        <v>165</v>
      </c>
      <c r="G8" s="9">
        <v>150</v>
      </c>
      <c r="H8" s="6">
        <f t="shared" si="0"/>
        <v>150</v>
      </c>
      <c r="I8" s="9">
        <v>150</v>
      </c>
      <c r="J8" s="6">
        <f t="shared" si="1"/>
        <v>165</v>
      </c>
      <c r="K8" s="6">
        <f t="shared" si="2"/>
        <v>135</v>
      </c>
      <c r="L8" s="6" t="s">
        <v>99</v>
      </c>
      <c r="M8" s="20" t="s">
        <v>166</v>
      </c>
      <c r="N8" s="18">
        <v>1</v>
      </c>
      <c r="O8" s="6" t="s">
        <v>167</v>
      </c>
      <c r="P8" s="9">
        <v>0</v>
      </c>
      <c r="Q8" s="9">
        <v>0</v>
      </c>
      <c r="R8" s="9">
        <v>0</v>
      </c>
      <c r="S8" s="9">
        <v>0</v>
      </c>
      <c r="T8" s="9">
        <v>1</v>
      </c>
      <c r="U8" s="10">
        <v>1</v>
      </c>
      <c r="V8" s="21" t="s">
        <v>168</v>
      </c>
      <c r="W8" s="6"/>
      <c r="X8" s="6"/>
      <c r="Y8" s="6"/>
      <c r="Z8" s="6"/>
      <c r="AA8" s="6"/>
      <c r="AB8" s="6"/>
      <c r="AC8" s="6"/>
    </row>
    <row r="9" spans="1:29" ht="12">
      <c r="A9" s="6" t="s">
        <v>170</v>
      </c>
      <c r="B9" s="6" t="s">
        <v>172</v>
      </c>
      <c r="C9" s="6" t="s">
        <v>35</v>
      </c>
      <c r="D9" s="7" t="s">
        <v>30</v>
      </c>
      <c r="E9" s="8">
        <v>42796</v>
      </c>
      <c r="F9" s="6" t="s">
        <v>86</v>
      </c>
      <c r="G9" s="9">
        <v>24</v>
      </c>
      <c r="H9" s="6">
        <f t="shared" si="0"/>
        <v>24</v>
      </c>
      <c r="I9" s="9">
        <v>24</v>
      </c>
      <c r="J9" s="6">
        <f t="shared" si="1"/>
        <v>26.400000000000002</v>
      </c>
      <c r="K9" s="6">
        <f t="shared" si="2"/>
        <v>21.6</v>
      </c>
      <c r="L9" s="12" t="s">
        <v>99</v>
      </c>
      <c r="M9" s="12" t="s">
        <v>184</v>
      </c>
      <c r="N9" s="15">
        <v>0</v>
      </c>
      <c r="O9" s="12" t="s">
        <v>60</v>
      </c>
      <c r="P9" s="9">
        <v>0</v>
      </c>
      <c r="Q9" s="9">
        <v>0</v>
      </c>
      <c r="R9" s="9">
        <v>0</v>
      </c>
      <c r="S9" s="9">
        <v>0</v>
      </c>
      <c r="T9" s="9">
        <v>1</v>
      </c>
      <c r="U9" s="10">
        <v>1</v>
      </c>
      <c r="V9" s="11" t="s">
        <v>188</v>
      </c>
      <c r="W9" s="6"/>
      <c r="X9" s="6"/>
      <c r="Y9" s="6"/>
      <c r="Z9" s="6"/>
      <c r="AA9" s="6"/>
      <c r="AB9" s="6"/>
      <c r="AC9" s="6"/>
    </row>
    <row r="10" spans="1:29" ht="12">
      <c r="A10" s="6" t="s">
        <v>26</v>
      </c>
      <c r="B10" s="12" t="s">
        <v>191</v>
      </c>
      <c r="C10" s="13" t="s">
        <v>31</v>
      </c>
      <c r="D10" s="7" t="s">
        <v>30</v>
      </c>
      <c r="E10" s="14">
        <v>42796</v>
      </c>
      <c r="F10" s="12" t="s">
        <v>86</v>
      </c>
      <c r="G10" s="15">
        <v>100</v>
      </c>
      <c r="H10" s="6">
        <f t="shared" si="0"/>
        <v>100</v>
      </c>
      <c r="I10" s="15">
        <v>100</v>
      </c>
      <c r="J10" s="6">
        <f t="shared" si="1"/>
        <v>110.00000000000001</v>
      </c>
      <c r="K10" s="6">
        <f t="shared" si="2"/>
        <v>90</v>
      </c>
      <c r="L10" s="12" t="s">
        <v>199</v>
      </c>
      <c r="M10" s="12" t="s">
        <v>200</v>
      </c>
      <c r="N10" s="15">
        <v>1</v>
      </c>
      <c r="O10" s="12" t="s">
        <v>79</v>
      </c>
      <c r="P10" s="15">
        <v>0</v>
      </c>
      <c r="Q10" s="15">
        <v>0</v>
      </c>
      <c r="R10" s="15">
        <v>0</v>
      </c>
      <c r="S10" s="15">
        <v>0</v>
      </c>
      <c r="T10" s="18">
        <v>1</v>
      </c>
      <c r="U10" s="10">
        <v>1</v>
      </c>
      <c r="V10" s="19" t="s">
        <v>202</v>
      </c>
      <c r="W10" s="6"/>
      <c r="X10" s="6"/>
      <c r="Y10" s="6"/>
      <c r="Z10" s="6"/>
      <c r="AA10" s="6"/>
      <c r="AB10" s="6"/>
      <c r="AC10" s="6"/>
    </row>
    <row r="11" spans="1:29" ht="12">
      <c r="A11" s="6" t="s">
        <v>26</v>
      </c>
      <c r="B11" s="12" t="s">
        <v>205</v>
      </c>
      <c r="C11" s="13" t="s">
        <v>31</v>
      </c>
      <c r="D11" s="7" t="s">
        <v>30</v>
      </c>
      <c r="E11" s="14">
        <v>42796</v>
      </c>
      <c r="F11" s="12" t="s">
        <v>207</v>
      </c>
      <c r="G11" s="15">
        <v>200</v>
      </c>
      <c r="H11" s="6">
        <f t="shared" si="0"/>
        <v>200</v>
      </c>
      <c r="I11" s="15">
        <v>200</v>
      </c>
      <c r="J11" s="6">
        <f t="shared" si="1"/>
        <v>220.00000000000003</v>
      </c>
      <c r="K11" s="6">
        <f t="shared" si="2"/>
        <v>180</v>
      </c>
      <c r="L11" s="12" t="s">
        <v>209</v>
      </c>
      <c r="M11" s="16" t="s">
        <v>211</v>
      </c>
      <c r="N11" s="17">
        <v>1</v>
      </c>
      <c r="O11" s="12" t="s">
        <v>47</v>
      </c>
      <c r="P11" s="15">
        <v>0</v>
      </c>
      <c r="Q11" s="15">
        <v>0</v>
      </c>
      <c r="R11" s="15">
        <v>0</v>
      </c>
      <c r="S11" s="15">
        <v>0</v>
      </c>
      <c r="T11" s="18">
        <v>1</v>
      </c>
      <c r="U11" s="10">
        <v>1</v>
      </c>
      <c r="V11" s="19" t="s">
        <v>215</v>
      </c>
      <c r="W11" s="19" t="s">
        <v>219</v>
      </c>
      <c r="X11" s="6"/>
      <c r="Y11" s="6"/>
      <c r="Z11" s="6"/>
      <c r="AA11" s="6"/>
      <c r="AB11" s="6"/>
      <c r="AC11" s="6"/>
    </row>
    <row r="12" spans="1:29" ht="12">
      <c r="A12" s="6" t="s">
        <v>221</v>
      </c>
      <c r="B12" s="6" t="s">
        <v>224</v>
      </c>
      <c r="C12" s="6" t="s">
        <v>225</v>
      </c>
      <c r="D12" s="7" t="s">
        <v>30</v>
      </c>
      <c r="E12" s="8">
        <v>42796</v>
      </c>
      <c r="F12" s="6" t="s">
        <v>207</v>
      </c>
      <c r="G12" s="9">
        <v>200</v>
      </c>
      <c r="H12" s="6">
        <f t="shared" si="0"/>
        <v>200</v>
      </c>
      <c r="I12" s="9">
        <v>200</v>
      </c>
      <c r="J12" s="6">
        <f t="shared" si="1"/>
        <v>220.00000000000003</v>
      </c>
      <c r="K12" s="6">
        <f t="shared" si="2"/>
        <v>180</v>
      </c>
      <c r="L12" s="12" t="s">
        <v>99</v>
      </c>
      <c r="M12" s="6" t="s">
        <v>228</v>
      </c>
      <c r="N12" s="17">
        <v>1</v>
      </c>
      <c r="O12" s="12" t="s">
        <v>79</v>
      </c>
      <c r="P12" s="9">
        <v>0</v>
      </c>
      <c r="Q12" s="9">
        <v>0</v>
      </c>
      <c r="R12" s="9">
        <v>0</v>
      </c>
      <c r="S12" s="9">
        <v>0</v>
      </c>
      <c r="T12" s="9">
        <v>1</v>
      </c>
      <c r="U12" s="10">
        <v>1</v>
      </c>
      <c r="V12" s="11" t="s">
        <v>231</v>
      </c>
      <c r="W12" s="6"/>
      <c r="X12" s="6"/>
      <c r="Y12" s="6"/>
      <c r="Z12" s="6"/>
      <c r="AA12" s="6"/>
      <c r="AB12" s="6"/>
      <c r="AC12" s="6"/>
    </row>
    <row r="13" spans="1:29" ht="12">
      <c r="A13" s="6" t="s">
        <v>64</v>
      </c>
      <c r="B13" s="6"/>
      <c r="C13" s="6" t="s">
        <v>65</v>
      </c>
      <c r="D13" s="7" t="s">
        <v>30</v>
      </c>
      <c r="E13" s="8">
        <v>42796</v>
      </c>
      <c r="F13" s="6" t="s">
        <v>66</v>
      </c>
      <c r="G13" s="9">
        <v>200</v>
      </c>
      <c r="H13" s="6">
        <f t="shared" si="0"/>
        <v>200</v>
      </c>
      <c r="I13" s="9">
        <v>200</v>
      </c>
      <c r="J13" s="6">
        <f t="shared" si="1"/>
        <v>220.00000000000003</v>
      </c>
      <c r="K13" s="6">
        <f t="shared" si="2"/>
        <v>180</v>
      </c>
      <c r="L13" s="6" t="s">
        <v>67</v>
      </c>
      <c r="M13" s="6" t="s">
        <v>68</v>
      </c>
      <c r="N13" s="10">
        <v>1</v>
      </c>
      <c r="O13" s="6" t="s">
        <v>69</v>
      </c>
      <c r="P13" s="9">
        <v>0</v>
      </c>
      <c r="Q13" s="9">
        <v>0</v>
      </c>
      <c r="R13" s="9">
        <v>0</v>
      </c>
      <c r="S13" s="9">
        <v>0</v>
      </c>
      <c r="T13" s="9">
        <v>1</v>
      </c>
      <c r="U13" s="10">
        <v>1</v>
      </c>
      <c r="V13" s="11" t="s">
        <v>70</v>
      </c>
      <c r="W13" s="6"/>
      <c r="X13" s="6"/>
      <c r="Y13" s="6"/>
      <c r="Z13" s="6"/>
      <c r="AA13" s="6"/>
      <c r="AB13" s="6"/>
      <c r="AC13" s="6"/>
    </row>
    <row r="14" spans="1:29" ht="12">
      <c r="A14" s="23" t="s">
        <v>242</v>
      </c>
      <c r="B14" s="12" t="s">
        <v>249</v>
      </c>
      <c r="C14" s="13" t="s">
        <v>250</v>
      </c>
      <c r="D14" s="7" t="s">
        <v>30</v>
      </c>
      <c r="E14" s="8">
        <v>42796</v>
      </c>
      <c r="F14" s="12" t="s">
        <v>253</v>
      </c>
      <c r="G14" s="24">
        <v>30</v>
      </c>
      <c r="H14" s="6">
        <f t="shared" si="0"/>
        <v>30</v>
      </c>
      <c r="I14" s="15">
        <v>30</v>
      </c>
      <c r="J14" s="6">
        <f t="shared" si="1"/>
        <v>33</v>
      </c>
      <c r="K14" s="6">
        <f t="shared" si="2"/>
        <v>27</v>
      </c>
      <c r="L14" s="12" t="s">
        <v>99</v>
      </c>
      <c r="M14" s="12" t="s">
        <v>262</v>
      </c>
      <c r="N14" s="17">
        <v>1</v>
      </c>
      <c r="O14" s="12" t="s">
        <v>60</v>
      </c>
      <c r="P14" s="15">
        <v>0</v>
      </c>
      <c r="Q14" s="15">
        <v>0</v>
      </c>
      <c r="R14" s="15">
        <v>0</v>
      </c>
      <c r="S14" s="15">
        <v>0</v>
      </c>
      <c r="T14" s="18">
        <v>1</v>
      </c>
      <c r="U14" s="10">
        <v>1</v>
      </c>
      <c r="V14" s="19" t="s">
        <v>266</v>
      </c>
      <c r="W14" s="6"/>
      <c r="X14" s="6"/>
      <c r="Y14" s="6"/>
      <c r="Z14" s="6"/>
      <c r="AA14" s="6"/>
      <c r="AB14" s="6"/>
      <c r="AC14" s="6"/>
    </row>
    <row r="15" spans="1:29" ht="12">
      <c r="A15" s="23" t="s">
        <v>270</v>
      </c>
      <c r="B15" s="12" t="s">
        <v>271</v>
      </c>
      <c r="C15" s="13" t="s">
        <v>250</v>
      </c>
      <c r="D15" s="7" t="s">
        <v>30</v>
      </c>
      <c r="E15" s="8">
        <v>42796</v>
      </c>
      <c r="F15" s="12" t="s">
        <v>273</v>
      </c>
      <c r="G15" s="24">
        <v>2000</v>
      </c>
      <c r="H15" s="6">
        <f t="shared" si="0"/>
        <v>2000</v>
      </c>
      <c r="I15" s="25">
        <v>2000</v>
      </c>
      <c r="J15" s="6">
        <f t="shared" si="1"/>
        <v>2200</v>
      </c>
      <c r="K15" s="6">
        <f t="shared" si="2"/>
        <v>1800</v>
      </c>
      <c r="L15" s="16" t="s">
        <v>278</v>
      </c>
      <c r="M15" s="12" t="s">
        <v>280</v>
      </c>
      <c r="N15" s="17">
        <v>1</v>
      </c>
      <c r="O15" s="12" t="s">
        <v>47</v>
      </c>
      <c r="P15" s="15">
        <v>0</v>
      </c>
      <c r="Q15" s="15">
        <v>0</v>
      </c>
      <c r="R15" s="15">
        <v>0</v>
      </c>
      <c r="S15" s="15">
        <v>0</v>
      </c>
      <c r="T15" s="18">
        <v>1</v>
      </c>
      <c r="U15" s="10">
        <v>1</v>
      </c>
      <c r="V15" s="11" t="s">
        <v>281</v>
      </c>
      <c r="W15" s="6"/>
      <c r="X15" s="6"/>
      <c r="Y15" s="6"/>
      <c r="Z15" s="6"/>
      <c r="AA15" s="6"/>
      <c r="AB15" s="6"/>
      <c r="AC15" s="6"/>
    </row>
    <row r="16" spans="1:29" ht="12">
      <c r="A16" s="23" t="s">
        <v>270</v>
      </c>
      <c r="B16" s="12" t="s">
        <v>285</v>
      </c>
      <c r="C16" s="13" t="s">
        <v>250</v>
      </c>
      <c r="D16" s="7" t="s">
        <v>30</v>
      </c>
      <c r="E16" s="8">
        <v>42796</v>
      </c>
      <c r="F16" s="12" t="s">
        <v>287</v>
      </c>
      <c r="G16" s="24">
        <v>300</v>
      </c>
      <c r="H16" s="6">
        <f t="shared" si="0"/>
        <v>300</v>
      </c>
      <c r="I16" s="15">
        <v>300</v>
      </c>
      <c r="J16" s="6">
        <f t="shared" si="1"/>
        <v>330</v>
      </c>
      <c r="K16" s="6">
        <f t="shared" si="2"/>
        <v>270</v>
      </c>
      <c r="L16" s="26" t="s">
        <v>289</v>
      </c>
      <c r="M16" s="12" t="s">
        <v>292</v>
      </c>
      <c r="N16" s="17">
        <v>1</v>
      </c>
      <c r="O16" s="12" t="s">
        <v>47</v>
      </c>
      <c r="P16" s="15">
        <v>0</v>
      </c>
      <c r="Q16" s="15">
        <v>0</v>
      </c>
      <c r="R16" s="15">
        <v>0</v>
      </c>
      <c r="S16" s="15">
        <v>0</v>
      </c>
      <c r="T16" s="18">
        <v>1</v>
      </c>
      <c r="U16" s="10">
        <v>1</v>
      </c>
      <c r="V16" s="19" t="s">
        <v>293</v>
      </c>
      <c r="W16" s="19" t="s">
        <v>294</v>
      </c>
      <c r="X16" s="6"/>
      <c r="Y16" s="6"/>
      <c r="Z16" s="6"/>
      <c r="AA16" s="6"/>
      <c r="AB16" s="6"/>
      <c r="AC16" s="6"/>
    </row>
    <row r="17" spans="1:29" ht="12">
      <c r="A17" s="6" t="s">
        <v>296</v>
      </c>
      <c r="B17" s="6" t="s">
        <v>297</v>
      </c>
      <c r="C17" s="6" t="s">
        <v>298</v>
      </c>
      <c r="D17" s="7" t="s">
        <v>30</v>
      </c>
      <c r="E17" s="8">
        <v>42796</v>
      </c>
      <c r="F17" s="6" t="s">
        <v>37</v>
      </c>
      <c r="G17" s="9">
        <v>200</v>
      </c>
      <c r="H17" s="6">
        <f t="shared" si="0"/>
        <v>200</v>
      </c>
      <c r="I17" s="9">
        <v>200</v>
      </c>
      <c r="J17" s="6">
        <f t="shared" si="1"/>
        <v>220.00000000000003</v>
      </c>
      <c r="K17" s="6">
        <f t="shared" si="2"/>
        <v>180</v>
      </c>
      <c r="L17" s="6" t="s">
        <v>67</v>
      </c>
      <c r="M17" s="6" t="s">
        <v>302</v>
      </c>
      <c r="N17" s="10">
        <v>1</v>
      </c>
      <c r="O17" s="6" t="s">
        <v>303</v>
      </c>
      <c r="P17" s="9">
        <v>0</v>
      </c>
      <c r="Q17" s="9">
        <v>0</v>
      </c>
      <c r="R17" s="9">
        <v>0</v>
      </c>
      <c r="S17" s="9">
        <v>0</v>
      </c>
      <c r="T17" s="9">
        <v>1</v>
      </c>
      <c r="U17" s="10">
        <v>1</v>
      </c>
      <c r="V17" s="11" t="s">
        <v>306</v>
      </c>
      <c r="W17" s="6"/>
      <c r="X17" s="6"/>
      <c r="Y17" s="6"/>
      <c r="Z17" s="6"/>
      <c r="AA17" s="6"/>
      <c r="AB17" s="6"/>
      <c r="AC17" s="6"/>
    </row>
    <row r="18" spans="1:29" ht="12">
      <c r="A18" s="6" t="s">
        <v>307</v>
      </c>
      <c r="B18" s="20" t="s">
        <v>308</v>
      </c>
      <c r="C18" s="6" t="s">
        <v>309</v>
      </c>
      <c r="D18" s="7" t="s">
        <v>30</v>
      </c>
      <c r="E18" s="8">
        <v>42796</v>
      </c>
      <c r="F18" s="6" t="s">
        <v>310</v>
      </c>
      <c r="G18" s="9">
        <v>400</v>
      </c>
      <c r="H18" s="6">
        <f t="shared" si="0"/>
        <v>400</v>
      </c>
      <c r="I18" s="9">
        <v>400</v>
      </c>
      <c r="J18" s="6">
        <f t="shared" si="1"/>
        <v>440.00000000000006</v>
      </c>
      <c r="K18" s="6">
        <f t="shared" si="2"/>
        <v>360</v>
      </c>
      <c r="L18" s="6" t="s">
        <v>99</v>
      </c>
      <c r="M18" s="20" t="s">
        <v>313</v>
      </c>
      <c r="N18" s="10">
        <v>1</v>
      </c>
      <c r="O18" s="6" t="s">
        <v>60</v>
      </c>
      <c r="P18" s="9">
        <v>0</v>
      </c>
      <c r="Q18" s="9">
        <v>1</v>
      </c>
      <c r="R18" s="9">
        <v>0</v>
      </c>
      <c r="S18" s="9">
        <v>1</v>
      </c>
      <c r="T18" s="9">
        <v>1</v>
      </c>
      <c r="U18" s="10">
        <v>1</v>
      </c>
      <c r="V18" s="21" t="s">
        <v>314</v>
      </c>
      <c r="W18" s="6"/>
      <c r="X18" s="6"/>
      <c r="Y18" s="6"/>
      <c r="Z18" s="6"/>
      <c r="AA18" s="6"/>
      <c r="AB18" s="6"/>
      <c r="AC18" s="6"/>
    </row>
    <row r="19" spans="1:29" ht="12">
      <c r="A19" s="6" t="s">
        <v>162</v>
      </c>
      <c r="B19" s="6" t="s">
        <v>316</v>
      </c>
      <c r="C19" s="6" t="s">
        <v>163</v>
      </c>
      <c r="D19" s="7" t="s">
        <v>30</v>
      </c>
      <c r="E19" s="8">
        <v>42797</v>
      </c>
      <c r="F19" s="6" t="s">
        <v>207</v>
      </c>
      <c r="G19" s="9">
        <v>200</v>
      </c>
      <c r="H19" s="6">
        <f t="shared" si="0"/>
        <v>200</v>
      </c>
      <c r="I19" s="9">
        <v>200</v>
      </c>
      <c r="J19" s="6">
        <f t="shared" si="1"/>
        <v>220.00000000000003</v>
      </c>
      <c r="K19" s="6">
        <f t="shared" si="2"/>
        <v>180</v>
      </c>
      <c r="L19" s="6" t="s">
        <v>99</v>
      </c>
      <c r="M19" s="6" t="s">
        <v>321</v>
      </c>
      <c r="N19" s="10">
        <v>2</v>
      </c>
      <c r="O19" s="6" t="s">
        <v>47</v>
      </c>
      <c r="P19" s="9">
        <v>0</v>
      </c>
      <c r="Q19" s="9">
        <v>0</v>
      </c>
      <c r="R19" s="9">
        <v>0</v>
      </c>
      <c r="S19" s="9">
        <v>0</v>
      </c>
      <c r="T19" s="9">
        <v>1</v>
      </c>
      <c r="U19" s="10">
        <v>1</v>
      </c>
      <c r="V19" s="11" t="s">
        <v>176</v>
      </c>
      <c r="W19" s="6"/>
      <c r="X19" s="6"/>
      <c r="Y19" s="6"/>
      <c r="Z19" s="6"/>
      <c r="AA19" s="6"/>
      <c r="AB19" s="6"/>
      <c r="AC19" s="6"/>
    </row>
    <row r="20" spans="1:29" ht="12">
      <c r="A20" s="6" t="s">
        <v>322</v>
      </c>
      <c r="B20" s="6" t="s">
        <v>323</v>
      </c>
      <c r="C20" s="6" t="s">
        <v>324</v>
      </c>
      <c r="D20" s="7" t="s">
        <v>30</v>
      </c>
      <c r="E20" s="8">
        <v>42797</v>
      </c>
      <c r="F20" s="6" t="s">
        <v>86</v>
      </c>
      <c r="G20" s="9">
        <v>70</v>
      </c>
      <c r="H20" s="6">
        <f t="shared" si="0"/>
        <v>70</v>
      </c>
      <c r="I20" s="9">
        <v>70</v>
      </c>
      <c r="J20" s="6">
        <f t="shared" si="1"/>
        <v>77</v>
      </c>
      <c r="K20" s="6">
        <f t="shared" si="2"/>
        <v>63</v>
      </c>
      <c r="L20" s="6" t="s">
        <v>328</v>
      </c>
      <c r="M20" s="6" t="s">
        <v>329</v>
      </c>
      <c r="N20" s="10">
        <v>1</v>
      </c>
      <c r="O20" s="6" t="s">
        <v>40</v>
      </c>
      <c r="P20" s="9">
        <v>0</v>
      </c>
      <c r="Q20" s="9">
        <v>0</v>
      </c>
      <c r="R20" s="9">
        <v>0</v>
      </c>
      <c r="S20" s="9">
        <v>0</v>
      </c>
      <c r="T20" s="9">
        <v>1</v>
      </c>
      <c r="U20" s="10">
        <v>1</v>
      </c>
      <c r="V20" s="11" t="s">
        <v>333</v>
      </c>
      <c r="W20" s="6"/>
      <c r="X20" s="6"/>
      <c r="Y20" s="6"/>
      <c r="Z20" s="6"/>
      <c r="AA20" s="6"/>
      <c r="AB20" s="6"/>
      <c r="AC20" s="6"/>
    </row>
    <row r="21" spans="1:29" ht="12">
      <c r="A21" s="6" t="s">
        <v>71</v>
      </c>
      <c r="B21" s="6" t="s">
        <v>72</v>
      </c>
      <c r="C21" s="6" t="s">
        <v>73</v>
      </c>
      <c r="D21" s="7" t="s">
        <v>30</v>
      </c>
      <c r="E21" s="8">
        <v>42797</v>
      </c>
      <c r="F21" s="6" t="s">
        <v>74</v>
      </c>
      <c r="G21" s="9">
        <v>24</v>
      </c>
      <c r="H21" s="6">
        <f t="shared" si="0"/>
        <v>35.700000000000003</v>
      </c>
      <c r="I21" s="9">
        <v>50</v>
      </c>
      <c r="J21" s="6">
        <f t="shared" si="1"/>
        <v>26.400000000000002</v>
      </c>
      <c r="K21" s="6">
        <f t="shared" si="2"/>
        <v>45</v>
      </c>
      <c r="L21" s="6" t="s">
        <v>67</v>
      </c>
      <c r="M21" s="6" t="s">
        <v>78</v>
      </c>
      <c r="N21" s="10">
        <v>1</v>
      </c>
      <c r="O21" s="6" t="s">
        <v>79</v>
      </c>
      <c r="P21" s="9">
        <v>1</v>
      </c>
      <c r="Q21" s="9">
        <v>0</v>
      </c>
      <c r="R21" s="9">
        <v>0</v>
      </c>
      <c r="S21" s="9">
        <v>0</v>
      </c>
      <c r="T21" s="9">
        <v>1</v>
      </c>
      <c r="U21" s="10">
        <v>1</v>
      </c>
      <c r="V21" s="11" t="s">
        <v>82</v>
      </c>
      <c r="W21" s="6"/>
      <c r="X21" s="6"/>
      <c r="Y21" s="6"/>
      <c r="Z21" s="6"/>
      <c r="AA21" s="6"/>
      <c r="AB21" s="6"/>
      <c r="AC21" s="6"/>
    </row>
    <row r="22" spans="1:29" ht="12">
      <c r="A22" s="6" t="s">
        <v>83</v>
      </c>
      <c r="B22" s="6" t="s">
        <v>84</v>
      </c>
      <c r="C22" s="6" t="s">
        <v>85</v>
      </c>
      <c r="D22" s="7" t="s">
        <v>30</v>
      </c>
      <c r="E22" s="8">
        <v>42797</v>
      </c>
      <c r="F22" s="6" t="s">
        <v>86</v>
      </c>
      <c r="G22" s="9">
        <v>12</v>
      </c>
      <c r="H22" s="6">
        <f t="shared" si="0"/>
        <v>17.400000000000002</v>
      </c>
      <c r="I22" s="9">
        <v>24</v>
      </c>
      <c r="J22" s="6">
        <f t="shared" si="1"/>
        <v>13.200000000000001</v>
      </c>
      <c r="K22" s="6">
        <f t="shared" si="2"/>
        <v>21.6</v>
      </c>
      <c r="L22" s="6" t="s">
        <v>87</v>
      </c>
      <c r="M22" s="6" t="s">
        <v>88</v>
      </c>
      <c r="N22" s="10">
        <v>1</v>
      </c>
      <c r="O22" s="6" t="s">
        <v>79</v>
      </c>
      <c r="P22" s="9">
        <v>0</v>
      </c>
      <c r="Q22" s="9">
        <v>0</v>
      </c>
      <c r="R22" s="9">
        <v>0</v>
      </c>
      <c r="S22" s="9">
        <v>0</v>
      </c>
      <c r="T22" s="9">
        <v>1</v>
      </c>
      <c r="U22" s="10">
        <v>1</v>
      </c>
      <c r="V22" s="11" t="s">
        <v>91</v>
      </c>
      <c r="W22" s="6"/>
      <c r="X22" s="6"/>
      <c r="Y22" s="6"/>
      <c r="Z22" s="6"/>
      <c r="AA22" s="6"/>
      <c r="AB22" s="6"/>
      <c r="AC22" s="6"/>
    </row>
    <row r="23" spans="1:29" ht="12">
      <c r="A23" s="6" t="s">
        <v>352</v>
      </c>
      <c r="B23" s="20" t="s">
        <v>353</v>
      </c>
      <c r="C23" s="6" t="s">
        <v>354</v>
      </c>
      <c r="D23" s="7" t="s">
        <v>30</v>
      </c>
      <c r="E23" s="8">
        <v>42797</v>
      </c>
      <c r="F23" s="6" t="s">
        <v>360</v>
      </c>
      <c r="G23" s="9">
        <v>1000</v>
      </c>
      <c r="H23" s="6">
        <f t="shared" si="0"/>
        <v>1000</v>
      </c>
      <c r="I23" s="9">
        <v>1000</v>
      </c>
      <c r="J23" s="6">
        <f t="shared" si="1"/>
        <v>1100</v>
      </c>
      <c r="K23" s="6">
        <f t="shared" si="2"/>
        <v>900</v>
      </c>
      <c r="L23" s="6" t="s">
        <v>99</v>
      </c>
      <c r="M23" s="6" t="s">
        <v>363</v>
      </c>
      <c r="N23" s="10">
        <v>1</v>
      </c>
      <c r="O23" s="6" t="s">
        <v>47</v>
      </c>
      <c r="P23" s="9">
        <v>0</v>
      </c>
      <c r="Q23" s="9">
        <v>0</v>
      </c>
      <c r="R23" s="9">
        <v>0</v>
      </c>
      <c r="S23" s="9">
        <v>0</v>
      </c>
      <c r="T23" s="9">
        <v>1</v>
      </c>
      <c r="U23" s="10">
        <v>1</v>
      </c>
      <c r="V23" s="11" t="s">
        <v>367</v>
      </c>
      <c r="W23" s="6"/>
      <c r="X23" s="6"/>
      <c r="Y23" s="6"/>
      <c r="Z23" s="6"/>
      <c r="AA23" s="6"/>
      <c r="AB23" s="6"/>
      <c r="AC23" s="6"/>
    </row>
    <row r="24" spans="1:29" ht="12">
      <c r="A24" s="6" t="s">
        <v>371</v>
      </c>
      <c r="B24" s="6" t="s">
        <v>373</v>
      </c>
      <c r="C24" s="6" t="s">
        <v>374</v>
      </c>
      <c r="D24" s="7" t="s">
        <v>30</v>
      </c>
      <c r="E24" s="8">
        <v>42797</v>
      </c>
      <c r="F24" s="6" t="s">
        <v>376</v>
      </c>
      <c r="G24" s="9">
        <v>60</v>
      </c>
      <c r="H24" s="6">
        <f t="shared" si="0"/>
        <v>60</v>
      </c>
      <c r="I24" s="9">
        <v>60</v>
      </c>
      <c r="J24" s="6">
        <f t="shared" si="1"/>
        <v>66</v>
      </c>
      <c r="K24" s="6">
        <f t="shared" si="2"/>
        <v>54</v>
      </c>
      <c r="L24" s="6" t="s">
        <v>379</v>
      </c>
      <c r="M24" s="20" t="s">
        <v>321</v>
      </c>
      <c r="N24" s="10">
        <v>2</v>
      </c>
      <c r="O24" s="6" t="s">
        <v>47</v>
      </c>
      <c r="P24" s="9">
        <v>0</v>
      </c>
      <c r="Q24" s="9">
        <v>0</v>
      </c>
      <c r="R24" s="9">
        <v>0</v>
      </c>
      <c r="S24" s="9">
        <v>0</v>
      </c>
      <c r="T24" s="9">
        <v>1</v>
      </c>
      <c r="U24" s="10">
        <v>1</v>
      </c>
      <c r="V24" s="11" t="s">
        <v>383</v>
      </c>
      <c r="W24" s="6"/>
      <c r="X24" s="6"/>
      <c r="Y24" s="6"/>
      <c r="Z24" s="6"/>
      <c r="AA24" s="6"/>
      <c r="AB24" s="6"/>
      <c r="AC24" s="6"/>
    </row>
    <row r="25" spans="1:29" ht="12">
      <c r="A25" s="6" t="s">
        <v>386</v>
      </c>
      <c r="B25" s="6" t="s">
        <v>387</v>
      </c>
      <c r="C25" s="6" t="s">
        <v>388</v>
      </c>
      <c r="D25" s="7" t="s">
        <v>30</v>
      </c>
      <c r="E25" s="8">
        <v>42797</v>
      </c>
      <c r="F25" s="6" t="s">
        <v>207</v>
      </c>
      <c r="G25" s="9">
        <v>200</v>
      </c>
      <c r="H25" s="6">
        <f t="shared" si="0"/>
        <v>200</v>
      </c>
      <c r="I25" s="9">
        <v>200</v>
      </c>
      <c r="J25" s="6">
        <f t="shared" si="1"/>
        <v>220.00000000000003</v>
      </c>
      <c r="K25" s="6">
        <f t="shared" si="2"/>
        <v>180</v>
      </c>
      <c r="L25" s="12" t="s">
        <v>99</v>
      </c>
      <c r="M25" s="6" t="s">
        <v>390</v>
      </c>
      <c r="N25" s="10">
        <v>1</v>
      </c>
      <c r="O25" s="6" t="s">
        <v>47</v>
      </c>
      <c r="P25" s="9">
        <v>0</v>
      </c>
      <c r="Q25" s="9">
        <v>0</v>
      </c>
      <c r="R25" s="9">
        <v>0</v>
      </c>
      <c r="S25" s="9">
        <v>0</v>
      </c>
      <c r="T25" s="9">
        <v>1</v>
      </c>
      <c r="U25" s="10">
        <v>1</v>
      </c>
      <c r="V25" s="11" t="s">
        <v>394</v>
      </c>
      <c r="W25" s="6"/>
      <c r="X25" s="6"/>
      <c r="Y25" s="6"/>
      <c r="Z25" s="6"/>
      <c r="AA25" s="6"/>
      <c r="AB25" s="6"/>
      <c r="AC25" s="6"/>
    </row>
    <row r="26" spans="1:29" ht="12">
      <c r="A26" s="6" t="s">
        <v>396</v>
      </c>
      <c r="B26" s="20" t="s">
        <v>397</v>
      </c>
      <c r="C26" s="6" t="s">
        <v>65</v>
      </c>
      <c r="D26" s="7" t="s">
        <v>30</v>
      </c>
      <c r="E26" s="8">
        <v>42797</v>
      </c>
      <c r="F26" s="6" t="s">
        <v>401</v>
      </c>
      <c r="G26" s="9">
        <v>20</v>
      </c>
      <c r="H26" s="6">
        <f t="shared" si="0"/>
        <v>20</v>
      </c>
      <c r="I26" s="9">
        <v>20</v>
      </c>
      <c r="J26" s="6">
        <f t="shared" si="1"/>
        <v>22</v>
      </c>
      <c r="K26" s="6">
        <f t="shared" si="2"/>
        <v>18</v>
      </c>
      <c r="L26" s="6" t="s">
        <v>99</v>
      </c>
      <c r="M26" s="6" t="s">
        <v>409</v>
      </c>
      <c r="N26" s="10">
        <v>1</v>
      </c>
      <c r="O26" s="6" t="s">
        <v>60</v>
      </c>
      <c r="P26" s="9">
        <v>0</v>
      </c>
      <c r="Q26" s="9">
        <v>0</v>
      </c>
      <c r="R26" s="9">
        <v>0</v>
      </c>
      <c r="S26" s="9">
        <v>0</v>
      </c>
      <c r="T26" s="9">
        <v>1</v>
      </c>
      <c r="U26" s="10">
        <v>1</v>
      </c>
      <c r="V26" s="11" t="s">
        <v>411</v>
      </c>
      <c r="W26" s="6"/>
      <c r="X26" s="6"/>
      <c r="Y26" s="6"/>
      <c r="Z26" s="6"/>
      <c r="AA26" s="6"/>
      <c r="AB26" s="6"/>
      <c r="AC26" s="6"/>
    </row>
    <row r="27" spans="1:29" ht="12">
      <c r="A27" s="6" t="s">
        <v>412</v>
      </c>
      <c r="B27" s="6" t="s">
        <v>413</v>
      </c>
      <c r="C27" s="6" t="s">
        <v>65</v>
      </c>
      <c r="D27" s="7" t="s">
        <v>30</v>
      </c>
      <c r="E27" s="8">
        <v>42797</v>
      </c>
      <c r="F27" s="6" t="s">
        <v>183</v>
      </c>
      <c r="G27" s="9">
        <v>40</v>
      </c>
      <c r="H27" s="6">
        <f t="shared" si="0"/>
        <v>40</v>
      </c>
      <c r="I27" s="9">
        <v>40</v>
      </c>
      <c r="J27" s="6">
        <f t="shared" si="1"/>
        <v>44</v>
      </c>
      <c r="K27" s="6">
        <f t="shared" si="2"/>
        <v>36</v>
      </c>
      <c r="L27" s="6" t="s">
        <v>67</v>
      </c>
      <c r="M27" s="6" t="s">
        <v>418</v>
      </c>
      <c r="N27" s="10">
        <v>1</v>
      </c>
      <c r="O27" s="6" t="s">
        <v>47</v>
      </c>
      <c r="P27" s="9">
        <v>0</v>
      </c>
      <c r="Q27" s="9">
        <v>0</v>
      </c>
      <c r="R27" s="9">
        <v>0</v>
      </c>
      <c r="S27" s="9">
        <v>0</v>
      </c>
      <c r="T27" s="9">
        <v>1</v>
      </c>
      <c r="U27" s="10">
        <v>1</v>
      </c>
      <c r="V27" s="11" t="s">
        <v>421</v>
      </c>
      <c r="W27" s="6"/>
      <c r="X27" s="6"/>
      <c r="Y27" s="6"/>
      <c r="Z27" s="6"/>
      <c r="AA27" s="6"/>
      <c r="AB27" s="6"/>
      <c r="AC27" s="6"/>
    </row>
    <row r="28" spans="1:29" ht="12">
      <c r="A28" s="6" t="s">
        <v>423</v>
      </c>
      <c r="B28" s="20" t="s">
        <v>425</v>
      </c>
      <c r="C28" s="6" t="s">
        <v>427</v>
      </c>
      <c r="D28" s="7" t="s">
        <v>30</v>
      </c>
      <c r="E28" s="8">
        <v>42797</v>
      </c>
      <c r="F28" s="6" t="s">
        <v>66</v>
      </c>
      <c r="G28" s="9">
        <v>200</v>
      </c>
      <c r="H28" s="6">
        <f t="shared" si="0"/>
        <v>200</v>
      </c>
      <c r="I28" s="9">
        <v>200</v>
      </c>
      <c r="J28" s="6">
        <f t="shared" si="1"/>
        <v>220.00000000000003</v>
      </c>
      <c r="K28" s="6">
        <f t="shared" si="2"/>
        <v>180</v>
      </c>
      <c r="L28" s="6" t="s">
        <v>67</v>
      </c>
      <c r="M28" s="6" t="s">
        <v>433</v>
      </c>
      <c r="N28" s="10">
        <v>2</v>
      </c>
      <c r="O28" s="6" t="s">
        <v>47</v>
      </c>
      <c r="P28" s="9">
        <v>2</v>
      </c>
      <c r="Q28" s="9">
        <v>0</v>
      </c>
      <c r="R28" s="9">
        <v>0</v>
      </c>
      <c r="S28" s="9">
        <v>0</v>
      </c>
      <c r="T28" s="9">
        <v>1</v>
      </c>
      <c r="U28" s="10">
        <v>1</v>
      </c>
      <c r="V28" s="11" t="s">
        <v>437</v>
      </c>
      <c r="W28" s="6"/>
      <c r="X28" s="6"/>
      <c r="Y28" s="6"/>
      <c r="Z28" s="6"/>
      <c r="AA28" s="6"/>
      <c r="AB28" s="6"/>
      <c r="AC28" s="6"/>
    </row>
    <row r="29" spans="1:29" ht="12">
      <c r="A29" s="6" t="s">
        <v>440</v>
      </c>
      <c r="B29" s="6" t="s">
        <v>441</v>
      </c>
      <c r="C29" s="6" t="s">
        <v>443</v>
      </c>
      <c r="D29" s="7" t="s">
        <v>30</v>
      </c>
      <c r="E29" s="8">
        <v>42797</v>
      </c>
      <c r="F29" s="6" t="s">
        <v>37</v>
      </c>
      <c r="G29" s="9">
        <v>200</v>
      </c>
      <c r="H29" s="6">
        <f t="shared" si="0"/>
        <v>200</v>
      </c>
      <c r="I29" s="9">
        <v>200</v>
      </c>
      <c r="J29" s="6">
        <f t="shared" si="1"/>
        <v>220.00000000000003</v>
      </c>
      <c r="K29" s="6">
        <f t="shared" si="2"/>
        <v>180</v>
      </c>
      <c r="L29" s="6" t="s">
        <v>449</v>
      </c>
      <c r="M29" s="6" t="s">
        <v>454</v>
      </c>
      <c r="N29" s="10">
        <v>1</v>
      </c>
      <c r="O29" s="6" t="s">
        <v>47</v>
      </c>
      <c r="P29" s="9">
        <v>0</v>
      </c>
      <c r="Q29" s="9">
        <v>0</v>
      </c>
      <c r="R29" s="9">
        <v>0</v>
      </c>
      <c r="S29" s="9">
        <v>0</v>
      </c>
      <c r="T29" s="9">
        <v>1</v>
      </c>
      <c r="U29" s="10">
        <v>1</v>
      </c>
      <c r="V29" s="11" t="s">
        <v>456</v>
      </c>
      <c r="W29" s="11" t="s">
        <v>458</v>
      </c>
      <c r="X29" s="6"/>
      <c r="Y29" s="6"/>
      <c r="Z29" s="6"/>
      <c r="AA29" s="6"/>
      <c r="AB29" s="6"/>
      <c r="AC29" s="6"/>
    </row>
    <row r="30" spans="1:29" ht="12">
      <c r="A30" s="6" t="s">
        <v>25</v>
      </c>
      <c r="B30" s="6" t="s">
        <v>27</v>
      </c>
      <c r="C30" s="6" t="s">
        <v>29</v>
      </c>
      <c r="D30" s="7" t="s">
        <v>30</v>
      </c>
      <c r="E30" s="8">
        <v>42798</v>
      </c>
      <c r="F30" s="6" t="s">
        <v>32</v>
      </c>
      <c r="G30" s="9">
        <v>100</v>
      </c>
      <c r="H30" s="6">
        <f t="shared" si="0"/>
        <v>100</v>
      </c>
      <c r="I30" s="9">
        <v>100</v>
      </c>
      <c r="J30" s="6">
        <f t="shared" si="1"/>
        <v>110.00000000000001</v>
      </c>
      <c r="K30" s="6">
        <f t="shared" si="2"/>
        <v>90</v>
      </c>
      <c r="L30" s="6" t="s">
        <v>38</v>
      </c>
      <c r="M30" s="6" t="s">
        <v>39</v>
      </c>
      <c r="N30" s="10">
        <v>2</v>
      </c>
      <c r="O30" s="6" t="s">
        <v>40</v>
      </c>
      <c r="P30" s="9">
        <v>0</v>
      </c>
      <c r="Q30" s="9">
        <v>0</v>
      </c>
      <c r="R30" s="9">
        <v>0</v>
      </c>
      <c r="S30" s="9">
        <v>0</v>
      </c>
      <c r="T30" s="9">
        <v>1</v>
      </c>
      <c r="U30" s="10">
        <v>1</v>
      </c>
      <c r="V30" s="11" t="s">
        <v>41</v>
      </c>
      <c r="W30" s="6"/>
      <c r="X30" s="6"/>
      <c r="Y30" s="6"/>
      <c r="Z30" s="6"/>
      <c r="AA30" s="6"/>
      <c r="AB30" s="6"/>
      <c r="AC30" s="6"/>
    </row>
    <row r="31" spans="1:29" ht="12">
      <c r="A31" s="20" t="s">
        <v>193</v>
      </c>
      <c r="B31" s="6" t="s">
        <v>117</v>
      </c>
      <c r="C31" s="6" t="s">
        <v>194</v>
      </c>
      <c r="D31" s="7" t="s">
        <v>30</v>
      </c>
      <c r="E31" s="8">
        <v>42798</v>
      </c>
      <c r="F31" s="6" t="s">
        <v>197</v>
      </c>
      <c r="G31" s="9">
        <v>200</v>
      </c>
      <c r="H31" s="6">
        <f t="shared" si="0"/>
        <v>245</v>
      </c>
      <c r="I31" s="9">
        <v>300</v>
      </c>
      <c r="J31" s="6">
        <f t="shared" si="1"/>
        <v>220.00000000000003</v>
      </c>
      <c r="K31" s="6">
        <f t="shared" si="2"/>
        <v>270</v>
      </c>
      <c r="L31" s="6" t="s">
        <v>39</v>
      </c>
      <c r="M31" s="6" t="s">
        <v>206</v>
      </c>
      <c r="N31" s="17">
        <v>2</v>
      </c>
      <c r="O31" s="12" t="s">
        <v>40</v>
      </c>
      <c r="P31" s="9">
        <v>0</v>
      </c>
      <c r="Q31" s="9">
        <v>0</v>
      </c>
      <c r="R31" s="9">
        <v>0</v>
      </c>
      <c r="S31" s="9">
        <v>0</v>
      </c>
      <c r="T31" s="9">
        <v>1</v>
      </c>
      <c r="U31" s="10">
        <v>1</v>
      </c>
      <c r="V31" s="11" t="s">
        <v>210</v>
      </c>
      <c r="W31" s="11" t="s">
        <v>214</v>
      </c>
      <c r="X31" s="6"/>
      <c r="Y31" s="6"/>
      <c r="Z31" s="6"/>
      <c r="AA31" s="6"/>
      <c r="AB31" s="6"/>
      <c r="AC31" s="6"/>
    </row>
    <row r="32" spans="1:29" ht="12">
      <c r="A32" s="6" t="s">
        <v>216</v>
      </c>
      <c r="B32" s="6" t="s">
        <v>217</v>
      </c>
      <c r="C32" s="6" t="s">
        <v>194</v>
      </c>
      <c r="D32" s="7" t="s">
        <v>30</v>
      </c>
      <c r="E32" s="8">
        <v>42798</v>
      </c>
      <c r="F32" s="6" t="s">
        <v>86</v>
      </c>
      <c r="G32" s="6"/>
      <c r="H32" s="6"/>
      <c r="I32" s="6"/>
      <c r="J32" s="6"/>
      <c r="K32" s="6"/>
      <c r="L32" s="6" t="s">
        <v>220</v>
      </c>
      <c r="M32" s="6"/>
      <c r="N32" s="10">
        <v>2</v>
      </c>
      <c r="O32" s="6"/>
      <c r="P32" s="6"/>
      <c r="Q32" s="6"/>
      <c r="R32" s="6"/>
      <c r="S32" s="6"/>
      <c r="T32" s="20">
        <v>1</v>
      </c>
      <c r="U32" s="10">
        <v>1</v>
      </c>
      <c r="V32" s="11" t="s">
        <v>222</v>
      </c>
      <c r="W32" s="6"/>
      <c r="X32" s="6"/>
      <c r="Y32" s="6"/>
      <c r="Z32" s="6"/>
      <c r="AA32" s="6"/>
      <c r="AB32" s="6"/>
      <c r="AC32" s="6"/>
    </row>
    <row r="33" spans="1:29" ht="12">
      <c r="A33" s="6" t="s">
        <v>94</v>
      </c>
      <c r="B33" s="6" t="s">
        <v>95</v>
      </c>
      <c r="C33" s="6" t="s">
        <v>35</v>
      </c>
      <c r="D33" s="7" t="s">
        <v>30</v>
      </c>
      <c r="E33" s="8">
        <v>42798</v>
      </c>
      <c r="F33" s="20" t="s">
        <v>97</v>
      </c>
      <c r="G33" s="9"/>
      <c r="H33" s="6"/>
      <c r="I33" s="9"/>
      <c r="J33" s="6"/>
      <c r="K33" s="6"/>
      <c r="L33" s="12" t="s">
        <v>304</v>
      </c>
      <c r="M33" s="20" t="s">
        <v>305</v>
      </c>
      <c r="N33" s="17">
        <v>2</v>
      </c>
      <c r="O33" s="16" t="s">
        <v>47</v>
      </c>
      <c r="P33" s="9">
        <v>10</v>
      </c>
      <c r="Q33" s="9">
        <v>7</v>
      </c>
      <c r="R33" s="9">
        <v>0</v>
      </c>
      <c r="S33" s="9">
        <v>0</v>
      </c>
      <c r="T33" s="9">
        <v>1</v>
      </c>
      <c r="U33" s="10">
        <v>1</v>
      </c>
      <c r="V33" s="11" t="s">
        <v>104</v>
      </c>
      <c r="W33" s="6"/>
      <c r="X33" s="11" t="s">
        <v>109</v>
      </c>
      <c r="Y33" s="6"/>
      <c r="Z33" s="6"/>
      <c r="AA33" s="6"/>
      <c r="AB33" s="6"/>
      <c r="AC33" s="6"/>
    </row>
    <row r="34" spans="1:29" ht="12">
      <c r="A34" s="6" t="s">
        <v>94</v>
      </c>
      <c r="B34" s="6" t="s">
        <v>95</v>
      </c>
      <c r="C34" s="6" t="s">
        <v>35</v>
      </c>
      <c r="D34" s="7" t="s">
        <v>30</v>
      </c>
      <c r="E34" s="8">
        <v>42798</v>
      </c>
      <c r="F34" s="20" t="s">
        <v>97</v>
      </c>
      <c r="G34" s="9"/>
      <c r="H34" s="6"/>
      <c r="I34" s="9"/>
      <c r="J34" s="6"/>
      <c r="K34" s="6"/>
      <c r="L34" s="16" t="s">
        <v>99</v>
      </c>
      <c r="M34" s="20" t="s">
        <v>100</v>
      </c>
      <c r="N34" s="17">
        <v>1</v>
      </c>
      <c r="O34" s="16" t="s">
        <v>101</v>
      </c>
      <c r="P34" s="9"/>
      <c r="Q34" s="9"/>
      <c r="R34" s="9">
        <v>0</v>
      </c>
      <c r="S34" s="9">
        <v>0</v>
      </c>
      <c r="T34" s="10">
        <v>0</v>
      </c>
      <c r="U34" s="10">
        <v>1</v>
      </c>
      <c r="V34" s="11" t="s">
        <v>104</v>
      </c>
      <c r="W34" s="6"/>
      <c r="X34" s="11" t="s">
        <v>109</v>
      </c>
      <c r="Y34" s="6"/>
      <c r="Z34" s="6"/>
      <c r="AA34" s="6"/>
      <c r="AB34" s="6"/>
      <c r="AC34" s="6"/>
    </row>
    <row r="35" spans="1:29" ht="12">
      <c r="A35" s="6" t="s">
        <v>315</v>
      </c>
      <c r="B35" s="6" t="s">
        <v>27</v>
      </c>
      <c r="C35" s="6" t="s">
        <v>35</v>
      </c>
      <c r="D35" s="7" t="s">
        <v>30</v>
      </c>
      <c r="E35" s="8">
        <v>42798</v>
      </c>
      <c r="F35" s="6" t="s">
        <v>317</v>
      </c>
      <c r="G35" s="9">
        <v>12</v>
      </c>
      <c r="H35" s="6">
        <f t="shared" ref="H35:H38" si="3">(J35+K35)/2</f>
        <v>17.400000000000002</v>
      </c>
      <c r="I35" s="9">
        <v>24</v>
      </c>
      <c r="J35" s="6">
        <f t="shared" ref="J35:J38" si="4">G35*1.1</f>
        <v>13.200000000000001</v>
      </c>
      <c r="K35" s="6">
        <f t="shared" ref="K35:K38" si="5">I35*0.9</f>
        <v>21.6</v>
      </c>
      <c r="L35" s="6" t="s">
        <v>153</v>
      </c>
      <c r="M35" s="6" t="s">
        <v>39</v>
      </c>
      <c r="N35" s="10">
        <v>2</v>
      </c>
      <c r="O35" s="6" t="s">
        <v>40</v>
      </c>
      <c r="P35" s="9">
        <v>0</v>
      </c>
      <c r="Q35" s="9">
        <v>0</v>
      </c>
      <c r="R35" s="9">
        <v>0</v>
      </c>
      <c r="S35" s="9">
        <v>0</v>
      </c>
      <c r="T35" s="9">
        <v>1</v>
      </c>
      <c r="U35" s="10">
        <v>1</v>
      </c>
      <c r="V35" s="11" t="s">
        <v>325</v>
      </c>
      <c r="W35" s="11" t="s">
        <v>326</v>
      </c>
      <c r="X35" s="6"/>
      <c r="Y35" s="6"/>
      <c r="Z35" s="6"/>
      <c r="AA35" s="6"/>
      <c r="AB35" s="6"/>
      <c r="AC35" s="6"/>
    </row>
    <row r="36" spans="1:29" ht="12">
      <c r="A36" s="6" t="s">
        <v>330</v>
      </c>
      <c r="B36" s="6" t="s">
        <v>331</v>
      </c>
      <c r="C36" s="6" t="s">
        <v>35</v>
      </c>
      <c r="D36" s="7" t="s">
        <v>30</v>
      </c>
      <c r="E36" s="8">
        <v>42798</v>
      </c>
      <c r="F36" s="6" t="s">
        <v>332</v>
      </c>
      <c r="G36" s="9">
        <v>24</v>
      </c>
      <c r="H36" s="6">
        <f t="shared" si="3"/>
        <v>148.19999999999999</v>
      </c>
      <c r="I36" s="9">
        <v>300</v>
      </c>
      <c r="J36" s="6">
        <f t="shared" si="4"/>
        <v>26.400000000000002</v>
      </c>
      <c r="K36" s="6">
        <f t="shared" si="5"/>
        <v>270</v>
      </c>
      <c r="L36" s="6" t="s">
        <v>337</v>
      </c>
      <c r="M36" s="6" t="s">
        <v>338</v>
      </c>
      <c r="N36" s="10">
        <v>1</v>
      </c>
      <c r="O36" s="6" t="s">
        <v>60</v>
      </c>
      <c r="P36" s="9">
        <v>0</v>
      </c>
      <c r="Q36" s="9">
        <v>0</v>
      </c>
      <c r="R36" s="9">
        <v>0</v>
      </c>
      <c r="S36" s="9">
        <v>0</v>
      </c>
      <c r="T36" s="9">
        <v>1</v>
      </c>
      <c r="U36" s="10">
        <v>1</v>
      </c>
      <c r="V36" s="11" t="s">
        <v>339</v>
      </c>
      <c r="W36" s="11" t="s">
        <v>340</v>
      </c>
      <c r="X36" s="6"/>
      <c r="Y36" s="6"/>
      <c r="Z36" s="6"/>
      <c r="AA36" s="6"/>
      <c r="AB36" s="6"/>
      <c r="AC36" s="6"/>
    </row>
    <row r="37" spans="1:29" ht="12">
      <c r="A37" s="6" t="s">
        <v>111</v>
      </c>
      <c r="B37" s="6" t="s">
        <v>112</v>
      </c>
      <c r="C37" s="6" t="s">
        <v>35</v>
      </c>
      <c r="D37" s="7" t="s">
        <v>30</v>
      </c>
      <c r="E37" s="8">
        <v>42798</v>
      </c>
      <c r="F37" s="6" t="s">
        <v>115</v>
      </c>
      <c r="G37" s="9">
        <v>400</v>
      </c>
      <c r="H37" s="6">
        <f t="shared" si="3"/>
        <v>670</v>
      </c>
      <c r="I37" s="9">
        <v>1000</v>
      </c>
      <c r="J37" s="6">
        <f t="shared" si="4"/>
        <v>440.00000000000006</v>
      </c>
      <c r="K37" s="6">
        <f t="shared" si="5"/>
        <v>900</v>
      </c>
      <c r="L37" s="20" t="s">
        <v>135</v>
      </c>
      <c r="M37" s="20" t="s">
        <v>137</v>
      </c>
      <c r="N37" s="10">
        <v>1</v>
      </c>
      <c r="O37" s="6" t="s">
        <v>60</v>
      </c>
      <c r="P37" s="9">
        <v>0</v>
      </c>
      <c r="Q37" s="9">
        <v>0</v>
      </c>
      <c r="R37" s="9">
        <v>0</v>
      </c>
      <c r="S37" s="9">
        <v>0</v>
      </c>
      <c r="T37" s="9">
        <v>0</v>
      </c>
      <c r="U37" s="10">
        <v>1</v>
      </c>
      <c r="V37" s="11" t="s">
        <v>138</v>
      </c>
      <c r="W37" s="11" t="s">
        <v>139</v>
      </c>
      <c r="X37" s="11" t="s">
        <v>141</v>
      </c>
      <c r="Y37" s="6"/>
      <c r="Z37" s="6"/>
      <c r="AA37" s="6"/>
      <c r="AB37" s="6"/>
      <c r="AC37" s="6"/>
    </row>
    <row r="38" spans="1:29" ht="12">
      <c r="A38" s="6" t="s">
        <v>111</v>
      </c>
      <c r="B38" s="20" t="s">
        <v>346</v>
      </c>
      <c r="C38" s="6" t="s">
        <v>35</v>
      </c>
      <c r="D38" s="7" t="s">
        <v>30</v>
      </c>
      <c r="E38" s="8">
        <v>42798</v>
      </c>
      <c r="F38" s="20" t="s">
        <v>347</v>
      </c>
      <c r="G38" s="10">
        <v>150</v>
      </c>
      <c r="H38" s="6">
        <f t="shared" si="3"/>
        <v>307.5</v>
      </c>
      <c r="I38" s="10">
        <v>500</v>
      </c>
      <c r="J38" s="6">
        <f t="shared" si="4"/>
        <v>165</v>
      </c>
      <c r="K38" s="6">
        <f t="shared" si="5"/>
        <v>450</v>
      </c>
      <c r="L38" s="6" t="s">
        <v>153</v>
      </c>
      <c r="M38" s="6" t="s">
        <v>349</v>
      </c>
      <c r="N38" s="10">
        <v>2</v>
      </c>
      <c r="O38" s="6" t="s">
        <v>350</v>
      </c>
      <c r="P38" s="9">
        <v>0</v>
      </c>
      <c r="Q38" s="9">
        <v>0</v>
      </c>
      <c r="R38" s="9">
        <v>0</v>
      </c>
      <c r="S38" s="9">
        <v>0</v>
      </c>
      <c r="T38" s="10">
        <v>1</v>
      </c>
      <c r="U38" s="10">
        <v>1</v>
      </c>
      <c r="V38" s="11" t="s">
        <v>139</v>
      </c>
      <c r="W38" s="11" t="s">
        <v>355</v>
      </c>
      <c r="X38" s="6"/>
      <c r="Y38" s="6"/>
      <c r="Z38" s="6"/>
      <c r="AA38" s="6"/>
      <c r="AB38" s="6"/>
      <c r="AC38" s="6"/>
    </row>
    <row r="39" spans="1:29" ht="12">
      <c r="A39" s="6" t="s">
        <v>146</v>
      </c>
      <c r="B39" s="6" t="s">
        <v>149</v>
      </c>
      <c r="C39" s="6" t="s">
        <v>150</v>
      </c>
      <c r="D39" s="7" t="s">
        <v>30</v>
      </c>
      <c r="E39" s="8">
        <v>42798</v>
      </c>
      <c r="F39" s="6"/>
      <c r="G39" s="6"/>
      <c r="H39" s="6"/>
      <c r="I39" s="6"/>
      <c r="J39" s="6"/>
      <c r="K39" s="6"/>
      <c r="L39" s="6" t="s">
        <v>153</v>
      </c>
      <c r="M39" s="20" t="s">
        <v>39</v>
      </c>
      <c r="N39" s="10">
        <v>2</v>
      </c>
      <c r="O39" s="20" t="s">
        <v>47</v>
      </c>
      <c r="P39" s="9">
        <v>0</v>
      </c>
      <c r="Q39" s="9">
        <v>0</v>
      </c>
      <c r="R39" s="9">
        <v>0</v>
      </c>
      <c r="S39" s="9">
        <v>0</v>
      </c>
      <c r="T39" s="9">
        <v>1</v>
      </c>
      <c r="U39" s="10">
        <v>1</v>
      </c>
      <c r="V39" s="11" t="s">
        <v>160</v>
      </c>
      <c r="W39" s="11" t="s">
        <v>161</v>
      </c>
      <c r="X39" s="6"/>
      <c r="Y39" s="6"/>
      <c r="Z39" s="6"/>
      <c r="AA39" s="6"/>
      <c r="AB39" s="6"/>
      <c r="AC39" s="6"/>
    </row>
    <row r="40" spans="1:29" ht="12">
      <c r="A40" s="6" t="s">
        <v>146</v>
      </c>
      <c r="B40" s="6" t="s">
        <v>149</v>
      </c>
      <c r="C40" s="6" t="s">
        <v>150</v>
      </c>
      <c r="D40" s="7" t="s">
        <v>30</v>
      </c>
      <c r="E40" s="8">
        <v>42798</v>
      </c>
      <c r="F40" s="6"/>
      <c r="G40" s="6"/>
      <c r="H40" s="6"/>
      <c r="I40" s="6"/>
      <c r="J40" s="6"/>
      <c r="K40" s="6"/>
      <c r="L40" s="6" t="s">
        <v>153</v>
      </c>
      <c r="M40" s="20" t="s">
        <v>156</v>
      </c>
      <c r="N40" s="10">
        <v>1</v>
      </c>
      <c r="O40" s="20" t="s">
        <v>101</v>
      </c>
      <c r="P40" s="9">
        <v>0</v>
      </c>
      <c r="Q40" s="9">
        <v>0</v>
      </c>
      <c r="R40" s="9">
        <v>0</v>
      </c>
      <c r="S40" s="9">
        <v>0</v>
      </c>
      <c r="T40" s="9">
        <v>1</v>
      </c>
      <c r="U40" s="10">
        <v>0</v>
      </c>
      <c r="V40" s="11" t="s">
        <v>160</v>
      </c>
      <c r="W40" s="11" t="s">
        <v>161</v>
      </c>
      <c r="X40" s="6"/>
      <c r="Y40" s="6"/>
      <c r="Z40" s="6"/>
      <c r="AA40" s="6"/>
      <c r="AB40" s="6"/>
      <c r="AC40" s="6"/>
    </row>
    <row r="41" spans="1:29" ht="12">
      <c r="A41" s="6" t="s">
        <v>480</v>
      </c>
      <c r="B41" s="20" t="s">
        <v>117</v>
      </c>
      <c r="C41" s="6" t="s">
        <v>163</v>
      </c>
      <c r="D41" s="7" t="s">
        <v>30</v>
      </c>
      <c r="E41" s="8">
        <v>42798</v>
      </c>
      <c r="F41" s="6"/>
      <c r="G41" s="9"/>
      <c r="H41" s="6"/>
      <c r="I41" s="9"/>
      <c r="J41" s="6"/>
      <c r="K41" s="6"/>
      <c r="L41" s="6"/>
      <c r="M41" s="20"/>
      <c r="N41" s="10"/>
      <c r="O41" s="6"/>
      <c r="P41" s="9"/>
      <c r="Q41" s="9"/>
      <c r="R41" s="9"/>
      <c r="S41" s="9"/>
      <c r="T41" s="10">
        <v>0</v>
      </c>
      <c r="U41" s="10">
        <v>0</v>
      </c>
      <c r="V41" s="29" t="s">
        <v>543</v>
      </c>
      <c r="W41" s="11"/>
      <c r="X41" s="6"/>
      <c r="Y41" s="6"/>
      <c r="Z41" s="6"/>
      <c r="AA41" s="6"/>
      <c r="AB41" s="6"/>
      <c r="AC41" s="6"/>
    </row>
    <row r="42" spans="1:29" ht="12">
      <c r="A42" s="20" t="s">
        <v>480</v>
      </c>
      <c r="B42" s="20" t="s">
        <v>117</v>
      </c>
      <c r="C42" s="6" t="s">
        <v>163</v>
      </c>
      <c r="D42" s="7" t="s">
        <v>30</v>
      </c>
      <c r="E42" s="8">
        <v>42798</v>
      </c>
      <c r="F42" s="6"/>
      <c r="G42" s="9"/>
      <c r="H42" s="6"/>
      <c r="I42" s="9"/>
      <c r="J42" s="6"/>
      <c r="K42" s="6"/>
      <c r="L42" s="6"/>
      <c r="M42" s="20"/>
      <c r="N42" s="10"/>
      <c r="O42" s="20"/>
      <c r="P42" s="9"/>
      <c r="Q42" s="9"/>
      <c r="R42" s="9"/>
      <c r="S42" s="9"/>
      <c r="T42" s="10">
        <v>0</v>
      </c>
      <c r="U42" s="10">
        <v>0</v>
      </c>
      <c r="V42" s="29" t="s">
        <v>543</v>
      </c>
      <c r="W42" s="11"/>
      <c r="X42" s="6"/>
      <c r="Y42" s="6"/>
      <c r="Z42" s="6"/>
      <c r="AA42" s="6"/>
      <c r="AB42" s="6"/>
      <c r="AC42" s="6"/>
    </row>
    <row r="43" spans="1:29" ht="12">
      <c r="A43" s="6" t="s">
        <v>162</v>
      </c>
      <c r="B43" s="6" t="s">
        <v>117</v>
      </c>
      <c r="C43" s="6" t="s">
        <v>163</v>
      </c>
      <c r="D43" s="7" t="s">
        <v>30</v>
      </c>
      <c r="E43" s="8">
        <v>42798</v>
      </c>
      <c r="F43" s="6" t="s">
        <v>207</v>
      </c>
      <c r="G43" s="9">
        <v>200</v>
      </c>
      <c r="H43" s="6">
        <f t="shared" ref="H43:H64" si="6">(J43+K43)/2</f>
        <v>200</v>
      </c>
      <c r="I43" s="9">
        <v>200</v>
      </c>
      <c r="J43" s="6">
        <f t="shared" ref="J43:J64" si="7">G43*1.1</f>
        <v>220.00000000000003</v>
      </c>
      <c r="K43" s="6">
        <f t="shared" ref="K43:K64" si="8">I43*0.9</f>
        <v>180</v>
      </c>
      <c r="L43" s="6" t="s">
        <v>153</v>
      </c>
      <c r="M43" s="6" t="s">
        <v>39</v>
      </c>
      <c r="N43" s="10">
        <v>2</v>
      </c>
      <c r="O43" s="6" t="s">
        <v>47</v>
      </c>
      <c r="P43" s="9">
        <v>0</v>
      </c>
      <c r="Q43" s="9">
        <v>0</v>
      </c>
      <c r="R43" s="9">
        <v>0</v>
      </c>
      <c r="S43" s="9">
        <v>0</v>
      </c>
      <c r="T43" s="9">
        <v>1</v>
      </c>
      <c r="U43" s="10">
        <v>1</v>
      </c>
      <c r="V43" s="11" t="s">
        <v>171</v>
      </c>
      <c r="W43" s="11" t="s">
        <v>175</v>
      </c>
      <c r="X43" s="11" t="s">
        <v>176</v>
      </c>
      <c r="Y43" s="6"/>
      <c r="Z43" s="6"/>
      <c r="AA43" s="6"/>
      <c r="AB43" s="6"/>
      <c r="AC43" s="6"/>
    </row>
    <row r="44" spans="1:29" ht="12">
      <c r="A44" s="6" t="s">
        <v>162</v>
      </c>
      <c r="B44" s="6" t="s">
        <v>117</v>
      </c>
      <c r="C44" s="6" t="s">
        <v>163</v>
      </c>
      <c r="D44" s="7" t="s">
        <v>30</v>
      </c>
      <c r="E44" s="8">
        <v>42798</v>
      </c>
      <c r="F44" s="20" t="s">
        <v>164</v>
      </c>
      <c r="G44" s="10">
        <v>24</v>
      </c>
      <c r="H44" s="6">
        <f t="shared" si="6"/>
        <v>31.200000000000003</v>
      </c>
      <c r="I44" s="10">
        <v>40</v>
      </c>
      <c r="J44" s="6">
        <f t="shared" si="7"/>
        <v>26.400000000000002</v>
      </c>
      <c r="K44" s="6">
        <f t="shared" si="8"/>
        <v>36</v>
      </c>
      <c r="L44" s="20" t="s">
        <v>169</v>
      </c>
      <c r="M44" s="20" t="s">
        <v>156</v>
      </c>
      <c r="N44" s="10">
        <v>1</v>
      </c>
      <c r="O44" s="6" t="s">
        <v>47</v>
      </c>
      <c r="P44" s="10">
        <v>1</v>
      </c>
      <c r="Q44" s="9">
        <v>0</v>
      </c>
      <c r="R44" s="9">
        <v>0</v>
      </c>
      <c r="S44" s="9">
        <v>0</v>
      </c>
      <c r="T44" s="9">
        <v>1</v>
      </c>
      <c r="U44" s="10">
        <v>1</v>
      </c>
      <c r="V44" s="11" t="s">
        <v>171</v>
      </c>
      <c r="W44" s="11" t="s">
        <v>175</v>
      </c>
      <c r="X44" s="11" t="s">
        <v>176</v>
      </c>
      <c r="Y44" s="6"/>
      <c r="Z44" s="6"/>
      <c r="AA44" s="6"/>
      <c r="AB44" s="6"/>
      <c r="AC44" s="6"/>
    </row>
    <row r="45" spans="1:29" ht="12">
      <c r="A45" s="6" t="s">
        <v>71</v>
      </c>
      <c r="B45" s="6" t="s">
        <v>607</v>
      </c>
      <c r="C45" s="6" t="s">
        <v>73</v>
      </c>
      <c r="D45" s="7" t="s">
        <v>30</v>
      </c>
      <c r="E45" s="8">
        <v>42798</v>
      </c>
      <c r="F45" s="6" t="s">
        <v>608</v>
      </c>
      <c r="G45" s="9">
        <v>100</v>
      </c>
      <c r="H45" s="6">
        <f t="shared" si="6"/>
        <v>100</v>
      </c>
      <c r="I45" s="9">
        <v>100</v>
      </c>
      <c r="J45" s="6">
        <f t="shared" si="7"/>
        <v>110.00000000000001</v>
      </c>
      <c r="K45" s="6">
        <f t="shared" si="8"/>
        <v>90</v>
      </c>
      <c r="L45" s="12" t="s">
        <v>611</v>
      </c>
      <c r="M45" s="6" t="s">
        <v>206</v>
      </c>
      <c r="N45" s="17">
        <v>2</v>
      </c>
      <c r="O45" s="12" t="s">
        <v>47</v>
      </c>
      <c r="P45" s="9">
        <v>0</v>
      </c>
      <c r="Q45" s="9">
        <v>0</v>
      </c>
      <c r="R45" s="9">
        <v>0</v>
      </c>
      <c r="S45" s="9">
        <v>0</v>
      </c>
      <c r="T45" s="9">
        <v>1</v>
      </c>
      <c r="U45" s="10">
        <v>1</v>
      </c>
      <c r="V45" s="11" t="s">
        <v>613</v>
      </c>
      <c r="W45" s="6"/>
      <c r="X45" s="6"/>
      <c r="Y45" s="6"/>
      <c r="Z45" s="6"/>
      <c r="AA45" s="6"/>
      <c r="AB45" s="6"/>
      <c r="AC45" s="6"/>
    </row>
    <row r="46" spans="1:29" ht="12">
      <c r="A46" s="6" t="s">
        <v>616</v>
      </c>
      <c r="B46" s="6" t="s">
        <v>617</v>
      </c>
      <c r="C46" s="6" t="s">
        <v>619</v>
      </c>
      <c r="D46" s="7" t="s">
        <v>30</v>
      </c>
      <c r="E46" s="8">
        <v>42798</v>
      </c>
      <c r="F46" s="6" t="s">
        <v>621</v>
      </c>
      <c r="G46" s="9">
        <v>75</v>
      </c>
      <c r="H46" s="6">
        <f t="shared" si="6"/>
        <v>86.25</v>
      </c>
      <c r="I46" s="9">
        <v>100</v>
      </c>
      <c r="J46" s="6">
        <f t="shared" si="7"/>
        <v>82.5</v>
      </c>
      <c r="K46" s="6">
        <f t="shared" si="8"/>
        <v>90</v>
      </c>
      <c r="L46" s="12" t="s">
        <v>611</v>
      </c>
      <c r="M46" s="6" t="s">
        <v>627</v>
      </c>
      <c r="N46" s="10">
        <v>2</v>
      </c>
      <c r="O46" s="6" t="s">
        <v>303</v>
      </c>
      <c r="P46" s="9">
        <v>0</v>
      </c>
      <c r="Q46" s="9">
        <v>0</v>
      </c>
      <c r="R46" s="9">
        <v>0</v>
      </c>
      <c r="S46" s="9">
        <v>0</v>
      </c>
      <c r="T46" s="9">
        <v>1</v>
      </c>
      <c r="U46" s="10">
        <v>1</v>
      </c>
      <c r="V46" s="11" t="s">
        <v>629</v>
      </c>
      <c r="W46" s="11" t="s">
        <v>631</v>
      </c>
      <c r="X46" s="6"/>
      <c r="Y46" s="6" t="s">
        <v>633</v>
      </c>
      <c r="Z46" s="6"/>
      <c r="AA46" s="6"/>
      <c r="AB46" s="6"/>
      <c r="AC46" s="6"/>
    </row>
    <row r="47" spans="1:29" ht="12">
      <c r="A47" s="6" t="s">
        <v>635</v>
      </c>
      <c r="B47" s="6" t="s">
        <v>637</v>
      </c>
      <c r="C47" s="6" t="s">
        <v>619</v>
      </c>
      <c r="D47" s="7" t="s">
        <v>30</v>
      </c>
      <c r="E47" s="8">
        <v>42798</v>
      </c>
      <c r="F47" s="6" t="s">
        <v>640</v>
      </c>
      <c r="G47" s="9">
        <v>200</v>
      </c>
      <c r="H47" s="6">
        <f t="shared" si="6"/>
        <v>200</v>
      </c>
      <c r="I47" s="9">
        <v>200</v>
      </c>
      <c r="J47" s="6">
        <f t="shared" si="7"/>
        <v>220.00000000000003</v>
      </c>
      <c r="K47" s="6">
        <f t="shared" si="8"/>
        <v>180</v>
      </c>
      <c r="L47" s="6" t="s">
        <v>644</v>
      </c>
      <c r="M47" s="6" t="s">
        <v>321</v>
      </c>
      <c r="N47" s="10">
        <v>2</v>
      </c>
      <c r="O47" s="6" t="s">
        <v>40</v>
      </c>
      <c r="P47" s="9">
        <v>0</v>
      </c>
      <c r="Q47" s="9">
        <v>0</v>
      </c>
      <c r="R47" s="9">
        <v>0</v>
      </c>
      <c r="S47" s="9">
        <v>0</v>
      </c>
      <c r="T47" s="9">
        <v>1</v>
      </c>
      <c r="U47" s="10">
        <v>1</v>
      </c>
      <c r="V47" s="11" t="s">
        <v>650</v>
      </c>
      <c r="W47" s="11" t="s">
        <v>653</v>
      </c>
      <c r="X47" s="6"/>
      <c r="Y47" s="6"/>
      <c r="Z47" s="6"/>
      <c r="AA47" s="6"/>
      <c r="AB47" s="6"/>
      <c r="AC47" s="6"/>
    </row>
    <row r="48" spans="1:29" ht="12">
      <c r="A48" s="6" t="s">
        <v>656</v>
      </c>
      <c r="B48" s="6" t="s">
        <v>223</v>
      </c>
      <c r="C48" s="6" t="s">
        <v>619</v>
      </c>
      <c r="D48" s="7" t="s">
        <v>30</v>
      </c>
      <c r="E48" s="8">
        <v>42798</v>
      </c>
      <c r="F48" s="6" t="s">
        <v>657</v>
      </c>
      <c r="G48" s="9">
        <v>200</v>
      </c>
      <c r="H48" s="6">
        <f t="shared" si="6"/>
        <v>200</v>
      </c>
      <c r="I48" s="9">
        <v>200</v>
      </c>
      <c r="J48" s="6">
        <f t="shared" si="7"/>
        <v>220.00000000000003</v>
      </c>
      <c r="K48" s="6">
        <f t="shared" si="8"/>
        <v>180</v>
      </c>
      <c r="L48" s="12" t="s">
        <v>611</v>
      </c>
      <c r="M48" s="6" t="s">
        <v>321</v>
      </c>
      <c r="N48" s="10">
        <v>2</v>
      </c>
      <c r="O48" s="6" t="s">
        <v>40</v>
      </c>
      <c r="P48" s="9">
        <v>0</v>
      </c>
      <c r="Q48" s="9">
        <v>0</v>
      </c>
      <c r="R48" s="9">
        <v>0</v>
      </c>
      <c r="S48" s="9">
        <v>0</v>
      </c>
      <c r="T48" s="9">
        <v>1</v>
      </c>
      <c r="U48" s="10">
        <v>1</v>
      </c>
      <c r="V48" s="11" t="s">
        <v>664</v>
      </c>
      <c r="W48" s="11" t="s">
        <v>666</v>
      </c>
      <c r="X48" s="6"/>
      <c r="Y48" s="6"/>
      <c r="Z48" s="6"/>
      <c r="AA48" s="6"/>
      <c r="AB48" s="6"/>
      <c r="AC48" s="6"/>
    </row>
    <row r="49" spans="1:29" ht="12">
      <c r="A49" s="6" t="s">
        <v>669</v>
      </c>
      <c r="B49" s="6" t="s">
        <v>670</v>
      </c>
      <c r="C49" s="6" t="s">
        <v>619</v>
      </c>
      <c r="D49" s="7" t="s">
        <v>30</v>
      </c>
      <c r="E49" s="8">
        <v>42798</v>
      </c>
      <c r="F49" s="6" t="s">
        <v>86</v>
      </c>
      <c r="G49" s="9">
        <v>29</v>
      </c>
      <c r="H49" s="6">
        <f t="shared" si="6"/>
        <v>29</v>
      </c>
      <c r="I49" s="9">
        <v>29</v>
      </c>
      <c r="J49" s="6">
        <f t="shared" si="7"/>
        <v>31.900000000000002</v>
      </c>
      <c r="K49" s="6">
        <f t="shared" si="8"/>
        <v>26.1</v>
      </c>
      <c r="L49" s="12" t="s">
        <v>611</v>
      </c>
      <c r="M49" s="6" t="s">
        <v>321</v>
      </c>
      <c r="N49" s="10">
        <v>2</v>
      </c>
      <c r="O49" s="6" t="s">
        <v>40</v>
      </c>
      <c r="P49" s="9">
        <v>0</v>
      </c>
      <c r="Q49" s="9">
        <v>0</v>
      </c>
      <c r="R49" s="9">
        <v>0</v>
      </c>
      <c r="S49" s="9">
        <v>0</v>
      </c>
      <c r="T49" s="9">
        <v>1</v>
      </c>
      <c r="U49" s="10">
        <v>1</v>
      </c>
      <c r="V49" s="11" t="s">
        <v>679</v>
      </c>
      <c r="W49" s="6"/>
      <c r="X49" s="11" t="s">
        <v>681</v>
      </c>
      <c r="Y49" s="6"/>
      <c r="Z49" s="6"/>
      <c r="AA49" s="6"/>
      <c r="AB49" s="6"/>
      <c r="AC49" s="6"/>
    </row>
    <row r="50" spans="1:29" ht="12">
      <c r="A50" s="6" t="s">
        <v>686</v>
      </c>
      <c r="B50" s="6" t="s">
        <v>687</v>
      </c>
      <c r="C50" s="6" t="s">
        <v>619</v>
      </c>
      <c r="D50" s="7" t="s">
        <v>30</v>
      </c>
      <c r="E50" s="8">
        <v>42798</v>
      </c>
      <c r="F50" s="6" t="s">
        <v>689</v>
      </c>
      <c r="G50" s="9">
        <v>24</v>
      </c>
      <c r="H50" s="6">
        <f t="shared" si="6"/>
        <v>35.700000000000003</v>
      </c>
      <c r="I50" s="9">
        <v>50</v>
      </c>
      <c r="J50" s="6">
        <f t="shared" si="7"/>
        <v>26.400000000000002</v>
      </c>
      <c r="K50" s="6">
        <f t="shared" si="8"/>
        <v>45</v>
      </c>
      <c r="L50" s="12" t="s">
        <v>611</v>
      </c>
      <c r="M50" s="6" t="s">
        <v>321</v>
      </c>
      <c r="N50" s="10">
        <v>2</v>
      </c>
      <c r="O50" s="6" t="s">
        <v>697</v>
      </c>
      <c r="P50" s="9">
        <v>0</v>
      </c>
      <c r="Q50" s="9">
        <v>0</v>
      </c>
      <c r="R50" s="9">
        <v>0</v>
      </c>
      <c r="S50" s="9">
        <v>0</v>
      </c>
      <c r="T50" s="9">
        <v>1</v>
      </c>
      <c r="U50" s="10">
        <v>1</v>
      </c>
      <c r="V50" s="11" t="s">
        <v>702</v>
      </c>
      <c r="W50" s="11" t="s">
        <v>629</v>
      </c>
      <c r="X50" s="6"/>
      <c r="Y50" s="6"/>
      <c r="Z50" s="6"/>
      <c r="AA50" s="6"/>
      <c r="AB50" s="6"/>
      <c r="AC50" s="6"/>
    </row>
    <row r="51" spans="1:29" ht="12">
      <c r="A51" s="6" t="s">
        <v>707</v>
      </c>
      <c r="B51" s="6" t="s">
        <v>117</v>
      </c>
      <c r="C51" s="6" t="s">
        <v>710</v>
      </c>
      <c r="D51" s="7" t="s">
        <v>30</v>
      </c>
      <c r="E51" s="8">
        <v>42798</v>
      </c>
      <c r="F51" s="6" t="s">
        <v>712</v>
      </c>
      <c r="G51" s="9">
        <v>3000</v>
      </c>
      <c r="H51" s="6">
        <f t="shared" si="6"/>
        <v>3000</v>
      </c>
      <c r="I51" s="9">
        <v>3000</v>
      </c>
      <c r="J51" s="6">
        <f t="shared" si="7"/>
        <v>3300.0000000000005</v>
      </c>
      <c r="K51" s="6">
        <f t="shared" si="8"/>
        <v>2700</v>
      </c>
      <c r="L51" s="6" t="s">
        <v>153</v>
      </c>
      <c r="M51" s="6" t="s">
        <v>715</v>
      </c>
      <c r="N51" s="10">
        <v>0</v>
      </c>
      <c r="O51" s="6" t="s">
        <v>47</v>
      </c>
      <c r="P51" s="9">
        <v>0</v>
      </c>
      <c r="Q51" s="9">
        <v>0</v>
      </c>
      <c r="R51" s="9">
        <v>0</v>
      </c>
      <c r="S51" s="9">
        <v>0</v>
      </c>
      <c r="T51" s="9">
        <v>1</v>
      </c>
      <c r="U51" s="10">
        <v>1</v>
      </c>
      <c r="V51" s="11" t="s">
        <v>718</v>
      </c>
      <c r="W51" s="11" t="s">
        <v>720</v>
      </c>
      <c r="X51" s="6"/>
      <c r="Y51" s="6"/>
      <c r="Z51" s="6"/>
      <c r="AA51" s="6"/>
      <c r="AB51" s="6"/>
      <c r="AC51" s="6"/>
    </row>
    <row r="52" spans="1:29" ht="12">
      <c r="A52" s="6" t="s">
        <v>178</v>
      </c>
      <c r="B52" s="6" t="s">
        <v>179</v>
      </c>
      <c r="C52" s="6" t="s">
        <v>180</v>
      </c>
      <c r="D52" s="7" t="s">
        <v>30</v>
      </c>
      <c r="E52" s="8">
        <v>42798</v>
      </c>
      <c r="F52" s="6" t="s">
        <v>726</v>
      </c>
      <c r="G52" s="9">
        <v>20</v>
      </c>
      <c r="H52" s="6">
        <f t="shared" si="6"/>
        <v>20</v>
      </c>
      <c r="I52" s="9">
        <v>20</v>
      </c>
      <c r="J52" s="6">
        <f t="shared" si="7"/>
        <v>22</v>
      </c>
      <c r="K52" s="6">
        <f t="shared" si="8"/>
        <v>18</v>
      </c>
      <c r="L52" s="6" t="s">
        <v>39</v>
      </c>
      <c r="M52" s="6" t="s">
        <v>321</v>
      </c>
      <c r="N52" s="10">
        <v>2</v>
      </c>
      <c r="O52" s="6" t="s">
        <v>79</v>
      </c>
      <c r="P52" s="9">
        <v>0</v>
      </c>
      <c r="Q52" s="9">
        <v>0</v>
      </c>
      <c r="R52" s="9">
        <v>0</v>
      </c>
      <c r="S52" s="9">
        <v>0</v>
      </c>
      <c r="T52" s="9">
        <v>1</v>
      </c>
      <c r="U52" s="10">
        <v>1</v>
      </c>
      <c r="V52" s="11" t="s">
        <v>190</v>
      </c>
      <c r="W52" s="6"/>
      <c r="X52" s="6"/>
      <c r="Y52" s="6"/>
      <c r="Z52" s="6"/>
      <c r="AA52" s="6"/>
      <c r="AB52" s="6"/>
      <c r="AC52" s="6"/>
    </row>
    <row r="53" spans="1:29" ht="12">
      <c r="A53" s="6" t="s">
        <v>178</v>
      </c>
      <c r="B53" s="6" t="s">
        <v>179</v>
      </c>
      <c r="C53" s="6" t="s">
        <v>180</v>
      </c>
      <c r="D53" s="7" t="s">
        <v>30</v>
      </c>
      <c r="E53" s="8">
        <v>42798</v>
      </c>
      <c r="F53" s="6" t="s">
        <v>86</v>
      </c>
      <c r="G53" s="9">
        <v>40</v>
      </c>
      <c r="H53" s="6">
        <f t="shared" si="6"/>
        <v>40</v>
      </c>
      <c r="I53" s="9">
        <v>40</v>
      </c>
      <c r="J53" s="6">
        <f t="shared" si="7"/>
        <v>44</v>
      </c>
      <c r="K53" s="6">
        <f t="shared" si="8"/>
        <v>36</v>
      </c>
      <c r="L53" s="6" t="s">
        <v>67</v>
      </c>
      <c r="M53" s="6" t="s">
        <v>187</v>
      </c>
      <c r="N53" s="10">
        <v>1</v>
      </c>
      <c r="O53" s="6" t="s">
        <v>79</v>
      </c>
      <c r="P53" s="9">
        <v>0</v>
      </c>
      <c r="Q53" s="9">
        <v>0</v>
      </c>
      <c r="R53" s="9">
        <v>0</v>
      </c>
      <c r="S53" s="9">
        <v>0</v>
      </c>
      <c r="T53" s="9">
        <v>1</v>
      </c>
      <c r="U53" s="10">
        <v>1</v>
      </c>
      <c r="V53" s="11" t="s">
        <v>190</v>
      </c>
      <c r="W53" s="6"/>
      <c r="X53" s="6"/>
      <c r="Y53" s="6"/>
      <c r="Z53" s="6"/>
      <c r="AA53" s="6"/>
      <c r="AB53" s="6"/>
      <c r="AC53" s="6"/>
    </row>
    <row r="54" spans="1:29" ht="12">
      <c r="A54" s="6" t="s">
        <v>749</v>
      </c>
      <c r="B54" s="6" t="s">
        <v>751</v>
      </c>
      <c r="C54" s="6" t="s">
        <v>180</v>
      </c>
      <c r="D54" s="7" t="s">
        <v>30</v>
      </c>
      <c r="E54" s="8">
        <v>42798</v>
      </c>
      <c r="F54" s="6" t="s">
        <v>754</v>
      </c>
      <c r="G54" s="9">
        <v>30</v>
      </c>
      <c r="H54" s="6">
        <f t="shared" si="6"/>
        <v>34.5</v>
      </c>
      <c r="I54" s="9">
        <v>40</v>
      </c>
      <c r="J54" s="6">
        <f t="shared" si="7"/>
        <v>33</v>
      </c>
      <c r="K54" s="6">
        <f t="shared" si="8"/>
        <v>36</v>
      </c>
      <c r="L54" s="6" t="s">
        <v>39</v>
      </c>
      <c r="M54" s="6" t="s">
        <v>758</v>
      </c>
      <c r="N54" s="17">
        <v>2</v>
      </c>
      <c r="O54" s="12" t="s">
        <v>79</v>
      </c>
      <c r="P54" s="9">
        <v>0</v>
      </c>
      <c r="Q54" s="9">
        <v>0</v>
      </c>
      <c r="R54" s="9">
        <v>0</v>
      </c>
      <c r="S54" s="9">
        <v>0</v>
      </c>
      <c r="T54" s="9">
        <v>1</v>
      </c>
      <c r="U54" s="10">
        <v>1</v>
      </c>
      <c r="V54" s="11" t="s">
        <v>760</v>
      </c>
      <c r="W54" s="11" t="s">
        <v>764</v>
      </c>
      <c r="X54" s="6"/>
      <c r="Y54" s="6"/>
      <c r="Z54" s="6"/>
      <c r="AA54" s="6"/>
      <c r="AB54" s="6"/>
      <c r="AC54" s="6"/>
    </row>
    <row r="55" spans="1:29" ht="12">
      <c r="A55" s="6" t="s">
        <v>766</v>
      </c>
      <c r="B55" s="6" t="s">
        <v>767</v>
      </c>
      <c r="C55" s="6" t="s">
        <v>768</v>
      </c>
      <c r="D55" s="7" t="s">
        <v>30</v>
      </c>
      <c r="E55" s="8">
        <v>42798</v>
      </c>
      <c r="F55" s="6" t="s">
        <v>771</v>
      </c>
      <c r="G55" s="9">
        <v>200</v>
      </c>
      <c r="H55" s="6">
        <f t="shared" si="6"/>
        <v>200</v>
      </c>
      <c r="I55" s="9">
        <v>200</v>
      </c>
      <c r="J55" s="6">
        <f t="shared" si="7"/>
        <v>220.00000000000003</v>
      </c>
      <c r="K55" s="6">
        <f t="shared" si="8"/>
        <v>180</v>
      </c>
      <c r="L55" s="6" t="s">
        <v>779</v>
      </c>
      <c r="M55" s="6" t="s">
        <v>39</v>
      </c>
      <c r="N55" s="10">
        <v>2</v>
      </c>
      <c r="O55" s="6" t="s">
        <v>47</v>
      </c>
      <c r="P55" s="9">
        <v>0</v>
      </c>
      <c r="Q55" s="9">
        <v>0</v>
      </c>
      <c r="R55" s="9">
        <v>0</v>
      </c>
      <c r="S55" s="9">
        <v>0</v>
      </c>
      <c r="T55" s="9">
        <v>1</v>
      </c>
      <c r="U55" s="10">
        <v>1</v>
      </c>
      <c r="V55" s="31" t="s">
        <v>780</v>
      </c>
      <c r="W55" s="6"/>
      <c r="X55" s="6"/>
      <c r="Y55" s="6"/>
      <c r="Z55" s="6"/>
      <c r="AA55" s="6"/>
      <c r="AB55" s="6"/>
      <c r="AC55" s="6"/>
    </row>
    <row r="56" spans="1:29" ht="12">
      <c r="A56" s="6" t="s">
        <v>790</v>
      </c>
      <c r="B56" s="6" t="s">
        <v>791</v>
      </c>
      <c r="C56" s="6" t="s">
        <v>374</v>
      </c>
      <c r="D56" s="7" t="s">
        <v>30</v>
      </c>
      <c r="E56" s="8">
        <v>42798</v>
      </c>
      <c r="F56" s="6" t="s">
        <v>795</v>
      </c>
      <c r="G56" s="9">
        <v>200</v>
      </c>
      <c r="H56" s="6">
        <f t="shared" si="6"/>
        <v>200</v>
      </c>
      <c r="I56" s="9">
        <v>200</v>
      </c>
      <c r="J56" s="6">
        <f t="shared" si="7"/>
        <v>220.00000000000003</v>
      </c>
      <c r="K56" s="6">
        <f t="shared" si="8"/>
        <v>180</v>
      </c>
      <c r="L56" s="6" t="s">
        <v>153</v>
      </c>
      <c r="M56" s="6" t="s">
        <v>39</v>
      </c>
      <c r="N56" s="10">
        <v>2</v>
      </c>
      <c r="O56" s="6" t="s">
        <v>47</v>
      </c>
      <c r="P56" s="9">
        <v>0</v>
      </c>
      <c r="Q56" s="9">
        <v>0</v>
      </c>
      <c r="R56" s="9">
        <v>0</v>
      </c>
      <c r="S56" s="9">
        <v>0</v>
      </c>
      <c r="T56" s="9">
        <v>1</v>
      </c>
      <c r="U56" s="10">
        <v>1</v>
      </c>
      <c r="V56" s="11" t="s">
        <v>805</v>
      </c>
      <c r="W56" s="6"/>
      <c r="X56" s="6"/>
      <c r="Y56" s="6"/>
      <c r="Z56" s="6"/>
      <c r="AA56" s="6"/>
      <c r="AB56" s="6"/>
      <c r="AC56" s="6"/>
    </row>
    <row r="57" spans="1:29" ht="12">
      <c r="A57" s="6" t="s">
        <v>549</v>
      </c>
      <c r="B57" s="6" t="s">
        <v>638</v>
      </c>
      <c r="C57" s="6" t="s">
        <v>551</v>
      </c>
      <c r="D57" s="7" t="s">
        <v>30</v>
      </c>
      <c r="E57" s="8">
        <v>42798</v>
      </c>
      <c r="F57" s="6" t="s">
        <v>66</v>
      </c>
      <c r="G57" s="9">
        <v>200</v>
      </c>
      <c r="H57" s="6">
        <f t="shared" si="6"/>
        <v>200</v>
      </c>
      <c r="I57" s="9">
        <v>200</v>
      </c>
      <c r="J57" s="6">
        <f t="shared" si="7"/>
        <v>220.00000000000003</v>
      </c>
      <c r="K57" s="6">
        <f t="shared" si="8"/>
        <v>180</v>
      </c>
      <c r="L57" s="6" t="s">
        <v>814</v>
      </c>
      <c r="M57" s="6" t="s">
        <v>119</v>
      </c>
      <c r="N57" s="10">
        <v>1</v>
      </c>
      <c r="O57" s="6" t="s">
        <v>47</v>
      </c>
      <c r="P57" s="9">
        <v>0</v>
      </c>
      <c r="Q57" s="9">
        <v>0</v>
      </c>
      <c r="R57" s="9">
        <v>0</v>
      </c>
      <c r="S57" s="9">
        <v>0</v>
      </c>
      <c r="T57" s="9">
        <v>1</v>
      </c>
      <c r="U57" s="10">
        <v>1</v>
      </c>
      <c r="V57" s="11" t="s">
        <v>816</v>
      </c>
      <c r="W57" s="11" t="s">
        <v>818</v>
      </c>
      <c r="X57" s="6"/>
      <c r="Y57" s="6"/>
      <c r="Z57" s="6"/>
      <c r="AA57" s="6"/>
      <c r="AB57" s="6"/>
      <c r="AC57" s="6"/>
    </row>
    <row r="58" spans="1:29" ht="12">
      <c r="A58" s="6" t="s">
        <v>819</v>
      </c>
      <c r="B58" s="6" t="s">
        <v>751</v>
      </c>
      <c r="C58" s="6" t="s">
        <v>159</v>
      </c>
      <c r="D58" s="7" t="s">
        <v>30</v>
      </c>
      <c r="E58" s="8">
        <v>42798</v>
      </c>
      <c r="F58" s="6" t="s">
        <v>125</v>
      </c>
      <c r="G58" s="9">
        <v>100</v>
      </c>
      <c r="H58" s="6">
        <f t="shared" si="6"/>
        <v>100</v>
      </c>
      <c r="I58" s="9">
        <v>100</v>
      </c>
      <c r="J58" s="6">
        <f t="shared" si="7"/>
        <v>110.00000000000001</v>
      </c>
      <c r="K58" s="6">
        <f t="shared" si="8"/>
        <v>90</v>
      </c>
      <c r="L58" s="12" t="s">
        <v>611</v>
      </c>
      <c r="M58" s="20" t="s">
        <v>821</v>
      </c>
      <c r="N58" s="17">
        <v>2</v>
      </c>
      <c r="O58" s="12" t="s">
        <v>79</v>
      </c>
      <c r="P58" s="9">
        <v>0</v>
      </c>
      <c r="Q58" s="9">
        <v>0</v>
      </c>
      <c r="R58" s="9">
        <v>0</v>
      </c>
      <c r="S58" s="9">
        <v>0</v>
      </c>
      <c r="T58" s="9">
        <v>1</v>
      </c>
      <c r="U58" s="10">
        <v>1</v>
      </c>
      <c r="V58" s="11" t="s">
        <v>822</v>
      </c>
      <c r="W58" s="11" t="s">
        <v>823</v>
      </c>
      <c r="X58" s="6"/>
      <c r="Y58" s="6"/>
      <c r="Z58" s="6"/>
      <c r="AA58" s="6"/>
      <c r="AB58" s="6"/>
      <c r="AC58" s="6"/>
    </row>
    <row r="59" spans="1:29" ht="12">
      <c r="A59" s="6" t="s">
        <v>195</v>
      </c>
      <c r="B59" s="6" t="s">
        <v>824</v>
      </c>
      <c r="C59" s="6" t="s">
        <v>198</v>
      </c>
      <c r="D59" s="7" t="s">
        <v>30</v>
      </c>
      <c r="E59" s="8">
        <v>42798</v>
      </c>
      <c r="F59" s="6" t="s">
        <v>125</v>
      </c>
      <c r="G59" s="9">
        <v>100</v>
      </c>
      <c r="H59" s="6">
        <f t="shared" si="6"/>
        <v>100</v>
      </c>
      <c r="I59" s="9">
        <v>100</v>
      </c>
      <c r="J59" s="6">
        <f t="shared" si="7"/>
        <v>110.00000000000001</v>
      </c>
      <c r="K59" s="6">
        <f t="shared" si="8"/>
        <v>90</v>
      </c>
      <c r="L59" s="6" t="s">
        <v>826</v>
      </c>
      <c r="M59" s="6" t="s">
        <v>627</v>
      </c>
      <c r="N59" s="10">
        <v>2</v>
      </c>
      <c r="O59" s="6" t="s">
        <v>47</v>
      </c>
      <c r="P59" s="9">
        <v>0</v>
      </c>
      <c r="Q59" s="9">
        <v>0</v>
      </c>
      <c r="R59" s="9">
        <v>0</v>
      </c>
      <c r="S59" s="9">
        <v>0</v>
      </c>
      <c r="T59" s="9">
        <v>1</v>
      </c>
      <c r="U59" s="10">
        <v>1</v>
      </c>
      <c r="V59" s="11" t="s">
        <v>201</v>
      </c>
      <c r="W59" s="11" t="s">
        <v>203</v>
      </c>
      <c r="X59" s="6"/>
      <c r="Y59" s="6"/>
      <c r="Z59" s="6"/>
      <c r="AA59" s="6"/>
      <c r="AB59" s="6"/>
      <c r="AC59" s="6"/>
    </row>
    <row r="60" spans="1:29" ht="12">
      <c r="A60" s="6" t="s">
        <v>195</v>
      </c>
      <c r="B60" s="6" t="s">
        <v>196</v>
      </c>
      <c r="C60" s="6" t="s">
        <v>198</v>
      </c>
      <c r="D60" s="7" t="s">
        <v>30</v>
      </c>
      <c r="E60" s="8">
        <v>42798</v>
      </c>
      <c r="F60" s="6" t="s">
        <v>125</v>
      </c>
      <c r="G60" s="9">
        <v>100</v>
      </c>
      <c r="H60" s="6">
        <f t="shared" si="6"/>
        <v>100</v>
      </c>
      <c r="I60" s="9">
        <v>100</v>
      </c>
      <c r="J60" s="6">
        <f t="shared" si="7"/>
        <v>110.00000000000001</v>
      </c>
      <c r="K60" s="6">
        <f t="shared" si="8"/>
        <v>90</v>
      </c>
      <c r="L60" s="6" t="s">
        <v>118</v>
      </c>
      <c r="M60" s="6" t="s">
        <v>187</v>
      </c>
      <c r="N60" s="10">
        <v>1</v>
      </c>
      <c r="O60" s="6" t="s">
        <v>47</v>
      </c>
      <c r="P60" s="9">
        <v>0</v>
      </c>
      <c r="Q60" s="9">
        <v>0</v>
      </c>
      <c r="R60" s="9">
        <v>0</v>
      </c>
      <c r="S60" s="9">
        <v>0</v>
      </c>
      <c r="T60" s="9">
        <v>1</v>
      </c>
      <c r="U60" s="10">
        <v>1</v>
      </c>
      <c r="V60" s="11" t="s">
        <v>201</v>
      </c>
      <c r="W60" s="11" t="s">
        <v>203</v>
      </c>
      <c r="X60" s="6"/>
      <c r="Y60" s="6"/>
      <c r="Z60" s="6"/>
      <c r="AA60" s="6"/>
      <c r="AB60" s="6"/>
      <c r="AC60" s="6"/>
    </row>
    <row r="61" spans="1:29" ht="12">
      <c r="A61" s="23" t="s">
        <v>827</v>
      </c>
      <c r="B61" s="12" t="s">
        <v>117</v>
      </c>
      <c r="C61" s="13" t="s">
        <v>198</v>
      </c>
      <c r="D61" s="7" t="s">
        <v>30</v>
      </c>
      <c r="E61" s="8">
        <v>42798</v>
      </c>
      <c r="F61" s="12" t="s">
        <v>345</v>
      </c>
      <c r="G61" s="15">
        <v>200</v>
      </c>
      <c r="H61" s="6">
        <f t="shared" si="6"/>
        <v>200</v>
      </c>
      <c r="I61" s="15">
        <v>200</v>
      </c>
      <c r="J61" s="6">
        <f t="shared" si="7"/>
        <v>220.00000000000003</v>
      </c>
      <c r="K61" s="6">
        <f t="shared" si="8"/>
        <v>180</v>
      </c>
      <c r="L61" s="12" t="s">
        <v>99</v>
      </c>
      <c r="M61" s="12" t="s">
        <v>523</v>
      </c>
      <c r="N61" s="17">
        <v>2</v>
      </c>
      <c r="O61" s="12" t="s">
        <v>47</v>
      </c>
      <c r="P61" s="15">
        <v>0</v>
      </c>
      <c r="Q61" s="15">
        <v>0</v>
      </c>
      <c r="R61" s="15">
        <v>0</v>
      </c>
      <c r="S61" s="15">
        <v>0</v>
      </c>
      <c r="T61" s="18">
        <v>1</v>
      </c>
      <c r="U61" s="10">
        <v>1</v>
      </c>
      <c r="V61" s="19" t="s">
        <v>828</v>
      </c>
      <c r="W61" s="6"/>
      <c r="X61" s="6"/>
      <c r="Y61" s="6"/>
      <c r="Z61" s="6"/>
      <c r="AA61" s="6"/>
      <c r="AB61" s="6"/>
      <c r="AC61" s="6"/>
    </row>
    <row r="62" spans="1:29" ht="12">
      <c r="A62" s="6" t="s">
        <v>204</v>
      </c>
      <c r="B62" s="6" t="s">
        <v>117</v>
      </c>
      <c r="C62" s="6" t="s">
        <v>198</v>
      </c>
      <c r="D62" s="7" t="s">
        <v>30</v>
      </c>
      <c r="E62" s="8">
        <v>42798</v>
      </c>
      <c r="F62" s="6" t="s">
        <v>208</v>
      </c>
      <c r="G62" s="9">
        <v>100</v>
      </c>
      <c r="H62" s="6">
        <f t="shared" si="6"/>
        <v>100</v>
      </c>
      <c r="I62" s="9">
        <v>100</v>
      </c>
      <c r="J62" s="6">
        <f t="shared" si="7"/>
        <v>110.00000000000001</v>
      </c>
      <c r="K62" s="6">
        <f t="shared" si="8"/>
        <v>90</v>
      </c>
      <c r="L62" s="6" t="s">
        <v>212</v>
      </c>
      <c r="M62" s="20" t="s">
        <v>213</v>
      </c>
      <c r="N62" s="10">
        <v>1</v>
      </c>
      <c r="O62" s="6" t="s">
        <v>47</v>
      </c>
      <c r="P62" s="9">
        <v>0</v>
      </c>
      <c r="Q62" s="9">
        <v>0</v>
      </c>
      <c r="R62" s="9">
        <v>0</v>
      </c>
      <c r="S62" s="9">
        <v>0</v>
      </c>
      <c r="T62" s="9">
        <v>1</v>
      </c>
      <c r="U62" s="10">
        <v>1</v>
      </c>
      <c r="V62" s="11" t="s">
        <v>218</v>
      </c>
      <c r="W62" s="6"/>
      <c r="X62" s="6"/>
      <c r="Y62" s="6"/>
      <c r="Z62" s="6"/>
      <c r="AA62" s="6"/>
      <c r="AB62" s="6"/>
      <c r="AC62" s="6"/>
    </row>
    <row r="63" spans="1:29" ht="12">
      <c r="A63" s="6" t="s">
        <v>836</v>
      </c>
      <c r="B63" s="6" t="s">
        <v>837</v>
      </c>
      <c r="C63" s="6" t="s">
        <v>198</v>
      </c>
      <c r="D63" s="7" t="s">
        <v>30</v>
      </c>
      <c r="E63" s="8">
        <v>42798</v>
      </c>
      <c r="F63" s="6" t="s">
        <v>842</v>
      </c>
      <c r="G63" s="9">
        <v>200</v>
      </c>
      <c r="H63" s="6">
        <f t="shared" si="6"/>
        <v>200</v>
      </c>
      <c r="I63" s="9">
        <v>200</v>
      </c>
      <c r="J63" s="6">
        <f t="shared" si="7"/>
        <v>220.00000000000003</v>
      </c>
      <c r="K63" s="6">
        <f t="shared" si="8"/>
        <v>180</v>
      </c>
      <c r="L63" s="6" t="s">
        <v>826</v>
      </c>
      <c r="M63" s="6" t="s">
        <v>627</v>
      </c>
      <c r="N63" s="10">
        <v>2</v>
      </c>
      <c r="O63" s="6" t="s">
        <v>47</v>
      </c>
      <c r="P63" s="9">
        <v>0</v>
      </c>
      <c r="Q63" s="9">
        <v>0</v>
      </c>
      <c r="R63" s="9">
        <v>0</v>
      </c>
      <c r="S63" s="9">
        <v>0</v>
      </c>
      <c r="T63" s="9">
        <v>1</v>
      </c>
      <c r="U63" s="10">
        <v>1</v>
      </c>
      <c r="V63" s="11" t="s">
        <v>845</v>
      </c>
      <c r="W63" s="6"/>
      <c r="X63" s="6"/>
      <c r="Y63" s="6"/>
      <c r="Z63" s="6"/>
      <c r="AA63" s="6"/>
      <c r="AB63" s="6"/>
      <c r="AC63" s="6"/>
    </row>
    <row r="64" spans="1:29" ht="12">
      <c r="A64" s="6" t="s">
        <v>846</v>
      </c>
      <c r="B64" s="6" t="s">
        <v>848</v>
      </c>
      <c r="C64" s="6" t="s">
        <v>124</v>
      </c>
      <c r="D64" s="7" t="s">
        <v>30</v>
      </c>
      <c r="E64" s="8">
        <v>42798</v>
      </c>
      <c r="F64" s="6" t="s">
        <v>850</v>
      </c>
      <c r="G64" s="9">
        <v>150</v>
      </c>
      <c r="H64" s="6">
        <f t="shared" si="6"/>
        <v>150</v>
      </c>
      <c r="I64" s="9">
        <v>150</v>
      </c>
      <c r="J64" s="6">
        <f t="shared" si="7"/>
        <v>165</v>
      </c>
      <c r="K64" s="6">
        <f t="shared" si="8"/>
        <v>135</v>
      </c>
      <c r="L64" s="6" t="s">
        <v>858</v>
      </c>
      <c r="M64" s="6" t="s">
        <v>859</v>
      </c>
      <c r="N64" s="10">
        <v>1</v>
      </c>
      <c r="O64" s="6" t="s">
        <v>860</v>
      </c>
      <c r="P64" s="9">
        <v>0</v>
      </c>
      <c r="Q64" s="9">
        <v>0</v>
      </c>
      <c r="R64" s="9">
        <v>0</v>
      </c>
      <c r="S64" s="9">
        <v>0</v>
      </c>
      <c r="T64" s="10">
        <v>1</v>
      </c>
      <c r="U64" s="10">
        <v>1</v>
      </c>
      <c r="V64" s="11" t="s">
        <v>864</v>
      </c>
      <c r="W64" s="6"/>
      <c r="X64" s="6"/>
      <c r="Y64" s="6"/>
      <c r="Z64" s="6"/>
      <c r="AA64" s="6"/>
      <c r="AB64" s="6"/>
      <c r="AC64" s="6"/>
    </row>
    <row r="65" spans="1:29" ht="12">
      <c r="A65" s="6" t="s">
        <v>866</v>
      </c>
      <c r="B65" s="20" t="s">
        <v>223</v>
      </c>
      <c r="C65" s="6" t="s">
        <v>124</v>
      </c>
      <c r="D65" s="7" t="s">
        <v>30</v>
      </c>
      <c r="E65" s="8">
        <v>42798</v>
      </c>
      <c r="F65" s="20"/>
      <c r="G65" s="9"/>
      <c r="H65" s="6"/>
      <c r="I65" s="10"/>
      <c r="J65" s="6"/>
      <c r="K65" s="6"/>
      <c r="L65" s="12" t="s">
        <v>611</v>
      </c>
      <c r="M65" s="20" t="s">
        <v>321</v>
      </c>
      <c r="N65" s="10"/>
      <c r="O65" s="20" t="s">
        <v>40</v>
      </c>
      <c r="P65" s="9"/>
      <c r="Q65" s="9"/>
      <c r="R65" s="9"/>
      <c r="S65" s="9"/>
      <c r="T65" s="10">
        <v>0</v>
      </c>
      <c r="U65" s="10">
        <v>0</v>
      </c>
      <c r="V65" s="29" t="s">
        <v>872</v>
      </c>
      <c r="W65" s="11"/>
      <c r="X65" s="6"/>
      <c r="Y65" s="6"/>
      <c r="Z65" s="6"/>
      <c r="AA65" s="6"/>
      <c r="AB65" s="6"/>
      <c r="AC65" s="6"/>
    </row>
    <row r="66" spans="1:29" ht="12">
      <c r="A66" s="6" t="s">
        <v>866</v>
      </c>
      <c r="B66" s="20" t="s">
        <v>223</v>
      </c>
      <c r="C66" s="20" t="s">
        <v>124</v>
      </c>
      <c r="D66" s="7" t="s">
        <v>30</v>
      </c>
      <c r="E66" s="8">
        <v>42798</v>
      </c>
      <c r="F66" s="6"/>
      <c r="G66" s="10"/>
      <c r="H66" s="6"/>
      <c r="I66" s="10"/>
      <c r="J66" s="6"/>
      <c r="K66" s="6"/>
      <c r="L66" s="12" t="s">
        <v>99</v>
      </c>
      <c r="M66" s="32" t="s">
        <v>78</v>
      </c>
      <c r="N66" s="10"/>
      <c r="O66" s="32" t="s">
        <v>229</v>
      </c>
      <c r="P66" s="9"/>
      <c r="Q66" s="9"/>
      <c r="R66" s="9"/>
      <c r="S66" s="9"/>
      <c r="T66" s="10">
        <v>0</v>
      </c>
      <c r="U66" s="10">
        <v>0</v>
      </c>
      <c r="V66" s="29" t="s">
        <v>872</v>
      </c>
      <c r="W66" s="11"/>
      <c r="X66" s="6"/>
      <c r="Y66" s="6"/>
      <c r="Z66" s="6"/>
      <c r="AA66" s="6"/>
      <c r="AB66" s="6"/>
      <c r="AC66" s="6"/>
    </row>
    <row r="67" spans="1:29" ht="12">
      <c r="A67" s="6" t="s">
        <v>878</v>
      </c>
      <c r="B67" s="6" t="s">
        <v>879</v>
      </c>
      <c r="C67" s="6" t="s">
        <v>124</v>
      </c>
      <c r="D67" s="7" t="s">
        <v>30</v>
      </c>
      <c r="E67" s="8">
        <v>42798</v>
      </c>
      <c r="F67" s="6" t="s">
        <v>881</v>
      </c>
      <c r="G67" s="9">
        <v>10</v>
      </c>
      <c r="H67" s="6">
        <f t="shared" ref="H67:H74" si="9">(J67+K67)/2</f>
        <v>10</v>
      </c>
      <c r="I67" s="9">
        <v>10</v>
      </c>
      <c r="J67" s="6">
        <f t="shared" ref="J67:J74" si="10">G67*1.1</f>
        <v>11</v>
      </c>
      <c r="K67" s="6">
        <f t="shared" ref="K67:K74" si="11">I67*0.9</f>
        <v>9</v>
      </c>
      <c r="L67" s="12" t="s">
        <v>611</v>
      </c>
      <c r="M67" s="20" t="s">
        <v>523</v>
      </c>
      <c r="N67" s="17">
        <v>2</v>
      </c>
      <c r="O67" s="12" t="s">
        <v>47</v>
      </c>
      <c r="P67" s="9">
        <v>0</v>
      </c>
      <c r="Q67" s="9">
        <v>0</v>
      </c>
      <c r="R67" s="9">
        <v>0</v>
      </c>
      <c r="S67" s="9">
        <v>0</v>
      </c>
      <c r="T67" s="9">
        <v>1</v>
      </c>
      <c r="U67" s="10">
        <v>1</v>
      </c>
      <c r="V67" s="11" t="s">
        <v>232</v>
      </c>
      <c r="W67" s="6"/>
      <c r="X67" s="6"/>
      <c r="Y67" s="6"/>
      <c r="Z67" s="6"/>
      <c r="AA67" s="6"/>
      <c r="AB67" s="6"/>
      <c r="AC67" s="6"/>
    </row>
    <row r="68" spans="1:29" ht="12">
      <c r="A68" s="6" t="s">
        <v>122</v>
      </c>
      <c r="B68" s="20" t="s">
        <v>223</v>
      </c>
      <c r="C68" s="6" t="s">
        <v>124</v>
      </c>
      <c r="D68" s="7" t="s">
        <v>30</v>
      </c>
      <c r="E68" s="8">
        <v>42798</v>
      </c>
      <c r="F68" s="6" t="s">
        <v>906</v>
      </c>
      <c r="G68" s="9">
        <v>400</v>
      </c>
      <c r="H68" s="6">
        <f t="shared" si="9"/>
        <v>422.5</v>
      </c>
      <c r="I68" s="9">
        <v>450</v>
      </c>
      <c r="J68" s="6">
        <f t="shared" si="10"/>
        <v>440.00000000000006</v>
      </c>
      <c r="K68" s="6">
        <f t="shared" si="11"/>
        <v>405</v>
      </c>
      <c r="L68" s="12" t="s">
        <v>611</v>
      </c>
      <c r="M68" s="20" t="s">
        <v>913</v>
      </c>
      <c r="N68" s="10">
        <v>2</v>
      </c>
      <c r="O68" s="20" t="s">
        <v>47</v>
      </c>
      <c r="P68" s="10">
        <v>0</v>
      </c>
      <c r="Q68" s="9">
        <v>0</v>
      </c>
      <c r="R68" s="9">
        <v>0</v>
      </c>
      <c r="S68" s="9">
        <v>0</v>
      </c>
      <c r="T68" s="9">
        <v>1</v>
      </c>
      <c r="U68" s="10">
        <v>1</v>
      </c>
      <c r="V68" s="11" t="s">
        <v>230</v>
      </c>
      <c r="W68" s="11" t="s">
        <v>232</v>
      </c>
      <c r="X68" s="11" t="s">
        <v>864</v>
      </c>
      <c r="Y68" s="6"/>
      <c r="Z68" s="6"/>
      <c r="AA68" s="6"/>
      <c r="AB68" s="6"/>
      <c r="AC68" s="6"/>
    </row>
    <row r="69" spans="1:29" ht="12">
      <c r="A69" s="6" t="s">
        <v>122</v>
      </c>
      <c r="B69" s="20" t="s">
        <v>223</v>
      </c>
      <c r="C69" s="6" t="s">
        <v>124</v>
      </c>
      <c r="D69" s="7" t="s">
        <v>30</v>
      </c>
      <c r="E69" s="8">
        <v>42798</v>
      </c>
      <c r="F69" s="6"/>
      <c r="G69" s="10">
        <v>50</v>
      </c>
      <c r="H69" s="6">
        <f t="shared" si="9"/>
        <v>50</v>
      </c>
      <c r="I69" s="10">
        <v>50</v>
      </c>
      <c r="J69" s="6">
        <f t="shared" si="10"/>
        <v>55.000000000000007</v>
      </c>
      <c r="K69" s="6">
        <f t="shared" si="11"/>
        <v>45</v>
      </c>
      <c r="L69" s="16" t="s">
        <v>173</v>
      </c>
      <c r="M69" s="20" t="s">
        <v>156</v>
      </c>
      <c r="N69" s="10">
        <v>1</v>
      </c>
      <c r="O69" s="20" t="s">
        <v>229</v>
      </c>
      <c r="P69" s="9">
        <v>6</v>
      </c>
      <c r="Q69" s="10">
        <v>1</v>
      </c>
      <c r="R69" s="9">
        <v>0</v>
      </c>
      <c r="S69" s="9">
        <v>0</v>
      </c>
      <c r="T69" s="9">
        <v>1</v>
      </c>
      <c r="U69" s="10">
        <v>1</v>
      </c>
      <c r="V69" s="11" t="s">
        <v>230</v>
      </c>
      <c r="W69" s="11" t="s">
        <v>232</v>
      </c>
      <c r="X69" s="11" t="s">
        <v>233</v>
      </c>
      <c r="Y69" s="11" t="s">
        <v>235</v>
      </c>
      <c r="Z69" s="6"/>
      <c r="AA69" s="6"/>
      <c r="AB69" s="6"/>
      <c r="AC69" s="6"/>
    </row>
    <row r="70" spans="1:29" ht="12">
      <c r="A70" s="6" t="s">
        <v>932</v>
      </c>
      <c r="B70" s="6" t="s">
        <v>933</v>
      </c>
      <c r="C70" s="6" t="s">
        <v>934</v>
      </c>
      <c r="D70" s="7" t="s">
        <v>30</v>
      </c>
      <c r="E70" s="8">
        <v>42798</v>
      </c>
      <c r="F70" s="6" t="s">
        <v>273</v>
      </c>
      <c r="G70" s="9">
        <v>2000</v>
      </c>
      <c r="H70" s="6">
        <f t="shared" si="9"/>
        <v>2000</v>
      </c>
      <c r="I70" s="9">
        <v>2000</v>
      </c>
      <c r="J70" s="6">
        <f t="shared" si="10"/>
        <v>2200</v>
      </c>
      <c r="K70" s="6">
        <f t="shared" si="11"/>
        <v>1800</v>
      </c>
      <c r="L70" s="12" t="s">
        <v>938</v>
      </c>
      <c r="M70" s="12" t="s">
        <v>939</v>
      </c>
      <c r="N70" s="17">
        <v>0</v>
      </c>
      <c r="O70" s="12" t="s">
        <v>940</v>
      </c>
      <c r="P70" s="9">
        <v>0</v>
      </c>
      <c r="Q70" s="9">
        <v>0</v>
      </c>
      <c r="R70" s="9">
        <v>0</v>
      </c>
      <c r="S70" s="9">
        <v>0</v>
      </c>
      <c r="T70" s="9">
        <v>1</v>
      </c>
      <c r="U70" s="10">
        <v>1</v>
      </c>
      <c r="V70" s="11" t="s">
        <v>942</v>
      </c>
      <c r="W70" s="6"/>
      <c r="X70" s="6"/>
      <c r="Y70" s="6"/>
      <c r="Z70" s="6"/>
      <c r="AA70" s="6"/>
      <c r="AB70" s="6"/>
      <c r="AC70" s="6"/>
    </row>
    <row r="71" spans="1:29" ht="12">
      <c r="A71" s="6" t="s">
        <v>947</v>
      </c>
      <c r="B71" s="6" t="s">
        <v>948</v>
      </c>
      <c r="C71" s="6" t="s">
        <v>574</v>
      </c>
      <c r="D71" s="7" t="s">
        <v>30</v>
      </c>
      <c r="E71" s="8">
        <v>42798</v>
      </c>
      <c r="F71" s="6" t="s">
        <v>950</v>
      </c>
      <c r="G71" s="9">
        <v>100</v>
      </c>
      <c r="H71" s="6">
        <f t="shared" si="9"/>
        <v>145</v>
      </c>
      <c r="I71" s="9">
        <v>200</v>
      </c>
      <c r="J71" s="6">
        <f t="shared" si="10"/>
        <v>110.00000000000001</v>
      </c>
      <c r="K71" s="6">
        <f t="shared" si="11"/>
        <v>180</v>
      </c>
      <c r="L71" s="6" t="s">
        <v>611</v>
      </c>
      <c r="M71" s="6" t="s">
        <v>321</v>
      </c>
      <c r="N71" s="10">
        <v>2</v>
      </c>
      <c r="O71" s="6" t="s">
        <v>47</v>
      </c>
      <c r="P71" s="9">
        <v>0</v>
      </c>
      <c r="Q71" s="9">
        <v>0</v>
      </c>
      <c r="R71" s="9">
        <v>0</v>
      </c>
      <c r="S71" s="9">
        <v>0</v>
      </c>
      <c r="T71" s="9">
        <v>1</v>
      </c>
      <c r="U71" s="10">
        <v>1</v>
      </c>
      <c r="V71" s="11" t="s">
        <v>954</v>
      </c>
      <c r="W71" s="11" t="s">
        <v>955</v>
      </c>
      <c r="X71" s="6"/>
      <c r="Y71" s="6"/>
      <c r="Z71" s="6"/>
      <c r="AA71" s="6"/>
      <c r="AB71" s="6"/>
      <c r="AC71" s="6"/>
    </row>
    <row r="72" spans="1:29" ht="12">
      <c r="A72" s="6" t="s">
        <v>947</v>
      </c>
      <c r="B72" s="20" t="s">
        <v>958</v>
      </c>
      <c r="C72" s="20" t="s">
        <v>574</v>
      </c>
      <c r="D72" s="7" t="s">
        <v>30</v>
      </c>
      <c r="E72" s="8">
        <v>42798</v>
      </c>
      <c r="F72" s="20" t="s">
        <v>375</v>
      </c>
      <c r="G72" s="10">
        <v>24</v>
      </c>
      <c r="H72" s="6">
        <f t="shared" si="9"/>
        <v>24</v>
      </c>
      <c r="I72" s="10">
        <v>24</v>
      </c>
      <c r="J72" s="6">
        <f t="shared" si="10"/>
        <v>26.400000000000002</v>
      </c>
      <c r="K72" s="6">
        <f t="shared" si="11"/>
        <v>21.6</v>
      </c>
      <c r="L72" s="16" t="s">
        <v>173</v>
      </c>
      <c r="M72" s="20" t="s">
        <v>156</v>
      </c>
      <c r="N72" s="10">
        <v>1</v>
      </c>
      <c r="O72" s="20" t="s">
        <v>229</v>
      </c>
      <c r="P72" s="10">
        <v>0</v>
      </c>
      <c r="Q72" s="10">
        <v>0</v>
      </c>
      <c r="R72" s="10">
        <v>0</v>
      </c>
      <c r="S72" s="10">
        <v>0</v>
      </c>
      <c r="T72" s="10">
        <v>0</v>
      </c>
      <c r="U72" s="10">
        <v>1</v>
      </c>
      <c r="V72" s="11" t="s">
        <v>954</v>
      </c>
      <c r="W72" s="11" t="s">
        <v>955</v>
      </c>
      <c r="X72" s="6"/>
      <c r="Y72" s="6"/>
      <c r="Z72" s="6"/>
      <c r="AA72" s="6"/>
      <c r="AB72" s="6"/>
      <c r="AC72" s="6"/>
    </row>
    <row r="73" spans="1:29" ht="12">
      <c r="A73" s="6" t="s">
        <v>959</v>
      </c>
      <c r="B73" s="6" t="s">
        <v>960</v>
      </c>
      <c r="C73" s="6" t="s">
        <v>574</v>
      </c>
      <c r="D73" s="7" t="s">
        <v>30</v>
      </c>
      <c r="E73" s="8">
        <v>42798</v>
      </c>
      <c r="F73" s="6" t="s">
        <v>961</v>
      </c>
      <c r="G73" s="9">
        <v>200</v>
      </c>
      <c r="H73" s="6">
        <f t="shared" si="9"/>
        <v>245</v>
      </c>
      <c r="I73" s="9">
        <v>300</v>
      </c>
      <c r="J73" s="6">
        <f t="shared" si="10"/>
        <v>220.00000000000003</v>
      </c>
      <c r="K73" s="6">
        <f t="shared" si="11"/>
        <v>270</v>
      </c>
      <c r="L73" s="6" t="s">
        <v>39</v>
      </c>
      <c r="M73" s="6" t="s">
        <v>321</v>
      </c>
      <c r="N73" s="10">
        <v>2</v>
      </c>
      <c r="O73" s="6" t="s">
        <v>47</v>
      </c>
      <c r="P73" s="9">
        <v>0</v>
      </c>
      <c r="Q73" s="9">
        <v>0</v>
      </c>
      <c r="R73" s="9">
        <v>0</v>
      </c>
      <c r="S73" s="9">
        <v>0</v>
      </c>
      <c r="T73" s="9">
        <v>1</v>
      </c>
      <c r="U73" s="10">
        <v>1</v>
      </c>
      <c r="V73" s="11" t="s">
        <v>966</v>
      </c>
      <c r="W73" s="11" t="s">
        <v>968</v>
      </c>
      <c r="X73" s="6"/>
      <c r="Y73" s="6"/>
      <c r="Z73" s="6"/>
      <c r="AA73" s="6"/>
      <c r="AB73" s="6"/>
      <c r="AC73" s="6"/>
    </row>
    <row r="74" spans="1:29" ht="12">
      <c r="A74" s="6" t="s">
        <v>970</v>
      </c>
      <c r="B74" s="6" t="s">
        <v>972</v>
      </c>
      <c r="C74" s="6" t="s">
        <v>388</v>
      </c>
      <c r="D74" s="7" t="s">
        <v>30</v>
      </c>
      <c r="E74" s="8">
        <v>42798</v>
      </c>
      <c r="F74" s="6" t="s">
        <v>973</v>
      </c>
      <c r="G74" s="9">
        <v>150</v>
      </c>
      <c r="H74" s="6">
        <f t="shared" si="9"/>
        <v>150</v>
      </c>
      <c r="I74" s="9">
        <v>150</v>
      </c>
      <c r="J74" s="6">
        <f t="shared" si="10"/>
        <v>165</v>
      </c>
      <c r="K74" s="6">
        <f t="shared" si="11"/>
        <v>135</v>
      </c>
      <c r="L74" s="6" t="s">
        <v>974</v>
      </c>
      <c r="M74" s="6" t="s">
        <v>821</v>
      </c>
      <c r="N74" s="10">
        <v>2</v>
      </c>
      <c r="O74" s="6" t="s">
        <v>47</v>
      </c>
      <c r="P74" s="9">
        <v>0</v>
      </c>
      <c r="Q74" s="9">
        <v>0</v>
      </c>
      <c r="R74" s="9">
        <v>0</v>
      </c>
      <c r="S74" s="9">
        <v>0</v>
      </c>
      <c r="T74" s="9">
        <v>1</v>
      </c>
      <c r="U74" s="10">
        <v>1</v>
      </c>
      <c r="V74" s="11" t="s">
        <v>977</v>
      </c>
      <c r="W74" s="6"/>
      <c r="X74" s="6"/>
      <c r="Y74" s="6"/>
      <c r="Z74" s="6"/>
      <c r="AA74" s="6"/>
      <c r="AB74" s="6"/>
      <c r="AC74" s="6"/>
    </row>
    <row r="75" spans="1:29" ht="12">
      <c r="A75" s="6" t="s">
        <v>979</v>
      </c>
      <c r="B75" s="6" t="s">
        <v>982</v>
      </c>
      <c r="C75" s="6" t="s">
        <v>833</v>
      </c>
      <c r="D75" s="7" t="s">
        <v>30</v>
      </c>
      <c r="E75" s="8">
        <v>42798</v>
      </c>
      <c r="F75" s="6" t="s">
        <v>86</v>
      </c>
      <c r="G75" s="6"/>
      <c r="H75" s="6"/>
      <c r="I75" s="6"/>
      <c r="J75" s="6"/>
      <c r="K75" s="6"/>
      <c r="L75" s="6" t="s">
        <v>985</v>
      </c>
      <c r="M75" s="6" t="s">
        <v>39</v>
      </c>
      <c r="N75" s="10">
        <v>2</v>
      </c>
      <c r="O75" s="6" t="s">
        <v>47</v>
      </c>
      <c r="P75" s="9">
        <v>0</v>
      </c>
      <c r="Q75" s="9">
        <v>0</v>
      </c>
      <c r="R75" s="9">
        <v>0</v>
      </c>
      <c r="S75" s="9">
        <v>0</v>
      </c>
      <c r="T75" s="9">
        <v>1</v>
      </c>
      <c r="U75" s="10">
        <v>1</v>
      </c>
      <c r="V75" s="11" t="s">
        <v>988</v>
      </c>
      <c r="W75" s="6"/>
      <c r="X75" s="6"/>
      <c r="Y75" s="6"/>
      <c r="Z75" s="6"/>
      <c r="AA75" s="6"/>
      <c r="AB75" s="6"/>
      <c r="AC75" s="6"/>
    </row>
    <row r="76" spans="1:29" ht="12">
      <c r="A76" s="6" t="s">
        <v>990</v>
      </c>
      <c r="B76" s="6" t="s">
        <v>991</v>
      </c>
      <c r="C76" s="6" t="s">
        <v>833</v>
      </c>
      <c r="D76" s="7" t="s">
        <v>30</v>
      </c>
      <c r="E76" s="8">
        <v>42798</v>
      </c>
      <c r="F76" s="6" t="s">
        <v>995</v>
      </c>
      <c r="G76" s="9">
        <v>66</v>
      </c>
      <c r="H76" s="6">
        <f t="shared" ref="H76:H78" si="12">(J76+K76)/2</f>
        <v>66</v>
      </c>
      <c r="I76" s="9">
        <v>66</v>
      </c>
      <c r="J76" s="6">
        <f t="shared" ref="J76:J78" si="13">G76*1.1</f>
        <v>72.600000000000009</v>
      </c>
      <c r="K76" s="6">
        <f t="shared" ref="K76:K78" si="14">I76*0.9</f>
        <v>59.4</v>
      </c>
      <c r="L76" s="6" t="s">
        <v>1018</v>
      </c>
      <c r="M76" s="6" t="s">
        <v>39</v>
      </c>
      <c r="N76" s="10">
        <v>2</v>
      </c>
      <c r="O76" s="6" t="s">
        <v>1019</v>
      </c>
      <c r="P76" s="9">
        <v>0</v>
      </c>
      <c r="Q76" s="9">
        <v>0</v>
      </c>
      <c r="R76" s="9">
        <v>0</v>
      </c>
      <c r="S76" s="9">
        <v>0</v>
      </c>
      <c r="T76" s="9">
        <v>1</v>
      </c>
      <c r="U76" s="10">
        <v>1</v>
      </c>
      <c r="V76" s="11" t="s">
        <v>1020</v>
      </c>
      <c r="W76" s="11" t="s">
        <v>1022</v>
      </c>
      <c r="X76" s="6"/>
      <c r="Y76" s="6"/>
      <c r="Z76" s="6"/>
      <c r="AA76" s="6"/>
      <c r="AB76" s="6"/>
      <c r="AC76" s="6"/>
    </row>
    <row r="77" spans="1:29" ht="12">
      <c r="A77" s="6" t="s">
        <v>831</v>
      </c>
      <c r="B77" s="6" t="s">
        <v>832</v>
      </c>
      <c r="C77" s="6" t="s">
        <v>833</v>
      </c>
      <c r="D77" s="7" t="s">
        <v>30</v>
      </c>
      <c r="E77" s="8">
        <v>42798</v>
      </c>
      <c r="F77" s="6" t="s">
        <v>834</v>
      </c>
      <c r="G77" s="9">
        <v>85</v>
      </c>
      <c r="H77" s="6">
        <f t="shared" si="12"/>
        <v>87.25</v>
      </c>
      <c r="I77" s="9">
        <v>90</v>
      </c>
      <c r="J77" s="6">
        <f t="shared" si="13"/>
        <v>93.500000000000014</v>
      </c>
      <c r="K77" s="6">
        <f t="shared" si="14"/>
        <v>81</v>
      </c>
      <c r="L77" s="6" t="s">
        <v>840</v>
      </c>
      <c r="M77" s="6" t="s">
        <v>841</v>
      </c>
      <c r="N77" s="10">
        <v>1</v>
      </c>
      <c r="O77" s="6" t="s">
        <v>79</v>
      </c>
      <c r="P77" s="9">
        <v>0</v>
      </c>
      <c r="Q77" s="9">
        <v>0</v>
      </c>
      <c r="R77" s="9">
        <v>0</v>
      </c>
      <c r="S77" s="9">
        <v>0</v>
      </c>
      <c r="T77" s="9">
        <v>1</v>
      </c>
      <c r="U77" s="10">
        <v>1</v>
      </c>
      <c r="V77" s="11" t="s">
        <v>843</v>
      </c>
      <c r="W77" s="6"/>
      <c r="X77" s="6"/>
      <c r="Y77" s="6"/>
      <c r="Z77" s="6"/>
      <c r="AA77" s="6"/>
      <c r="AB77" s="6"/>
      <c r="AC77" s="6"/>
    </row>
    <row r="78" spans="1:29" ht="12">
      <c r="A78" s="6" t="s">
        <v>236</v>
      </c>
      <c r="B78" s="6" t="s">
        <v>1032</v>
      </c>
      <c r="C78" s="6" t="s">
        <v>238</v>
      </c>
      <c r="D78" s="7" t="s">
        <v>30</v>
      </c>
      <c r="E78" s="8">
        <v>42798</v>
      </c>
      <c r="F78" s="20" t="s">
        <v>1034</v>
      </c>
      <c r="G78" s="9">
        <v>200</v>
      </c>
      <c r="H78" s="6">
        <f t="shared" si="12"/>
        <v>200</v>
      </c>
      <c r="I78" s="9">
        <v>200</v>
      </c>
      <c r="J78" s="6">
        <f t="shared" si="13"/>
        <v>220.00000000000003</v>
      </c>
      <c r="K78" s="6">
        <f t="shared" si="14"/>
        <v>180</v>
      </c>
      <c r="L78" s="6" t="s">
        <v>153</v>
      </c>
      <c r="M78" s="20" t="s">
        <v>349</v>
      </c>
      <c r="N78" s="10">
        <v>2</v>
      </c>
      <c r="O78" s="6" t="s">
        <v>47</v>
      </c>
      <c r="P78" s="9">
        <v>0</v>
      </c>
      <c r="Q78" s="9">
        <v>0</v>
      </c>
      <c r="R78" s="9">
        <v>0</v>
      </c>
      <c r="S78" s="9">
        <v>0</v>
      </c>
      <c r="T78" s="9">
        <v>1</v>
      </c>
      <c r="U78" s="10">
        <v>1</v>
      </c>
      <c r="V78" s="11" t="s">
        <v>244</v>
      </c>
      <c r="W78" s="11" t="s">
        <v>1042</v>
      </c>
      <c r="X78" s="6"/>
      <c r="Y78" s="6"/>
      <c r="Z78" s="6"/>
      <c r="AA78" s="6"/>
      <c r="AB78" s="6"/>
      <c r="AC78" s="6"/>
    </row>
    <row r="79" spans="1:29" ht="12">
      <c r="A79" s="6" t="s">
        <v>236</v>
      </c>
      <c r="B79" s="6"/>
      <c r="C79" s="20" t="s">
        <v>238</v>
      </c>
      <c r="D79" s="7" t="s">
        <v>30</v>
      </c>
      <c r="E79" s="8">
        <v>42798</v>
      </c>
      <c r="F79" s="6"/>
      <c r="G79" s="9"/>
      <c r="H79" s="6"/>
      <c r="I79" s="9"/>
      <c r="J79" s="6"/>
      <c r="K79" s="6"/>
      <c r="L79" s="6"/>
      <c r="M79" s="32" t="s">
        <v>240</v>
      </c>
      <c r="N79" s="10">
        <v>1</v>
      </c>
      <c r="O79" s="6"/>
      <c r="P79" s="9"/>
      <c r="Q79" s="9"/>
      <c r="R79" s="9"/>
      <c r="S79" s="9"/>
      <c r="T79" s="10">
        <v>0</v>
      </c>
      <c r="U79" s="10">
        <v>1</v>
      </c>
      <c r="V79" s="11" t="s">
        <v>244</v>
      </c>
      <c r="W79" s="11"/>
      <c r="X79" s="6"/>
      <c r="Y79" s="6"/>
      <c r="Z79" s="6"/>
      <c r="AA79" s="6"/>
      <c r="AB79" s="6"/>
      <c r="AC79" s="6"/>
    </row>
    <row r="80" spans="1:29" ht="12">
      <c r="A80" s="6" t="s">
        <v>247</v>
      </c>
      <c r="B80" s="6" t="s">
        <v>27</v>
      </c>
      <c r="C80" s="6" t="s">
        <v>238</v>
      </c>
      <c r="D80" s="7" t="s">
        <v>30</v>
      </c>
      <c r="E80" s="8">
        <v>42798</v>
      </c>
      <c r="F80" s="6" t="s">
        <v>1046</v>
      </c>
      <c r="G80" s="9">
        <v>10</v>
      </c>
      <c r="H80" s="6">
        <f>(J80+K80)/2</f>
        <v>31.6</v>
      </c>
      <c r="I80" s="9">
        <v>58</v>
      </c>
      <c r="J80" s="6">
        <f>G80*1.1</f>
        <v>11</v>
      </c>
      <c r="K80" s="6">
        <f>I80*0.9</f>
        <v>52.2</v>
      </c>
      <c r="L80" s="6" t="s">
        <v>1051</v>
      </c>
      <c r="M80" s="20" t="s">
        <v>39</v>
      </c>
      <c r="N80" s="10">
        <v>2</v>
      </c>
      <c r="O80" s="6" t="s">
        <v>1019</v>
      </c>
      <c r="P80" s="9">
        <v>0</v>
      </c>
      <c r="Q80" s="9">
        <v>0</v>
      </c>
      <c r="R80" s="9">
        <v>0</v>
      </c>
      <c r="S80" s="9">
        <v>0</v>
      </c>
      <c r="T80" s="9">
        <v>1</v>
      </c>
      <c r="U80" s="10">
        <v>1</v>
      </c>
      <c r="V80" s="11" t="s">
        <v>251</v>
      </c>
      <c r="W80" s="11" t="s">
        <v>1053</v>
      </c>
      <c r="X80" s="6"/>
      <c r="Y80" s="6"/>
      <c r="Z80" s="6"/>
      <c r="AA80" s="6"/>
      <c r="AB80" s="6"/>
      <c r="AC80" s="6"/>
    </row>
    <row r="81" spans="1:29" ht="12">
      <c r="A81" s="6" t="s">
        <v>247</v>
      </c>
      <c r="B81" s="6"/>
      <c r="C81" s="20" t="s">
        <v>238</v>
      </c>
      <c r="D81" s="7" t="s">
        <v>30</v>
      </c>
      <c r="E81" s="8">
        <v>42798</v>
      </c>
      <c r="F81" s="6"/>
      <c r="G81" s="9"/>
      <c r="H81" s="6"/>
      <c r="I81" s="9"/>
      <c r="J81" s="6"/>
      <c r="K81" s="6"/>
      <c r="L81" s="6"/>
      <c r="M81" s="32" t="s">
        <v>240</v>
      </c>
      <c r="N81" s="10">
        <v>1</v>
      </c>
      <c r="O81" s="6"/>
      <c r="P81" s="9"/>
      <c r="Q81" s="9"/>
      <c r="R81" s="9"/>
      <c r="S81" s="9"/>
      <c r="T81" s="10">
        <v>0</v>
      </c>
      <c r="U81" s="10">
        <v>1</v>
      </c>
      <c r="V81" s="11" t="s">
        <v>251</v>
      </c>
      <c r="W81" s="11"/>
      <c r="X81" s="6"/>
      <c r="Y81" s="6"/>
      <c r="Z81" s="6"/>
      <c r="AA81" s="6"/>
      <c r="AB81" s="6"/>
      <c r="AC81" s="6"/>
    </row>
    <row r="82" spans="1:29" ht="12">
      <c r="A82" s="6" t="s">
        <v>1056</v>
      </c>
      <c r="B82" s="6" t="s">
        <v>1057</v>
      </c>
      <c r="C82" s="6" t="s">
        <v>65</v>
      </c>
      <c r="D82" s="7" t="s">
        <v>30</v>
      </c>
      <c r="E82" s="8">
        <v>42798</v>
      </c>
      <c r="F82" s="6"/>
      <c r="G82" s="9">
        <v>500</v>
      </c>
      <c r="H82" s="6">
        <f t="shared" ref="H82:H103" si="15">(J82+K82)/2</f>
        <v>500</v>
      </c>
      <c r="I82" s="9">
        <v>500</v>
      </c>
      <c r="J82" s="6">
        <f t="shared" ref="J82:J103" si="16">G82*1.1</f>
        <v>550</v>
      </c>
      <c r="K82" s="6">
        <f t="shared" ref="K82:K103" si="17">I82*0.9</f>
        <v>450</v>
      </c>
      <c r="L82" s="6"/>
      <c r="M82" s="6" t="s">
        <v>1062</v>
      </c>
      <c r="N82" s="10">
        <v>0</v>
      </c>
      <c r="O82" s="6" t="s">
        <v>79</v>
      </c>
      <c r="P82" s="9">
        <v>0</v>
      </c>
      <c r="Q82" s="9">
        <v>0</v>
      </c>
      <c r="R82" s="9">
        <v>0</v>
      </c>
      <c r="S82" s="9">
        <v>0</v>
      </c>
      <c r="T82" s="9">
        <v>1</v>
      </c>
      <c r="U82" s="10">
        <v>1</v>
      </c>
      <c r="V82" s="11" t="s">
        <v>1063</v>
      </c>
      <c r="W82" s="6"/>
      <c r="X82" s="6"/>
      <c r="Y82" s="6"/>
      <c r="Z82" s="6"/>
      <c r="AA82" s="6"/>
      <c r="AB82" s="6"/>
      <c r="AC82" s="6"/>
    </row>
    <row r="83" spans="1:29" ht="12">
      <c r="A83" s="6" t="s">
        <v>1065</v>
      </c>
      <c r="B83" s="6" t="s">
        <v>1066</v>
      </c>
      <c r="C83" s="6" t="s">
        <v>65</v>
      </c>
      <c r="D83" s="7" t="s">
        <v>30</v>
      </c>
      <c r="E83" s="33">
        <v>42798</v>
      </c>
      <c r="F83" s="6" t="s">
        <v>1072</v>
      </c>
      <c r="G83" s="9">
        <v>1000</v>
      </c>
      <c r="H83" s="6">
        <f t="shared" si="15"/>
        <v>1045</v>
      </c>
      <c r="I83" s="9">
        <v>1100</v>
      </c>
      <c r="J83" s="6">
        <f t="shared" si="16"/>
        <v>1100</v>
      </c>
      <c r="K83" s="6">
        <f t="shared" si="17"/>
        <v>990</v>
      </c>
      <c r="L83" s="6" t="s">
        <v>1076</v>
      </c>
      <c r="M83" s="6" t="s">
        <v>1062</v>
      </c>
      <c r="N83" s="10">
        <v>0</v>
      </c>
      <c r="O83" s="6" t="s">
        <v>47</v>
      </c>
      <c r="P83" s="9">
        <v>0</v>
      </c>
      <c r="Q83" s="9">
        <v>0</v>
      </c>
      <c r="R83" s="9">
        <v>0</v>
      </c>
      <c r="S83" s="9">
        <v>0</v>
      </c>
      <c r="T83" s="9">
        <v>1</v>
      </c>
      <c r="U83" s="10">
        <v>1</v>
      </c>
      <c r="V83" s="11" t="s">
        <v>1079</v>
      </c>
      <c r="W83" s="6"/>
      <c r="X83" s="6"/>
      <c r="Y83" s="6"/>
      <c r="Z83" s="6"/>
      <c r="AA83" s="6"/>
      <c r="AB83" s="6"/>
      <c r="AC83" s="6"/>
    </row>
    <row r="84" spans="1:29" ht="12">
      <c r="A84" s="6" t="s">
        <v>1081</v>
      </c>
      <c r="B84" s="6" t="s">
        <v>1083</v>
      </c>
      <c r="C84" s="6" t="s">
        <v>65</v>
      </c>
      <c r="D84" s="7" t="s">
        <v>30</v>
      </c>
      <c r="E84" s="33">
        <v>42798</v>
      </c>
      <c r="F84" s="6" t="s">
        <v>1084</v>
      </c>
      <c r="G84" s="9">
        <v>100</v>
      </c>
      <c r="H84" s="6">
        <f t="shared" si="15"/>
        <v>122.5</v>
      </c>
      <c r="I84" s="9">
        <v>150</v>
      </c>
      <c r="J84" s="6">
        <f t="shared" si="16"/>
        <v>110.00000000000001</v>
      </c>
      <c r="K84" s="6">
        <f t="shared" si="17"/>
        <v>135</v>
      </c>
      <c r="L84" s="6" t="s">
        <v>1089</v>
      </c>
      <c r="M84" s="6" t="s">
        <v>1090</v>
      </c>
      <c r="N84" s="10">
        <v>0</v>
      </c>
      <c r="O84" s="6" t="s">
        <v>448</v>
      </c>
      <c r="P84" s="9">
        <v>0</v>
      </c>
      <c r="Q84" s="9">
        <v>0</v>
      </c>
      <c r="R84" s="9">
        <v>0</v>
      </c>
      <c r="S84" s="9">
        <v>0</v>
      </c>
      <c r="T84" s="9">
        <v>1</v>
      </c>
      <c r="U84" s="10">
        <v>1</v>
      </c>
      <c r="V84" s="11" t="s">
        <v>1094</v>
      </c>
      <c r="W84" s="6"/>
      <c r="X84" s="6"/>
      <c r="Y84" s="6"/>
      <c r="Z84" s="6"/>
      <c r="AA84" s="6"/>
      <c r="AB84" s="6"/>
      <c r="AC84" s="6"/>
    </row>
    <row r="85" spans="1:29" ht="12">
      <c r="A85" s="6" t="s">
        <v>1095</v>
      </c>
      <c r="B85" s="6"/>
      <c r="C85" s="6" t="s">
        <v>65</v>
      </c>
      <c r="D85" s="7" t="s">
        <v>30</v>
      </c>
      <c r="E85" s="8">
        <v>42798</v>
      </c>
      <c r="F85" s="6" t="s">
        <v>86</v>
      </c>
      <c r="G85" s="9">
        <v>100</v>
      </c>
      <c r="H85" s="6">
        <f t="shared" si="15"/>
        <v>100</v>
      </c>
      <c r="I85" s="9">
        <v>100</v>
      </c>
      <c r="J85" s="6">
        <f t="shared" si="16"/>
        <v>110.00000000000001</v>
      </c>
      <c r="K85" s="6">
        <f t="shared" si="17"/>
        <v>90</v>
      </c>
      <c r="L85" s="6" t="s">
        <v>1098</v>
      </c>
      <c r="M85" s="6" t="s">
        <v>1062</v>
      </c>
      <c r="N85" s="10">
        <v>0</v>
      </c>
      <c r="O85" s="6" t="s">
        <v>448</v>
      </c>
      <c r="P85" s="9">
        <v>0</v>
      </c>
      <c r="Q85" s="9">
        <v>0</v>
      </c>
      <c r="R85" s="9">
        <v>0</v>
      </c>
      <c r="S85" s="9">
        <v>0</v>
      </c>
      <c r="T85" s="9">
        <v>1</v>
      </c>
      <c r="U85" s="10">
        <v>1</v>
      </c>
      <c r="V85" s="11" t="s">
        <v>1099</v>
      </c>
      <c r="W85" s="6"/>
      <c r="X85" s="6"/>
      <c r="Y85" s="6"/>
      <c r="Z85" s="6"/>
      <c r="AA85" s="6"/>
      <c r="AB85" s="6"/>
      <c r="AC85" s="6"/>
    </row>
    <row r="86" spans="1:29" ht="12">
      <c r="A86" s="6" t="s">
        <v>682</v>
      </c>
      <c r="B86" s="6" t="s">
        <v>1100</v>
      </c>
      <c r="C86" s="6" t="s">
        <v>685</v>
      </c>
      <c r="D86" s="7" t="s">
        <v>30</v>
      </c>
      <c r="E86" s="8">
        <v>42798</v>
      </c>
      <c r="F86" s="6" t="s">
        <v>1101</v>
      </c>
      <c r="G86" s="9">
        <v>200</v>
      </c>
      <c r="H86" s="6">
        <f t="shared" si="15"/>
        <v>200</v>
      </c>
      <c r="I86" s="9">
        <v>200</v>
      </c>
      <c r="J86" s="6">
        <f t="shared" si="16"/>
        <v>220.00000000000003</v>
      </c>
      <c r="K86" s="6">
        <f t="shared" si="17"/>
        <v>180</v>
      </c>
      <c r="L86" s="6" t="s">
        <v>39</v>
      </c>
      <c r="M86" s="6" t="s">
        <v>321</v>
      </c>
      <c r="N86" s="10">
        <v>2</v>
      </c>
      <c r="O86" s="6" t="s">
        <v>1104</v>
      </c>
      <c r="P86" s="9">
        <v>0</v>
      </c>
      <c r="Q86" s="9">
        <v>0</v>
      </c>
      <c r="R86" s="9">
        <v>0</v>
      </c>
      <c r="S86" s="9">
        <v>0</v>
      </c>
      <c r="T86" s="9">
        <v>1</v>
      </c>
      <c r="U86" s="10">
        <v>1</v>
      </c>
      <c r="V86" s="11" t="s">
        <v>1106</v>
      </c>
      <c r="W86" s="11" t="s">
        <v>1109</v>
      </c>
      <c r="X86" s="6"/>
      <c r="Y86" s="6"/>
      <c r="Z86" s="6"/>
      <c r="AA86" s="6"/>
      <c r="AB86" s="6"/>
      <c r="AC86" s="6"/>
    </row>
    <row r="87" spans="1:29" ht="12">
      <c r="A87" s="6" t="s">
        <v>1113</v>
      </c>
      <c r="B87" s="6" t="s">
        <v>1114</v>
      </c>
      <c r="C87" s="6" t="s">
        <v>685</v>
      </c>
      <c r="D87" s="7" t="s">
        <v>30</v>
      </c>
      <c r="E87" s="8">
        <v>42798</v>
      </c>
      <c r="F87" s="6" t="s">
        <v>1116</v>
      </c>
      <c r="G87" s="9">
        <v>24</v>
      </c>
      <c r="H87" s="6">
        <f t="shared" si="15"/>
        <v>40.200000000000003</v>
      </c>
      <c r="I87" s="9">
        <v>60</v>
      </c>
      <c r="J87" s="6">
        <f t="shared" si="16"/>
        <v>26.400000000000002</v>
      </c>
      <c r="K87" s="6">
        <f t="shared" si="17"/>
        <v>54</v>
      </c>
      <c r="L87" s="6" t="s">
        <v>67</v>
      </c>
      <c r="M87" s="6" t="s">
        <v>627</v>
      </c>
      <c r="N87" s="10">
        <v>2</v>
      </c>
      <c r="O87" s="6" t="s">
        <v>1104</v>
      </c>
      <c r="P87" s="9">
        <v>0</v>
      </c>
      <c r="Q87" s="9">
        <v>0</v>
      </c>
      <c r="R87" s="9">
        <v>0</v>
      </c>
      <c r="S87" s="9">
        <v>0</v>
      </c>
      <c r="T87" s="9">
        <v>1</v>
      </c>
      <c r="U87" s="10">
        <v>1</v>
      </c>
      <c r="V87" s="11" t="s">
        <v>1121</v>
      </c>
      <c r="W87" s="11" t="s">
        <v>1122</v>
      </c>
      <c r="X87" s="6"/>
      <c r="Y87" s="6"/>
      <c r="Z87" s="6"/>
      <c r="AA87" s="6"/>
      <c r="AB87" s="6"/>
      <c r="AC87" s="6"/>
    </row>
    <row r="88" spans="1:29" ht="12">
      <c r="A88" s="6" t="s">
        <v>134</v>
      </c>
      <c r="B88" s="6" t="s">
        <v>1124</v>
      </c>
      <c r="C88" s="6" t="s">
        <v>1125</v>
      </c>
      <c r="D88" s="7" t="s">
        <v>30</v>
      </c>
      <c r="E88" s="8">
        <v>42798</v>
      </c>
      <c r="F88" s="6" t="s">
        <v>1129</v>
      </c>
      <c r="G88" s="9">
        <v>150</v>
      </c>
      <c r="H88" s="6">
        <f t="shared" si="15"/>
        <v>217.5</v>
      </c>
      <c r="I88" s="9">
        <v>300</v>
      </c>
      <c r="J88" s="6">
        <f t="shared" si="16"/>
        <v>165</v>
      </c>
      <c r="K88" s="6">
        <f t="shared" si="17"/>
        <v>270</v>
      </c>
      <c r="L88" s="6" t="s">
        <v>1133</v>
      </c>
      <c r="M88" s="6" t="s">
        <v>39</v>
      </c>
      <c r="N88" s="10">
        <v>2</v>
      </c>
      <c r="O88" s="6" t="s">
        <v>47</v>
      </c>
      <c r="P88" s="9">
        <v>0</v>
      </c>
      <c r="Q88" s="9">
        <v>0</v>
      </c>
      <c r="R88" s="9">
        <v>0</v>
      </c>
      <c r="S88" s="9">
        <v>0</v>
      </c>
      <c r="T88" s="9">
        <v>1</v>
      </c>
      <c r="U88" s="10">
        <v>1</v>
      </c>
      <c r="V88" s="11" t="s">
        <v>1138</v>
      </c>
      <c r="W88" s="11" t="s">
        <v>1142</v>
      </c>
      <c r="X88" s="11" t="s">
        <v>1145</v>
      </c>
      <c r="Y88" s="6"/>
      <c r="Z88" s="6"/>
      <c r="AA88" s="6"/>
      <c r="AB88" s="6"/>
      <c r="AC88" s="6"/>
    </row>
    <row r="89" spans="1:29" ht="12">
      <c r="A89" s="6" t="s">
        <v>1146</v>
      </c>
      <c r="B89" s="6" t="s">
        <v>1148</v>
      </c>
      <c r="C89" s="6" t="s">
        <v>700</v>
      </c>
      <c r="D89" s="7" t="s">
        <v>30</v>
      </c>
      <c r="E89" s="8">
        <v>42798</v>
      </c>
      <c r="F89" s="6" t="s">
        <v>1151</v>
      </c>
      <c r="G89" s="9">
        <v>13</v>
      </c>
      <c r="H89" s="6">
        <f t="shared" si="15"/>
        <v>16.149999999999999</v>
      </c>
      <c r="I89" s="9">
        <v>20</v>
      </c>
      <c r="J89" s="6">
        <f t="shared" si="16"/>
        <v>14.3</v>
      </c>
      <c r="K89" s="6">
        <f t="shared" si="17"/>
        <v>18</v>
      </c>
      <c r="L89" s="6" t="s">
        <v>1133</v>
      </c>
      <c r="M89" s="6" t="s">
        <v>39</v>
      </c>
      <c r="N89" s="10">
        <v>2</v>
      </c>
      <c r="O89" s="6" t="s">
        <v>47</v>
      </c>
      <c r="P89" s="9">
        <v>0</v>
      </c>
      <c r="Q89" s="9">
        <v>0</v>
      </c>
      <c r="R89" s="9">
        <v>0</v>
      </c>
      <c r="S89" s="9">
        <v>0</v>
      </c>
      <c r="T89" s="9">
        <v>1</v>
      </c>
      <c r="U89" s="10">
        <v>1</v>
      </c>
      <c r="V89" s="11" t="s">
        <v>1156</v>
      </c>
      <c r="W89" s="11" t="s">
        <v>1157</v>
      </c>
      <c r="X89" s="6"/>
      <c r="Y89" s="6"/>
      <c r="Z89" s="6"/>
      <c r="AA89" s="6"/>
      <c r="AB89" s="6"/>
      <c r="AC89" s="6"/>
    </row>
    <row r="90" spans="1:29" ht="12">
      <c r="A90" s="6" t="s">
        <v>1158</v>
      </c>
      <c r="B90" s="6" t="s">
        <v>1159</v>
      </c>
      <c r="C90" s="6" t="s">
        <v>700</v>
      </c>
      <c r="D90" s="7" t="s">
        <v>30</v>
      </c>
      <c r="E90" s="8">
        <v>42798</v>
      </c>
      <c r="F90" s="6" t="s">
        <v>1161</v>
      </c>
      <c r="G90" s="9">
        <v>200</v>
      </c>
      <c r="H90" s="6">
        <f t="shared" si="15"/>
        <v>284.15000000000003</v>
      </c>
      <c r="I90" s="9">
        <v>387</v>
      </c>
      <c r="J90" s="6">
        <f t="shared" si="16"/>
        <v>220.00000000000003</v>
      </c>
      <c r="K90" s="6">
        <f t="shared" si="17"/>
        <v>348.3</v>
      </c>
      <c r="L90" s="6" t="s">
        <v>153</v>
      </c>
      <c r="M90" s="20" t="s">
        <v>39</v>
      </c>
      <c r="N90" s="10">
        <v>2</v>
      </c>
      <c r="O90" s="20" t="s">
        <v>47</v>
      </c>
      <c r="P90" s="10">
        <v>0</v>
      </c>
      <c r="Q90" s="9">
        <v>1</v>
      </c>
      <c r="R90" s="9">
        <v>0</v>
      </c>
      <c r="S90" s="9">
        <v>0</v>
      </c>
      <c r="T90" s="9">
        <v>1</v>
      </c>
      <c r="U90" s="10">
        <v>1</v>
      </c>
      <c r="V90" s="11" t="s">
        <v>1173</v>
      </c>
      <c r="W90" s="11" t="s">
        <v>1175</v>
      </c>
      <c r="X90" s="11" t="s">
        <v>1178</v>
      </c>
      <c r="Y90" s="6"/>
      <c r="Z90" s="6"/>
      <c r="AA90" s="6"/>
      <c r="AB90" s="6"/>
      <c r="AC90" s="6"/>
    </row>
    <row r="91" spans="1:29" ht="12">
      <c r="A91" s="6" t="s">
        <v>1158</v>
      </c>
      <c r="B91" s="6" t="s">
        <v>1159</v>
      </c>
      <c r="C91" s="6" t="s">
        <v>700</v>
      </c>
      <c r="D91" s="7" t="s">
        <v>30</v>
      </c>
      <c r="E91" s="8">
        <v>42798</v>
      </c>
      <c r="F91" s="20" t="s">
        <v>1183</v>
      </c>
      <c r="G91" s="10">
        <v>20</v>
      </c>
      <c r="H91" s="6">
        <f t="shared" si="15"/>
        <v>24.5</v>
      </c>
      <c r="I91" s="10">
        <v>30</v>
      </c>
      <c r="J91" s="6">
        <f t="shared" si="16"/>
        <v>22</v>
      </c>
      <c r="K91" s="6">
        <f t="shared" si="17"/>
        <v>27</v>
      </c>
      <c r="L91" s="6" t="s">
        <v>153</v>
      </c>
      <c r="M91" s="20" t="s">
        <v>1187</v>
      </c>
      <c r="N91" s="10">
        <v>1</v>
      </c>
      <c r="O91" s="20" t="s">
        <v>101</v>
      </c>
      <c r="P91" s="9">
        <v>3</v>
      </c>
      <c r="Q91" s="10">
        <v>0</v>
      </c>
      <c r="R91" s="9">
        <v>0</v>
      </c>
      <c r="S91" s="9">
        <v>0</v>
      </c>
      <c r="T91" s="10">
        <v>0</v>
      </c>
      <c r="U91" s="10">
        <v>1</v>
      </c>
      <c r="V91" s="11" t="s">
        <v>1173</v>
      </c>
      <c r="W91" s="11" t="s">
        <v>1175</v>
      </c>
      <c r="X91" s="11" t="s">
        <v>1178</v>
      </c>
      <c r="Y91" s="6"/>
      <c r="Z91" s="6"/>
      <c r="AA91" s="6"/>
      <c r="AB91" s="6"/>
      <c r="AC91" s="6"/>
    </row>
    <row r="92" spans="1:29" ht="12">
      <c r="A92" s="6" t="s">
        <v>1195</v>
      </c>
      <c r="B92" s="6" t="s">
        <v>1196</v>
      </c>
      <c r="C92" s="6" t="s">
        <v>700</v>
      </c>
      <c r="D92" s="7" t="s">
        <v>30</v>
      </c>
      <c r="E92" s="8">
        <v>42798</v>
      </c>
      <c r="F92" s="6" t="s">
        <v>1197</v>
      </c>
      <c r="G92" s="9">
        <v>31</v>
      </c>
      <c r="H92" s="6">
        <f t="shared" si="15"/>
        <v>31</v>
      </c>
      <c r="I92" s="9">
        <v>31</v>
      </c>
      <c r="J92" s="6">
        <f t="shared" si="16"/>
        <v>34.1</v>
      </c>
      <c r="K92" s="6">
        <f t="shared" si="17"/>
        <v>27.900000000000002</v>
      </c>
      <c r="L92" s="6" t="s">
        <v>153</v>
      </c>
      <c r="M92" s="6" t="s">
        <v>39</v>
      </c>
      <c r="N92" s="10">
        <v>2</v>
      </c>
      <c r="O92" s="6" t="s">
        <v>350</v>
      </c>
      <c r="P92" s="9">
        <v>0</v>
      </c>
      <c r="Q92" s="9">
        <v>0</v>
      </c>
      <c r="R92" s="9">
        <v>0</v>
      </c>
      <c r="S92" s="9">
        <v>0</v>
      </c>
      <c r="T92" s="9">
        <v>1</v>
      </c>
      <c r="U92" s="10">
        <v>1</v>
      </c>
      <c r="V92" s="11" t="s">
        <v>1200</v>
      </c>
      <c r="W92" s="6"/>
      <c r="X92" s="6"/>
      <c r="Y92" s="6"/>
      <c r="Z92" s="6"/>
      <c r="AA92" s="6"/>
      <c r="AB92" s="6"/>
      <c r="AC92" s="6"/>
    </row>
    <row r="93" spans="1:29" ht="12">
      <c r="A93" s="6" t="s">
        <v>1201</v>
      </c>
      <c r="B93" s="6" t="s">
        <v>1202</v>
      </c>
      <c r="C93" s="6" t="s">
        <v>700</v>
      </c>
      <c r="D93" s="7" t="s">
        <v>30</v>
      </c>
      <c r="E93" s="8">
        <v>42798</v>
      </c>
      <c r="F93" s="6" t="s">
        <v>1203</v>
      </c>
      <c r="G93" s="9">
        <v>12</v>
      </c>
      <c r="H93" s="6">
        <f t="shared" si="15"/>
        <v>12</v>
      </c>
      <c r="I93" s="9">
        <v>12</v>
      </c>
      <c r="J93" s="6">
        <f t="shared" si="16"/>
        <v>13.200000000000001</v>
      </c>
      <c r="K93" s="6">
        <f t="shared" si="17"/>
        <v>10.8</v>
      </c>
      <c r="L93" s="6" t="s">
        <v>153</v>
      </c>
      <c r="M93" s="6" t="s">
        <v>1208</v>
      </c>
      <c r="N93" s="10">
        <v>1</v>
      </c>
      <c r="O93" s="6" t="s">
        <v>189</v>
      </c>
      <c r="P93" s="9">
        <v>0</v>
      </c>
      <c r="Q93" s="9">
        <v>0</v>
      </c>
      <c r="R93" s="9">
        <v>0</v>
      </c>
      <c r="S93" s="9">
        <v>0</v>
      </c>
      <c r="T93" s="9">
        <v>1</v>
      </c>
      <c r="U93" s="10">
        <v>1</v>
      </c>
      <c r="V93" s="11" t="s">
        <v>1210</v>
      </c>
      <c r="W93" s="6"/>
      <c r="X93" s="6"/>
      <c r="Y93" s="6"/>
      <c r="Z93" s="6"/>
      <c r="AA93" s="6"/>
      <c r="AB93" s="6"/>
      <c r="AC93" s="6"/>
    </row>
    <row r="94" spans="1:29" ht="12">
      <c r="A94" s="6" t="s">
        <v>1211</v>
      </c>
      <c r="B94" s="20" t="s">
        <v>1212</v>
      </c>
      <c r="C94" s="6" t="s">
        <v>250</v>
      </c>
      <c r="D94" s="7" t="s">
        <v>30</v>
      </c>
      <c r="E94" s="8">
        <v>42798</v>
      </c>
      <c r="F94" s="6" t="s">
        <v>208</v>
      </c>
      <c r="G94" s="9">
        <v>100</v>
      </c>
      <c r="H94" s="6">
        <f t="shared" si="15"/>
        <v>100</v>
      </c>
      <c r="I94" s="9">
        <v>100</v>
      </c>
      <c r="J94" s="6">
        <f t="shared" si="16"/>
        <v>110.00000000000001</v>
      </c>
      <c r="K94" s="6">
        <f t="shared" si="17"/>
        <v>90</v>
      </c>
      <c r="L94" s="12" t="s">
        <v>611</v>
      </c>
      <c r="M94" s="6" t="s">
        <v>206</v>
      </c>
      <c r="N94" s="17">
        <v>2</v>
      </c>
      <c r="O94" s="12" t="s">
        <v>79</v>
      </c>
      <c r="P94" s="9">
        <v>0</v>
      </c>
      <c r="Q94" s="9">
        <v>0</v>
      </c>
      <c r="R94" s="9">
        <v>0</v>
      </c>
      <c r="S94" s="9">
        <v>0</v>
      </c>
      <c r="T94" s="9">
        <v>1</v>
      </c>
      <c r="U94" s="10">
        <v>1</v>
      </c>
      <c r="V94" s="11" t="s">
        <v>1213</v>
      </c>
      <c r="W94" s="11" t="s">
        <v>822</v>
      </c>
      <c r="X94" s="6"/>
      <c r="Y94" s="6"/>
      <c r="Z94" s="6"/>
      <c r="AA94" s="6"/>
      <c r="AB94" s="6"/>
      <c r="AC94" s="6"/>
    </row>
    <row r="95" spans="1:29" ht="12">
      <c r="A95" s="6" t="s">
        <v>446</v>
      </c>
      <c r="B95" s="20" t="s">
        <v>425</v>
      </c>
      <c r="C95" s="6" t="s">
        <v>427</v>
      </c>
      <c r="D95" s="7" t="s">
        <v>30</v>
      </c>
      <c r="E95" s="8">
        <v>42798</v>
      </c>
      <c r="F95" s="6" t="s">
        <v>1217</v>
      </c>
      <c r="G95" s="9">
        <v>1000</v>
      </c>
      <c r="H95" s="6">
        <f t="shared" si="15"/>
        <v>1000</v>
      </c>
      <c r="I95" s="9">
        <v>1000</v>
      </c>
      <c r="J95" s="6">
        <f t="shared" si="16"/>
        <v>1100</v>
      </c>
      <c r="K95" s="6">
        <f t="shared" si="17"/>
        <v>900</v>
      </c>
      <c r="L95" s="12" t="s">
        <v>611</v>
      </c>
      <c r="M95" s="6" t="s">
        <v>821</v>
      </c>
      <c r="N95" s="17">
        <v>2</v>
      </c>
      <c r="O95" s="12" t="s">
        <v>47</v>
      </c>
      <c r="P95" s="9">
        <v>2</v>
      </c>
      <c r="Q95" s="9">
        <v>0</v>
      </c>
      <c r="R95" s="9">
        <v>0</v>
      </c>
      <c r="S95" s="9">
        <v>0</v>
      </c>
      <c r="T95" s="9">
        <v>1</v>
      </c>
      <c r="U95" s="10">
        <v>1</v>
      </c>
      <c r="V95" s="11" t="s">
        <v>1220</v>
      </c>
      <c r="W95" s="11" t="s">
        <v>822</v>
      </c>
      <c r="X95" s="6"/>
      <c r="Y95" s="6"/>
      <c r="Z95" s="6"/>
      <c r="AA95" s="6"/>
      <c r="AB95" s="6"/>
      <c r="AC95" s="6"/>
    </row>
    <row r="96" spans="1:29" ht="12">
      <c r="A96" s="6" t="s">
        <v>1224</v>
      </c>
      <c r="B96" s="6" t="s">
        <v>223</v>
      </c>
      <c r="C96" s="6" t="s">
        <v>336</v>
      </c>
      <c r="D96" s="7" t="s">
        <v>30</v>
      </c>
      <c r="E96" s="8">
        <v>42798</v>
      </c>
      <c r="F96" s="6" t="s">
        <v>1226</v>
      </c>
      <c r="G96" s="9">
        <v>300</v>
      </c>
      <c r="H96" s="6">
        <f t="shared" si="15"/>
        <v>390</v>
      </c>
      <c r="I96" s="9">
        <v>500</v>
      </c>
      <c r="J96" s="6">
        <f t="shared" si="16"/>
        <v>330</v>
      </c>
      <c r="K96" s="6">
        <f t="shared" si="17"/>
        <v>450</v>
      </c>
      <c r="L96" s="6" t="s">
        <v>39</v>
      </c>
      <c r="M96" s="6" t="s">
        <v>321</v>
      </c>
      <c r="N96" s="17">
        <v>2</v>
      </c>
      <c r="O96" s="12" t="s">
        <v>40</v>
      </c>
      <c r="P96" s="9">
        <v>0</v>
      </c>
      <c r="Q96" s="9">
        <v>0</v>
      </c>
      <c r="R96" s="9">
        <v>0</v>
      </c>
      <c r="S96" s="9">
        <v>0</v>
      </c>
      <c r="T96" s="9">
        <v>1</v>
      </c>
      <c r="U96" s="10">
        <v>1</v>
      </c>
      <c r="V96" s="11" t="s">
        <v>1233</v>
      </c>
      <c r="W96" s="11" t="s">
        <v>1237</v>
      </c>
      <c r="X96" s="6"/>
      <c r="Y96" s="6"/>
      <c r="Z96" s="6"/>
      <c r="AA96" s="6"/>
      <c r="AB96" s="6"/>
      <c r="AC96" s="6"/>
    </row>
    <row r="97" spans="1:29" ht="12">
      <c r="A97" s="6" t="s">
        <v>1239</v>
      </c>
      <c r="B97" s="6" t="s">
        <v>1241</v>
      </c>
      <c r="C97" s="6" t="s">
        <v>336</v>
      </c>
      <c r="D97" s="7" t="s">
        <v>30</v>
      </c>
      <c r="E97" s="8">
        <v>42798</v>
      </c>
      <c r="F97" s="6" t="s">
        <v>1243</v>
      </c>
      <c r="G97" s="9">
        <v>24</v>
      </c>
      <c r="H97" s="6">
        <f t="shared" si="15"/>
        <v>46.95</v>
      </c>
      <c r="I97" s="9">
        <v>75</v>
      </c>
      <c r="J97" s="6">
        <f t="shared" si="16"/>
        <v>26.400000000000002</v>
      </c>
      <c r="K97" s="6">
        <f t="shared" si="17"/>
        <v>67.5</v>
      </c>
      <c r="L97" s="6" t="s">
        <v>153</v>
      </c>
      <c r="M97" s="6" t="s">
        <v>39</v>
      </c>
      <c r="N97" s="10">
        <v>2</v>
      </c>
      <c r="O97" s="6" t="s">
        <v>350</v>
      </c>
      <c r="P97" s="9">
        <v>0</v>
      </c>
      <c r="Q97" s="9">
        <v>0</v>
      </c>
      <c r="R97" s="9">
        <v>0</v>
      </c>
      <c r="S97" s="9">
        <v>0</v>
      </c>
      <c r="T97" s="9">
        <v>1</v>
      </c>
      <c r="U97" s="10">
        <v>1</v>
      </c>
      <c r="V97" s="11" t="s">
        <v>1249</v>
      </c>
      <c r="W97" s="11" t="s">
        <v>1251</v>
      </c>
      <c r="X97" s="6"/>
      <c r="Y97" s="6"/>
      <c r="Z97" s="6"/>
      <c r="AA97" s="6"/>
      <c r="AB97" s="6"/>
      <c r="AC97" s="6"/>
    </row>
    <row r="98" spans="1:29" ht="12">
      <c r="A98" s="6" t="s">
        <v>1254</v>
      </c>
      <c r="B98" s="6" t="s">
        <v>1255</v>
      </c>
      <c r="C98" s="6" t="s">
        <v>336</v>
      </c>
      <c r="D98" s="7" t="s">
        <v>30</v>
      </c>
      <c r="E98" s="8">
        <v>42798</v>
      </c>
      <c r="F98" s="6" t="s">
        <v>345</v>
      </c>
      <c r="G98" s="9">
        <v>200</v>
      </c>
      <c r="H98" s="6">
        <f t="shared" si="15"/>
        <v>200</v>
      </c>
      <c r="I98" s="9">
        <v>200</v>
      </c>
      <c r="J98" s="6">
        <f t="shared" si="16"/>
        <v>220.00000000000003</v>
      </c>
      <c r="K98" s="6">
        <f t="shared" si="17"/>
        <v>180</v>
      </c>
      <c r="L98" s="6" t="s">
        <v>153</v>
      </c>
      <c r="M98" s="6" t="s">
        <v>379</v>
      </c>
      <c r="N98" s="10">
        <v>2</v>
      </c>
      <c r="O98" s="6" t="s">
        <v>47</v>
      </c>
      <c r="P98" s="9">
        <v>0</v>
      </c>
      <c r="Q98" s="9">
        <v>0</v>
      </c>
      <c r="R98" s="9">
        <v>0</v>
      </c>
      <c r="S98" s="9">
        <v>0</v>
      </c>
      <c r="T98" s="9">
        <v>1</v>
      </c>
      <c r="U98" s="10">
        <v>1</v>
      </c>
      <c r="V98" s="11" t="s">
        <v>1260</v>
      </c>
      <c r="W98" s="11" t="s">
        <v>1262</v>
      </c>
      <c r="X98" s="6"/>
      <c r="Y98" s="6"/>
      <c r="Z98" s="6"/>
      <c r="AA98" s="6"/>
      <c r="AB98" s="6"/>
      <c r="AC98" s="6"/>
    </row>
    <row r="99" spans="1:29" ht="12">
      <c r="A99" s="23" t="s">
        <v>1266</v>
      </c>
      <c r="B99" s="12" t="s">
        <v>1267</v>
      </c>
      <c r="C99" s="13" t="s">
        <v>443</v>
      </c>
      <c r="D99" s="7" t="s">
        <v>30</v>
      </c>
      <c r="E99" s="8">
        <v>42798</v>
      </c>
      <c r="F99" s="12" t="s">
        <v>1270</v>
      </c>
      <c r="G99" s="15">
        <v>500</v>
      </c>
      <c r="H99" s="6">
        <f t="shared" si="15"/>
        <v>500</v>
      </c>
      <c r="I99" s="15">
        <v>500</v>
      </c>
      <c r="J99" s="6">
        <f t="shared" si="16"/>
        <v>550</v>
      </c>
      <c r="K99" s="6">
        <f t="shared" si="17"/>
        <v>450</v>
      </c>
      <c r="L99" s="12" t="s">
        <v>99</v>
      </c>
      <c r="M99" s="12" t="s">
        <v>1277</v>
      </c>
      <c r="N99" s="17">
        <v>0</v>
      </c>
      <c r="O99" s="12" t="s">
        <v>448</v>
      </c>
      <c r="P99" s="15">
        <v>0</v>
      </c>
      <c r="Q99" s="15">
        <v>0</v>
      </c>
      <c r="R99" s="15">
        <v>0</v>
      </c>
      <c r="S99" s="15">
        <v>0</v>
      </c>
      <c r="T99" s="18">
        <v>1</v>
      </c>
      <c r="U99" s="10">
        <v>1</v>
      </c>
      <c r="V99" s="11" t="s">
        <v>1279</v>
      </c>
      <c r="W99" s="6"/>
      <c r="X99" s="6"/>
      <c r="Y99" s="6"/>
      <c r="Z99" s="6"/>
      <c r="AA99" s="6"/>
      <c r="AB99" s="6"/>
      <c r="AC99" s="6"/>
    </row>
    <row r="100" spans="1:29" ht="12">
      <c r="A100" s="23" t="s">
        <v>55</v>
      </c>
      <c r="B100" s="13" t="s">
        <v>844</v>
      </c>
      <c r="C100" s="13" t="s">
        <v>443</v>
      </c>
      <c r="D100" s="7" t="s">
        <v>30</v>
      </c>
      <c r="E100" s="8">
        <v>42798</v>
      </c>
      <c r="F100" s="12" t="s">
        <v>86</v>
      </c>
      <c r="G100" s="15">
        <v>100</v>
      </c>
      <c r="H100" s="6">
        <f t="shared" si="15"/>
        <v>122.5</v>
      </c>
      <c r="I100" s="15">
        <v>150</v>
      </c>
      <c r="J100" s="6">
        <f t="shared" si="16"/>
        <v>110.00000000000001</v>
      </c>
      <c r="K100" s="6">
        <f t="shared" si="17"/>
        <v>135</v>
      </c>
      <c r="L100" s="12" t="s">
        <v>1289</v>
      </c>
      <c r="M100" s="12" t="s">
        <v>1291</v>
      </c>
      <c r="N100" s="17">
        <v>2</v>
      </c>
      <c r="O100" s="12" t="s">
        <v>47</v>
      </c>
      <c r="P100" s="15">
        <v>0</v>
      </c>
      <c r="Q100" s="15">
        <v>0</v>
      </c>
      <c r="R100" s="15">
        <v>0</v>
      </c>
      <c r="S100" s="15">
        <v>0</v>
      </c>
      <c r="T100" s="18">
        <v>1</v>
      </c>
      <c r="U100" s="10">
        <v>1</v>
      </c>
      <c r="V100" s="11" t="s">
        <v>851</v>
      </c>
      <c r="W100" s="6"/>
      <c r="X100" s="6"/>
      <c r="Y100" s="6"/>
      <c r="Z100" s="6"/>
      <c r="AA100" s="6"/>
      <c r="AB100" s="6"/>
      <c r="AC100" s="6"/>
    </row>
    <row r="101" spans="1:29" ht="12">
      <c r="A101" s="23" t="s">
        <v>55</v>
      </c>
      <c r="B101" s="13" t="s">
        <v>844</v>
      </c>
      <c r="C101" s="13" t="s">
        <v>443</v>
      </c>
      <c r="D101" s="7" t="s">
        <v>30</v>
      </c>
      <c r="E101" s="8">
        <v>42798</v>
      </c>
      <c r="F101" s="12" t="s">
        <v>86</v>
      </c>
      <c r="G101" s="15">
        <v>100</v>
      </c>
      <c r="H101" s="6">
        <f t="shared" si="15"/>
        <v>122.5</v>
      </c>
      <c r="I101" s="15">
        <v>150</v>
      </c>
      <c r="J101" s="6">
        <f t="shared" si="16"/>
        <v>110.00000000000001</v>
      </c>
      <c r="K101" s="6">
        <f t="shared" si="17"/>
        <v>135</v>
      </c>
      <c r="L101" s="12" t="s">
        <v>847</v>
      </c>
      <c r="M101" s="12" t="s">
        <v>849</v>
      </c>
      <c r="N101" s="17">
        <v>1</v>
      </c>
      <c r="O101" s="12" t="s">
        <v>79</v>
      </c>
      <c r="P101" s="15">
        <v>0</v>
      </c>
      <c r="Q101" s="15">
        <v>0</v>
      </c>
      <c r="R101" s="15">
        <v>0</v>
      </c>
      <c r="S101" s="15">
        <v>0</v>
      </c>
      <c r="T101" s="18">
        <v>1</v>
      </c>
      <c r="U101" s="10">
        <v>1</v>
      </c>
      <c r="V101" s="11" t="s">
        <v>851</v>
      </c>
      <c r="W101" s="6"/>
      <c r="X101" s="6"/>
      <c r="Y101" s="6"/>
      <c r="Z101" s="6"/>
      <c r="AA101" s="6"/>
      <c r="AB101" s="6"/>
      <c r="AC101" s="6"/>
    </row>
    <row r="102" spans="1:29" ht="12">
      <c r="A102" s="6" t="s">
        <v>1307</v>
      </c>
      <c r="B102" s="6" t="s">
        <v>1308</v>
      </c>
      <c r="C102" s="6" t="s">
        <v>443</v>
      </c>
      <c r="D102" s="7" t="s">
        <v>30</v>
      </c>
      <c r="E102" s="8">
        <v>42798</v>
      </c>
      <c r="F102" s="6" t="s">
        <v>86</v>
      </c>
      <c r="G102" s="9">
        <v>200</v>
      </c>
      <c r="H102" s="6">
        <f t="shared" si="15"/>
        <v>200</v>
      </c>
      <c r="I102" s="9">
        <v>200</v>
      </c>
      <c r="J102" s="6">
        <f t="shared" si="16"/>
        <v>220.00000000000003</v>
      </c>
      <c r="K102" s="6">
        <f t="shared" si="17"/>
        <v>180</v>
      </c>
      <c r="L102" s="12" t="s">
        <v>611</v>
      </c>
      <c r="M102" s="20" t="s">
        <v>821</v>
      </c>
      <c r="N102" s="10">
        <v>2</v>
      </c>
      <c r="O102" s="6" t="s">
        <v>47</v>
      </c>
      <c r="P102" s="9">
        <v>0</v>
      </c>
      <c r="Q102" s="9">
        <v>0</v>
      </c>
      <c r="R102" s="9">
        <v>0</v>
      </c>
      <c r="S102" s="9">
        <v>0</v>
      </c>
      <c r="T102" s="9">
        <v>1</v>
      </c>
      <c r="U102" s="10">
        <v>1</v>
      </c>
      <c r="V102" s="11" t="s">
        <v>1313</v>
      </c>
      <c r="W102" s="6"/>
      <c r="X102" s="6"/>
      <c r="Y102" s="6"/>
      <c r="Z102" s="6"/>
      <c r="AA102" s="6"/>
      <c r="AB102" s="6"/>
      <c r="AC102" s="6"/>
    </row>
    <row r="103" spans="1:29" ht="12">
      <c r="A103" s="6" t="s">
        <v>255</v>
      </c>
      <c r="B103" s="6" t="s">
        <v>1315</v>
      </c>
      <c r="C103" s="6" t="s">
        <v>855</v>
      </c>
      <c r="D103" s="7" t="s">
        <v>30</v>
      </c>
      <c r="E103" s="8">
        <v>42798</v>
      </c>
      <c r="F103" s="6" t="s">
        <v>1316</v>
      </c>
      <c r="G103" s="9">
        <v>200</v>
      </c>
      <c r="H103" s="6">
        <f t="shared" si="15"/>
        <v>256.25</v>
      </c>
      <c r="I103" s="9">
        <v>325</v>
      </c>
      <c r="J103" s="6">
        <f t="shared" si="16"/>
        <v>220.00000000000003</v>
      </c>
      <c r="K103" s="6">
        <f t="shared" si="17"/>
        <v>292.5</v>
      </c>
      <c r="L103" s="12" t="s">
        <v>611</v>
      </c>
      <c r="M103" s="20" t="s">
        <v>321</v>
      </c>
      <c r="N103" s="17">
        <v>2</v>
      </c>
      <c r="O103" s="16" t="s">
        <v>47</v>
      </c>
      <c r="P103" s="9">
        <v>4</v>
      </c>
      <c r="Q103" s="9">
        <v>0</v>
      </c>
      <c r="R103" s="9">
        <v>1</v>
      </c>
      <c r="S103" s="9">
        <v>0</v>
      </c>
      <c r="T103" s="9">
        <v>1</v>
      </c>
      <c r="U103" s="10">
        <v>1</v>
      </c>
      <c r="V103" s="11" t="s">
        <v>1321</v>
      </c>
      <c r="W103" s="11" t="s">
        <v>1322</v>
      </c>
      <c r="X103" s="6"/>
      <c r="Y103" s="6"/>
      <c r="Z103" s="6"/>
      <c r="AA103" s="6"/>
      <c r="AB103" s="6"/>
      <c r="AC103" s="6"/>
    </row>
    <row r="104" spans="1:29" ht="12">
      <c r="A104" s="6" t="s">
        <v>255</v>
      </c>
      <c r="B104" s="6"/>
      <c r="C104" s="6"/>
      <c r="D104" s="7"/>
      <c r="E104" s="8">
        <v>42798</v>
      </c>
      <c r="F104" s="6"/>
      <c r="G104" s="9"/>
      <c r="H104" s="6"/>
      <c r="I104" s="9"/>
      <c r="J104" s="6"/>
      <c r="K104" s="6"/>
      <c r="L104" s="12"/>
      <c r="M104" s="32" t="s">
        <v>78</v>
      </c>
      <c r="N104" s="17">
        <v>1</v>
      </c>
      <c r="O104" s="34" t="s">
        <v>101</v>
      </c>
      <c r="P104" s="9"/>
      <c r="Q104" s="9"/>
      <c r="R104" s="9"/>
      <c r="S104" s="9"/>
      <c r="T104" s="10">
        <v>0</v>
      </c>
      <c r="U104" s="10">
        <v>1</v>
      </c>
      <c r="V104" s="11"/>
      <c r="W104" s="11"/>
      <c r="X104" s="6"/>
      <c r="Y104" s="6"/>
      <c r="Z104" s="6"/>
      <c r="AA104" s="6"/>
      <c r="AB104" s="6"/>
      <c r="AC104" s="6"/>
    </row>
    <row r="105" spans="1:29" ht="12">
      <c r="A105" s="6" t="s">
        <v>852</v>
      </c>
      <c r="B105" s="6" t="s">
        <v>205</v>
      </c>
      <c r="C105" s="6" t="s">
        <v>855</v>
      </c>
      <c r="D105" s="7" t="s">
        <v>30</v>
      </c>
      <c r="E105" s="8">
        <v>42798</v>
      </c>
      <c r="F105" s="6" t="s">
        <v>856</v>
      </c>
      <c r="G105" s="9">
        <v>2000</v>
      </c>
      <c r="H105" s="6">
        <f t="shared" ref="H105:H107" si="18">(J105+K105)/2</f>
        <v>2000</v>
      </c>
      <c r="I105" s="9">
        <v>2000</v>
      </c>
      <c r="J105" s="6">
        <f t="shared" ref="J105:J107" si="19">G105*1.1</f>
        <v>2200</v>
      </c>
      <c r="K105" s="6">
        <f t="shared" ref="K105:K107" si="20">I105*0.9</f>
        <v>1800</v>
      </c>
      <c r="L105" s="6" t="s">
        <v>862</v>
      </c>
      <c r="M105" s="6" t="s">
        <v>863</v>
      </c>
      <c r="N105" s="10">
        <v>1</v>
      </c>
      <c r="O105" s="6" t="s">
        <v>40</v>
      </c>
      <c r="P105" s="9">
        <v>0</v>
      </c>
      <c r="Q105" s="9">
        <v>0</v>
      </c>
      <c r="R105" s="9">
        <v>0</v>
      </c>
      <c r="S105" s="9">
        <v>0</v>
      </c>
      <c r="T105" s="9">
        <v>1</v>
      </c>
      <c r="U105" s="10">
        <v>1</v>
      </c>
      <c r="V105" s="11" t="s">
        <v>865</v>
      </c>
      <c r="W105" s="11" t="s">
        <v>867</v>
      </c>
      <c r="X105" s="6"/>
      <c r="Y105" s="6"/>
      <c r="Z105" s="6"/>
      <c r="AA105" s="6"/>
      <c r="AB105" s="6"/>
      <c r="AC105" s="6"/>
    </row>
    <row r="106" spans="1:29" ht="12">
      <c r="A106" s="6" t="s">
        <v>1337</v>
      </c>
      <c r="B106" s="6" t="s">
        <v>1338</v>
      </c>
      <c r="C106" s="6" t="s">
        <v>516</v>
      </c>
      <c r="D106" s="7" t="s">
        <v>30</v>
      </c>
      <c r="E106" s="8">
        <v>42798</v>
      </c>
      <c r="F106" s="6" t="s">
        <v>690</v>
      </c>
      <c r="G106" s="9">
        <v>200</v>
      </c>
      <c r="H106" s="6">
        <f t="shared" si="18"/>
        <v>200</v>
      </c>
      <c r="I106" s="9">
        <v>200</v>
      </c>
      <c r="J106" s="6">
        <f t="shared" si="19"/>
        <v>220.00000000000003</v>
      </c>
      <c r="K106" s="6">
        <f t="shared" si="20"/>
        <v>180</v>
      </c>
      <c r="L106" s="6" t="s">
        <v>67</v>
      </c>
      <c r="M106" s="6" t="s">
        <v>1346</v>
      </c>
      <c r="N106" s="10">
        <v>1</v>
      </c>
      <c r="O106" s="6" t="s">
        <v>940</v>
      </c>
      <c r="P106" s="9">
        <v>0</v>
      </c>
      <c r="Q106" s="9">
        <v>0</v>
      </c>
      <c r="R106" s="9">
        <v>0</v>
      </c>
      <c r="S106" s="9">
        <v>0</v>
      </c>
      <c r="T106" s="9">
        <v>1</v>
      </c>
      <c r="U106" s="10">
        <v>1</v>
      </c>
      <c r="V106" s="35" t="s">
        <v>1349</v>
      </c>
      <c r="W106" s="6"/>
      <c r="X106" s="6"/>
      <c r="Y106" s="6"/>
      <c r="Z106" s="6"/>
      <c r="AA106" s="6"/>
      <c r="AB106" s="6"/>
      <c r="AC106" s="6"/>
    </row>
    <row r="107" spans="1:29" ht="12">
      <c r="A107" s="6" t="s">
        <v>1352</v>
      </c>
      <c r="B107" s="6" t="s">
        <v>1353</v>
      </c>
      <c r="C107" s="6" t="s">
        <v>1354</v>
      </c>
      <c r="D107" s="7" t="s">
        <v>30</v>
      </c>
      <c r="E107" s="8">
        <v>42798</v>
      </c>
      <c r="F107" s="6" t="s">
        <v>1356</v>
      </c>
      <c r="G107" s="9">
        <v>140</v>
      </c>
      <c r="H107" s="6">
        <f t="shared" si="18"/>
        <v>140</v>
      </c>
      <c r="I107" s="9">
        <v>140</v>
      </c>
      <c r="J107" s="6">
        <f t="shared" si="19"/>
        <v>154</v>
      </c>
      <c r="K107" s="6">
        <f t="shared" si="20"/>
        <v>126</v>
      </c>
      <c r="L107" s="6" t="s">
        <v>153</v>
      </c>
      <c r="M107" s="6" t="s">
        <v>39</v>
      </c>
      <c r="N107" s="10">
        <v>2</v>
      </c>
      <c r="O107" s="6" t="s">
        <v>47</v>
      </c>
      <c r="P107" s="9">
        <v>0</v>
      </c>
      <c r="Q107" s="9">
        <v>0</v>
      </c>
      <c r="R107" s="9">
        <v>0</v>
      </c>
      <c r="S107" s="9">
        <v>0</v>
      </c>
      <c r="T107" s="9">
        <v>1</v>
      </c>
      <c r="U107" s="10">
        <v>1</v>
      </c>
      <c r="V107" s="11" t="s">
        <v>1363</v>
      </c>
      <c r="W107" s="6"/>
      <c r="X107" s="6"/>
      <c r="Y107" s="6"/>
      <c r="Z107" s="6"/>
      <c r="AA107" s="6"/>
      <c r="AB107" s="6"/>
      <c r="AC107" s="6"/>
    </row>
    <row r="108" spans="1:29" ht="12">
      <c r="A108" s="6" t="s">
        <v>143</v>
      </c>
      <c r="B108" s="6"/>
      <c r="C108" s="6" t="s">
        <v>144</v>
      </c>
      <c r="D108" s="7" t="s">
        <v>30</v>
      </c>
      <c r="E108" s="8">
        <v>42799</v>
      </c>
      <c r="F108" s="6"/>
      <c r="G108" s="6"/>
      <c r="H108" s="6"/>
      <c r="I108" s="6"/>
      <c r="J108" s="6"/>
      <c r="K108" s="6"/>
      <c r="L108" s="6" t="s">
        <v>147</v>
      </c>
      <c r="M108" s="6" t="s">
        <v>148</v>
      </c>
      <c r="N108" s="10">
        <v>1</v>
      </c>
      <c r="O108" s="6" t="s">
        <v>40</v>
      </c>
      <c r="P108" s="9">
        <v>0</v>
      </c>
      <c r="Q108" s="9">
        <v>0</v>
      </c>
      <c r="R108" s="9">
        <v>0</v>
      </c>
      <c r="S108" s="9">
        <v>0</v>
      </c>
      <c r="T108" s="9">
        <v>1</v>
      </c>
      <c r="U108" s="10">
        <v>1</v>
      </c>
      <c r="V108" s="11" t="s">
        <v>152</v>
      </c>
      <c r="W108" s="6"/>
      <c r="X108" s="6"/>
      <c r="Y108" s="6"/>
      <c r="Z108" s="6"/>
      <c r="AA108" s="6"/>
      <c r="AB108" s="6"/>
      <c r="AC108" s="6"/>
    </row>
    <row r="109" spans="1:29" ht="12">
      <c r="A109" s="6" t="s">
        <v>343</v>
      </c>
      <c r="B109" s="6" t="s">
        <v>359</v>
      </c>
      <c r="C109" s="6" t="s">
        <v>35</v>
      </c>
      <c r="D109" s="7" t="s">
        <v>30</v>
      </c>
      <c r="E109" s="8">
        <v>42799</v>
      </c>
      <c r="F109" s="6" t="s">
        <v>361</v>
      </c>
      <c r="G109" s="9">
        <v>200</v>
      </c>
      <c r="H109" s="6">
        <f t="shared" ref="H109:H132" si="21">(J109+K109)/2</f>
        <v>560</v>
      </c>
      <c r="I109" s="9">
        <v>1000</v>
      </c>
      <c r="J109" s="6">
        <f t="shared" ref="J109:J132" si="22">G109*1.1</f>
        <v>220.00000000000003</v>
      </c>
      <c r="K109" s="6">
        <f t="shared" ref="K109:K132" si="23">I109*0.9</f>
        <v>900</v>
      </c>
      <c r="L109" s="6" t="s">
        <v>153</v>
      </c>
      <c r="M109" s="6" t="s">
        <v>364</v>
      </c>
      <c r="N109" s="10">
        <v>1</v>
      </c>
      <c r="O109" s="20" t="s">
        <v>366</v>
      </c>
      <c r="P109" s="9">
        <v>0</v>
      </c>
      <c r="Q109" s="9">
        <v>0</v>
      </c>
      <c r="R109" s="9">
        <v>0</v>
      </c>
      <c r="S109" s="9">
        <v>0</v>
      </c>
      <c r="T109" s="9">
        <v>1</v>
      </c>
      <c r="U109" s="10">
        <v>1</v>
      </c>
      <c r="V109" s="11" t="s">
        <v>368</v>
      </c>
      <c r="W109" s="11" t="s">
        <v>372</v>
      </c>
      <c r="X109" s="6"/>
      <c r="Y109" s="6"/>
      <c r="Z109" s="6"/>
      <c r="AA109" s="6"/>
      <c r="AB109" s="6"/>
      <c r="AC109" s="6"/>
    </row>
    <row r="110" spans="1:29" ht="12">
      <c r="A110" s="36" t="s">
        <v>1378</v>
      </c>
      <c r="B110" s="37" t="s">
        <v>1379</v>
      </c>
      <c r="C110" s="36" t="s">
        <v>619</v>
      </c>
      <c r="D110" s="7" t="s">
        <v>30</v>
      </c>
      <c r="E110" s="33">
        <v>42799</v>
      </c>
      <c r="F110" s="37" t="s">
        <v>1380</v>
      </c>
      <c r="G110" s="38">
        <v>24</v>
      </c>
      <c r="H110" s="6">
        <f t="shared" si="21"/>
        <v>58.2</v>
      </c>
      <c r="I110" s="39">
        <v>100</v>
      </c>
      <c r="J110" s="6">
        <f t="shared" si="22"/>
        <v>26.400000000000002</v>
      </c>
      <c r="K110" s="6">
        <f t="shared" si="23"/>
        <v>90</v>
      </c>
      <c r="L110" s="36" t="s">
        <v>99</v>
      </c>
      <c r="M110" s="36" t="s">
        <v>166</v>
      </c>
      <c r="N110" s="38">
        <v>1</v>
      </c>
      <c r="O110" s="36" t="s">
        <v>47</v>
      </c>
      <c r="P110" s="39">
        <v>0</v>
      </c>
      <c r="Q110" s="39">
        <v>0</v>
      </c>
      <c r="R110" s="39">
        <v>0</v>
      </c>
      <c r="S110" s="39">
        <v>0</v>
      </c>
      <c r="T110" s="39">
        <v>1</v>
      </c>
      <c r="U110" s="10">
        <v>1</v>
      </c>
      <c r="V110" s="40" t="s">
        <v>1386</v>
      </c>
      <c r="W110" s="11" t="s">
        <v>1387</v>
      </c>
      <c r="X110" s="36"/>
      <c r="Y110" s="36"/>
      <c r="Z110" s="36"/>
      <c r="AA110" s="36"/>
      <c r="AB110" s="36"/>
      <c r="AC110" s="36"/>
    </row>
    <row r="111" spans="1:29" ht="12">
      <c r="A111" s="6" t="s">
        <v>1388</v>
      </c>
      <c r="B111" s="6" t="s">
        <v>182</v>
      </c>
      <c r="C111" s="6" t="s">
        <v>198</v>
      </c>
      <c r="D111" s="7" t="s">
        <v>30</v>
      </c>
      <c r="E111" s="8">
        <v>42799</v>
      </c>
      <c r="F111" s="6" t="s">
        <v>37</v>
      </c>
      <c r="G111" s="9">
        <v>200</v>
      </c>
      <c r="H111" s="6">
        <f t="shared" si="21"/>
        <v>200</v>
      </c>
      <c r="I111" s="9">
        <v>200</v>
      </c>
      <c r="J111" s="6">
        <f t="shared" si="22"/>
        <v>220.00000000000003</v>
      </c>
      <c r="K111" s="6">
        <f t="shared" si="23"/>
        <v>180</v>
      </c>
      <c r="L111" s="6" t="s">
        <v>974</v>
      </c>
      <c r="M111" s="37" t="s">
        <v>1391</v>
      </c>
      <c r="N111" s="10">
        <v>1</v>
      </c>
      <c r="O111" s="6" t="s">
        <v>448</v>
      </c>
      <c r="P111" s="9">
        <v>0</v>
      </c>
      <c r="Q111" s="9">
        <v>0</v>
      </c>
      <c r="R111" s="9">
        <v>0</v>
      </c>
      <c r="S111" s="9">
        <v>0</v>
      </c>
      <c r="T111" s="9">
        <v>1</v>
      </c>
      <c r="U111" s="10">
        <v>1</v>
      </c>
      <c r="V111" s="11" t="s">
        <v>1392</v>
      </c>
      <c r="W111" s="11" t="s">
        <v>1393</v>
      </c>
      <c r="X111" s="6"/>
      <c r="Y111" s="6"/>
      <c r="Z111" s="6"/>
      <c r="AA111" s="6"/>
      <c r="AB111" s="6"/>
      <c r="AC111" s="6"/>
    </row>
    <row r="112" spans="1:29" ht="12">
      <c r="A112" s="20" t="s">
        <v>1394</v>
      </c>
      <c r="B112" s="6" t="s">
        <v>1395</v>
      </c>
      <c r="C112" s="6" t="s">
        <v>198</v>
      </c>
      <c r="D112" s="7" t="s">
        <v>30</v>
      </c>
      <c r="E112" s="8">
        <v>42799</v>
      </c>
      <c r="F112" s="6" t="s">
        <v>1396</v>
      </c>
      <c r="G112" s="9">
        <v>125</v>
      </c>
      <c r="H112" s="6">
        <f t="shared" si="21"/>
        <v>125</v>
      </c>
      <c r="I112" s="9">
        <v>125</v>
      </c>
      <c r="J112" s="6">
        <f t="shared" si="22"/>
        <v>137.5</v>
      </c>
      <c r="K112" s="6">
        <f t="shared" si="23"/>
        <v>112.5</v>
      </c>
      <c r="L112" s="6" t="s">
        <v>67</v>
      </c>
      <c r="M112" s="6" t="s">
        <v>1397</v>
      </c>
      <c r="N112" s="10">
        <v>1</v>
      </c>
      <c r="O112" s="6" t="s">
        <v>448</v>
      </c>
      <c r="P112" s="9">
        <v>0</v>
      </c>
      <c r="Q112" s="9">
        <v>0</v>
      </c>
      <c r="R112" s="9">
        <v>0</v>
      </c>
      <c r="S112" s="9">
        <v>0</v>
      </c>
      <c r="T112" s="9">
        <v>1</v>
      </c>
      <c r="U112" s="10">
        <v>1</v>
      </c>
      <c r="V112" s="11" t="s">
        <v>1400</v>
      </c>
      <c r="W112" s="6"/>
      <c r="X112" s="6"/>
      <c r="Y112" s="6"/>
      <c r="Z112" s="6"/>
      <c r="AA112" s="6"/>
      <c r="AB112" s="6"/>
      <c r="AC112" s="6"/>
    </row>
    <row r="113" spans="1:29" ht="12">
      <c r="A113" s="6" t="s">
        <v>1401</v>
      </c>
      <c r="B113" s="6" t="s">
        <v>1402</v>
      </c>
      <c r="C113" s="6" t="s">
        <v>65</v>
      </c>
      <c r="D113" s="7" t="s">
        <v>30</v>
      </c>
      <c r="E113" s="8">
        <v>42799</v>
      </c>
      <c r="F113" s="6" t="s">
        <v>1403</v>
      </c>
      <c r="G113" s="9">
        <v>100</v>
      </c>
      <c r="H113" s="6">
        <f t="shared" si="21"/>
        <v>100</v>
      </c>
      <c r="I113" s="9">
        <v>100</v>
      </c>
      <c r="J113" s="6">
        <f t="shared" si="22"/>
        <v>110.00000000000001</v>
      </c>
      <c r="K113" s="6">
        <f t="shared" si="23"/>
        <v>90</v>
      </c>
      <c r="L113" s="6" t="s">
        <v>1404</v>
      </c>
      <c r="M113" s="6" t="s">
        <v>329</v>
      </c>
      <c r="N113" s="10">
        <v>1</v>
      </c>
      <c r="O113" s="6" t="s">
        <v>1405</v>
      </c>
      <c r="P113" s="9">
        <v>0</v>
      </c>
      <c r="Q113" s="9">
        <v>0</v>
      </c>
      <c r="R113" s="9">
        <v>0</v>
      </c>
      <c r="S113" s="9">
        <v>0</v>
      </c>
      <c r="T113" s="9">
        <v>1</v>
      </c>
      <c r="U113" s="10">
        <v>1</v>
      </c>
      <c r="V113" s="11" t="s">
        <v>1406</v>
      </c>
      <c r="W113" s="6"/>
      <c r="X113" s="6"/>
      <c r="Y113" s="6"/>
      <c r="Z113" s="6"/>
      <c r="AA113" s="6"/>
      <c r="AB113" s="6"/>
      <c r="AC113" s="6"/>
    </row>
    <row r="114" spans="1:29" ht="12">
      <c r="A114" s="6" t="s">
        <v>296</v>
      </c>
      <c r="B114" s="6" t="s">
        <v>1409</v>
      </c>
      <c r="C114" s="6" t="s">
        <v>298</v>
      </c>
      <c r="D114" s="7" t="s">
        <v>30</v>
      </c>
      <c r="E114" s="8">
        <v>42799</v>
      </c>
      <c r="F114" s="6" t="s">
        <v>1410</v>
      </c>
      <c r="G114" s="9">
        <v>300</v>
      </c>
      <c r="H114" s="6">
        <f t="shared" si="21"/>
        <v>300</v>
      </c>
      <c r="I114" s="9">
        <v>300</v>
      </c>
      <c r="J114" s="6">
        <f t="shared" si="22"/>
        <v>330</v>
      </c>
      <c r="K114" s="6">
        <f t="shared" si="23"/>
        <v>270</v>
      </c>
      <c r="L114" s="6" t="s">
        <v>67</v>
      </c>
      <c r="M114" s="6" t="s">
        <v>1411</v>
      </c>
      <c r="N114" s="10">
        <v>1</v>
      </c>
      <c r="O114" s="6" t="s">
        <v>79</v>
      </c>
      <c r="P114" s="9">
        <v>0</v>
      </c>
      <c r="Q114" s="9">
        <v>0</v>
      </c>
      <c r="R114" s="9">
        <v>0</v>
      </c>
      <c r="S114" s="9">
        <v>0</v>
      </c>
      <c r="T114" s="9">
        <v>1</v>
      </c>
      <c r="U114" s="10">
        <v>1</v>
      </c>
      <c r="V114" s="11" t="s">
        <v>1413</v>
      </c>
      <c r="W114" s="6"/>
      <c r="X114" s="6"/>
      <c r="Y114" s="6"/>
      <c r="Z114" s="6"/>
      <c r="AA114" s="6"/>
      <c r="AB114" s="6"/>
      <c r="AC114" s="6"/>
    </row>
    <row r="115" spans="1:29" ht="12">
      <c r="A115" s="6" t="s">
        <v>1415</v>
      </c>
      <c r="B115" s="6" t="s">
        <v>1416</v>
      </c>
      <c r="C115" s="6" t="s">
        <v>1354</v>
      </c>
      <c r="D115" s="7" t="s">
        <v>30</v>
      </c>
      <c r="E115" s="8">
        <v>42799</v>
      </c>
      <c r="F115" s="6" t="s">
        <v>924</v>
      </c>
      <c r="G115" s="9">
        <v>100</v>
      </c>
      <c r="H115" s="6">
        <f t="shared" si="21"/>
        <v>100</v>
      </c>
      <c r="I115" s="9">
        <v>100</v>
      </c>
      <c r="J115" s="6">
        <f t="shared" si="22"/>
        <v>110.00000000000001</v>
      </c>
      <c r="K115" s="6">
        <f t="shared" si="23"/>
        <v>90</v>
      </c>
      <c r="L115" s="6" t="s">
        <v>1421</v>
      </c>
      <c r="M115" s="6" t="s">
        <v>1422</v>
      </c>
      <c r="N115" s="10">
        <v>1</v>
      </c>
      <c r="O115" s="6" t="s">
        <v>40</v>
      </c>
      <c r="P115" s="9">
        <v>0</v>
      </c>
      <c r="Q115" s="9">
        <v>0</v>
      </c>
      <c r="R115" s="9">
        <v>0</v>
      </c>
      <c r="S115" s="9">
        <v>0</v>
      </c>
      <c r="T115" s="9">
        <v>1</v>
      </c>
      <c r="U115" s="10">
        <v>1</v>
      </c>
      <c r="V115" s="11" t="s">
        <v>1423</v>
      </c>
      <c r="W115" s="6"/>
      <c r="X115" s="6"/>
      <c r="Y115" s="6"/>
      <c r="Z115" s="6"/>
      <c r="AA115" s="6"/>
      <c r="AB115" s="6"/>
      <c r="AC115" s="6"/>
    </row>
    <row r="116" spans="1:29" ht="12">
      <c r="A116" s="36" t="s">
        <v>75</v>
      </c>
      <c r="B116" s="36" t="s">
        <v>76</v>
      </c>
      <c r="C116" s="41" t="s">
        <v>54</v>
      </c>
      <c r="D116" s="7" t="s">
        <v>30</v>
      </c>
      <c r="E116" s="33">
        <v>42800</v>
      </c>
      <c r="F116" s="36" t="s">
        <v>77</v>
      </c>
      <c r="G116" s="25">
        <v>60</v>
      </c>
      <c r="H116" s="6">
        <f t="shared" si="21"/>
        <v>64.5</v>
      </c>
      <c r="I116" s="25">
        <v>70</v>
      </c>
      <c r="J116" s="6">
        <f t="shared" si="22"/>
        <v>66</v>
      </c>
      <c r="K116" s="6">
        <f t="shared" si="23"/>
        <v>63</v>
      </c>
      <c r="L116" s="36" t="s">
        <v>80</v>
      </c>
      <c r="M116" s="36" t="s">
        <v>81</v>
      </c>
      <c r="N116" s="42">
        <v>1</v>
      </c>
      <c r="O116" s="43" t="s">
        <v>60</v>
      </c>
      <c r="P116" s="25">
        <v>0</v>
      </c>
      <c r="Q116" s="25">
        <v>0</v>
      </c>
      <c r="R116" s="25">
        <v>0</v>
      </c>
      <c r="S116" s="25">
        <v>0</v>
      </c>
      <c r="T116" s="25">
        <v>1</v>
      </c>
      <c r="U116" s="10">
        <v>1</v>
      </c>
      <c r="V116" s="44" t="s">
        <v>89</v>
      </c>
      <c r="W116" s="6"/>
      <c r="X116" s="36"/>
      <c r="Y116" s="36"/>
      <c r="Z116" s="36"/>
      <c r="AA116" s="36"/>
      <c r="AB116" s="36"/>
      <c r="AC116" s="36"/>
    </row>
    <row r="117" spans="1:29" ht="12">
      <c r="A117" s="41" t="s">
        <v>343</v>
      </c>
      <c r="B117" s="36" t="s">
        <v>377</v>
      </c>
      <c r="C117" s="41" t="s">
        <v>35</v>
      </c>
      <c r="D117" s="7" t="s">
        <v>30</v>
      </c>
      <c r="E117" s="33">
        <v>42800</v>
      </c>
      <c r="F117" s="43" t="s">
        <v>378</v>
      </c>
      <c r="G117" s="25">
        <v>75</v>
      </c>
      <c r="H117" s="6">
        <f t="shared" si="21"/>
        <v>75</v>
      </c>
      <c r="I117" s="25">
        <v>75</v>
      </c>
      <c r="J117" s="6">
        <f t="shared" si="22"/>
        <v>82.5</v>
      </c>
      <c r="K117" s="6">
        <f t="shared" si="23"/>
        <v>67.5</v>
      </c>
      <c r="L117" s="43" t="s">
        <v>173</v>
      </c>
      <c r="M117" s="45" t="s">
        <v>381</v>
      </c>
      <c r="N117" s="42">
        <v>1</v>
      </c>
      <c r="O117" s="43" t="s">
        <v>47</v>
      </c>
      <c r="P117" s="25">
        <v>0</v>
      </c>
      <c r="Q117" s="25">
        <v>0</v>
      </c>
      <c r="R117" s="25">
        <v>0</v>
      </c>
      <c r="S117" s="25">
        <v>0</v>
      </c>
      <c r="T117" s="25">
        <v>1</v>
      </c>
      <c r="U117" s="10">
        <v>1</v>
      </c>
      <c r="V117" s="44" t="s">
        <v>389</v>
      </c>
      <c r="W117" s="6"/>
      <c r="X117" s="36"/>
      <c r="Y117" s="36"/>
      <c r="Z117" s="36"/>
      <c r="AA117" s="36"/>
      <c r="AB117" s="36"/>
      <c r="AC117" s="36"/>
    </row>
    <row r="118" spans="1:29" ht="12">
      <c r="A118" s="41" t="s">
        <v>111</v>
      </c>
      <c r="B118" s="41" t="s">
        <v>392</v>
      </c>
      <c r="C118" s="41" t="s">
        <v>35</v>
      </c>
      <c r="D118" s="7" t="s">
        <v>30</v>
      </c>
      <c r="E118" s="33">
        <v>42800</v>
      </c>
      <c r="F118" s="43" t="s">
        <v>393</v>
      </c>
      <c r="G118" s="25">
        <v>24</v>
      </c>
      <c r="H118" s="6">
        <f t="shared" si="21"/>
        <v>80.7</v>
      </c>
      <c r="I118" s="25">
        <v>150</v>
      </c>
      <c r="J118" s="6">
        <f t="shared" si="22"/>
        <v>26.400000000000002</v>
      </c>
      <c r="K118" s="6">
        <f t="shared" si="23"/>
        <v>135</v>
      </c>
      <c r="L118" s="43" t="s">
        <v>398</v>
      </c>
      <c r="M118" s="43" t="s">
        <v>399</v>
      </c>
      <c r="N118" s="42">
        <v>1</v>
      </c>
      <c r="O118" s="43" t="s">
        <v>402</v>
      </c>
      <c r="P118" s="36"/>
      <c r="Q118" s="36"/>
      <c r="R118" s="36"/>
      <c r="S118" s="36"/>
      <c r="T118" s="25">
        <v>1</v>
      </c>
      <c r="U118" s="10">
        <v>1</v>
      </c>
      <c r="V118" s="44" t="s">
        <v>404</v>
      </c>
      <c r="W118" s="44" t="s">
        <v>405</v>
      </c>
      <c r="X118" s="36"/>
      <c r="Y118" s="36"/>
      <c r="Z118" s="36"/>
      <c r="AA118" s="36"/>
      <c r="AB118" s="36"/>
      <c r="AC118" s="36"/>
    </row>
    <row r="119" spans="1:29" ht="12">
      <c r="A119" s="41" t="s">
        <v>406</v>
      </c>
      <c r="B119" s="41" t="s">
        <v>407</v>
      </c>
      <c r="C119" s="41" t="s">
        <v>35</v>
      </c>
      <c r="D119" s="7" t="s">
        <v>30</v>
      </c>
      <c r="E119" s="33">
        <v>42800</v>
      </c>
      <c r="F119" s="43" t="s">
        <v>408</v>
      </c>
      <c r="G119" s="25">
        <v>24</v>
      </c>
      <c r="H119" s="6">
        <f t="shared" si="21"/>
        <v>24</v>
      </c>
      <c r="I119" s="25">
        <v>24</v>
      </c>
      <c r="J119" s="6">
        <f t="shared" si="22"/>
        <v>26.400000000000002</v>
      </c>
      <c r="K119" s="6">
        <f t="shared" si="23"/>
        <v>21.6</v>
      </c>
      <c r="L119" s="43" t="s">
        <v>173</v>
      </c>
      <c r="M119" s="27" t="s">
        <v>399</v>
      </c>
      <c r="N119" s="42">
        <v>1</v>
      </c>
      <c r="O119" s="43" t="s">
        <v>402</v>
      </c>
      <c r="P119" s="36"/>
      <c r="Q119" s="36"/>
      <c r="R119" s="36"/>
      <c r="S119" s="36"/>
      <c r="T119" s="25">
        <v>1</v>
      </c>
      <c r="U119" s="10">
        <v>1</v>
      </c>
      <c r="V119" s="44" t="s">
        <v>415</v>
      </c>
      <c r="W119" s="44" t="s">
        <v>416</v>
      </c>
      <c r="X119" s="36"/>
      <c r="Y119" s="36"/>
      <c r="Z119" s="36"/>
      <c r="AA119" s="36"/>
      <c r="AB119" s="36"/>
      <c r="AC119" s="36"/>
    </row>
    <row r="120" spans="1:29" ht="12">
      <c r="A120" s="46" t="s">
        <v>417</v>
      </c>
      <c r="B120" s="46" t="s">
        <v>183</v>
      </c>
      <c r="C120" s="46" t="s">
        <v>35</v>
      </c>
      <c r="D120" s="7" t="s">
        <v>30</v>
      </c>
      <c r="E120" s="47">
        <v>42800</v>
      </c>
      <c r="F120" s="46" t="s">
        <v>420</v>
      </c>
      <c r="G120" s="46">
        <v>12</v>
      </c>
      <c r="H120" s="6">
        <f t="shared" si="21"/>
        <v>12</v>
      </c>
      <c r="I120" s="46">
        <v>12</v>
      </c>
      <c r="J120" s="6">
        <f t="shared" si="22"/>
        <v>13.200000000000001</v>
      </c>
      <c r="K120" s="6">
        <f t="shared" si="23"/>
        <v>10.8</v>
      </c>
      <c r="L120" s="46" t="s">
        <v>426</v>
      </c>
      <c r="M120" s="46" t="s">
        <v>338</v>
      </c>
      <c r="N120" s="42">
        <v>1</v>
      </c>
      <c r="O120" s="46" t="s">
        <v>47</v>
      </c>
      <c r="P120" s="46">
        <v>0</v>
      </c>
      <c r="Q120" s="46">
        <v>0</v>
      </c>
      <c r="R120" s="46">
        <v>0</v>
      </c>
      <c r="S120" s="46">
        <v>0</v>
      </c>
      <c r="T120" s="46">
        <v>1</v>
      </c>
      <c r="U120" s="10">
        <v>1</v>
      </c>
      <c r="V120" s="48" t="s">
        <v>429</v>
      </c>
      <c r="W120" s="46"/>
      <c r="X120" s="46"/>
      <c r="Y120" s="46"/>
      <c r="Z120" s="46"/>
      <c r="AA120" s="46"/>
      <c r="AB120" s="46"/>
      <c r="AC120" s="46"/>
    </row>
    <row r="121" spans="1:29" ht="12">
      <c r="A121" s="41" t="s">
        <v>887</v>
      </c>
      <c r="B121" s="41" t="s">
        <v>888</v>
      </c>
      <c r="C121" s="41" t="s">
        <v>31</v>
      </c>
      <c r="D121" s="7" t="s">
        <v>30</v>
      </c>
      <c r="E121" s="33">
        <v>42800</v>
      </c>
      <c r="F121" s="43" t="s">
        <v>375</v>
      </c>
      <c r="G121" s="25">
        <v>24</v>
      </c>
      <c r="H121" s="6">
        <f t="shared" si="21"/>
        <v>24</v>
      </c>
      <c r="I121" s="25">
        <v>24</v>
      </c>
      <c r="J121" s="6">
        <f t="shared" si="22"/>
        <v>26.400000000000002</v>
      </c>
      <c r="K121" s="6">
        <f t="shared" si="23"/>
        <v>21.6</v>
      </c>
      <c r="L121" s="43" t="s">
        <v>895</v>
      </c>
      <c r="M121" s="27" t="s">
        <v>399</v>
      </c>
      <c r="N121" s="42">
        <v>1</v>
      </c>
      <c r="O121" s="43" t="s">
        <v>402</v>
      </c>
      <c r="P121" s="36"/>
      <c r="Q121" s="36"/>
      <c r="R121" s="36"/>
      <c r="S121" s="36"/>
      <c r="T121" s="25">
        <v>1</v>
      </c>
      <c r="U121" s="10">
        <v>1</v>
      </c>
      <c r="V121" s="44" t="s">
        <v>896</v>
      </c>
      <c r="W121" s="44" t="s">
        <v>897</v>
      </c>
      <c r="X121" s="36"/>
      <c r="Y121" s="36"/>
      <c r="Z121" s="36"/>
      <c r="AA121" s="36"/>
      <c r="AB121" s="36"/>
      <c r="AC121" s="36"/>
    </row>
    <row r="122" spans="1:29" ht="12">
      <c r="A122" s="36" t="s">
        <v>1458</v>
      </c>
      <c r="B122" s="36" t="s">
        <v>1459</v>
      </c>
      <c r="C122" s="36" t="s">
        <v>85</v>
      </c>
      <c r="D122" s="7" t="s">
        <v>30</v>
      </c>
      <c r="E122" s="33">
        <v>42800</v>
      </c>
      <c r="F122" s="36" t="s">
        <v>1460</v>
      </c>
      <c r="G122" s="39">
        <v>12</v>
      </c>
      <c r="H122" s="6">
        <f t="shared" si="21"/>
        <v>12</v>
      </c>
      <c r="I122" s="39">
        <v>12</v>
      </c>
      <c r="J122" s="6">
        <f t="shared" si="22"/>
        <v>13.200000000000001</v>
      </c>
      <c r="K122" s="6">
        <f t="shared" si="23"/>
        <v>10.8</v>
      </c>
      <c r="L122" s="36" t="s">
        <v>99</v>
      </c>
      <c r="M122" s="36" t="s">
        <v>1462</v>
      </c>
      <c r="N122" s="38">
        <v>0</v>
      </c>
      <c r="O122" s="36" t="s">
        <v>60</v>
      </c>
      <c r="P122" s="39">
        <v>0</v>
      </c>
      <c r="Q122" s="39">
        <v>0</v>
      </c>
      <c r="R122" s="39">
        <v>0</v>
      </c>
      <c r="S122" s="39">
        <v>0</v>
      </c>
      <c r="T122" s="39">
        <v>1</v>
      </c>
      <c r="U122" s="10">
        <v>1</v>
      </c>
      <c r="V122" s="40" t="s">
        <v>1464</v>
      </c>
      <c r="W122" s="36"/>
      <c r="X122" s="6"/>
      <c r="Y122" s="36"/>
      <c r="Z122" s="36"/>
      <c r="AA122" s="36"/>
      <c r="AB122" s="36"/>
      <c r="AC122" s="36"/>
    </row>
    <row r="123" spans="1:29" ht="12">
      <c r="A123" s="36" t="s">
        <v>899</v>
      </c>
      <c r="B123" s="36" t="s">
        <v>900</v>
      </c>
      <c r="C123" s="36" t="s">
        <v>551</v>
      </c>
      <c r="D123" s="7" t="s">
        <v>30</v>
      </c>
      <c r="E123" s="33">
        <v>42800</v>
      </c>
      <c r="F123" s="36" t="s">
        <v>345</v>
      </c>
      <c r="G123" s="39">
        <v>200</v>
      </c>
      <c r="H123" s="6">
        <f t="shared" si="21"/>
        <v>200</v>
      </c>
      <c r="I123" s="39">
        <v>200</v>
      </c>
      <c r="J123" s="6">
        <f t="shared" si="22"/>
        <v>220.00000000000003</v>
      </c>
      <c r="K123" s="6">
        <f t="shared" si="23"/>
        <v>180</v>
      </c>
      <c r="L123" s="36" t="s">
        <v>903</v>
      </c>
      <c r="M123" s="36" t="s">
        <v>904</v>
      </c>
      <c r="N123" s="38">
        <v>1</v>
      </c>
      <c r="O123" s="36" t="s">
        <v>60</v>
      </c>
      <c r="P123" s="39">
        <v>0</v>
      </c>
      <c r="Q123" s="39">
        <v>0</v>
      </c>
      <c r="R123" s="39">
        <v>0</v>
      </c>
      <c r="S123" s="39">
        <v>0</v>
      </c>
      <c r="T123" s="39">
        <v>1</v>
      </c>
      <c r="U123" s="10">
        <v>1</v>
      </c>
      <c r="V123" s="40" t="s">
        <v>907</v>
      </c>
      <c r="W123" s="36"/>
      <c r="X123" s="36"/>
      <c r="Y123" s="36"/>
      <c r="Z123" s="36"/>
      <c r="AA123" s="36"/>
      <c r="AB123" s="36"/>
      <c r="AC123" s="36"/>
    </row>
    <row r="124" spans="1:29" ht="12">
      <c r="A124" s="36" t="s">
        <v>1467</v>
      </c>
      <c r="B124" s="36" t="s">
        <v>1469</v>
      </c>
      <c r="C124" s="36" t="s">
        <v>388</v>
      </c>
      <c r="D124" s="7" t="s">
        <v>30</v>
      </c>
      <c r="E124" s="33">
        <v>42800</v>
      </c>
      <c r="F124" s="36" t="s">
        <v>165</v>
      </c>
      <c r="G124" s="39">
        <v>150</v>
      </c>
      <c r="H124" s="6">
        <f t="shared" si="21"/>
        <v>150</v>
      </c>
      <c r="I124" s="39">
        <v>150</v>
      </c>
      <c r="J124" s="6">
        <f t="shared" si="22"/>
        <v>165</v>
      </c>
      <c r="K124" s="6">
        <f t="shared" si="23"/>
        <v>135</v>
      </c>
      <c r="L124" s="36" t="s">
        <v>1470</v>
      </c>
      <c r="M124" s="36" t="s">
        <v>1471</v>
      </c>
      <c r="N124" s="38">
        <v>0</v>
      </c>
      <c r="O124" s="36" t="s">
        <v>47</v>
      </c>
      <c r="P124" s="39">
        <v>0</v>
      </c>
      <c r="Q124" s="39">
        <v>0</v>
      </c>
      <c r="R124" s="39">
        <v>0</v>
      </c>
      <c r="S124" s="39">
        <v>0</v>
      </c>
      <c r="T124" s="39">
        <v>1</v>
      </c>
      <c r="U124" s="10">
        <v>1</v>
      </c>
      <c r="V124" s="40" t="s">
        <v>1472</v>
      </c>
      <c r="W124" s="36"/>
      <c r="X124" s="36"/>
      <c r="Y124" s="36"/>
      <c r="Z124" s="36"/>
      <c r="AA124" s="36"/>
      <c r="AB124" s="36"/>
      <c r="AC124" s="36"/>
    </row>
    <row r="125" spans="1:29" ht="12">
      <c r="A125" s="36" t="s">
        <v>236</v>
      </c>
      <c r="B125" s="36" t="s">
        <v>1504</v>
      </c>
      <c r="C125" s="36" t="s">
        <v>238</v>
      </c>
      <c r="D125" s="7" t="s">
        <v>30</v>
      </c>
      <c r="E125" s="33">
        <v>42800</v>
      </c>
      <c r="F125" s="36" t="s">
        <v>345</v>
      </c>
      <c r="G125" s="39">
        <v>200</v>
      </c>
      <c r="H125" s="6">
        <f t="shared" si="21"/>
        <v>200</v>
      </c>
      <c r="I125" s="39">
        <v>200</v>
      </c>
      <c r="J125" s="6">
        <f t="shared" si="22"/>
        <v>220.00000000000003</v>
      </c>
      <c r="K125" s="6">
        <f t="shared" si="23"/>
        <v>180</v>
      </c>
      <c r="L125" s="36" t="s">
        <v>173</v>
      </c>
      <c r="M125" s="36" t="s">
        <v>1505</v>
      </c>
      <c r="N125" s="38">
        <v>1</v>
      </c>
      <c r="O125" s="36" t="s">
        <v>940</v>
      </c>
      <c r="P125" s="39">
        <v>0</v>
      </c>
      <c r="Q125" s="39">
        <v>0</v>
      </c>
      <c r="R125" s="39">
        <v>0</v>
      </c>
      <c r="S125" s="39">
        <v>0</v>
      </c>
      <c r="T125" s="39">
        <v>1</v>
      </c>
      <c r="U125" s="10">
        <v>1</v>
      </c>
      <c r="V125" s="40" t="s">
        <v>1506</v>
      </c>
      <c r="W125" s="36"/>
      <c r="X125" s="36"/>
      <c r="Y125" s="36"/>
      <c r="Z125" s="36"/>
      <c r="AA125" s="36"/>
      <c r="AB125" s="36"/>
      <c r="AC125" s="36"/>
    </row>
    <row r="126" spans="1:29" ht="15">
      <c r="A126" s="36" t="s">
        <v>155</v>
      </c>
      <c r="B126" s="36" t="s">
        <v>1507</v>
      </c>
      <c r="C126" s="36" t="s">
        <v>700</v>
      </c>
      <c r="D126" s="7" t="s">
        <v>30</v>
      </c>
      <c r="E126" s="33">
        <v>42800</v>
      </c>
      <c r="F126" s="36" t="s">
        <v>1510</v>
      </c>
      <c r="G126" s="39">
        <v>24</v>
      </c>
      <c r="H126" s="6">
        <f t="shared" si="21"/>
        <v>24</v>
      </c>
      <c r="I126" s="39">
        <v>24</v>
      </c>
      <c r="J126" s="6">
        <f t="shared" si="22"/>
        <v>26.400000000000002</v>
      </c>
      <c r="K126" s="6">
        <f t="shared" si="23"/>
        <v>21.6</v>
      </c>
      <c r="L126" s="36" t="s">
        <v>173</v>
      </c>
      <c r="M126" s="49" t="s">
        <v>1513</v>
      </c>
      <c r="N126" s="38">
        <v>0</v>
      </c>
      <c r="O126" s="36" t="s">
        <v>47</v>
      </c>
      <c r="P126" s="39">
        <v>0</v>
      </c>
      <c r="Q126" s="39">
        <v>0</v>
      </c>
      <c r="R126" s="39">
        <v>0</v>
      </c>
      <c r="S126" s="39">
        <v>0</v>
      </c>
      <c r="T126" s="39">
        <v>1</v>
      </c>
      <c r="U126" s="10">
        <v>1</v>
      </c>
      <c r="V126" s="40" t="s">
        <v>1521</v>
      </c>
      <c r="W126" s="36"/>
      <c r="X126" s="36"/>
      <c r="Y126" s="36"/>
      <c r="Z126" s="36"/>
      <c r="AA126" s="36"/>
      <c r="AB126" s="36"/>
      <c r="AC126" s="36"/>
    </row>
    <row r="127" spans="1:29" ht="12">
      <c r="A127" s="36" t="s">
        <v>909</v>
      </c>
      <c r="B127" s="36" t="s">
        <v>911</v>
      </c>
      <c r="C127" s="36" t="s">
        <v>336</v>
      </c>
      <c r="D127" s="7" t="s">
        <v>30</v>
      </c>
      <c r="E127" s="33">
        <v>42800</v>
      </c>
      <c r="F127" s="36" t="s">
        <v>432</v>
      </c>
      <c r="G127" s="39">
        <v>24</v>
      </c>
      <c r="H127" s="6">
        <f t="shared" si="21"/>
        <v>24</v>
      </c>
      <c r="I127" s="39">
        <v>24</v>
      </c>
      <c r="J127" s="6">
        <f t="shared" si="22"/>
        <v>26.400000000000002</v>
      </c>
      <c r="K127" s="6">
        <f t="shared" si="23"/>
        <v>21.6</v>
      </c>
      <c r="L127" s="36" t="s">
        <v>915</v>
      </c>
      <c r="M127" s="36" t="s">
        <v>917</v>
      </c>
      <c r="N127" s="38">
        <v>1</v>
      </c>
      <c r="O127" s="36" t="s">
        <v>47</v>
      </c>
      <c r="P127" s="39">
        <v>0</v>
      </c>
      <c r="Q127" s="39">
        <v>0</v>
      </c>
      <c r="R127" s="39">
        <v>0</v>
      </c>
      <c r="S127" s="39">
        <v>0</v>
      </c>
      <c r="T127" s="39">
        <v>1</v>
      </c>
      <c r="U127" s="10">
        <v>1</v>
      </c>
      <c r="V127" s="40" t="s">
        <v>920</v>
      </c>
      <c r="W127" s="36"/>
      <c r="X127" s="36"/>
      <c r="Y127" s="36"/>
      <c r="Z127" s="36"/>
      <c r="AA127" s="36"/>
      <c r="AB127" s="36"/>
      <c r="AC127" s="36"/>
    </row>
    <row r="128" spans="1:29" ht="12">
      <c r="A128" s="36" t="s">
        <v>922</v>
      </c>
      <c r="B128" s="36" t="s">
        <v>923</v>
      </c>
      <c r="C128" s="36" t="s">
        <v>855</v>
      </c>
      <c r="D128" s="7" t="s">
        <v>30</v>
      </c>
      <c r="E128" s="33">
        <v>42800</v>
      </c>
      <c r="F128" s="36" t="s">
        <v>924</v>
      </c>
      <c r="G128" s="39">
        <v>100</v>
      </c>
      <c r="H128" s="6">
        <f t="shared" si="21"/>
        <v>100</v>
      </c>
      <c r="I128" s="39">
        <v>100</v>
      </c>
      <c r="J128" s="6">
        <f t="shared" si="22"/>
        <v>110.00000000000001</v>
      </c>
      <c r="K128" s="6">
        <f t="shared" si="23"/>
        <v>90</v>
      </c>
      <c r="L128" s="36" t="s">
        <v>925</v>
      </c>
      <c r="M128" s="36" t="s">
        <v>926</v>
      </c>
      <c r="N128" s="38">
        <v>1</v>
      </c>
      <c r="O128" s="36" t="s">
        <v>448</v>
      </c>
      <c r="P128" s="39">
        <v>0</v>
      </c>
      <c r="Q128" s="39">
        <v>0</v>
      </c>
      <c r="R128" s="39">
        <v>0</v>
      </c>
      <c r="S128" s="39">
        <v>0</v>
      </c>
      <c r="T128" s="39">
        <v>1</v>
      </c>
      <c r="U128" s="10">
        <v>1</v>
      </c>
      <c r="V128" s="40" t="s">
        <v>927</v>
      </c>
      <c r="W128" s="36"/>
      <c r="X128" s="36"/>
      <c r="Y128" s="36"/>
      <c r="Z128" s="36"/>
      <c r="AA128" s="36"/>
      <c r="AB128" s="36"/>
      <c r="AC128" s="36"/>
    </row>
    <row r="129" spans="1:29" ht="12">
      <c r="A129" s="36" t="s">
        <v>430</v>
      </c>
      <c r="B129" s="36" t="s">
        <v>431</v>
      </c>
      <c r="C129" s="36" t="s">
        <v>35</v>
      </c>
      <c r="D129" s="7" t="s">
        <v>30</v>
      </c>
      <c r="E129" s="33">
        <v>42801</v>
      </c>
      <c r="F129" s="36" t="s">
        <v>432</v>
      </c>
      <c r="G129" s="39">
        <v>24</v>
      </c>
      <c r="H129" s="6">
        <f t="shared" si="21"/>
        <v>24</v>
      </c>
      <c r="I129" s="39">
        <v>24</v>
      </c>
      <c r="J129" s="6">
        <f t="shared" si="22"/>
        <v>26.400000000000002</v>
      </c>
      <c r="K129" s="6">
        <f t="shared" si="23"/>
        <v>21.6</v>
      </c>
      <c r="L129" s="36" t="s">
        <v>99</v>
      </c>
      <c r="M129" s="37" t="s">
        <v>434</v>
      </c>
      <c r="N129" s="38">
        <v>1</v>
      </c>
      <c r="O129" s="36" t="s">
        <v>60</v>
      </c>
      <c r="P129" s="39">
        <v>0</v>
      </c>
      <c r="Q129" s="39">
        <v>0</v>
      </c>
      <c r="R129" s="39">
        <v>0</v>
      </c>
      <c r="S129" s="39">
        <v>0</v>
      </c>
      <c r="T129" s="39">
        <v>1</v>
      </c>
      <c r="U129" s="10">
        <v>1</v>
      </c>
      <c r="V129" s="40" t="s">
        <v>435</v>
      </c>
      <c r="W129" s="36"/>
      <c r="X129" s="36"/>
      <c r="Y129" s="36"/>
      <c r="Z129" s="36"/>
      <c r="AA129" s="36"/>
      <c r="AB129" s="36"/>
      <c r="AC129" s="36"/>
    </row>
    <row r="130" spans="1:29" ht="12">
      <c r="A130" s="41" t="s">
        <v>438</v>
      </c>
      <c r="B130" s="41" t="s">
        <v>439</v>
      </c>
      <c r="C130" s="41" t="s">
        <v>35</v>
      </c>
      <c r="D130" s="7" t="s">
        <v>30</v>
      </c>
      <c r="E130" s="14">
        <v>42801</v>
      </c>
      <c r="F130" s="43" t="s">
        <v>165</v>
      </c>
      <c r="G130" s="25">
        <v>150</v>
      </c>
      <c r="H130" s="6">
        <f t="shared" si="21"/>
        <v>150</v>
      </c>
      <c r="I130" s="25">
        <v>150</v>
      </c>
      <c r="J130" s="6">
        <f t="shared" si="22"/>
        <v>165</v>
      </c>
      <c r="K130" s="6">
        <f t="shared" si="23"/>
        <v>135</v>
      </c>
      <c r="L130" s="36" t="s">
        <v>444</v>
      </c>
      <c r="M130" s="50" t="s">
        <v>445</v>
      </c>
      <c r="N130" s="42">
        <v>1</v>
      </c>
      <c r="O130" s="43" t="s">
        <v>448</v>
      </c>
      <c r="P130" s="25">
        <v>0</v>
      </c>
      <c r="Q130" s="25">
        <v>0</v>
      </c>
      <c r="R130" s="25">
        <v>0</v>
      </c>
      <c r="S130" s="25">
        <v>0</v>
      </c>
      <c r="T130" s="25">
        <v>1</v>
      </c>
      <c r="U130" s="10">
        <v>1</v>
      </c>
      <c r="V130" s="44" t="s">
        <v>450</v>
      </c>
      <c r="W130" s="36"/>
      <c r="X130" s="36"/>
      <c r="Y130" s="36"/>
      <c r="Z130" s="36"/>
      <c r="AA130" s="36"/>
      <c r="AB130" s="36"/>
      <c r="AC130" s="36"/>
    </row>
    <row r="131" spans="1:29" ht="12">
      <c r="A131" s="36" t="s">
        <v>352</v>
      </c>
      <c r="B131" s="36" t="s">
        <v>1545</v>
      </c>
      <c r="C131" s="36" t="s">
        <v>354</v>
      </c>
      <c r="D131" s="7" t="s">
        <v>30</v>
      </c>
      <c r="E131" s="33">
        <v>42801</v>
      </c>
      <c r="F131" s="36" t="s">
        <v>345</v>
      </c>
      <c r="G131" s="39">
        <v>200</v>
      </c>
      <c r="H131" s="6">
        <f t="shared" si="21"/>
        <v>200</v>
      </c>
      <c r="I131" s="39">
        <v>200</v>
      </c>
      <c r="J131" s="6">
        <f t="shared" si="22"/>
        <v>220.00000000000003</v>
      </c>
      <c r="K131" s="6">
        <f t="shared" si="23"/>
        <v>180</v>
      </c>
      <c r="L131" s="36" t="s">
        <v>1546</v>
      </c>
      <c r="M131" s="36" t="s">
        <v>1547</v>
      </c>
      <c r="N131" s="38">
        <v>1</v>
      </c>
      <c r="O131" s="36" t="s">
        <v>60</v>
      </c>
      <c r="P131" s="39">
        <v>0</v>
      </c>
      <c r="Q131" s="39">
        <v>0</v>
      </c>
      <c r="R131" s="39">
        <v>0</v>
      </c>
      <c r="S131" s="39">
        <v>0</v>
      </c>
      <c r="T131" s="39">
        <v>1</v>
      </c>
      <c r="U131" s="10">
        <v>1</v>
      </c>
      <c r="V131" s="40" t="s">
        <v>1548</v>
      </c>
      <c r="W131" s="36"/>
      <c r="X131" s="36"/>
      <c r="Y131" s="36"/>
      <c r="Z131" s="36"/>
      <c r="AA131" s="36"/>
      <c r="AB131" s="36"/>
      <c r="AC131" s="36"/>
    </row>
    <row r="132" spans="1:29" ht="12">
      <c r="A132" s="36" t="s">
        <v>928</v>
      </c>
      <c r="B132" s="36" t="s">
        <v>929</v>
      </c>
      <c r="C132" s="36" t="s">
        <v>180</v>
      </c>
      <c r="D132" s="7" t="s">
        <v>30</v>
      </c>
      <c r="E132" s="33">
        <v>42801</v>
      </c>
      <c r="F132" s="36" t="s">
        <v>432</v>
      </c>
      <c r="G132" s="39">
        <v>24</v>
      </c>
      <c r="H132" s="6">
        <f t="shared" si="21"/>
        <v>24</v>
      </c>
      <c r="I132" s="39">
        <v>24</v>
      </c>
      <c r="J132" s="6">
        <f t="shared" si="22"/>
        <v>26.400000000000002</v>
      </c>
      <c r="K132" s="6">
        <f t="shared" si="23"/>
        <v>21.6</v>
      </c>
      <c r="L132" s="36" t="s">
        <v>99</v>
      </c>
      <c r="M132" s="37" t="s">
        <v>930</v>
      </c>
      <c r="N132" s="38">
        <v>1</v>
      </c>
      <c r="O132" s="36" t="s">
        <v>60</v>
      </c>
      <c r="P132" s="39">
        <v>0</v>
      </c>
      <c r="Q132" s="39">
        <v>0</v>
      </c>
      <c r="R132" s="39">
        <v>0</v>
      </c>
      <c r="S132" s="39">
        <v>0</v>
      </c>
      <c r="T132" s="39">
        <v>1</v>
      </c>
      <c r="U132" s="10">
        <v>1</v>
      </c>
      <c r="V132" s="40" t="s">
        <v>931</v>
      </c>
      <c r="W132" s="36"/>
      <c r="X132" s="36"/>
      <c r="Y132" s="36"/>
      <c r="Z132" s="36"/>
      <c r="AA132" s="36"/>
      <c r="AB132" s="36"/>
      <c r="AC132" s="36"/>
    </row>
    <row r="133" spans="1:29" ht="12">
      <c r="A133" s="36" t="s">
        <v>1570</v>
      </c>
      <c r="B133" s="36" t="s">
        <v>1571</v>
      </c>
      <c r="C133" s="36" t="s">
        <v>374</v>
      </c>
      <c r="D133" s="7" t="s">
        <v>30</v>
      </c>
      <c r="E133" s="33">
        <v>42801</v>
      </c>
      <c r="F133" s="36"/>
      <c r="G133" s="36"/>
      <c r="H133" s="6"/>
      <c r="I133" s="36"/>
      <c r="J133" s="6"/>
      <c r="K133" s="6"/>
      <c r="L133" s="36" t="s">
        <v>1572</v>
      </c>
      <c r="M133" s="36" t="s">
        <v>1573</v>
      </c>
      <c r="N133" s="38">
        <v>1</v>
      </c>
      <c r="O133" s="36" t="s">
        <v>60</v>
      </c>
      <c r="P133" s="36"/>
      <c r="Q133" s="36"/>
      <c r="R133" s="36"/>
      <c r="S133" s="36"/>
      <c r="T133" s="37">
        <v>1</v>
      </c>
      <c r="U133" s="10">
        <v>1</v>
      </c>
      <c r="V133" s="40" t="s">
        <v>1574</v>
      </c>
      <c r="W133" s="36"/>
      <c r="X133" s="36"/>
      <c r="Y133" s="36"/>
      <c r="Z133" s="36"/>
      <c r="AA133" s="36"/>
      <c r="AB133" s="36"/>
      <c r="AC133" s="36"/>
    </row>
    <row r="134" spans="1:29" ht="12">
      <c r="A134" s="36" t="s">
        <v>1325</v>
      </c>
      <c r="B134" s="36" t="s">
        <v>1326</v>
      </c>
      <c r="C134" s="36" t="s">
        <v>551</v>
      </c>
      <c r="D134" s="7" t="s">
        <v>30</v>
      </c>
      <c r="E134" s="33">
        <v>42801</v>
      </c>
      <c r="F134" s="36" t="s">
        <v>432</v>
      </c>
      <c r="G134" s="39">
        <v>24</v>
      </c>
      <c r="H134" s="6">
        <f>(J134+K134)/2</f>
        <v>24</v>
      </c>
      <c r="I134" s="39">
        <v>24</v>
      </c>
      <c r="J134" s="6">
        <f>G134*1.1</f>
        <v>26.400000000000002</v>
      </c>
      <c r="K134" s="6">
        <f>I134*0.9</f>
        <v>21.6</v>
      </c>
      <c r="L134" s="36" t="s">
        <v>1329</v>
      </c>
      <c r="M134" s="37" t="s">
        <v>1330</v>
      </c>
      <c r="N134" s="38">
        <v>1</v>
      </c>
      <c r="O134" s="36" t="s">
        <v>60</v>
      </c>
      <c r="P134" s="39">
        <v>0</v>
      </c>
      <c r="Q134" s="39">
        <v>0</v>
      </c>
      <c r="R134" s="39">
        <v>0</v>
      </c>
      <c r="S134" s="39">
        <v>0</v>
      </c>
      <c r="T134" s="39">
        <v>1</v>
      </c>
      <c r="U134" s="10">
        <v>1</v>
      </c>
      <c r="V134" s="40" t="s">
        <v>1333</v>
      </c>
      <c r="W134" s="36"/>
      <c r="X134" s="36"/>
      <c r="Y134" s="36"/>
      <c r="Z134" s="36"/>
      <c r="AA134" s="36"/>
      <c r="AB134" s="36"/>
      <c r="AC134" s="36"/>
    </row>
    <row r="135" spans="1:29" ht="12">
      <c r="A135" s="36" t="s">
        <v>1578</v>
      </c>
      <c r="B135" s="36" t="s">
        <v>1579</v>
      </c>
      <c r="C135" s="36" t="s">
        <v>225</v>
      </c>
      <c r="D135" s="7" t="s">
        <v>30</v>
      </c>
      <c r="E135" s="33">
        <v>42801</v>
      </c>
      <c r="F135" s="36"/>
      <c r="G135" s="36"/>
      <c r="H135" s="6"/>
      <c r="I135" s="36"/>
      <c r="J135" s="6"/>
      <c r="K135" s="6"/>
      <c r="L135" s="36" t="s">
        <v>1580</v>
      </c>
      <c r="M135" s="36" t="s">
        <v>174</v>
      </c>
      <c r="N135" s="38">
        <v>1</v>
      </c>
      <c r="O135" s="36" t="s">
        <v>47</v>
      </c>
      <c r="P135" s="39">
        <v>0</v>
      </c>
      <c r="Q135" s="39">
        <v>0</v>
      </c>
      <c r="R135" s="39">
        <v>0</v>
      </c>
      <c r="S135" s="39">
        <v>0</v>
      </c>
      <c r="T135" s="39">
        <v>1</v>
      </c>
      <c r="U135" s="10">
        <v>1</v>
      </c>
      <c r="V135" s="40" t="s">
        <v>1583</v>
      </c>
      <c r="W135" s="36"/>
      <c r="X135" s="36"/>
      <c r="Y135" s="36"/>
      <c r="Z135" s="36"/>
      <c r="AA135" s="36"/>
      <c r="AB135" s="36"/>
      <c r="AC135" s="36"/>
    </row>
    <row r="136" spans="1:29" ht="12">
      <c r="A136" s="36" t="s">
        <v>143</v>
      </c>
      <c r="B136" s="36" t="s">
        <v>1473</v>
      </c>
      <c r="C136" s="36" t="s">
        <v>427</v>
      </c>
      <c r="D136" s="7" t="s">
        <v>30</v>
      </c>
      <c r="E136" s="33">
        <v>42801</v>
      </c>
      <c r="F136" s="36" t="s">
        <v>998</v>
      </c>
      <c r="G136" s="39">
        <v>5</v>
      </c>
      <c r="H136" s="6">
        <f t="shared" ref="H136:H138" si="24">(J136+K136)/2</f>
        <v>5</v>
      </c>
      <c r="I136" s="39">
        <v>5</v>
      </c>
      <c r="J136" s="6">
        <f t="shared" ref="J136:J138" si="25">G136*1.1</f>
        <v>5.5</v>
      </c>
      <c r="K136" s="6">
        <f t="shared" ref="K136:K138" si="26">I136*0.9</f>
        <v>4.5</v>
      </c>
      <c r="L136" s="36" t="s">
        <v>1475</v>
      </c>
      <c r="M136" s="36" t="s">
        <v>1476</v>
      </c>
      <c r="N136" s="38">
        <v>0</v>
      </c>
      <c r="O136" s="36" t="s">
        <v>79</v>
      </c>
      <c r="P136" s="39">
        <v>0</v>
      </c>
      <c r="Q136" s="39">
        <v>0</v>
      </c>
      <c r="R136" s="39">
        <v>0</v>
      </c>
      <c r="S136" s="39">
        <v>0</v>
      </c>
      <c r="T136" s="39">
        <v>1</v>
      </c>
      <c r="U136" s="10">
        <v>1</v>
      </c>
      <c r="V136" s="40" t="s">
        <v>1477</v>
      </c>
      <c r="W136" s="40" t="s">
        <v>1479</v>
      </c>
      <c r="X136" s="36"/>
      <c r="Y136" s="36"/>
      <c r="Z136" s="36"/>
      <c r="AA136" s="36"/>
      <c r="AB136" s="36"/>
      <c r="AC136" s="36"/>
    </row>
    <row r="137" spans="1:29" ht="12">
      <c r="A137" s="36" t="s">
        <v>1601</v>
      </c>
      <c r="B137" s="36" t="s">
        <v>1602</v>
      </c>
      <c r="C137" s="36" t="s">
        <v>427</v>
      </c>
      <c r="D137" s="7" t="s">
        <v>30</v>
      </c>
      <c r="E137" s="33">
        <v>42801</v>
      </c>
      <c r="F137" s="36" t="s">
        <v>401</v>
      </c>
      <c r="G137" s="39">
        <v>20</v>
      </c>
      <c r="H137" s="6">
        <f t="shared" si="24"/>
        <v>20</v>
      </c>
      <c r="I137" s="39">
        <v>20</v>
      </c>
      <c r="J137" s="6">
        <f t="shared" si="25"/>
        <v>22</v>
      </c>
      <c r="K137" s="6">
        <f t="shared" si="26"/>
        <v>18</v>
      </c>
      <c r="L137" s="36" t="s">
        <v>173</v>
      </c>
      <c r="M137" s="36" t="s">
        <v>1606</v>
      </c>
      <c r="N137" s="38">
        <v>1</v>
      </c>
      <c r="O137" s="36" t="s">
        <v>47</v>
      </c>
      <c r="P137" s="39">
        <v>0</v>
      </c>
      <c r="Q137" s="39">
        <v>0</v>
      </c>
      <c r="R137" s="39">
        <v>0</v>
      </c>
      <c r="S137" s="39">
        <v>0</v>
      </c>
      <c r="T137" s="39">
        <v>1</v>
      </c>
      <c r="U137" s="10">
        <v>1</v>
      </c>
      <c r="V137" s="40" t="s">
        <v>1607</v>
      </c>
      <c r="W137" s="36"/>
      <c r="X137" s="36"/>
      <c r="Y137" s="36"/>
      <c r="Z137" s="36"/>
      <c r="AA137" s="36"/>
      <c r="AB137" s="36"/>
      <c r="AC137" s="36"/>
    </row>
    <row r="138" spans="1:29" ht="12">
      <c r="A138" s="36" t="s">
        <v>1224</v>
      </c>
      <c r="B138" s="36" t="s">
        <v>1608</v>
      </c>
      <c r="C138" s="36" t="s">
        <v>336</v>
      </c>
      <c r="D138" s="7" t="s">
        <v>30</v>
      </c>
      <c r="E138" s="33">
        <v>42801</v>
      </c>
      <c r="F138" s="36" t="s">
        <v>207</v>
      </c>
      <c r="G138" s="39">
        <v>200</v>
      </c>
      <c r="H138" s="6">
        <f t="shared" si="24"/>
        <v>200</v>
      </c>
      <c r="I138" s="39">
        <v>200</v>
      </c>
      <c r="J138" s="6">
        <f t="shared" si="25"/>
        <v>220.00000000000003</v>
      </c>
      <c r="K138" s="6">
        <f t="shared" si="26"/>
        <v>180</v>
      </c>
      <c r="L138" s="36" t="s">
        <v>173</v>
      </c>
      <c r="M138" s="36" t="s">
        <v>1612</v>
      </c>
      <c r="N138" s="38">
        <v>1</v>
      </c>
      <c r="O138" s="36"/>
      <c r="P138" s="39">
        <v>0</v>
      </c>
      <c r="Q138" s="39">
        <v>0</v>
      </c>
      <c r="R138" s="39">
        <v>0</v>
      </c>
      <c r="S138" s="39">
        <v>0</v>
      </c>
      <c r="T138" s="39">
        <v>1</v>
      </c>
      <c r="U138" s="10">
        <v>1</v>
      </c>
      <c r="V138" s="40" t="s">
        <v>1613</v>
      </c>
      <c r="W138" s="36"/>
      <c r="X138" s="36"/>
      <c r="Y138" s="36"/>
      <c r="Z138" s="36"/>
      <c r="AA138" s="36"/>
      <c r="AB138" s="36"/>
      <c r="AC138" s="36"/>
    </row>
    <row r="139" spans="1:29" ht="12">
      <c r="A139" s="41" t="s">
        <v>42</v>
      </c>
      <c r="B139" s="36" t="s">
        <v>43</v>
      </c>
      <c r="C139" s="41" t="s">
        <v>29</v>
      </c>
      <c r="D139" s="7" t="s">
        <v>30</v>
      </c>
      <c r="E139" s="33">
        <v>42802</v>
      </c>
      <c r="F139" s="36"/>
      <c r="G139" s="36"/>
      <c r="H139" s="6"/>
      <c r="I139" s="36"/>
      <c r="J139" s="6"/>
      <c r="K139" s="6"/>
      <c r="L139" s="36" t="s">
        <v>44</v>
      </c>
      <c r="M139" s="36" t="s">
        <v>45</v>
      </c>
      <c r="N139" s="38">
        <v>1</v>
      </c>
      <c r="O139" s="43" t="s">
        <v>47</v>
      </c>
      <c r="P139" s="25">
        <v>0</v>
      </c>
      <c r="Q139" s="25">
        <v>0</v>
      </c>
      <c r="R139" s="25">
        <v>0</v>
      </c>
      <c r="S139" s="25">
        <v>0</v>
      </c>
      <c r="T139" s="25">
        <v>1</v>
      </c>
      <c r="U139" s="10">
        <v>1</v>
      </c>
      <c r="V139" s="44" t="s">
        <v>51</v>
      </c>
      <c r="W139" s="6"/>
      <c r="X139" s="36"/>
      <c r="Y139" s="36"/>
      <c r="Z139" s="36"/>
      <c r="AA139" s="36"/>
      <c r="AB139" s="36"/>
      <c r="AC139" s="36"/>
    </row>
    <row r="140" spans="1:29" ht="12">
      <c r="A140" s="41" t="s">
        <v>226</v>
      </c>
      <c r="B140" s="36" t="s">
        <v>117</v>
      </c>
      <c r="C140" s="41" t="s">
        <v>194</v>
      </c>
      <c r="D140" s="7" t="s">
        <v>30</v>
      </c>
      <c r="E140" s="33">
        <v>42802</v>
      </c>
      <c r="F140" s="43" t="s">
        <v>227</v>
      </c>
      <c r="G140" s="25">
        <v>100</v>
      </c>
      <c r="H140" s="6">
        <f t="shared" ref="H140:H141" si="27">(J140+K140)/2</f>
        <v>100</v>
      </c>
      <c r="I140" s="25">
        <v>100</v>
      </c>
      <c r="J140" s="6">
        <f t="shared" ref="J140:J141" si="28">G140*1.1</f>
        <v>110.00000000000001</v>
      </c>
      <c r="K140" s="6">
        <f t="shared" ref="K140:K141" si="29">I140*0.9</f>
        <v>90</v>
      </c>
      <c r="L140" s="43" t="s">
        <v>173</v>
      </c>
      <c r="M140" s="36" t="s">
        <v>234</v>
      </c>
      <c r="N140" s="38">
        <v>1</v>
      </c>
      <c r="O140" s="43" t="s">
        <v>47</v>
      </c>
      <c r="P140" s="25">
        <v>0</v>
      </c>
      <c r="Q140" s="25">
        <v>0</v>
      </c>
      <c r="R140" s="25">
        <v>0</v>
      </c>
      <c r="S140" s="25">
        <v>0</v>
      </c>
      <c r="T140" s="25">
        <v>1</v>
      </c>
      <c r="U140" s="10">
        <v>1</v>
      </c>
      <c r="V140" s="44" t="s">
        <v>237</v>
      </c>
      <c r="W140" s="6"/>
      <c r="X140" s="36"/>
      <c r="Y140" s="36"/>
      <c r="Z140" s="36"/>
      <c r="AA140" s="36"/>
      <c r="AB140" s="36"/>
      <c r="AC140" s="36"/>
    </row>
    <row r="141" spans="1:29" ht="12">
      <c r="A141" s="41" t="s">
        <v>343</v>
      </c>
      <c r="B141" s="41" t="s">
        <v>451</v>
      </c>
      <c r="C141" s="41" t="s">
        <v>35</v>
      </c>
      <c r="D141" s="7" t="s">
        <v>30</v>
      </c>
      <c r="E141" s="33">
        <v>42802</v>
      </c>
      <c r="F141" s="43" t="s">
        <v>453</v>
      </c>
      <c r="G141" s="25">
        <v>40</v>
      </c>
      <c r="H141" s="6">
        <f t="shared" si="27"/>
        <v>40</v>
      </c>
      <c r="I141" s="25">
        <v>40</v>
      </c>
      <c r="J141" s="6">
        <f t="shared" si="28"/>
        <v>44</v>
      </c>
      <c r="K141" s="6">
        <f t="shared" si="29"/>
        <v>36</v>
      </c>
      <c r="L141" s="43" t="s">
        <v>173</v>
      </c>
      <c r="M141" s="36" t="s">
        <v>234</v>
      </c>
      <c r="N141" s="38">
        <v>1</v>
      </c>
      <c r="O141" s="43" t="s">
        <v>47</v>
      </c>
      <c r="P141" s="25">
        <v>0</v>
      </c>
      <c r="Q141" s="25">
        <v>0</v>
      </c>
      <c r="R141" s="25">
        <v>0</v>
      </c>
      <c r="S141" s="25">
        <v>0</v>
      </c>
      <c r="T141" s="25">
        <v>1</v>
      </c>
      <c r="U141" s="10">
        <v>1</v>
      </c>
      <c r="V141" s="44" t="s">
        <v>460</v>
      </c>
      <c r="W141" s="6"/>
      <c r="X141" s="36"/>
      <c r="Y141" s="36"/>
      <c r="Z141" s="36"/>
      <c r="AA141" s="36"/>
      <c r="AB141" s="36"/>
      <c r="AC141" s="36"/>
    </row>
    <row r="142" spans="1:29" ht="12">
      <c r="A142" s="41" t="s">
        <v>438</v>
      </c>
      <c r="B142" s="41" t="s">
        <v>86</v>
      </c>
      <c r="C142" s="41" t="s">
        <v>35</v>
      </c>
      <c r="D142" s="7" t="s">
        <v>30</v>
      </c>
      <c r="E142" s="51">
        <v>42802</v>
      </c>
      <c r="F142" s="6"/>
      <c r="G142" s="6"/>
      <c r="H142" s="6"/>
      <c r="I142" s="6"/>
      <c r="J142" s="6"/>
      <c r="K142" s="6"/>
      <c r="L142" s="6" t="s">
        <v>173</v>
      </c>
      <c r="M142" s="36" t="s">
        <v>234</v>
      </c>
      <c r="N142" s="38">
        <v>1</v>
      </c>
      <c r="O142" s="6" t="s">
        <v>47</v>
      </c>
      <c r="P142" s="9">
        <v>0</v>
      </c>
      <c r="Q142" s="9">
        <v>0</v>
      </c>
      <c r="R142" s="9">
        <v>0</v>
      </c>
      <c r="S142" s="9">
        <v>0</v>
      </c>
      <c r="T142" s="9">
        <v>1</v>
      </c>
      <c r="U142" s="10">
        <v>1</v>
      </c>
      <c r="V142" s="11" t="s">
        <v>462</v>
      </c>
      <c r="W142" s="6"/>
      <c r="X142" s="6"/>
      <c r="Y142" s="6"/>
      <c r="Z142" s="6"/>
      <c r="AA142" s="6"/>
      <c r="AB142" s="6"/>
      <c r="AC142" s="6"/>
    </row>
    <row r="143" spans="1:29" ht="12">
      <c r="A143" s="6" t="s">
        <v>463</v>
      </c>
      <c r="B143" s="6" t="s">
        <v>464</v>
      </c>
      <c r="C143" s="6" t="s">
        <v>35</v>
      </c>
      <c r="D143" s="7" t="s">
        <v>30</v>
      </c>
      <c r="E143" s="51">
        <v>42802</v>
      </c>
      <c r="F143" s="6" t="s">
        <v>465</v>
      </c>
      <c r="G143" s="9">
        <v>300</v>
      </c>
      <c r="H143" s="6">
        <f t="shared" ref="H143:H150" si="30">(J143+K143)/2</f>
        <v>300</v>
      </c>
      <c r="I143" s="9">
        <v>300</v>
      </c>
      <c r="J143" s="6">
        <f t="shared" ref="J143:J150" si="31">G143*1.1</f>
        <v>330</v>
      </c>
      <c r="K143" s="6">
        <f t="shared" ref="K143:K150" si="32">I143*0.9</f>
        <v>270</v>
      </c>
      <c r="L143" s="6" t="s">
        <v>173</v>
      </c>
      <c r="M143" s="6" t="s">
        <v>472</v>
      </c>
      <c r="N143" s="38">
        <v>1</v>
      </c>
      <c r="O143" s="6" t="s">
        <v>350</v>
      </c>
      <c r="P143" s="9">
        <v>0</v>
      </c>
      <c r="Q143" s="9">
        <v>0</v>
      </c>
      <c r="R143" s="9">
        <v>0</v>
      </c>
      <c r="S143" s="9">
        <v>0</v>
      </c>
      <c r="T143" s="9">
        <v>1</v>
      </c>
      <c r="U143" s="10">
        <v>1</v>
      </c>
      <c r="V143" s="11" t="s">
        <v>473</v>
      </c>
      <c r="W143" s="6"/>
      <c r="X143" s="6"/>
      <c r="Y143" s="6"/>
      <c r="Z143" s="6"/>
      <c r="AA143" s="6"/>
      <c r="AB143" s="6"/>
      <c r="AC143" s="6"/>
    </row>
    <row r="144" spans="1:29" ht="12">
      <c r="A144" s="36" t="s">
        <v>475</v>
      </c>
      <c r="B144" s="36" t="s">
        <v>183</v>
      </c>
      <c r="C144" s="36" t="s">
        <v>35</v>
      </c>
      <c r="D144" s="7" t="s">
        <v>30</v>
      </c>
      <c r="E144" s="33">
        <v>42802</v>
      </c>
      <c r="F144" s="36" t="s">
        <v>287</v>
      </c>
      <c r="G144" s="39">
        <v>300</v>
      </c>
      <c r="H144" s="6">
        <f t="shared" si="30"/>
        <v>300</v>
      </c>
      <c r="I144" s="39">
        <v>300</v>
      </c>
      <c r="J144" s="6">
        <f t="shared" si="31"/>
        <v>330</v>
      </c>
      <c r="K144" s="6">
        <f t="shared" si="32"/>
        <v>270</v>
      </c>
      <c r="L144" s="36" t="s">
        <v>476</v>
      </c>
      <c r="M144" s="36" t="s">
        <v>477</v>
      </c>
      <c r="N144" s="38">
        <v>1</v>
      </c>
      <c r="O144" s="36" t="s">
        <v>60</v>
      </c>
      <c r="P144" s="39">
        <v>0</v>
      </c>
      <c r="Q144" s="39">
        <v>0</v>
      </c>
      <c r="R144" s="39">
        <v>0</v>
      </c>
      <c r="S144" s="39">
        <v>0</v>
      </c>
      <c r="T144" s="39">
        <v>1</v>
      </c>
      <c r="U144" s="10">
        <v>1</v>
      </c>
      <c r="V144" s="40" t="s">
        <v>478</v>
      </c>
      <c r="W144" s="36"/>
      <c r="X144" s="36"/>
      <c r="Y144" s="36"/>
      <c r="Z144" s="36"/>
      <c r="AA144" s="36"/>
      <c r="AB144" s="36"/>
      <c r="AC144" s="36"/>
    </row>
    <row r="145" spans="1:29" ht="12">
      <c r="A145" s="36" t="s">
        <v>406</v>
      </c>
      <c r="B145" s="36" t="s">
        <v>183</v>
      </c>
      <c r="C145" s="36" t="s">
        <v>35</v>
      </c>
      <c r="D145" s="7" t="s">
        <v>30</v>
      </c>
      <c r="E145" s="33">
        <v>42802</v>
      </c>
      <c r="F145" s="36" t="s">
        <v>479</v>
      </c>
      <c r="G145" s="39">
        <v>1500</v>
      </c>
      <c r="H145" s="6">
        <f t="shared" si="30"/>
        <v>1500</v>
      </c>
      <c r="I145" s="39">
        <v>1500</v>
      </c>
      <c r="J145" s="6">
        <f t="shared" si="31"/>
        <v>1650.0000000000002</v>
      </c>
      <c r="K145" s="6">
        <f t="shared" si="32"/>
        <v>1350</v>
      </c>
      <c r="L145" s="36" t="s">
        <v>476</v>
      </c>
      <c r="M145" s="36" t="s">
        <v>477</v>
      </c>
      <c r="N145" s="38">
        <v>1</v>
      </c>
      <c r="O145" s="36" t="s">
        <v>60</v>
      </c>
      <c r="P145" s="39">
        <v>0</v>
      </c>
      <c r="Q145" s="39">
        <v>0</v>
      </c>
      <c r="R145" s="39">
        <v>0</v>
      </c>
      <c r="S145" s="39">
        <v>0</v>
      </c>
      <c r="T145" s="39">
        <v>1</v>
      </c>
      <c r="U145" s="10">
        <v>1</v>
      </c>
      <c r="V145" s="40" t="s">
        <v>482</v>
      </c>
      <c r="W145" s="36"/>
      <c r="X145" s="36"/>
      <c r="Y145" s="36"/>
      <c r="Z145" s="36"/>
      <c r="AA145" s="36"/>
      <c r="AB145" s="36"/>
      <c r="AC145" s="36"/>
    </row>
    <row r="146" spans="1:29" ht="12">
      <c r="A146" s="36" t="s">
        <v>480</v>
      </c>
      <c r="B146" s="36" t="s">
        <v>971</v>
      </c>
      <c r="C146" s="41" t="s">
        <v>163</v>
      </c>
      <c r="D146" s="7" t="s">
        <v>30</v>
      </c>
      <c r="E146" s="33">
        <v>42802</v>
      </c>
      <c r="F146" s="43" t="s">
        <v>86</v>
      </c>
      <c r="G146" s="25">
        <v>20</v>
      </c>
      <c r="H146" s="6">
        <f t="shared" si="30"/>
        <v>20</v>
      </c>
      <c r="I146" s="25">
        <v>20</v>
      </c>
      <c r="J146" s="6">
        <f t="shared" si="31"/>
        <v>22</v>
      </c>
      <c r="K146" s="6">
        <f t="shared" si="32"/>
        <v>18</v>
      </c>
      <c r="L146" s="43" t="s">
        <v>173</v>
      </c>
      <c r="M146" s="36" t="s">
        <v>975</v>
      </c>
      <c r="N146" s="38">
        <v>1</v>
      </c>
      <c r="O146" s="43" t="s">
        <v>448</v>
      </c>
      <c r="P146" s="36"/>
      <c r="Q146" s="36"/>
      <c r="R146" s="36"/>
      <c r="S146" s="36"/>
      <c r="T146" s="25">
        <v>1</v>
      </c>
      <c r="U146" s="10">
        <v>1</v>
      </c>
      <c r="V146" s="44" t="s">
        <v>976</v>
      </c>
      <c r="W146" s="44" t="s">
        <v>981</v>
      </c>
      <c r="X146" s="36"/>
      <c r="Y146" s="41" t="s">
        <v>983</v>
      </c>
      <c r="Z146" s="36"/>
      <c r="AA146" s="36"/>
      <c r="AB146" s="36"/>
      <c r="AC146" s="36"/>
    </row>
    <row r="147" spans="1:29" ht="12">
      <c r="A147" s="36" t="s">
        <v>162</v>
      </c>
      <c r="B147" s="36" t="s">
        <v>984</v>
      </c>
      <c r="C147" s="41" t="s">
        <v>163</v>
      </c>
      <c r="D147" s="7" t="s">
        <v>30</v>
      </c>
      <c r="E147" s="33">
        <v>42802</v>
      </c>
      <c r="F147" s="43" t="s">
        <v>207</v>
      </c>
      <c r="G147" s="25">
        <v>200</v>
      </c>
      <c r="H147" s="6">
        <f t="shared" si="30"/>
        <v>200</v>
      </c>
      <c r="I147" s="25">
        <v>200</v>
      </c>
      <c r="J147" s="6">
        <f t="shared" si="31"/>
        <v>220.00000000000003</v>
      </c>
      <c r="K147" s="6">
        <f t="shared" si="32"/>
        <v>180</v>
      </c>
      <c r="L147" s="43" t="s">
        <v>173</v>
      </c>
      <c r="M147" s="36" t="s">
        <v>234</v>
      </c>
      <c r="N147" s="38">
        <v>1</v>
      </c>
      <c r="O147" s="43" t="s">
        <v>47</v>
      </c>
      <c r="P147" s="25">
        <v>0</v>
      </c>
      <c r="Q147" s="25">
        <v>0</v>
      </c>
      <c r="R147" s="25">
        <v>0</v>
      </c>
      <c r="S147" s="25">
        <v>0</v>
      </c>
      <c r="T147" s="25">
        <v>1</v>
      </c>
      <c r="U147" s="10">
        <v>1</v>
      </c>
      <c r="V147" s="44" t="s">
        <v>994</v>
      </c>
      <c r="W147" s="36"/>
      <c r="X147" s="36"/>
      <c r="Y147" s="36"/>
      <c r="Z147" s="36"/>
      <c r="AA147" s="36"/>
      <c r="AB147" s="36"/>
      <c r="AC147" s="36"/>
    </row>
    <row r="148" spans="1:29" ht="12">
      <c r="A148" s="41" t="s">
        <v>1126</v>
      </c>
      <c r="B148" s="41" t="s">
        <v>1127</v>
      </c>
      <c r="C148" s="41" t="s">
        <v>324</v>
      </c>
      <c r="D148" s="7" t="s">
        <v>30</v>
      </c>
      <c r="E148" s="33">
        <v>42802</v>
      </c>
      <c r="F148" s="43" t="s">
        <v>227</v>
      </c>
      <c r="G148" s="25">
        <v>100</v>
      </c>
      <c r="H148" s="6">
        <f t="shared" si="30"/>
        <v>100</v>
      </c>
      <c r="I148" s="25">
        <v>100</v>
      </c>
      <c r="J148" s="6">
        <f t="shared" si="31"/>
        <v>110.00000000000001</v>
      </c>
      <c r="K148" s="6">
        <f t="shared" si="32"/>
        <v>90</v>
      </c>
      <c r="L148" s="43" t="s">
        <v>173</v>
      </c>
      <c r="M148" s="36" t="s">
        <v>234</v>
      </c>
      <c r="N148" s="38">
        <v>1</v>
      </c>
      <c r="O148" s="43" t="s">
        <v>47</v>
      </c>
      <c r="P148" s="25">
        <v>0</v>
      </c>
      <c r="Q148" s="25">
        <v>0</v>
      </c>
      <c r="R148" s="25">
        <v>0</v>
      </c>
      <c r="S148" s="25">
        <v>0</v>
      </c>
      <c r="T148" s="25">
        <v>1</v>
      </c>
      <c r="U148" s="10">
        <v>1</v>
      </c>
      <c r="V148" s="44" t="s">
        <v>1132</v>
      </c>
      <c r="W148" s="36"/>
      <c r="X148" s="36"/>
      <c r="Y148" s="36"/>
      <c r="Z148" s="36"/>
      <c r="AA148" s="36"/>
      <c r="AB148" s="36"/>
      <c r="AC148" s="36"/>
    </row>
    <row r="149" spans="1:29" ht="12">
      <c r="A149" s="41" t="s">
        <v>887</v>
      </c>
      <c r="B149" s="36" t="s">
        <v>1222</v>
      </c>
      <c r="C149" s="36" t="s">
        <v>31</v>
      </c>
      <c r="D149" s="7" t="s">
        <v>30</v>
      </c>
      <c r="E149" s="33">
        <v>42802</v>
      </c>
      <c r="F149" s="36" t="s">
        <v>1223</v>
      </c>
      <c r="G149" s="39">
        <v>200</v>
      </c>
      <c r="H149" s="6">
        <f t="shared" si="30"/>
        <v>200</v>
      </c>
      <c r="I149" s="39">
        <v>200</v>
      </c>
      <c r="J149" s="6">
        <f t="shared" si="31"/>
        <v>220.00000000000003</v>
      </c>
      <c r="K149" s="6">
        <f t="shared" si="32"/>
        <v>180</v>
      </c>
      <c r="L149" s="36" t="s">
        <v>99</v>
      </c>
      <c r="M149" s="36" t="s">
        <v>1227</v>
      </c>
      <c r="N149" s="38">
        <v>1</v>
      </c>
      <c r="O149" s="36" t="s">
        <v>940</v>
      </c>
      <c r="P149" s="39">
        <v>0</v>
      </c>
      <c r="Q149" s="39">
        <v>0</v>
      </c>
      <c r="R149" s="39">
        <v>0</v>
      </c>
      <c r="S149" s="39">
        <v>0</v>
      </c>
      <c r="T149" s="39">
        <v>1</v>
      </c>
      <c r="U149" s="10">
        <v>1</v>
      </c>
      <c r="V149" s="40" t="s">
        <v>1230</v>
      </c>
      <c r="W149" s="36"/>
      <c r="X149" s="36"/>
      <c r="Y149" s="36"/>
      <c r="Z149" s="36"/>
      <c r="AA149" s="36"/>
      <c r="AB149" s="36"/>
      <c r="AC149" s="36"/>
    </row>
    <row r="150" spans="1:29" ht="12">
      <c r="A150" s="36" t="s">
        <v>1323</v>
      </c>
      <c r="B150" s="36" t="s">
        <v>1324</v>
      </c>
      <c r="C150" s="36" t="s">
        <v>73</v>
      </c>
      <c r="D150" s="7" t="s">
        <v>30</v>
      </c>
      <c r="E150" s="33">
        <v>42802</v>
      </c>
      <c r="F150" s="36" t="s">
        <v>924</v>
      </c>
      <c r="G150" s="39">
        <v>100</v>
      </c>
      <c r="H150" s="6">
        <f t="shared" si="30"/>
        <v>100</v>
      </c>
      <c r="I150" s="39">
        <v>100</v>
      </c>
      <c r="J150" s="6">
        <f t="shared" si="31"/>
        <v>110.00000000000001</v>
      </c>
      <c r="K150" s="6">
        <f t="shared" si="32"/>
        <v>90</v>
      </c>
      <c r="L150" s="36" t="s">
        <v>1327</v>
      </c>
      <c r="M150" s="36" t="s">
        <v>234</v>
      </c>
      <c r="N150" s="38">
        <v>1</v>
      </c>
      <c r="O150" s="36" t="s">
        <v>47</v>
      </c>
      <c r="P150" s="39">
        <v>0</v>
      </c>
      <c r="Q150" s="39">
        <v>0</v>
      </c>
      <c r="R150" s="39">
        <v>0</v>
      </c>
      <c r="S150" s="39">
        <v>0</v>
      </c>
      <c r="T150" s="39">
        <v>1</v>
      </c>
      <c r="U150" s="10">
        <v>1</v>
      </c>
      <c r="V150" s="40" t="s">
        <v>1328</v>
      </c>
      <c r="W150" s="36"/>
      <c r="X150" s="36"/>
      <c r="Y150" s="36"/>
      <c r="Z150" s="36"/>
      <c r="AA150" s="36"/>
      <c r="AB150" s="36"/>
      <c r="AC150" s="36"/>
    </row>
    <row r="151" spans="1:29" ht="12">
      <c r="A151" s="36" t="s">
        <v>1331</v>
      </c>
      <c r="B151" s="36" t="s">
        <v>1332</v>
      </c>
      <c r="C151" s="36" t="s">
        <v>73</v>
      </c>
      <c r="D151" s="7" t="s">
        <v>30</v>
      </c>
      <c r="E151" s="33">
        <v>42802</v>
      </c>
      <c r="F151" s="36"/>
      <c r="G151" s="36"/>
      <c r="H151" s="6"/>
      <c r="I151" s="36"/>
      <c r="J151" s="6"/>
      <c r="K151" s="6"/>
      <c r="L151" s="36" t="s">
        <v>1335</v>
      </c>
      <c r="M151" s="36" t="s">
        <v>234</v>
      </c>
      <c r="N151" s="38">
        <v>1</v>
      </c>
      <c r="O151" s="36" t="s">
        <v>1336</v>
      </c>
      <c r="P151" s="39">
        <v>0</v>
      </c>
      <c r="Q151" s="39">
        <v>0</v>
      </c>
      <c r="R151" s="39">
        <v>0</v>
      </c>
      <c r="S151" s="39">
        <v>0</v>
      </c>
      <c r="T151" s="39">
        <v>1</v>
      </c>
      <c r="U151" s="10">
        <v>1</v>
      </c>
      <c r="V151" s="40" t="s">
        <v>1339</v>
      </c>
      <c r="W151" s="36"/>
      <c r="X151" s="36"/>
      <c r="Y151" s="36"/>
      <c r="Z151" s="36"/>
      <c r="AA151" s="36"/>
      <c r="AB151" s="36"/>
      <c r="AC151" s="36"/>
    </row>
    <row r="152" spans="1:29" ht="12">
      <c r="A152" s="36" t="s">
        <v>1340</v>
      </c>
      <c r="B152" s="36" t="s">
        <v>1341</v>
      </c>
      <c r="C152" s="36" t="s">
        <v>73</v>
      </c>
      <c r="D152" s="7" t="s">
        <v>30</v>
      </c>
      <c r="E152" s="33">
        <v>42802</v>
      </c>
      <c r="F152" s="36" t="s">
        <v>566</v>
      </c>
      <c r="G152" s="39">
        <v>200</v>
      </c>
      <c r="H152" s="6">
        <f t="shared" ref="H152:H154" si="33">(J152+K152)/2</f>
        <v>200</v>
      </c>
      <c r="I152" s="39">
        <v>200</v>
      </c>
      <c r="J152" s="6">
        <f t="shared" ref="J152:J154" si="34">G152*1.1</f>
        <v>220.00000000000003</v>
      </c>
      <c r="K152" s="6">
        <f t="shared" ref="K152:K154" si="35">I152*0.9</f>
        <v>180</v>
      </c>
      <c r="L152" s="36" t="s">
        <v>1355</v>
      </c>
      <c r="M152" s="36" t="s">
        <v>234</v>
      </c>
      <c r="N152" s="38">
        <v>1</v>
      </c>
      <c r="O152" s="36" t="s">
        <v>47</v>
      </c>
      <c r="P152" s="39">
        <v>0</v>
      </c>
      <c r="Q152" s="39">
        <v>0</v>
      </c>
      <c r="R152" s="39">
        <v>0</v>
      </c>
      <c r="S152" s="39">
        <v>0</v>
      </c>
      <c r="T152" s="39">
        <v>1</v>
      </c>
      <c r="U152" s="10">
        <v>1</v>
      </c>
      <c r="V152" s="40" t="s">
        <v>1357</v>
      </c>
      <c r="W152" s="36"/>
      <c r="X152" s="36"/>
      <c r="Y152" s="36"/>
      <c r="Z152" s="36"/>
      <c r="AA152" s="36"/>
      <c r="AB152" s="36"/>
      <c r="AC152" s="36"/>
    </row>
    <row r="153" spans="1:29" ht="12">
      <c r="A153" s="36" t="s">
        <v>1360</v>
      </c>
      <c r="B153" s="36" t="s">
        <v>1361</v>
      </c>
      <c r="C153" s="36" t="s">
        <v>73</v>
      </c>
      <c r="D153" s="7" t="s">
        <v>30</v>
      </c>
      <c r="E153" s="33">
        <v>42802</v>
      </c>
      <c r="F153" s="36" t="s">
        <v>375</v>
      </c>
      <c r="G153" s="39">
        <v>24</v>
      </c>
      <c r="H153" s="6">
        <f t="shared" si="33"/>
        <v>24</v>
      </c>
      <c r="I153" s="39">
        <v>24</v>
      </c>
      <c r="J153" s="6">
        <f t="shared" si="34"/>
        <v>26.400000000000002</v>
      </c>
      <c r="K153" s="6">
        <f t="shared" si="35"/>
        <v>21.6</v>
      </c>
      <c r="L153" s="36" t="s">
        <v>99</v>
      </c>
      <c r="M153" s="36" t="s">
        <v>234</v>
      </c>
      <c r="N153" s="38">
        <v>1</v>
      </c>
      <c r="O153" s="36" t="s">
        <v>47</v>
      </c>
      <c r="P153" s="39">
        <v>0</v>
      </c>
      <c r="Q153" s="39">
        <v>0</v>
      </c>
      <c r="R153" s="39">
        <v>0</v>
      </c>
      <c r="S153" s="39">
        <v>0</v>
      </c>
      <c r="T153" s="39">
        <v>1</v>
      </c>
      <c r="U153" s="10">
        <v>1</v>
      </c>
      <c r="V153" s="40" t="s">
        <v>1339</v>
      </c>
      <c r="W153" s="36"/>
      <c r="X153" s="36"/>
      <c r="Y153" s="36"/>
      <c r="Z153" s="36"/>
      <c r="AA153" s="36"/>
      <c r="AB153" s="36"/>
      <c r="AC153" s="36"/>
    </row>
    <row r="154" spans="1:29" ht="12">
      <c r="A154" s="36" t="s">
        <v>1360</v>
      </c>
      <c r="B154" s="36" t="s">
        <v>439</v>
      </c>
      <c r="C154" s="36" t="s">
        <v>73</v>
      </c>
      <c r="D154" s="7" t="s">
        <v>30</v>
      </c>
      <c r="E154" s="33">
        <v>42802</v>
      </c>
      <c r="F154" s="36" t="s">
        <v>566</v>
      </c>
      <c r="G154" s="39">
        <v>200</v>
      </c>
      <c r="H154" s="6">
        <f t="shared" si="33"/>
        <v>200</v>
      </c>
      <c r="I154" s="39">
        <v>200</v>
      </c>
      <c r="J154" s="6">
        <f t="shared" si="34"/>
        <v>220.00000000000003</v>
      </c>
      <c r="K154" s="6">
        <f t="shared" si="35"/>
        <v>180</v>
      </c>
      <c r="L154" s="36" t="s">
        <v>99</v>
      </c>
      <c r="M154" s="36" t="s">
        <v>234</v>
      </c>
      <c r="N154" s="38">
        <v>1</v>
      </c>
      <c r="O154" s="36" t="s">
        <v>47</v>
      </c>
      <c r="P154" s="39">
        <v>0</v>
      </c>
      <c r="Q154" s="39">
        <v>0</v>
      </c>
      <c r="R154" s="39">
        <v>0</v>
      </c>
      <c r="S154" s="39">
        <v>0</v>
      </c>
      <c r="T154" s="39">
        <v>1</v>
      </c>
      <c r="U154" s="10">
        <v>1</v>
      </c>
      <c r="V154" s="40" t="s">
        <v>1370</v>
      </c>
      <c r="W154" s="36"/>
      <c r="X154" s="36"/>
      <c r="Y154" s="36"/>
      <c r="Z154" s="36"/>
      <c r="AA154" s="36"/>
      <c r="AB154" s="36"/>
      <c r="AC154" s="36"/>
    </row>
    <row r="155" spans="1:29" ht="12">
      <c r="A155" s="36" t="s">
        <v>1371</v>
      </c>
      <c r="B155" s="36" t="s">
        <v>1373</v>
      </c>
      <c r="C155" s="36" t="s">
        <v>73</v>
      </c>
      <c r="D155" s="7" t="s">
        <v>30</v>
      </c>
      <c r="E155" s="33">
        <v>42802</v>
      </c>
      <c r="F155" s="36"/>
      <c r="G155" s="36"/>
      <c r="H155" s="6"/>
      <c r="I155" s="36"/>
      <c r="J155" s="6"/>
      <c r="K155" s="6"/>
      <c r="L155" s="36" t="s">
        <v>99</v>
      </c>
      <c r="M155" s="36" t="s">
        <v>975</v>
      </c>
      <c r="N155" s="38">
        <v>1</v>
      </c>
      <c r="O155" s="36" t="s">
        <v>47</v>
      </c>
      <c r="P155" s="39">
        <v>0</v>
      </c>
      <c r="Q155" s="39">
        <v>0</v>
      </c>
      <c r="R155" s="39">
        <v>0</v>
      </c>
      <c r="S155" s="39">
        <v>0</v>
      </c>
      <c r="T155" s="39">
        <v>1</v>
      </c>
      <c r="U155" s="10">
        <v>1</v>
      </c>
      <c r="V155" s="40" t="s">
        <v>1374</v>
      </c>
      <c r="W155" s="36"/>
      <c r="X155" s="36"/>
      <c r="Y155" s="36"/>
      <c r="Z155" s="36"/>
      <c r="AA155" s="36"/>
      <c r="AB155" s="36"/>
      <c r="AC155" s="36"/>
    </row>
    <row r="156" spans="1:29" ht="12">
      <c r="A156" s="36" t="s">
        <v>1375</v>
      </c>
      <c r="B156" s="36" t="s">
        <v>1376</v>
      </c>
      <c r="C156" s="36" t="s">
        <v>73</v>
      </c>
      <c r="D156" s="7" t="s">
        <v>30</v>
      </c>
      <c r="E156" s="33">
        <v>42802</v>
      </c>
      <c r="F156" s="36" t="s">
        <v>1377</v>
      </c>
      <c r="G156" s="39">
        <v>150</v>
      </c>
      <c r="H156" s="6">
        <f>(J156+K156)/2</f>
        <v>150</v>
      </c>
      <c r="I156" s="39">
        <v>150</v>
      </c>
      <c r="J156" s="6">
        <f>G156*1.1</f>
        <v>165</v>
      </c>
      <c r="K156" s="6">
        <f>I156*0.9</f>
        <v>135</v>
      </c>
      <c r="L156" s="36" t="s">
        <v>99</v>
      </c>
      <c r="M156" s="36" t="s">
        <v>234</v>
      </c>
      <c r="N156" s="38">
        <v>1</v>
      </c>
      <c r="O156" s="36" t="s">
        <v>47</v>
      </c>
      <c r="P156" s="39">
        <v>0</v>
      </c>
      <c r="Q156" s="39">
        <v>0</v>
      </c>
      <c r="R156" s="39">
        <v>0</v>
      </c>
      <c r="S156" s="39">
        <v>0</v>
      </c>
      <c r="T156" s="39">
        <v>1</v>
      </c>
      <c r="U156" s="10">
        <v>1</v>
      </c>
      <c r="V156" s="40" t="s">
        <v>1381</v>
      </c>
      <c r="W156" s="36"/>
      <c r="X156" s="36"/>
      <c r="Y156" s="36"/>
      <c r="Z156" s="36"/>
      <c r="AA156" s="36"/>
      <c r="AB156" s="36"/>
      <c r="AC156" s="36"/>
    </row>
    <row r="157" spans="1:29" ht="12">
      <c r="A157" s="36" t="s">
        <v>1382</v>
      </c>
      <c r="B157" s="36" t="s">
        <v>182</v>
      </c>
      <c r="C157" s="36" t="s">
        <v>73</v>
      </c>
      <c r="D157" s="7" t="s">
        <v>30</v>
      </c>
      <c r="E157" s="33">
        <v>42802</v>
      </c>
      <c r="F157" s="36"/>
      <c r="G157" s="36"/>
      <c r="H157" s="6"/>
      <c r="I157" s="36"/>
      <c r="J157" s="6"/>
      <c r="K157" s="6"/>
      <c r="L157" s="36" t="s">
        <v>1383</v>
      </c>
      <c r="M157" s="36" t="s">
        <v>234</v>
      </c>
      <c r="N157" s="38">
        <v>1</v>
      </c>
      <c r="O157" s="36" t="s">
        <v>1336</v>
      </c>
      <c r="P157" s="39">
        <v>0</v>
      </c>
      <c r="Q157" s="39">
        <v>0</v>
      </c>
      <c r="R157" s="39">
        <v>0</v>
      </c>
      <c r="S157" s="39">
        <v>0</v>
      </c>
      <c r="T157" s="39">
        <v>1</v>
      </c>
      <c r="U157" s="10">
        <v>1</v>
      </c>
      <c r="V157" s="40" t="s">
        <v>1384</v>
      </c>
      <c r="W157" s="36"/>
      <c r="X157" s="36"/>
      <c r="Y157" s="36"/>
      <c r="Z157" s="36"/>
      <c r="AA157" s="36"/>
      <c r="AB157" s="36"/>
      <c r="AC157" s="36"/>
    </row>
    <row r="158" spans="1:29" ht="12">
      <c r="A158" s="36" t="s">
        <v>1474</v>
      </c>
      <c r="B158" s="36"/>
      <c r="C158" s="36" t="s">
        <v>85</v>
      </c>
      <c r="D158" s="7" t="s">
        <v>30</v>
      </c>
      <c r="E158" s="33">
        <v>42802</v>
      </c>
      <c r="F158" s="36" t="s">
        <v>345</v>
      </c>
      <c r="G158" s="39">
        <v>200</v>
      </c>
      <c r="H158" s="6">
        <f t="shared" ref="H158:H159" si="36">(J158+K158)/2</f>
        <v>200</v>
      </c>
      <c r="I158" s="39">
        <v>200</v>
      </c>
      <c r="J158" s="6">
        <f t="shared" ref="J158:J159" si="37">G158*1.1</f>
        <v>220.00000000000003</v>
      </c>
      <c r="K158" s="6">
        <f t="shared" ref="K158:K159" si="38">I158*0.9</f>
        <v>180</v>
      </c>
      <c r="L158" s="36" t="s">
        <v>99</v>
      </c>
      <c r="M158" s="36" t="s">
        <v>234</v>
      </c>
      <c r="N158" s="38">
        <v>1</v>
      </c>
      <c r="O158" s="36" t="s">
        <v>47</v>
      </c>
      <c r="P158" s="39">
        <v>0</v>
      </c>
      <c r="Q158" s="39">
        <v>0</v>
      </c>
      <c r="R158" s="39">
        <v>0</v>
      </c>
      <c r="S158" s="39">
        <v>0</v>
      </c>
      <c r="T158" s="39">
        <v>1</v>
      </c>
      <c r="U158" s="10">
        <v>1</v>
      </c>
      <c r="V158" s="40" t="s">
        <v>1478</v>
      </c>
      <c r="W158" s="36"/>
      <c r="X158" s="36"/>
      <c r="Y158" s="36"/>
      <c r="Z158" s="36"/>
      <c r="AA158" s="36"/>
      <c r="AB158" s="36"/>
      <c r="AC158" s="36"/>
    </row>
    <row r="159" spans="1:29" ht="12">
      <c r="A159" s="36" t="s">
        <v>1492</v>
      </c>
      <c r="B159" s="52" t="s">
        <v>1493</v>
      </c>
      <c r="C159" s="36" t="s">
        <v>1494</v>
      </c>
      <c r="D159" s="7" t="s">
        <v>30</v>
      </c>
      <c r="E159" s="33">
        <v>42802</v>
      </c>
      <c r="F159" s="36" t="s">
        <v>1495</v>
      </c>
      <c r="G159" s="39">
        <v>80</v>
      </c>
      <c r="H159" s="6">
        <f t="shared" si="36"/>
        <v>314</v>
      </c>
      <c r="I159" s="39">
        <v>600</v>
      </c>
      <c r="J159" s="6">
        <f t="shared" si="37"/>
        <v>88</v>
      </c>
      <c r="K159" s="6">
        <f t="shared" si="38"/>
        <v>540</v>
      </c>
      <c r="L159" s="52" t="s">
        <v>1496</v>
      </c>
      <c r="M159" s="36" t="s">
        <v>975</v>
      </c>
      <c r="N159" s="38">
        <v>1</v>
      </c>
      <c r="O159" s="36" t="s">
        <v>167</v>
      </c>
      <c r="P159" s="39">
        <v>0</v>
      </c>
      <c r="Q159" s="39">
        <v>0</v>
      </c>
      <c r="R159" s="39">
        <v>0</v>
      </c>
      <c r="S159" s="39">
        <v>0</v>
      </c>
      <c r="T159" s="39">
        <v>1</v>
      </c>
      <c r="U159" s="10">
        <v>1</v>
      </c>
      <c r="V159" s="40" t="s">
        <v>1497</v>
      </c>
      <c r="W159" s="40" t="s">
        <v>1498</v>
      </c>
      <c r="X159" s="6"/>
      <c r="Y159" s="36" t="s">
        <v>1499</v>
      </c>
      <c r="Z159" s="36"/>
      <c r="AA159" s="36"/>
      <c r="AB159" s="36"/>
      <c r="AC159" s="36"/>
    </row>
    <row r="160" spans="1:29" ht="12">
      <c r="A160" s="36" t="s">
        <v>352</v>
      </c>
      <c r="B160" s="36" t="s">
        <v>1549</v>
      </c>
      <c r="C160" s="36" t="s">
        <v>354</v>
      </c>
      <c r="D160" s="7" t="s">
        <v>30</v>
      </c>
      <c r="E160" s="33">
        <v>42802</v>
      </c>
      <c r="F160" s="36" t="s">
        <v>106</v>
      </c>
      <c r="G160" s="36"/>
      <c r="H160" s="6"/>
      <c r="I160" s="36"/>
      <c r="J160" s="6"/>
      <c r="K160" s="6"/>
      <c r="L160" s="36" t="s">
        <v>1550</v>
      </c>
      <c r="M160" s="36" t="s">
        <v>1551</v>
      </c>
      <c r="N160" s="38">
        <v>1</v>
      </c>
      <c r="O160" s="36" t="s">
        <v>47</v>
      </c>
      <c r="P160" s="39">
        <v>0</v>
      </c>
      <c r="Q160" s="39">
        <v>0</v>
      </c>
      <c r="R160" s="39">
        <v>0</v>
      </c>
      <c r="S160" s="39">
        <v>0</v>
      </c>
      <c r="T160" s="39">
        <v>1</v>
      </c>
      <c r="U160" s="10">
        <v>1</v>
      </c>
      <c r="V160" s="40" t="s">
        <v>1553</v>
      </c>
      <c r="W160" s="36"/>
      <c r="X160" s="36"/>
      <c r="Y160" s="36"/>
      <c r="Z160" s="36"/>
      <c r="AA160" s="36"/>
      <c r="AB160" s="36"/>
      <c r="AC160" s="36"/>
    </row>
    <row r="161" spans="1:29" ht="12">
      <c r="A161" s="36" t="s">
        <v>352</v>
      </c>
      <c r="B161" s="36" t="s">
        <v>1554</v>
      </c>
      <c r="C161" s="36" t="s">
        <v>354</v>
      </c>
      <c r="D161" s="7" t="s">
        <v>30</v>
      </c>
      <c r="E161" s="33">
        <v>42802</v>
      </c>
      <c r="F161" s="36" t="s">
        <v>1555</v>
      </c>
      <c r="G161" s="39">
        <v>1000</v>
      </c>
      <c r="H161" s="6">
        <f t="shared" ref="H161:H164" si="39">(J161+K161)/2</f>
        <v>1000</v>
      </c>
      <c r="I161" s="39">
        <v>1000</v>
      </c>
      <c r="J161" s="6">
        <f t="shared" ref="J161:J164" si="40">G161*1.1</f>
        <v>1100</v>
      </c>
      <c r="K161" s="6">
        <f t="shared" ref="K161:K164" si="41">I161*0.9</f>
        <v>900</v>
      </c>
      <c r="L161" s="36" t="s">
        <v>99</v>
      </c>
      <c r="M161" s="36" t="s">
        <v>234</v>
      </c>
      <c r="N161" s="38">
        <v>1</v>
      </c>
      <c r="O161" s="36" t="s">
        <v>47</v>
      </c>
      <c r="P161" s="39">
        <v>0</v>
      </c>
      <c r="Q161" s="39">
        <v>0</v>
      </c>
      <c r="R161" s="39">
        <v>0</v>
      </c>
      <c r="S161" s="39">
        <v>0</v>
      </c>
      <c r="T161" s="39">
        <v>1</v>
      </c>
      <c r="U161" s="10">
        <v>1</v>
      </c>
      <c r="V161" s="40" t="s">
        <v>1559</v>
      </c>
      <c r="W161" s="40" t="s">
        <v>1560</v>
      </c>
      <c r="X161" s="36"/>
      <c r="Y161" s="36"/>
      <c r="Z161" s="36"/>
      <c r="AA161" s="36"/>
      <c r="AB161" s="36"/>
      <c r="AC161" s="36"/>
    </row>
    <row r="162" spans="1:29" ht="12">
      <c r="A162" s="36" t="s">
        <v>1561</v>
      </c>
      <c r="B162" s="36" t="s">
        <v>1562</v>
      </c>
      <c r="C162" s="36" t="s">
        <v>354</v>
      </c>
      <c r="D162" s="7" t="s">
        <v>30</v>
      </c>
      <c r="E162" s="33">
        <v>42802</v>
      </c>
      <c r="F162" s="36" t="s">
        <v>1563</v>
      </c>
      <c r="G162" s="39">
        <v>65</v>
      </c>
      <c r="H162" s="6">
        <f t="shared" si="39"/>
        <v>65</v>
      </c>
      <c r="I162" s="39">
        <v>65</v>
      </c>
      <c r="J162" s="6">
        <f t="shared" si="40"/>
        <v>71.5</v>
      </c>
      <c r="K162" s="6">
        <f t="shared" si="41"/>
        <v>58.5</v>
      </c>
      <c r="L162" s="36" t="s">
        <v>99</v>
      </c>
      <c r="M162" s="36" t="s">
        <v>975</v>
      </c>
      <c r="N162" s="38">
        <v>1</v>
      </c>
      <c r="O162" s="36" t="s">
        <v>47</v>
      </c>
      <c r="P162" s="39">
        <v>0</v>
      </c>
      <c r="Q162" s="39">
        <v>0</v>
      </c>
      <c r="R162" s="39">
        <v>0</v>
      </c>
      <c r="S162" s="39">
        <v>0</v>
      </c>
      <c r="T162" s="39">
        <v>1</v>
      </c>
      <c r="U162" s="10">
        <v>1</v>
      </c>
      <c r="V162" s="40" t="s">
        <v>1564</v>
      </c>
      <c r="W162" s="36"/>
      <c r="X162" s="36"/>
      <c r="Y162" s="36"/>
      <c r="Z162" s="36"/>
      <c r="AA162" s="36"/>
      <c r="AB162" s="36"/>
      <c r="AC162" s="36"/>
    </row>
    <row r="163" spans="1:29" ht="12">
      <c r="A163" s="36" t="s">
        <v>1565</v>
      </c>
      <c r="B163" s="36" t="s">
        <v>1566</v>
      </c>
      <c r="C163" s="36" t="s">
        <v>354</v>
      </c>
      <c r="D163" s="7" t="s">
        <v>30</v>
      </c>
      <c r="E163" s="33">
        <v>42802</v>
      </c>
      <c r="F163" s="36"/>
      <c r="G163" s="39">
        <v>100</v>
      </c>
      <c r="H163" s="6">
        <f t="shared" si="39"/>
        <v>100</v>
      </c>
      <c r="I163" s="39">
        <v>100</v>
      </c>
      <c r="J163" s="6">
        <f t="shared" si="40"/>
        <v>110.00000000000001</v>
      </c>
      <c r="K163" s="6">
        <f t="shared" si="41"/>
        <v>90</v>
      </c>
      <c r="L163" s="36" t="s">
        <v>99</v>
      </c>
      <c r="M163" s="36" t="s">
        <v>975</v>
      </c>
      <c r="N163" s="38">
        <v>1</v>
      </c>
      <c r="O163" s="36" t="s">
        <v>47</v>
      </c>
      <c r="P163" s="39">
        <v>0</v>
      </c>
      <c r="Q163" s="39">
        <v>0</v>
      </c>
      <c r="R163" s="39">
        <v>0</v>
      </c>
      <c r="S163" s="39">
        <v>0</v>
      </c>
      <c r="T163" s="39">
        <v>1</v>
      </c>
      <c r="U163" s="10">
        <v>1</v>
      </c>
      <c r="V163" s="40" t="s">
        <v>1567</v>
      </c>
      <c r="W163" s="36"/>
      <c r="X163" s="36"/>
      <c r="Y163" s="36" t="s">
        <v>1568</v>
      </c>
      <c r="Z163" s="36"/>
      <c r="AA163" s="36"/>
      <c r="AB163" s="36"/>
      <c r="AC163" s="36"/>
    </row>
    <row r="164" spans="1:29" ht="12">
      <c r="A164" s="36" t="s">
        <v>1642</v>
      </c>
      <c r="B164" s="36" t="s">
        <v>1643</v>
      </c>
      <c r="C164" s="36" t="s">
        <v>180</v>
      </c>
      <c r="D164" s="7" t="s">
        <v>30</v>
      </c>
      <c r="E164" s="33">
        <v>42802</v>
      </c>
      <c r="F164" s="36" t="s">
        <v>1644</v>
      </c>
      <c r="G164" s="39">
        <v>40</v>
      </c>
      <c r="H164" s="6">
        <f t="shared" si="39"/>
        <v>40</v>
      </c>
      <c r="I164" s="39">
        <v>40</v>
      </c>
      <c r="J164" s="6">
        <f t="shared" si="40"/>
        <v>44</v>
      </c>
      <c r="K164" s="6">
        <f t="shared" si="41"/>
        <v>36</v>
      </c>
      <c r="L164" s="36" t="s">
        <v>99</v>
      </c>
      <c r="M164" s="36" t="s">
        <v>234</v>
      </c>
      <c r="N164" s="38">
        <v>1</v>
      </c>
      <c r="O164" s="36" t="s">
        <v>60</v>
      </c>
      <c r="P164" s="39">
        <v>0</v>
      </c>
      <c r="Q164" s="39">
        <v>0</v>
      </c>
      <c r="R164" s="39">
        <v>0</v>
      </c>
      <c r="S164" s="39">
        <v>0</v>
      </c>
      <c r="T164" s="39">
        <v>1</v>
      </c>
      <c r="U164" s="10">
        <v>1</v>
      </c>
      <c r="V164" s="40" t="s">
        <v>1645</v>
      </c>
      <c r="W164" s="36"/>
      <c r="X164" s="36"/>
      <c r="Y164" s="36"/>
      <c r="Z164" s="36"/>
      <c r="AA164" s="36"/>
      <c r="AB164" s="36"/>
      <c r="AC164" s="36"/>
    </row>
    <row r="165" spans="1:29" ht="12">
      <c r="A165" s="36" t="s">
        <v>1646</v>
      </c>
      <c r="B165" s="36" t="s">
        <v>1647</v>
      </c>
      <c r="C165" s="36" t="s">
        <v>180</v>
      </c>
      <c r="D165" s="7" t="s">
        <v>30</v>
      </c>
      <c r="E165" s="33">
        <v>42802</v>
      </c>
      <c r="F165" s="36"/>
      <c r="G165" s="36"/>
      <c r="H165" s="6"/>
      <c r="I165" s="36"/>
      <c r="J165" s="6"/>
      <c r="K165" s="6"/>
      <c r="L165" s="36" t="s">
        <v>99</v>
      </c>
      <c r="M165" s="36" t="s">
        <v>234</v>
      </c>
      <c r="N165" s="38">
        <v>1</v>
      </c>
      <c r="O165" s="36" t="s">
        <v>47</v>
      </c>
      <c r="P165" s="39">
        <v>0</v>
      </c>
      <c r="Q165" s="39">
        <v>0</v>
      </c>
      <c r="R165" s="39">
        <v>0</v>
      </c>
      <c r="S165" s="39">
        <v>0</v>
      </c>
      <c r="T165" s="39">
        <v>1</v>
      </c>
      <c r="U165" s="10">
        <v>1</v>
      </c>
      <c r="V165" s="40" t="s">
        <v>1648</v>
      </c>
      <c r="W165" s="36"/>
      <c r="X165" s="36"/>
      <c r="Y165" s="36"/>
      <c r="Z165" s="36"/>
      <c r="AA165" s="36"/>
      <c r="AB165" s="36"/>
      <c r="AC165" s="36"/>
    </row>
    <row r="166" spans="1:29" ht="12">
      <c r="A166" s="36" t="s">
        <v>1696</v>
      </c>
      <c r="B166" s="36" t="s">
        <v>1697</v>
      </c>
      <c r="C166" s="36" t="s">
        <v>768</v>
      </c>
      <c r="D166" s="7" t="s">
        <v>30</v>
      </c>
      <c r="E166" s="33">
        <v>42802</v>
      </c>
      <c r="F166" s="36" t="s">
        <v>36</v>
      </c>
      <c r="G166" s="39">
        <v>200</v>
      </c>
      <c r="H166" s="6">
        <f t="shared" ref="H166:H167" si="42">(J166+K166)/2</f>
        <v>200</v>
      </c>
      <c r="I166" s="39">
        <v>200</v>
      </c>
      <c r="J166" s="6">
        <f t="shared" ref="J166:J167" si="43">G166*1.1</f>
        <v>220.00000000000003</v>
      </c>
      <c r="K166" s="6">
        <f t="shared" ref="K166:K167" si="44">I166*0.9</f>
        <v>180</v>
      </c>
      <c r="L166" s="36" t="s">
        <v>99</v>
      </c>
      <c r="M166" s="36" t="s">
        <v>975</v>
      </c>
      <c r="N166" s="38">
        <v>1</v>
      </c>
      <c r="O166" s="36" t="s">
        <v>47</v>
      </c>
      <c r="P166" s="39">
        <v>0</v>
      </c>
      <c r="Q166" s="39">
        <v>0</v>
      </c>
      <c r="R166" s="39">
        <v>0</v>
      </c>
      <c r="S166" s="39">
        <v>0</v>
      </c>
      <c r="T166" s="39">
        <v>1</v>
      </c>
      <c r="U166" s="10">
        <v>1</v>
      </c>
      <c r="V166" s="40" t="s">
        <v>1701</v>
      </c>
      <c r="W166" s="36"/>
      <c r="X166" s="36"/>
      <c r="Y166" s="36"/>
      <c r="Z166" s="36"/>
      <c r="AA166" s="36"/>
      <c r="AB166" s="36"/>
      <c r="AC166" s="36"/>
    </row>
    <row r="167" spans="1:29" ht="12">
      <c r="A167" s="36" t="s">
        <v>1744</v>
      </c>
      <c r="B167" s="36" t="s">
        <v>1745</v>
      </c>
      <c r="C167" s="36" t="s">
        <v>551</v>
      </c>
      <c r="D167" s="7" t="s">
        <v>30</v>
      </c>
      <c r="E167" s="33">
        <v>42802</v>
      </c>
      <c r="F167" s="36" t="s">
        <v>227</v>
      </c>
      <c r="G167" s="39">
        <v>100</v>
      </c>
      <c r="H167" s="6">
        <f t="shared" si="42"/>
        <v>100</v>
      </c>
      <c r="I167" s="39">
        <v>100</v>
      </c>
      <c r="J167" s="6">
        <f t="shared" si="43"/>
        <v>110.00000000000001</v>
      </c>
      <c r="K167" s="6">
        <f t="shared" si="44"/>
        <v>90</v>
      </c>
      <c r="L167" s="36" t="s">
        <v>99</v>
      </c>
      <c r="M167" s="36" t="s">
        <v>1746</v>
      </c>
      <c r="N167" s="38">
        <v>1</v>
      </c>
      <c r="O167" s="36" t="s">
        <v>47</v>
      </c>
      <c r="P167" s="39">
        <v>0</v>
      </c>
      <c r="Q167" s="39">
        <v>0</v>
      </c>
      <c r="R167" s="39">
        <v>0</v>
      </c>
      <c r="S167" s="39">
        <v>0</v>
      </c>
      <c r="T167" s="39">
        <v>1</v>
      </c>
      <c r="U167" s="10">
        <v>1</v>
      </c>
      <c r="V167" s="40" t="s">
        <v>1747</v>
      </c>
      <c r="W167" s="36"/>
      <c r="X167" s="36"/>
      <c r="Y167" s="36"/>
      <c r="Z167" s="36"/>
      <c r="AA167" s="36"/>
      <c r="AB167" s="36"/>
      <c r="AC167" s="36"/>
    </row>
    <row r="168" spans="1:29" ht="12">
      <c r="A168" s="36" t="s">
        <v>549</v>
      </c>
      <c r="B168" s="36" t="s">
        <v>1748</v>
      </c>
      <c r="C168" s="36" t="s">
        <v>551</v>
      </c>
      <c r="D168" s="7" t="s">
        <v>30</v>
      </c>
      <c r="E168" s="33">
        <v>42802</v>
      </c>
      <c r="F168" s="36"/>
      <c r="G168" s="36"/>
      <c r="H168" s="6"/>
      <c r="I168" s="36"/>
      <c r="J168" s="6"/>
      <c r="K168" s="6"/>
      <c r="L168" s="36" t="s">
        <v>99</v>
      </c>
      <c r="M168" s="36" t="s">
        <v>234</v>
      </c>
      <c r="N168" s="38">
        <v>1</v>
      </c>
      <c r="O168" s="36" t="s">
        <v>47</v>
      </c>
      <c r="P168" s="39">
        <v>0</v>
      </c>
      <c r="Q168" s="39">
        <v>0</v>
      </c>
      <c r="R168" s="39">
        <v>0</v>
      </c>
      <c r="S168" s="39">
        <v>0</v>
      </c>
      <c r="T168" s="39">
        <v>1</v>
      </c>
      <c r="U168" s="10">
        <v>1</v>
      </c>
      <c r="V168" s="40" t="s">
        <v>1749</v>
      </c>
      <c r="W168" s="36"/>
      <c r="X168" s="36"/>
      <c r="Y168" s="36"/>
      <c r="Z168" s="36"/>
      <c r="AA168" s="36"/>
      <c r="AB168" s="36"/>
      <c r="AC168" s="36"/>
    </row>
    <row r="169" spans="1:29" ht="12">
      <c r="A169" s="36" t="s">
        <v>1750</v>
      </c>
      <c r="B169" s="36" t="s">
        <v>1751</v>
      </c>
      <c r="C169" s="36" t="s">
        <v>551</v>
      </c>
      <c r="D169" s="7" t="s">
        <v>30</v>
      </c>
      <c r="E169" s="33">
        <v>42802</v>
      </c>
      <c r="F169" s="36" t="s">
        <v>207</v>
      </c>
      <c r="G169" s="39">
        <v>200</v>
      </c>
      <c r="H169" s="6">
        <f t="shared" ref="H169:H178" si="45">(J169+K169)/2</f>
        <v>200</v>
      </c>
      <c r="I169" s="39">
        <v>200</v>
      </c>
      <c r="J169" s="6">
        <f t="shared" ref="J169:J178" si="46">G169*1.1</f>
        <v>220.00000000000003</v>
      </c>
      <c r="K169" s="6">
        <f t="shared" ref="K169:K178" si="47">I169*0.9</f>
        <v>180</v>
      </c>
      <c r="L169" s="36" t="s">
        <v>99</v>
      </c>
      <c r="M169" s="36" t="s">
        <v>234</v>
      </c>
      <c r="N169" s="38">
        <v>1</v>
      </c>
      <c r="O169" s="36" t="s">
        <v>47</v>
      </c>
      <c r="P169" s="39">
        <v>0</v>
      </c>
      <c r="Q169" s="39">
        <v>0</v>
      </c>
      <c r="R169" s="39">
        <v>0</v>
      </c>
      <c r="S169" s="39">
        <v>0</v>
      </c>
      <c r="T169" s="39">
        <v>1</v>
      </c>
      <c r="U169" s="10">
        <v>1</v>
      </c>
      <c r="V169" s="40" t="s">
        <v>1757</v>
      </c>
      <c r="W169" s="36"/>
      <c r="X169" s="36"/>
      <c r="Y169" s="36"/>
      <c r="Z169" s="36"/>
      <c r="AA169" s="36"/>
      <c r="AB169" s="36"/>
      <c r="AC169" s="36"/>
    </row>
    <row r="170" spans="1:29" ht="12">
      <c r="A170" s="36" t="s">
        <v>1758</v>
      </c>
      <c r="B170" s="36" t="s">
        <v>1759</v>
      </c>
      <c r="C170" s="36" t="s">
        <v>551</v>
      </c>
      <c r="D170" s="7" t="s">
        <v>30</v>
      </c>
      <c r="E170" s="33">
        <v>42802</v>
      </c>
      <c r="F170" s="36" t="s">
        <v>227</v>
      </c>
      <c r="G170" s="39">
        <v>100</v>
      </c>
      <c r="H170" s="6">
        <f t="shared" si="45"/>
        <v>100</v>
      </c>
      <c r="I170" s="39">
        <v>100</v>
      </c>
      <c r="J170" s="6">
        <f t="shared" si="46"/>
        <v>110.00000000000001</v>
      </c>
      <c r="K170" s="6">
        <f t="shared" si="47"/>
        <v>90</v>
      </c>
      <c r="L170" s="36" t="s">
        <v>99</v>
      </c>
      <c r="M170" s="36" t="s">
        <v>234</v>
      </c>
      <c r="N170" s="38">
        <v>1</v>
      </c>
      <c r="O170" s="36" t="s">
        <v>47</v>
      </c>
      <c r="P170" s="39">
        <v>0</v>
      </c>
      <c r="Q170" s="39">
        <v>0</v>
      </c>
      <c r="R170" s="39">
        <v>0</v>
      </c>
      <c r="S170" s="39">
        <v>0</v>
      </c>
      <c r="T170" s="39">
        <v>1</v>
      </c>
      <c r="U170" s="10">
        <v>1</v>
      </c>
      <c r="V170" s="40" t="s">
        <v>1747</v>
      </c>
      <c r="W170" s="36"/>
      <c r="X170" s="36"/>
      <c r="Y170" s="36"/>
      <c r="Z170" s="36"/>
      <c r="AA170" s="36"/>
      <c r="AB170" s="36"/>
      <c r="AC170" s="36"/>
    </row>
    <row r="171" spans="1:29" ht="12">
      <c r="A171" s="36" t="s">
        <v>1767</v>
      </c>
      <c r="B171" s="36" t="s">
        <v>1768</v>
      </c>
      <c r="C171" s="36" t="s">
        <v>551</v>
      </c>
      <c r="D171" s="7" t="s">
        <v>30</v>
      </c>
      <c r="E171" s="33">
        <v>42802</v>
      </c>
      <c r="F171" s="36" t="s">
        <v>375</v>
      </c>
      <c r="G171" s="39">
        <v>24</v>
      </c>
      <c r="H171" s="6">
        <f t="shared" si="45"/>
        <v>24</v>
      </c>
      <c r="I171" s="39">
        <v>24</v>
      </c>
      <c r="J171" s="6">
        <f t="shared" si="46"/>
        <v>26.400000000000002</v>
      </c>
      <c r="K171" s="6">
        <f t="shared" si="47"/>
        <v>21.6</v>
      </c>
      <c r="L171" s="36" t="s">
        <v>99</v>
      </c>
      <c r="M171" s="36" t="s">
        <v>234</v>
      </c>
      <c r="N171" s="38">
        <v>1</v>
      </c>
      <c r="O171" s="36" t="s">
        <v>79</v>
      </c>
      <c r="P171" s="39">
        <v>0</v>
      </c>
      <c r="Q171" s="39">
        <v>0</v>
      </c>
      <c r="R171" s="39">
        <v>0</v>
      </c>
      <c r="S171" s="39">
        <v>0</v>
      </c>
      <c r="T171" s="39">
        <v>1</v>
      </c>
      <c r="U171" s="10">
        <v>1</v>
      </c>
      <c r="V171" s="40" t="s">
        <v>1771</v>
      </c>
      <c r="W171" s="36"/>
      <c r="X171" s="36"/>
      <c r="Y171" s="36"/>
      <c r="Z171" s="36"/>
      <c r="AA171" s="36"/>
      <c r="AB171" s="36"/>
      <c r="AC171" s="36"/>
    </row>
    <row r="172" spans="1:29" ht="12">
      <c r="A172" s="36" t="s">
        <v>1767</v>
      </c>
      <c r="B172" s="36" t="s">
        <v>1772</v>
      </c>
      <c r="C172" s="36" t="s">
        <v>551</v>
      </c>
      <c r="D172" s="7" t="s">
        <v>30</v>
      </c>
      <c r="E172" s="33">
        <v>42802</v>
      </c>
      <c r="F172" s="36" t="s">
        <v>1644</v>
      </c>
      <c r="G172" s="39">
        <v>40</v>
      </c>
      <c r="H172" s="6">
        <f t="shared" si="45"/>
        <v>40</v>
      </c>
      <c r="I172" s="39">
        <v>40</v>
      </c>
      <c r="J172" s="6">
        <f t="shared" si="46"/>
        <v>44</v>
      </c>
      <c r="K172" s="6">
        <f t="shared" si="47"/>
        <v>36</v>
      </c>
      <c r="L172" s="36" t="s">
        <v>1774</v>
      </c>
      <c r="M172" s="36" t="s">
        <v>234</v>
      </c>
      <c r="N172" s="38">
        <v>1</v>
      </c>
      <c r="O172" s="36" t="s">
        <v>79</v>
      </c>
      <c r="P172" s="39">
        <v>0</v>
      </c>
      <c r="Q172" s="39">
        <v>0</v>
      </c>
      <c r="R172" s="39">
        <v>0</v>
      </c>
      <c r="S172" s="39">
        <v>0</v>
      </c>
      <c r="T172" s="39">
        <v>1</v>
      </c>
      <c r="U172" s="10">
        <v>1</v>
      </c>
      <c r="V172" s="40" t="s">
        <v>1771</v>
      </c>
      <c r="W172" s="40" t="s">
        <v>1775</v>
      </c>
      <c r="X172" s="36"/>
      <c r="Y172" s="36"/>
      <c r="Z172" s="36"/>
      <c r="AA172" s="36"/>
      <c r="AB172" s="36"/>
      <c r="AC172" s="36"/>
    </row>
    <row r="173" spans="1:29" ht="12">
      <c r="A173" s="36" t="s">
        <v>1776</v>
      </c>
      <c r="B173" s="36" t="s">
        <v>1777</v>
      </c>
      <c r="C173" s="36" t="s">
        <v>551</v>
      </c>
      <c r="D173" s="7" t="s">
        <v>30</v>
      </c>
      <c r="E173" s="33">
        <v>42802</v>
      </c>
      <c r="F173" s="36" t="s">
        <v>1778</v>
      </c>
      <c r="G173" s="39">
        <v>60</v>
      </c>
      <c r="H173" s="6">
        <f t="shared" si="45"/>
        <v>60</v>
      </c>
      <c r="I173" s="39">
        <v>60</v>
      </c>
      <c r="J173" s="6">
        <f t="shared" si="46"/>
        <v>66</v>
      </c>
      <c r="K173" s="6">
        <f t="shared" si="47"/>
        <v>54</v>
      </c>
      <c r="L173" s="36" t="s">
        <v>1774</v>
      </c>
      <c r="M173" s="36" t="s">
        <v>234</v>
      </c>
      <c r="N173" s="38">
        <v>1</v>
      </c>
      <c r="O173" s="36" t="s">
        <v>79</v>
      </c>
      <c r="P173" s="39">
        <v>0</v>
      </c>
      <c r="Q173" s="39">
        <v>0</v>
      </c>
      <c r="R173" s="39">
        <v>0</v>
      </c>
      <c r="S173" s="39">
        <v>0</v>
      </c>
      <c r="T173" s="39">
        <v>1</v>
      </c>
      <c r="U173" s="10">
        <v>1</v>
      </c>
      <c r="V173" s="40" t="s">
        <v>1771</v>
      </c>
      <c r="W173" s="40" t="s">
        <v>1775</v>
      </c>
      <c r="X173" s="36"/>
      <c r="Y173" s="36"/>
      <c r="Z173" s="36"/>
      <c r="AA173" s="36"/>
      <c r="AB173" s="36"/>
      <c r="AC173" s="36"/>
    </row>
    <row r="174" spans="1:29" ht="12">
      <c r="A174" s="36" t="s">
        <v>1779</v>
      </c>
      <c r="B174" s="36" t="s">
        <v>1777</v>
      </c>
      <c r="C174" s="36" t="s">
        <v>551</v>
      </c>
      <c r="D174" s="7" t="s">
        <v>30</v>
      </c>
      <c r="E174" s="33">
        <v>42802</v>
      </c>
      <c r="F174" s="36" t="s">
        <v>1781</v>
      </c>
      <c r="G174" s="39">
        <v>70</v>
      </c>
      <c r="H174" s="6">
        <f t="shared" si="45"/>
        <v>70</v>
      </c>
      <c r="I174" s="39">
        <v>70</v>
      </c>
      <c r="J174" s="6">
        <f t="shared" si="46"/>
        <v>77</v>
      </c>
      <c r="K174" s="6">
        <f t="shared" si="47"/>
        <v>63</v>
      </c>
      <c r="L174" s="36" t="s">
        <v>1774</v>
      </c>
      <c r="M174" s="36" t="s">
        <v>234</v>
      </c>
      <c r="N174" s="38">
        <v>1</v>
      </c>
      <c r="O174" s="36" t="s">
        <v>79</v>
      </c>
      <c r="P174" s="39">
        <v>0</v>
      </c>
      <c r="Q174" s="39">
        <v>0</v>
      </c>
      <c r="R174" s="39">
        <v>0</v>
      </c>
      <c r="S174" s="39">
        <v>0</v>
      </c>
      <c r="T174" s="39">
        <v>1</v>
      </c>
      <c r="U174" s="10">
        <v>1</v>
      </c>
      <c r="V174" s="40" t="s">
        <v>1771</v>
      </c>
      <c r="W174" s="40" t="s">
        <v>1775</v>
      </c>
      <c r="X174" s="36"/>
      <c r="Y174" s="36" t="s">
        <v>1782</v>
      </c>
      <c r="Z174" s="36"/>
      <c r="AA174" s="36"/>
      <c r="AB174" s="36"/>
      <c r="AC174" s="36"/>
    </row>
    <row r="175" spans="1:29" ht="12">
      <c r="A175" s="36" t="s">
        <v>1783</v>
      </c>
      <c r="B175" s="36" t="s">
        <v>1784</v>
      </c>
      <c r="C175" s="36" t="s">
        <v>225</v>
      </c>
      <c r="D175" s="7" t="s">
        <v>30</v>
      </c>
      <c r="E175" s="53">
        <v>42802</v>
      </c>
      <c r="F175" s="36" t="s">
        <v>287</v>
      </c>
      <c r="G175" s="39">
        <v>300</v>
      </c>
      <c r="H175" s="6">
        <f t="shared" si="45"/>
        <v>300</v>
      </c>
      <c r="I175" s="39">
        <v>300</v>
      </c>
      <c r="J175" s="6">
        <f t="shared" si="46"/>
        <v>330</v>
      </c>
      <c r="K175" s="6">
        <f t="shared" si="47"/>
        <v>270</v>
      </c>
      <c r="L175" s="36" t="s">
        <v>1789</v>
      </c>
      <c r="M175" s="36" t="s">
        <v>477</v>
      </c>
      <c r="N175" s="38">
        <v>1</v>
      </c>
      <c r="O175" s="36" t="s">
        <v>60</v>
      </c>
      <c r="P175" s="39">
        <v>0</v>
      </c>
      <c r="Q175" s="39">
        <v>0</v>
      </c>
      <c r="R175" s="39">
        <v>0</v>
      </c>
      <c r="S175" s="39">
        <v>0</v>
      </c>
      <c r="T175" s="39">
        <v>1</v>
      </c>
      <c r="U175" s="10">
        <v>1</v>
      </c>
      <c r="V175" s="40" t="s">
        <v>1790</v>
      </c>
      <c r="W175" s="36"/>
      <c r="X175" s="36"/>
      <c r="Y175" s="36"/>
      <c r="Z175" s="36"/>
      <c r="AA175" s="36"/>
      <c r="AB175" s="36"/>
      <c r="AC175" s="36"/>
    </row>
    <row r="176" spans="1:29" ht="12">
      <c r="A176" s="36" t="s">
        <v>155</v>
      </c>
      <c r="B176" s="36" t="s">
        <v>1334</v>
      </c>
      <c r="C176" s="36" t="s">
        <v>159</v>
      </c>
      <c r="D176" s="7" t="s">
        <v>30</v>
      </c>
      <c r="E176" s="33">
        <v>42802</v>
      </c>
      <c r="F176" s="36" t="s">
        <v>86</v>
      </c>
      <c r="G176" s="39">
        <v>30</v>
      </c>
      <c r="H176" s="6">
        <f t="shared" si="45"/>
        <v>30</v>
      </c>
      <c r="I176" s="39">
        <v>30</v>
      </c>
      <c r="J176" s="6">
        <f t="shared" si="46"/>
        <v>33</v>
      </c>
      <c r="K176" s="6">
        <f t="shared" si="47"/>
        <v>27</v>
      </c>
      <c r="L176" s="36" t="s">
        <v>99</v>
      </c>
      <c r="M176" s="36" t="s">
        <v>434</v>
      </c>
      <c r="N176" s="38">
        <v>1</v>
      </c>
      <c r="O176" s="36" t="s">
        <v>47</v>
      </c>
      <c r="P176" s="39">
        <v>0</v>
      </c>
      <c r="Q176" s="39">
        <v>0</v>
      </c>
      <c r="R176" s="39">
        <v>0</v>
      </c>
      <c r="S176" s="39">
        <v>0</v>
      </c>
      <c r="T176" s="39">
        <v>1</v>
      </c>
      <c r="U176" s="10">
        <v>1</v>
      </c>
      <c r="V176" s="40" t="s">
        <v>1342</v>
      </c>
      <c r="W176" s="36"/>
      <c r="X176" s="36"/>
      <c r="Y176" s="36" t="s">
        <v>1343</v>
      </c>
      <c r="Z176" s="36"/>
      <c r="AA176" s="36"/>
      <c r="AB176" s="36"/>
      <c r="AC176" s="36"/>
    </row>
    <row r="177" spans="1:29" ht="12">
      <c r="A177" s="36" t="s">
        <v>1798</v>
      </c>
      <c r="B177" s="36" t="s">
        <v>1799</v>
      </c>
      <c r="C177" s="36" t="s">
        <v>124</v>
      </c>
      <c r="D177" s="7" t="s">
        <v>30</v>
      </c>
      <c r="E177" s="33">
        <v>42802</v>
      </c>
      <c r="F177" s="36" t="s">
        <v>1013</v>
      </c>
      <c r="G177" s="39">
        <v>30</v>
      </c>
      <c r="H177" s="6">
        <f t="shared" si="45"/>
        <v>30</v>
      </c>
      <c r="I177" s="39">
        <v>30</v>
      </c>
      <c r="J177" s="6">
        <f t="shared" si="46"/>
        <v>33</v>
      </c>
      <c r="K177" s="6">
        <f t="shared" si="47"/>
        <v>27</v>
      </c>
      <c r="L177" s="36" t="s">
        <v>173</v>
      </c>
      <c r="M177" s="36" t="s">
        <v>975</v>
      </c>
      <c r="N177" s="38">
        <v>1</v>
      </c>
      <c r="O177" s="36" t="s">
        <v>167</v>
      </c>
      <c r="P177" s="39">
        <v>0</v>
      </c>
      <c r="Q177" s="39">
        <v>0</v>
      </c>
      <c r="R177" s="39">
        <v>0</v>
      </c>
      <c r="S177" s="39">
        <v>0</v>
      </c>
      <c r="T177" s="39">
        <v>1</v>
      </c>
      <c r="U177" s="10">
        <v>1</v>
      </c>
      <c r="V177" s="40" t="s">
        <v>1800</v>
      </c>
      <c r="W177" s="36"/>
      <c r="X177" s="36"/>
      <c r="Y177" s="36" t="s">
        <v>1801</v>
      </c>
      <c r="Z177" s="36"/>
      <c r="AA177" s="36"/>
      <c r="AB177" s="36"/>
      <c r="AC177" s="36"/>
    </row>
    <row r="178" spans="1:29" ht="12">
      <c r="A178" s="36" t="s">
        <v>1364</v>
      </c>
      <c r="B178" s="36" t="s">
        <v>1365</v>
      </c>
      <c r="C178" s="36" t="s">
        <v>1366</v>
      </c>
      <c r="D178" s="7" t="s">
        <v>30</v>
      </c>
      <c r="E178" s="33">
        <v>42802</v>
      </c>
      <c r="F178" s="36" t="s">
        <v>1367</v>
      </c>
      <c r="G178" s="39">
        <v>100</v>
      </c>
      <c r="H178" s="6">
        <f t="shared" si="45"/>
        <v>100</v>
      </c>
      <c r="I178" s="39">
        <v>100</v>
      </c>
      <c r="J178" s="6">
        <f t="shared" si="46"/>
        <v>110.00000000000001</v>
      </c>
      <c r="K178" s="6">
        <f t="shared" si="47"/>
        <v>90</v>
      </c>
      <c r="L178" s="36" t="s">
        <v>1368</v>
      </c>
      <c r="M178" s="36" t="s">
        <v>1369</v>
      </c>
      <c r="N178" s="38">
        <v>0</v>
      </c>
      <c r="O178" s="36" t="s">
        <v>167</v>
      </c>
      <c r="P178" s="39">
        <v>0</v>
      </c>
      <c r="Q178" s="39">
        <v>0</v>
      </c>
      <c r="R178" s="39">
        <v>0</v>
      </c>
      <c r="S178" s="39">
        <v>0</v>
      </c>
      <c r="T178" s="39">
        <v>1</v>
      </c>
      <c r="U178" s="10">
        <v>1</v>
      </c>
      <c r="V178" s="40" t="s">
        <v>1372</v>
      </c>
      <c r="W178" s="36"/>
      <c r="X178" s="36"/>
      <c r="Y178" s="36"/>
      <c r="Z178" s="36"/>
      <c r="AA178" s="36"/>
      <c r="AB178" s="36"/>
      <c r="AC178" s="36"/>
    </row>
    <row r="179" spans="1:29" ht="12">
      <c r="A179" s="36" t="s">
        <v>1804</v>
      </c>
      <c r="B179" s="36" t="s">
        <v>1805</v>
      </c>
      <c r="C179" s="36" t="s">
        <v>1806</v>
      </c>
      <c r="D179" s="7" t="s">
        <v>30</v>
      </c>
      <c r="E179" s="33">
        <v>42802</v>
      </c>
      <c r="F179" s="36"/>
      <c r="G179" s="36"/>
      <c r="H179" s="6"/>
      <c r="I179" s="36"/>
      <c r="J179" s="6"/>
      <c r="K179" s="6"/>
      <c r="L179" s="36" t="s">
        <v>99</v>
      </c>
      <c r="M179" s="36" t="s">
        <v>234</v>
      </c>
      <c r="N179" s="38">
        <v>1</v>
      </c>
      <c r="O179" s="36" t="s">
        <v>79</v>
      </c>
      <c r="P179" s="36"/>
      <c r="Q179" s="36"/>
      <c r="R179" s="36"/>
      <c r="S179" s="36"/>
      <c r="T179" s="39">
        <v>1</v>
      </c>
      <c r="U179" s="10">
        <v>1</v>
      </c>
      <c r="V179" s="40" t="s">
        <v>1808</v>
      </c>
      <c r="W179" s="36"/>
      <c r="X179" s="36"/>
      <c r="Y179" s="36"/>
      <c r="Z179" s="36"/>
      <c r="AA179" s="36"/>
      <c r="AB179" s="36"/>
      <c r="AC179" s="36"/>
    </row>
    <row r="180" spans="1:29" ht="12">
      <c r="A180" s="36" t="s">
        <v>1810</v>
      </c>
      <c r="B180" s="36" t="s">
        <v>1811</v>
      </c>
      <c r="C180" s="36" t="s">
        <v>574</v>
      </c>
      <c r="D180" s="7" t="s">
        <v>30</v>
      </c>
      <c r="E180" s="33">
        <v>42802</v>
      </c>
      <c r="F180" s="36" t="s">
        <v>1047</v>
      </c>
      <c r="G180" s="39">
        <v>100</v>
      </c>
      <c r="H180" s="6">
        <f t="shared" ref="H180:H182" si="48">(J180+K180)/2</f>
        <v>100</v>
      </c>
      <c r="I180" s="39">
        <v>100</v>
      </c>
      <c r="J180" s="6">
        <f t="shared" ref="J180:J182" si="49">G180*1.1</f>
        <v>110.00000000000001</v>
      </c>
      <c r="K180" s="6">
        <f t="shared" ref="K180:K182" si="50">I180*0.9</f>
        <v>90</v>
      </c>
      <c r="L180" s="36" t="s">
        <v>173</v>
      </c>
      <c r="M180" s="36" t="s">
        <v>234</v>
      </c>
      <c r="N180" s="38">
        <v>1</v>
      </c>
      <c r="O180" s="36" t="s">
        <v>79</v>
      </c>
      <c r="P180" s="39">
        <v>0</v>
      </c>
      <c r="Q180" s="39">
        <v>0</v>
      </c>
      <c r="R180" s="39">
        <v>0</v>
      </c>
      <c r="S180" s="39">
        <v>0</v>
      </c>
      <c r="T180" s="39">
        <v>1</v>
      </c>
      <c r="U180" s="10">
        <v>1</v>
      </c>
      <c r="V180" s="40" t="s">
        <v>1812</v>
      </c>
      <c r="W180" s="36"/>
      <c r="X180" s="36"/>
      <c r="Y180" s="36"/>
      <c r="Z180" s="36"/>
      <c r="AA180" s="36"/>
      <c r="AB180" s="36"/>
      <c r="AC180" s="36"/>
    </row>
    <row r="181" spans="1:29" ht="12">
      <c r="A181" s="36" t="s">
        <v>1813</v>
      </c>
      <c r="B181" s="36" t="s">
        <v>1814</v>
      </c>
      <c r="C181" s="36" t="s">
        <v>1815</v>
      </c>
      <c r="D181" s="7" t="s">
        <v>30</v>
      </c>
      <c r="E181" s="33">
        <v>42802</v>
      </c>
      <c r="F181" s="36" t="s">
        <v>376</v>
      </c>
      <c r="G181" s="39">
        <v>60</v>
      </c>
      <c r="H181" s="6">
        <f t="shared" si="48"/>
        <v>60</v>
      </c>
      <c r="I181" s="39">
        <v>60</v>
      </c>
      <c r="J181" s="6">
        <f t="shared" si="49"/>
        <v>66</v>
      </c>
      <c r="K181" s="6">
        <f t="shared" si="50"/>
        <v>54</v>
      </c>
      <c r="L181" s="36" t="s">
        <v>173</v>
      </c>
      <c r="M181" s="36" t="s">
        <v>234</v>
      </c>
      <c r="N181" s="38">
        <v>1</v>
      </c>
      <c r="O181" s="36" t="s">
        <v>79</v>
      </c>
      <c r="P181" s="39">
        <v>0</v>
      </c>
      <c r="Q181" s="39">
        <v>0</v>
      </c>
      <c r="R181" s="39">
        <v>0</v>
      </c>
      <c r="S181" s="39">
        <v>0</v>
      </c>
      <c r="T181" s="39">
        <v>1</v>
      </c>
      <c r="U181" s="10">
        <v>1</v>
      </c>
      <c r="V181" s="40" t="s">
        <v>1818</v>
      </c>
      <c r="W181" s="36"/>
      <c r="X181" s="36"/>
      <c r="Y181" s="36"/>
      <c r="Z181" s="36"/>
      <c r="AA181" s="36"/>
      <c r="AB181" s="36"/>
      <c r="AC181" s="36"/>
    </row>
    <row r="182" spans="1:29" ht="12">
      <c r="A182" s="36" t="s">
        <v>1819</v>
      </c>
      <c r="B182" s="36" t="s">
        <v>183</v>
      </c>
      <c r="C182" s="36" t="s">
        <v>388</v>
      </c>
      <c r="D182" s="7" t="s">
        <v>30</v>
      </c>
      <c r="E182" s="33">
        <v>42802</v>
      </c>
      <c r="F182" s="36" t="s">
        <v>1820</v>
      </c>
      <c r="G182" s="39">
        <v>200</v>
      </c>
      <c r="H182" s="6">
        <f t="shared" si="48"/>
        <v>200</v>
      </c>
      <c r="I182" s="39">
        <v>200</v>
      </c>
      <c r="J182" s="6">
        <f t="shared" si="49"/>
        <v>220.00000000000003</v>
      </c>
      <c r="K182" s="6">
        <f t="shared" si="50"/>
        <v>180</v>
      </c>
      <c r="L182" s="36" t="s">
        <v>1824</v>
      </c>
      <c r="M182" s="36" t="s">
        <v>1825</v>
      </c>
      <c r="N182" s="38">
        <v>1</v>
      </c>
      <c r="O182" s="36" t="s">
        <v>60</v>
      </c>
      <c r="P182" s="39">
        <v>0</v>
      </c>
      <c r="Q182" s="39">
        <v>0</v>
      </c>
      <c r="R182" s="39">
        <v>0</v>
      </c>
      <c r="S182" s="39">
        <v>0</v>
      </c>
      <c r="T182" s="39">
        <v>1</v>
      </c>
      <c r="U182" s="10">
        <v>1</v>
      </c>
      <c r="V182" s="40" t="s">
        <v>1827</v>
      </c>
      <c r="W182" s="36"/>
      <c r="X182" s="36"/>
      <c r="Y182" s="36"/>
      <c r="Z182" s="36"/>
      <c r="AA182" s="36"/>
      <c r="AB182" s="36"/>
      <c r="AC182" s="36"/>
    </row>
    <row r="183" spans="1:29" ht="12">
      <c r="A183" s="36" t="s">
        <v>1828</v>
      </c>
      <c r="B183" s="36" t="s">
        <v>1829</v>
      </c>
      <c r="C183" s="36" t="s">
        <v>65</v>
      </c>
      <c r="D183" s="7" t="s">
        <v>30</v>
      </c>
      <c r="E183" s="33">
        <v>42802</v>
      </c>
      <c r="F183" s="36"/>
      <c r="G183" s="36"/>
      <c r="H183" s="6"/>
      <c r="I183" s="36"/>
      <c r="J183" s="6"/>
      <c r="K183" s="6"/>
      <c r="L183" s="36" t="s">
        <v>1830</v>
      </c>
      <c r="M183" s="36" t="s">
        <v>234</v>
      </c>
      <c r="N183" s="38">
        <v>1</v>
      </c>
      <c r="O183" s="36" t="s">
        <v>448</v>
      </c>
      <c r="P183" s="39">
        <v>0</v>
      </c>
      <c r="Q183" s="39">
        <v>0</v>
      </c>
      <c r="R183" s="39">
        <v>0</v>
      </c>
      <c r="S183" s="39">
        <v>0</v>
      </c>
      <c r="T183" s="39">
        <v>1</v>
      </c>
      <c r="U183" s="10">
        <v>1</v>
      </c>
      <c r="V183" s="40" t="s">
        <v>1831</v>
      </c>
      <c r="W183" s="36"/>
      <c r="X183" s="36"/>
      <c r="Y183" s="36"/>
      <c r="Z183" s="36"/>
      <c r="AA183" s="36"/>
      <c r="AB183" s="36"/>
      <c r="AC183" s="36"/>
    </row>
    <row r="184" spans="1:29" ht="12">
      <c r="A184" s="36" t="s">
        <v>1065</v>
      </c>
      <c r="B184" s="37" t="s">
        <v>1832</v>
      </c>
      <c r="C184" s="36" t="s">
        <v>65</v>
      </c>
      <c r="D184" s="7" t="s">
        <v>30</v>
      </c>
      <c r="E184" s="33">
        <v>42802</v>
      </c>
      <c r="F184" s="37" t="s">
        <v>207</v>
      </c>
      <c r="G184" s="39">
        <v>200</v>
      </c>
      <c r="H184" s="6">
        <f t="shared" ref="H184:H186" si="51">(J184+K184)/2</f>
        <v>200</v>
      </c>
      <c r="I184" s="38">
        <v>200</v>
      </c>
      <c r="J184" s="6">
        <f t="shared" ref="J184:J186" si="52">G184*1.1</f>
        <v>220.00000000000003</v>
      </c>
      <c r="K184" s="6">
        <f t="shared" ref="K184:K186" si="53">I184*0.9</f>
        <v>180</v>
      </c>
      <c r="L184" s="36" t="s">
        <v>173</v>
      </c>
      <c r="M184" s="36" t="s">
        <v>1835</v>
      </c>
      <c r="N184" s="38">
        <v>1</v>
      </c>
      <c r="O184" s="37" t="s">
        <v>448</v>
      </c>
      <c r="P184" s="37">
        <v>0</v>
      </c>
      <c r="Q184" s="37">
        <v>0</v>
      </c>
      <c r="R184" s="37">
        <v>0</v>
      </c>
      <c r="S184" s="37">
        <v>0</v>
      </c>
      <c r="T184" s="39">
        <v>1</v>
      </c>
      <c r="U184" s="10">
        <v>1</v>
      </c>
      <c r="V184" s="40" t="s">
        <v>1836</v>
      </c>
      <c r="W184" s="40"/>
      <c r="X184" s="36"/>
      <c r="Y184" s="36"/>
      <c r="Z184" s="36"/>
      <c r="AA184" s="36"/>
      <c r="AB184" s="36"/>
      <c r="AC184" s="36"/>
    </row>
    <row r="185" spans="1:29" ht="12">
      <c r="A185" s="36" t="s">
        <v>1065</v>
      </c>
      <c r="B185" s="7" t="s">
        <v>1837</v>
      </c>
      <c r="C185" s="36" t="s">
        <v>65</v>
      </c>
      <c r="D185" s="7" t="s">
        <v>30</v>
      </c>
      <c r="E185" s="33">
        <v>42802</v>
      </c>
      <c r="F185" s="37" t="s">
        <v>1838</v>
      </c>
      <c r="G185" s="38">
        <v>3000</v>
      </c>
      <c r="H185" s="6">
        <f t="shared" si="51"/>
        <v>3000</v>
      </c>
      <c r="I185" s="38">
        <v>3000</v>
      </c>
      <c r="J185" s="6">
        <f t="shared" si="52"/>
        <v>3300.0000000000005</v>
      </c>
      <c r="K185" s="6">
        <f t="shared" si="53"/>
        <v>2700</v>
      </c>
      <c r="L185" s="36" t="s">
        <v>99</v>
      </c>
      <c r="M185" s="36" t="s">
        <v>234</v>
      </c>
      <c r="N185" s="38">
        <v>1</v>
      </c>
      <c r="O185" s="37" t="s">
        <v>1839</v>
      </c>
      <c r="P185" s="38">
        <v>13</v>
      </c>
      <c r="Q185" s="39">
        <v>0</v>
      </c>
      <c r="R185" s="39">
        <v>0</v>
      </c>
      <c r="S185" s="39">
        <v>0</v>
      </c>
      <c r="T185" s="39">
        <v>1</v>
      </c>
      <c r="U185" s="10">
        <v>1</v>
      </c>
      <c r="V185" s="40" t="s">
        <v>1840</v>
      </c>
      <c r="W185" s="36"/>
      <c r="X185" s="36"/>
      <c r="Y185" s="36"/>
      <c r="Z185" s="36"/>
      <c r="AA185" s="36"/>
      <c r="AB185" s="36"/>
      <c r="AC185" s="36"/>
    </row>
    <row r="186" spans="1:29" ht="12">
      <c r="A186" s="36" t="s">
        <v>1841</v>
      </c>
      <c r="B186" s="36" t="s">
        <v>1842</v>
      </c>
      <c r="C186" s="36" t="s">
        <v>65</v>
      </c>
      <c r="D186" s="7" t="s">
        <v>30</v>
      </c>
      <c r="E186" s="33">
        <v>42802</v>
      </c>
      <c r="F186" s="36" t="s">
        <v>1843</v>
      </c>
      <c r="G186" s="39">
        <v>15</v>
      </c>
      <c r="H186" s="6">
        <f t="shared" si="51"/>
        <v>15</v>
      </c>
      <c r="I186" s="39">
        <v>15</v>
      </c>
      <c r="J186" s="6">
        <f t="shared" si="52"/>
        <v>16.5</v>
      </c>
      <c r="K186" s="6">
        <f t="shared" si="53"/>
        <v>13.5</v>
      </c>
      <c r="L186" s="36" t="s">
        <v>173</v>
      </c>
      <c r="M186" s="36" t="s">
        <v>234</v>
      </c>
      <c r="N186" s="38">
        <v>1</v>
      </c>
      <c r="O186" s="36" t="s">
        <v>79</v>
      </c>
      <c r="P186" s="39">
        <v>0</v>
      </c>
      <c r="Q186" s="39">
        <v>0</v>
      </c>
      <c r="R186" s="39">
        <v>0</v>
      </c>
      <c r="S186" s="39">
        <v>0</v>
      </c>
      <c r="T186" s="39">
        <v>1</v>
      </c>
      <c r="U186" s="10">
        <v>1</v>
      </c>
      <c r="V186" s="40" t="s">
        <v>1844</v>
      </c>
      <c r="W186" s="36"/>
      <c r="X186" s="36"/>
      <c r="Y186" s="36"/>
      <c r="Z186" s="36"/>
      <c r="AA186" s="36"/>
      <c r="AB186" s="36"/>
      <c r="AC186" s="36"/>
    </row>
    <row r="187" spans="1:29" ht="12">
      <c r="A187" s="36" t="s">
        <v>1846</v>
      </c>
      <c r="B187" s="36" t="s">
        <v>1848</v>
      </c>
      <c r="C187" s="36" t="s">
        <v>685</v>
      </c>
      <c r="D187" s="7" t="s">
        <v>30</v>
      </c>
      <c r="E187" s="33">
        <v>42802</v>
      </c>
      <c r="F187" s="36"/>
      <c r="G187" s="36"/>
      <c r="H187" s="6"/>
      <c r="I187" s="36"/>
      <c r="J187" s="6"/>
      <c r="K187" s="6"/>
      <c r="L187" s="36" t="s">
        <v>1850</v>
      </c>
      <c r="M187" s="36" t="s">
        <v>234</v>
      </c>
      <c r="N187" s="38">
        <v>1</v>
      </c>
      <c r="O187" s="36" t="s">
        <v>47</v>
      </c>
      <c r="P187" s="39">
        <v>0</v>
      </c>
      <c r="Q187" s="39">
        <v>0</v>
      </c>
      <c r="R187" s="39">
        <v>0</v>
      </c>
      <c r="S187" s="39">
        <v>0</v>
      </c>
      <c r="T187" s="39">
        <v>1</v>
      </c>
      <c r="U187" s="10">
        <v>1</v>
      </c>
      <c r="V187" s="40" t="s">
        <v>1851</v>
      </c>
      <c r="W187" s="36"/>
      <c r="X187" s="36"/>
      <c r="Y187" s="36"/>
      <c r="Z187" s="36"/>
      <c r="AA187" s="36"/>
      <c r="AB187" s="36"/>
      <c r="AC187" s="36"/>
    </row>
    <row r="188" spans="1:29" ht="12">
      <c r="A188" s="36" t="s">
        <v>1852</v>
      </c>
      <c r="B188" s="36" t="s">
        <v>1854</v>
      </c>
      <c r="C188" s="36" t="s">
        <v>685</v>
      </c>
      <c r="D188" s="7" t="s">
        <v>30</v>
      </c>
      <c r="E188" s="33">
        <v>42802</v>
      </c>
      <c r="F188" s="36" t="s">
        <v>690</v>
      </c>
      <c r="G188" s="39">
        <v>200</v>
      </c>
      <c r="H188" s="6">
        <f t="shared" ref="H188:H191" si="54">(J188+K188)/2</f>
        <v>200</v>
      </c>
      <c r="I188" s="39">
        <v>200</v>
      </c>
      <c r="J188" s="6">
        <f t="shared" ref="J188:J191" si="55">G188*1.1</f>
        <v>220.00000000000003</v>
      </c>
      <c r="K188" s="6">
        <f t="shared" ref="K188:K191" si="56">I188*0.9</f>
        <v>180</v>
      </c>
      <c r="L188" s="36" t="s">
        <v>173</v>
      </c>
      <c r="M188" s="36" t="s">
        <v>1835</v>
      </c>
      <c r="N188" s="38">
        <v>1</v>
      </c>
      <c r="O188" s="36" t="s">
        <v>167</v>
      </c>
      <c r="P188" s="39">
        <v>0</v>
      </c>
      <c r="Q188" s="39">
        <v>0</v>
      </c>
      <c r="R188" s="39">
        <v>0</v>
      </c>
      <c r="S188" s="39">
        <v>0</v>
      </c>
      <c r="T188" s="39">
        <v>1</v>
      </c>
      <c r="U188" s="10">
        <v>1</v>
      </c>
      <c r="V188" s="40" t="s">
        <v>1859</v>
      </c>
      <c r="W188" s="36"/>
      <c r="X188" s="36"/>
      <c r="Y188" s="36"/>
      <c r="Z188" s="36"/>
      <c r="AA188" s="36"/>
      <c r="AB188" s="36"/>
      <c r="AC188" s="36"/>
    </row>
    <row r="189" spans="1:29" ht="12">
      <c r="A189" s="36" t="s">
        <v>682</v>
      </c>
      <c r="B189" s="36" t="s">
        <v>1863</v>
      </c>
      <c r="C189" s="36" t="s">
        <v>685</v>
      </c>
      <c r="D189" s="7" t="s">
        <v>30</v>
      </c>
      <c r="E189" s="33">
        <v>42802</v>
      </c>
      <c r="F189" s="36" t="s">
        <v>207</v>
      </c>
      <c r="G189" s="39">
        <v>200</v>
      </c>
      <c r="H189" s="6">
        <f t="shared" si="54"/>
        <v>200</v>
      </c>
      <c r="I189" s="39">
        <v>200</v>
      </c>
      <c r="J189" s="6">
        <f t="shared" si="55"/>
        <v>220.00000000000003</v>
      </c>
      <c r="K189" s="6">
        <f t="shared" si="56"/>
        <v>180</v>
      </c>
      <c r="L189" s="36" t="s">
        <v>1869</v>
      </c>
      <c r="M189" s="36" t="s">
        <v>1835</v>
      </c>
      <c r="N189" s="38">
        <v>1</v>
      </c>
      <c r="O189" s="36" t="s">
        <v>47</v>
      </c>
      <c r="P189" s="39">
        <v>0</v>
      </c>
      <c r="Q189" s="39">
        <v>0</v>
      </c>
      <c r="R189" s="39">
        <v>0</v>
      </c>
      <c r="S189" s="39">
        <v>0</v>
      </c>
      <c r="T189" s="39">
        <v>1</v>
      </c>
      <c r="U189" s="10">
        <v>1</v>
      </c>
      <c r="V189" s="40" t="s">
        <v>1872</v>
      </c>
      <c r="W189" s="36"/>
      <c r="X189" s="36"/>
      <c r="Y189" s="36"/>
      <c r="Z189" s="36"/>
      <c r="AA189" s="36"/>
      <c r="AB189" s="36"/>
      <c r="AC189" s="36"/>
    </row>
    <row r="190" spans="1:29" ht="12">
      <c r="A190" s="36" t="s">
        <v>682</v>
      </c>
      <c r="B190" s="36" t="s">
        <v>1874</v>
      </c>
      <c r="C190" s="36" t="s">
        <v>685</v>
      </c>
      <c r="D190" s="7" t="s">
        <v>30</v>
      </c>
      <c r="E190" s="33">
        <v>42802</v>
      </c>
      <c r="F190" s="36" t="s">
        <v>1875</v>
      </c>
      <c r="G190" s="39">
        <v>100</v>
      </c>
      <c r="H190" s="6">
        <f t="shared" si="54"/>
        <v>100</v>
      </c>
      <c r="I190" s="39">
        <v>100</v>
      </c>
      <c r="J190" s="6">
        <f t="shared" si="55"/>
        <v>110.00000000000001</v>
      </c>
      <c r="K190" s="6">
        <f t="shared" si="56"/>
        <v>90</v>
      </c>
      <c r="L190" s="36" t="s">
        <v>173</v>
      </c>
      <c r="M190" s="36" t="s">
        <v>1835</v>
      </c>
      <c r="N190" s="38">
        <v>1</v>
      </c>
      <c r="O190" s="36" t="s">
        <v>47</v>
      </c>
      <c r="P190" s="39">
        <v>0</v>
      </c>
      <c r="Q190" s="39">
        <v>0</v>
      </c>
      <c r="R190" s="39">
        <v>0</v>
      </c>
      <c r="S190" s="39">
        <v>0</v>
      </c>
      <c r="T190" s="39">
        <v>1</v>
      </c>
      <c r="U190" s="10">
        <v>1</v>
      </c>
      <c r="V190" s="40" t="s">
        <v>1880</v>
      </c>
      <c r="W190" s="36"/>
      <c r="X190" s="36"/>
      <c r="Y190" s="36"/>
      <c r="Z190" s="36"/>
      <c r="AA190" s="36"/>
      <c r="AB190" s="36"/>
      <c r="AC190" s="36"/>
    </row>
    <row r="191" spans="1:29" ht="12">
      <c r="A191" s="36" t="s">
        <v>270</v>
      </c>
      <c r="B191" s="36" t="s">
        <v>1882</v>
      </c>
      <c r="C191" s="36" t="s">
        <v>250</v>
      </c>
      <c r="D191" s="7" t="s">
        <v>30</v>
      </c>
      <c r="E191" s="33">
        <v>42802</v>
      </c>
      <c r="F191" s="36" t="s">
        <v>1883</v>
      </c>
      <c r="G191" s="39">
        <v>24</v>
      </c>
      <c r="H191" s="6">
        <f t="shared" si="54"/>
        <v>24</v>
      </c>
      <c r="I191" s="39">
        <v>24</v>
      </c>
      <c r="J191" s="6">
        <f t="shared" si="55"/>
        <v>26.400000000000002</v>
      </c>
      <c r="K191" s="6">
        <f t="shared" si="56"/>
        <v>21.6</v>
      </c>
      <c r="L191" s="36" t="s">
        <v>1886</v>
      </c>
      <c r="M191" s="36" t="s">
        <v>234</v>
      </c>
      <c r="N191" s="38">
        <v>1</v>
      </c>
      <c r="O191" s="36" t="s">
        <v>47</v>
      </c>
      <c r="P191" s="39">
        <v>0</v>
      </c>
      <c r="Q191" s="39">
        <v>0</v>
      </c>
      <c r="R191" s="39">
        <v>0</v>
      </c>
      <c r="S191" s="39">
        <v>0</v>
      </c>
      <c r="T191" s="39">
        <v>1</v>
      </c>
      <c r="U191" s="10">
        <v>1</v>
      </c>
      <c r="V191" s="11" t="s">
        <v>1887</v>
      </c>
      <c r="W191" s="40" t="s">
        <v>1888</v>
      </c>
      <c r="X191" s="36"/>
      <c r="Y191" s="36"/>
      <c r="Z191" s="36"/>
      <c r="AA191" s="36"/>
      <c r="AB191" s="36"/>
      <c r="AC191" s="36"/>
    </row>
    <row r="192" spans="1:29" ht="12">
      <c r="A192" s="36" t="s">
        <v>270</v>
      </c>
      <c r="B192" s="36" t="s">
        <v>1891</v>
      </c>
      <c r="C192" s="36" t="s">
        <v>250</v>
      </c>
      <c r="D192" s="7" t="s">
        <v>30</v>
      </c>
      <c r="E192" s="33">
        <v>42802</v>
      </c>
      <c r="F192" s="36"/>
      <c r="G192" s="36"/>
      <c r="H192" s="6"/>
      <c r="I192" s="36"/>
      <c r="J192" s="6"/>
      <c r="K192" s="6"/>
      <c r="L192" s="36" t="s">
        <v>1893</v>
      </c>
      <c r="M192" s="36" t="s">
        <v>234</v>
      </c>
      <c r="N192" s="38">
        <v>1</v>
      </c>
      <c r="O192" s="36" t="s">
        <v>47</v>
      </c>
      <c r="P192" s="39">
        <v>0</v>
      </c>
      <c r="Q192" s="39">
        <v>0</v>
      </c>
      <c r="R192" s="39">
        <v>0</v>
      </c>
      <c r="S192" s="39">
        <v>0</v>
      </c>
      <c r="T192" s="39">
        <v>1</v>
      </c>
      <c r="U192" s="10">
        <v>1</v>
      </c>
      <c r="V192" s="40" t="s">
        <v>1888</v>
      </c>
      <c r="W192" s="36"/>
      <c r="X192" s="36"/>
      <c r="Y192" s="36"/>
      <c r="Z192" s="36"/>
      <c r="AA192" s="36"/>
      <c r="AB192" s="36"/>
      <c r="AC192" s="36"/>
    </row>
    <row r="193" spans="1:29" ht="12">
      <c r="A193" s="36" t="s">
        <v>270</v>
      </c>
      <c r="B193" s="36" t="s">
        <v>1895</v>
      </c>
      <c r="C193" s="36" t="s">
        <v>250</v>
      </c>
      <c r="D193" s="7" t="s">
        <v>30</v>
      </c>
      <c r="E193" s="33">
        <v>42802</v>
      </c>
      <c r="F193" s="36" t="s">
        <v>36</v>
      </c>
      <c r="G193" s="39">
        <v>200</v>
      </c>
      <c r="H193" s="6">
        <f t="shared" ref="H193:H196" si="57">(J193+K193)/2</f>
        <v>200</v>
      </c>
      <c r="I193" s="39">
        <v>200</v>
      </c>
      <c r="J193" s="6">
        <f t="shared" ref="J193:J196" si="58">G193*1.1</f>
        <v>220.00000000000003</v>
      </c>
      <c r="K193" s="6">
        <f t="shared" ref="K193:K196" si="59">I193*0.9</f>
        <v>180</v>
      </c>
      <c r="L193" s="36" t="s">
        <v>173</v>
      </c>
      <c r="M193" s="36" t="s">
        <v>234</v>
      </c>
      <c r="N193" s="38">
        <v>1</v>
      </c>
      <c r="O193" s="36" t="s">
        <v>448</v>
      </c>
      <c r="P193" s="39">
        <v>0</v>
      </c>
      <c r="Q193" s="39">
        <v>0</v>
      </c>
      <c r="R193" s="39">
        <v>0</v>
      </c>
      <c r="S193" s="39">
        <v>0</v>
      </c>
      <c r="T193" s="39">
        <v>1</v>
      </c>
      <c r="U193" s="10">
        <v>1</v>
      </c>
      <c r="V193" s="11" t="s">
        <v>1887</v>
      </c>
      <c r="W193" s="40" t="s">
        <v>1888</v>
      </c>
      <c r="X193" s="36"/>
      <c r="Y193" s="36"/>
      <c r="Z193" s="36"/>
      <c r="AA193" s="36"/>
      <c r="AB193" s="36"/>
      <c r="AC193" s="36"/>
    </row>
    <row r="194" spans="1:29" ht="12">
      <c r="A194" s="36" t="s">
        <v>784</v>
      </c>
      <c r="B194" s="36" t="s">
        <v>1903</v>
      </c>
      <c r="C194" s="36" t="s">
        <v>250</v>
      </c>
      <c r="D194" s="7" t="s">
        <v>30</v>
      </c>
      <c r="E194" s="33">
        <v>42802</v>
      </c>
      <c r="F194" s="36" t="s">
        <v>207</v>
      </c>
      <c r="G194" s="39">
        <v>200</v>
      </c>
      <c r="H194" s="6">
        <f t="shared" si="57"/>
        <v>200</v>
      </c>
      <c r="I194" s="39">
        <v>200</v>
      </c>
      <c r="J194" s="6">
        <f t="shared" si="58"/>
        <v>220.00000000000003</v>
      </c>
      <c r="K194" s="6">
        <f t="shared" si="59"/>
        <v>180</v>
      </c>
      <c r="L194" s="36" t="s">
        <v>173</v>
      </c>
      <c r="M194" s="36" t="s">
        <v>234</v>
      </c>
      <c r="N194" s="38">
        <v>1</v>
      </c>
      <c r="O194" s="36" t="s">
        <v>167</v>
      </c>
      <c r="P194" s="39">
        <v>0</v>
      </c>
      <c r="Q194" s="39">
        <v>0</v>
      </c>
      <c r="R194" s="39">
        <v>0</v>
      </c>
      <c r="S194" s="39">
        <v>0</v>
      </c>
      <c r="T194" s="39">
        <v>1</v>
      </c>
      <c r="U194" s="10">
        <v>1</v>
      </c>
      <c r="V194" s="40" t="s">
        <v>1905</v>
      </c>
      <c r="W194" s="36"/>
      <c r="X194" s="36"/>
      <c r="Y194" s="36"/>
      <c r="Z194" s="36"/>
      <c r="AA194" s="36"/>
      <c r="AB194" s="36"/>
      <c r="AC194" s="36"/>
    </row>
    <row r="195" spans="1:29" ht="12">
      <c r="A195" s="36" t="s">
        <v>1906</v>
      </c>
      <c r="B195" s="36" t="s">
        <v>1907</v>
      </c>
      <c r="C195" s="36" t="s">
        <v>250</v>
      </c>
      <c r="D195" s="7" t="s">
        <v>30</v>
      </c>
      <c r="E195" s="33">
        <v>42802</v>
      </c>
      <c r="F195" s="36" t="s">
        <v>1908</v>
      </c>
      <c r="G195" s="39">
        <v>25</v>
      </c>
      <c r="H195" s="6">
        <f t="shared" si="57"/>
        <v>25</v>
      </c>
      <c r="I195" s="39">
        <v>25</v>
      </c>
      <c r="J195" s="6">
        <f t="shared" si="58"/>
        <v>27.500000000000004</v>
      </c>
      <c r="K195" s="6">
        <f t="shared" si="59"/>
        <v>22.5</v>
      </c>
      <c r="L195" s="36" t="s">
        <v>173</v>
      </c>
      <c r="M195" s="36" t="s">
        <v>234</v>
      </c>
      <c r="N195" s="38">
        <v>1</v>
      </c>
      <c r="O195" s="36" t="s">
        <v>79</v>
      </c>
      <c r="P195" s="39">
        <v>0</v>
      </c>
      <c r="Q195" s="39">
        <v>0</v>
      </c>
      <c r="R195" s="39">
        <v>0</v>
      </c>
      <c r="S195" s="39">
        <v>0</v>
      </c>
      <c r="T195" s="39">
        <v>1</v>
      </c>
      <c r="U195" s="10">
        <v>1</v>
      </c>
      <c r="V195" s="40" t="s">
        <v>1915</v>
      </c>
      <c r="W195" s="36"/>
      <c r="X195" s="36"/>
      <c r="Y195" s="36"/>
      <c r="Z195" s="36"/>
      <c r="AA195" s="36"/>
      <c r="AB195" s="36"/>
      <c r="AC195" s="36"/>
    </row>
    <row r="196" spans="1:29" ht="12">
      <c r="A196" s="36" t="s">
        <v>1916</v>
      </c>
      <c r="B196" s="36" t="s">
        <v>86</v>
      </c>
      <c r="C196" s="36" t="s">
        <v>1917</v>
      </c>
      <c r="D196" s="7" t="s">
        <v>30</v>
      </c>
      <c r="E196" s="33">
        <v>42802</v>
      </c>
      <c r="F196" s="36" t="s">
        <v>924</v>
      </c>
      <c r="G196" s="39">
        <v>100</v>
      </c>
      <c r="H196" s="6">
        <f t="shared" si="57"/>
        <v>100</v>
      </c>
      <c r="I196" s="39">
        <v>100</v>
      </c>
      <c r="J196" s="6">
        <f t="shared" si="58"/>
        <v>110.00000000000001</v>
      </c>
      <c r="K196" s="6">
        <f t="shared" si="59"/>
        <v>90</v>
      </c>
      <c r="L196" s="36" t="s">
        <v>173</v>
      </c>
      <c r="M196" s="36" t="s">
        <v>1920</v>
      </c>
      <c r="N196" s="38">
        <v>1</v>
      </c>
      <c r="O196" s="36" t="s">
        <v>448</v>
      </c>
      <c r="P196" s="39">
        <v>0</v>
      </c>
      <c r="Q196" s="39">
        <v>0</v>
      </c>
      <c r="R196" s="39">
        <v>0</v>
      </c>
      <c r="S196" s="39">
        <v>0</v>
      </c>
      <c r="T196" s="39">
        <v>1</v>
      </c>
      <c r="U196" s="10">
        <v>1</v>
      </c>
      <c r="V196" s="40" t="s">
        <v>1230</v>
      </c>
      <c r="W196" s="36"/>
      <c r="X196" s="36"/>
      <c r="Y196" s="36"/>
      <c r="Z196" s="36"/>
      <c r="AA196" s="36"/>
      <c r="AB196" s="36"/>
      <c r="AC196" s="36"/>
    </row>
    <row r="197" spans="1:29" ht="12">
      <c r="A197" s="36" t="s">
        <v>1922</v>
      </c>
      <c r="B197" s="36" t="s">
        <v>1923</v>
      </c>
      <c r="C197" s="36" t="s">
        <v>1924</v>
      </c>
      <c r="D197" s="7" t="s">
        <v>30</v>
      </c>
      <c r="E197" s="33">
        <v>42802</v>
      </c>
      <c r="F197" s="36"/>
      <c r="G197" s="36"/>
      <c r="H197" s="6"/>
      <c r="I197" s="36"/>
      <c r="J197" s="6"/>
      <c r="K197" s="6"/>
      <c r="L197" s="36" t="s">
        <v>173</v>
      </c>
      <c r="M197" s="36" t="s">
        <v>1925</v>
      </c>
      <c r="N197" s="38">
        <v>1</v>
      </c>
      <c r="O197" s="36" t="s">
        <v>60</v>
      </c>
      <c r="P197" s="39">
        <v>0</v>
      </c>
      <c r="Q197" s="39">
        <v>0</v>
      </c>
      <c r="R197" s="39">
        <v>0</v>
      </c>
      <c r="S197" s="39">
        <v>0</v>
      </c>
      <c r="T197" s="39">
        <v>1</v>
      </c>
      <c r="U197" s="10">
        <v>1</v>
      </c>
      <c r="V197" s="40" t="s">
        <v>1927</v>
      </c>
      <c r="W197" s="36"/>
      <c r="X197" s="36"/>
      <c r="Y197" s="36"/>
      <c r="Z197" s="36"/>
      <c r="AA197" s="36"/>
      <c r="AB197" s="36"/>
      <c r="AC197" s="36"/>
    </row>
    <row r="198" spans="1:29" ht="12">
      <c r="A198" s="36" t="s">
        <v>1929</v>
      </c>
      <c r="B198" s="36" t="s">
        <v>1930</v>
      </c>
      <c r="C198" s="36" t="s">
        <v>855</v>
      </c>
      <c r="D198" s="7" t="s">
        <v>30</v>
      </c>
      <c r="E198" s="33">
        <v>42802</v>
      </c>
      <c r="F198" s="36" t="s">
        <v>1932</v>
      </c>
      <c r="G198" s="39">
        <v>225</v>
      </c>
      <c r="H198" s="6">
        <f t="shared" ref="H198:H209" si="60">(J198+K198)/2</f>
        <v>225</v>
      </c>
      <c r="I198" s="39">
        <v>225</v>
      </c>
      <c r="J198" s="6">
        <f t="shared" ref="J198:J209" si="61">G198*1.1</f>
        <v>247.50000000000003</v>
      </c>
      <c r="K198" s="6">
        <f t="shared" ref="K198:K209" si="62">I198*0.9</f>
        <v>202.5</v>
      </c>
      <c r="L198" s="36" t="s">
        <v>173</v>
      </c>
      <c r="M198" s="36" t="s">
        <v>234</v>
      </c>
      <c r="N198" s="38">
        <v>1</v>
      </c>
      <c r="O198" s="36" t="s">
        <v>940</v>
      </c>
      <c r="P198" s="39">
        <v>0</v>
      </c>
      <c r="Q198" s="39">
        <v>0</v>
      </c>
      <c r="R198" s="39">
        <v>0</v>
      </c>
      <c r="S198" s="39">
        <v>0</v>
      </c>
      <c r="T198" s="39">
        <v>1</v>
      </c>
      <c r="U198" s="10">
        <v>1</v>
      </c>
      <c r="V198" s="40" t="s">
        <v>1939</v>
      </c>
      <c r="W198" s="36"/>
      <c r="X198" s="36"/>
      <c r="Y198" s="36"/>
      <c r="Z198" s="36"/>
      <c r="AA198" s="36"/>
      <c r="AB198" s="36"/>
      <c r="AC198" s="36"/>
    </row>
    <row r="199" spans="1:29" ht="12">
      <c r="A199" s="36" t="s">
        <v>1941</v>
      </c>
      <c r="B199" s="36" t="s">
        <v>1942</v>
      </c>
      <c r="C199" s="36" t="s">
        <v>855</v>
      </c>
      <c r="D199" s="7" t="s">
        <v>30</v>
      </c>
      <c r="E199" s="33">
        <v>42802</v>
      </c>
      <c r="F199" s="36" t="s">
        <v>1943</v>
      </c>
      <c r="G199" s="39">
        <v>200</v>
      </c>
      <c r="H199" s="6">
        <f t="shared" si="60"/>
        <v>200</v>
      </c>
      <c r="I199" s="39">
        <v>200</v>
      </c>
      <c r="J199" s="6">
        <f t="shared" si="61"/>
        <v>220.00000000000003</v>
      </c>
      <c r="K199" s="6">
        <f t="shared" si="62"/>
        <v>180</v>
      </c>
      <c r="L199" s="36" t="s">
        <v>1944</v>
      </c>
      <c r="M199" s="36" t="s">
        <v>1920</v>
      </c>
      <c r="N199" s="38">
        <v>1</v>
      </c>
      <c r="O199" s="36" t="s">
        <v>47</v>
      </c>
      <c r="P199" s="39">
        <v>0</v>
      </c>
      <c r="Q199" s="39">
        <v>0</v>
      </c>
      <c r="R199" s="39">
        <v>0</v>
      </c>
      <c r="S199" s="39">
        <v>0</v>
      </c>
      <c r="T199" s="39">
        <v>1</v>
      </c>
      <c r="U199" s="10">
        <v>1</v>
      </c>
      <c r="V199" s="40" t="s">
        <v>1945</v>
      </c>
      <c r="W199" s="36"/>
      <c r="X199" s="36"/>
      <c r="Y199" s="36"/>
      <c r="Z199" s="36"/>
      <c r="AA199" s="36"/>
      <c r="AB199" s="36"/>
      <c r="AC199" s="36"/>
    </row>
    <row r="200" spans="1:29" ht="12">
      <c r="A200" s="36" t="s">
        <v>1594</v>
      </c>
      <c r="B200" s="36" t="s">
        <v>1946</v>
      </c>
      <c r="C200" s="36" t="s">
        <v>855</v>
      </c>
      <c r="D200" s="7" t="s">
        <v>30</v>
      </c>
      <c r="E200" s="33">
        <v>42802</v>
      </c>
      <c r="F200" s="36" t="s">
        <v>566</v>
      </c>
      <c r="G200" s="39">
        <v>200</v>
      </c>
      <c r="H200" s="6">
        <f t="shared" si="60"/>
        <v>200</v>
      </c>
      <c r="I200" s="39">
        <v>200</v>
      </c>
      <c r="J200" s="6">
        <f t="shared" si="61"/>
        <v>220.00000000000003</v>
      </c>
      <c r="K200" s="6">
        <f t="shared" si="62"/>
        <v>180</v>
      </c>
      <c r="L200" s="36" t="s">
        <v>173</v>
      </c>
      <c r="M200" s="36" t="s">
        <v>234</v>
      </c>
      <c r="N200" s="38">
        <v>1</v>
      </c>
      <c r="O200" s="36" t="s">
        <v>47</v>
      </c>
      <c r="P200" s="39">
        <v>0</v>
      </c>
      <c r="Q200" s="39">
        <v>0</v>
      </c>
      <c r="R200" s="39">
        <v>0</v>
      </c>
      <c r="S200" s="39">
        <v>0</v>
      </c>
      <c r="T200" s="39">
        <v>1</v>
      </c>
      <c r="U200" s="10">
        <v>1</v>
      </c>
      <c r="V200" s="40" t="s">
        <v>1947</v>
      </c>
      <c r="W200" s="40" t="s">
        <v>1948</v>
      </c>
      <c r="X200" s="36"/>
      <c r="Y200" s="36"/>
      <c r="Z200" s="36"/>
      <c r="AA200" s="36"/>
      <c r="AB200" s="36"/>
      <c r="AC200" s="36"/>
    </row>
    <row r="201" spans="1:29" ht="12">
      <c r="A201" s="36" t="s">
        <v>1912</v>
      </c>
      <c r="B201" s="36" t="s">
        <v>1949</v>
      </c>
      <c r="C201" s="36" t="s">
        <v>516</v>
      </c>
      <c r="D201" s="7" t="s">
        <v>30</v>
      </c>
      <c r="E201" s="33">
        <v>42802</v>
      </c>
      <c r="F201" s="36" t="s">
        <v>1950</v>
      </c>
      <c r="G201" s="39">
        <v>700</v>
      </c>
      <c r="H201" s="6">
        <f t="shared" si="60"/>
        <v>1060</v>
      </c>
      <c r="I201" s="39">
        <v>1500</v>
      </c>
      <c r="J201" s="6">
        <f t="shared" si="61"/>
        <v>770.00000000000011</v>
      </c>
      <c r="K201" s="6">
        <f t="shared" si="62"/>
        <v>1350</v>
      </c>
      <c r="L201" s="36" t="s">
        <v>173</v>
      </c>
      <c r="M201" s="36" t="s">
        <v>234</v>
      </c>
      <c r="N201" s="38">
        <v>1</v>
      </c>
      <c r="O201" s="36" t="s">
        <v>79</v>
      </c>
      <c r="P201" s="39">
        <v>0</v>
      </c>
      <c r="Q201" s="39">
        <v>0</v>
      </c>
      <c r="R201" s="39">
        <v>0</v>
      </c>
      <c r="S201" s="39">
        <v>0</v>
      </c>
      <c r="T201" s="39">
        <v>1</v>
      </c>
      <c r="U201" s="10">
        <v>1</v>
      </c>
      <c r="V201" s="11" t="s">
        <v>1951</v>
      </c>
      <c r="W201" s="40" t="s">
        <v>1952</v>
      </c>
      <c r="X201" s="36"/>
      <c r="Y201" s="36"/>
      <c r="Z201" s="36"/>
      <c r="AA201" s="36"/>
      <c r="AB201" s="36"/>
      <c r="AC201" s="36"/>
    </row>
    <row r="202" spans="1:29" ht="12">
      <c r="A202" s="36" t="s">
        <v>1569</v>
      </c>
      <c r="B202" s="37" t="s">
        <v>1953</v>
      </c>
      <c r="C202" s="36" t="s">
        <v>354</v>
      </c>
      <c r="D202" s="7" t="s">
        <v>30</v>
      </c>
      <c r="E202" s="53">
        <v>42803</v>
      </c>
      <c r="F202" s="36" t="s">
        <v>973</v>
      </c>
      <c r="G202" s="39">
        <v>150</v>
      </c>
      <c r="H202" s="6">
        <f t="shared" si="60"/>
        <v>150</v>
      </c>
      <c r="I202" s="39">
        <v>150</v>
      </c>
      <c r="J202" s="6">
        <f t="shared" si="61"/>
        <v>165</v>
      </c>
      <c r="K202" s="6">
        <f t="shared" si="62"/>
        <v>135</v>
      </c>
      <c r="L202" s="36" t="s">
        <v>153</v>
      </c>
      <c r="M202" s="36" t="s">
        <v>1575</v>
      </c>
      <c r="N202" s="38">
        <v>1</v>
      </c>
      <c r="O202" s="36" t="s">
        <v>47</v>
      </c>
      <c r="P202" s="39">
        <v>0</v>
      </c>
      <c r="Q202" s="39">
        <v>0</v>
      </c>
      <c r="R202" s="39">
        <v>0</v>
      </c>
      <c r="S202" s="39">
        <v>0</v>
      </c>
      <c r="T202" s="39">
        <v>1</v>
      </c>
      <c r="U202" s="10">
        <v>1</v>
      </c>
      <c r="V202" s="40" t="s">
        <v>1576</v>
      </c>
      <c r="W202" s="36"/>
      <c r="X202" s="36"/>
      <c r="Y202" s="36"/>
      <c r="Z202" s="36"/>
      <c r="AA202" s="36"/>
      <c r="AB202" s="36"/>
      <c r="AC202" s="36"/>
    </row>
    <row r="203" spans="1:29" ht="12">
      <c r="A203" s="36" t="s">
        <v>263</v>
      </c>
      <c r="B203" s="36" t="s">
        <v>1480</v>
      </c>
      <c r="C203" s="36" t="s">
        <v>180</v>
      </c>
      <c r="D203" s="7" t="s">
        <v>30</v>
      </c>
      <c r="E203" s="33">
        <v>42803</v>
      </c>
      <c r="F203" s="36" t="s">
        <v>1481</v>
      </c>
      <c r="G203" s="39">
        <v>12</v>
      </c>
      <c r="H203" s="6">
        <f t="shared" si="60"/>
        <v>12</v>
      </c>
      <c r="I203" s="39">
        <v>12</v>
      </c>
      <c r="J203" s="6">
        <f t="shared" si="61"/>
        <v>13.200000000000001</v>
      </c>
      <c r="K203" s="6">
        <f t="shared" si="62"/>
        <v>10.8</v>
      </c>
      <c r="L203" s="36" t="s">
        <v>99</v>
      </c>
      <c r="M203" s="36" t="s">
        <v>1483</v>
      </c>
      <c r="N203" s="38">
        <v>0</v>
      </c>
      <c r="O203" s="36" t="s">
        <v>60</v>
      </c>
      <c r="P203" s="39">
        <v>0</v>
      </c>
      <c r="Q203" s="39">
        <v>0</v>
      </c>
      <c r="R203" s="39">
        <v>0</v>
      </c>
      <c r="S203" s="39">
        <v>0</v>
      </c>
      <c r="T203" s="39">
        <v>1</v>
      </c>
      <c r="U203" s="10">
        <v>1</v>
      </c>
      <c r="V203" s="40" t="s">
        <v>1486</v>
      </c>
      <c r="W203" s="36"/>
      <c r="X203" s="36"/>
      <c r="Y203" s="36"/>
      <c r="Z203" s="36"/>
      <c r="AA203" s="36"/>
      <c r="AB203" s="36"/>
      <c r="AC203" s="36"/>
    </row>
    <row r="204" spans="1:29" ht="12">
      <c r="A204" s="36" t="s">
        <v>1565</v>
      </c>
      <c r="B204" s="36" t="s">
        <v>1469</v>
      </c>
      <c r="C204" s="36" t="s">
        <v>551</v>
      </c>
      <c r="D204" s="7" t="s">
        <v>30</v>
      </c>
      <c r="E204" s="33">
        <v>42803</v>
      </c>
      <c r="F204" s="36" t="s">
        <v>924</v>
      </c>
      <c r="G204" s="39">
        <v>100</v>
      </c>
      <c r="H204" s="6">
        <f t="shared" si="60"/>
        <v>100</v>
      </c>
      <c r="I204" s="39">
        <v>100</v>
      </c>
      <c r="J204" s="6">
        <f t="shared" si="61"/>
        <v>110.00000000000001</v>
      </c>
      <c r="K204" s="6">
        <f t="shared" si="62"/>
        <v>90</v>
      </c>
      <c r="L204" s="36" t="s">
        <v>173</v>
      </c>
      <c r="M204" s="36" t="s">
        <v>1845</v>
      </c>
      <c r="N204" s="38">
        <v>1</v>
      </c>
      <c r="O204" s="36" t="s">
        <v>47</v>
      </c>
      <c r="P204" s="39">
        <v>0</v>
      </c>
      <c r="Q204" s="39">
        <v>0</v>
      </c>
      <c r="R204" s="39">
        <v>0</v>
      </c>
      <c r="S204" s="39">
        <v>0</v>
      </c>
      <c r="T204" s="39">
        <v>1</v>
      </c>
      <c r="U204" s="10">
        <v>1</v>
      </c>
      <c r="V204" s="40" t="s">
        <v>1847</v>
      </c>
      <c r="W204" s="36"/>
      <c r="X204" s="36"/>
      <c r="Y204" s="36"/>
      <c r="Z204" s="36"/>
      <c r="AA204" s="36"/>
      <c r="AB204" s="36"/>
      <c r="AC204" s="36"/>
    </row>
    <row r="205" spans="1:29" ht="12">
      <c r="A205" s="36" t="s">
        <v>1954</v>
      </c>
      <c r="B205" s="36" t="s">
        <v>1955</v>
      </c>
      <c r="C205" s="36" t="s">
        <v>1806</v>
      </c>
      <c r="D205" s="7" t="s">
        <v>30</v>
      </c>
      <c r="E205" s="33">
        <v>42803</v>
      </c>
      <c r="F205" s="36" t="s">
        <v>1956</v>
      </c>
      <c r="G205" s="39">
        <v>110</v>
      </c>
      <c r="H205" s="6">
        <f t="shared" si="60"/>
        <v>110</v>
      </c>
      <c r="I205" s="39">
        <v>110</v>
      </c>
      <c r="J205" s="6">
        <f t="shared" si="61"/>
        <v>121.00000000000001</v>
      </c>
      <c r="K205" s="6">
        <f t="shared" si="62"/>
        <v>99</v>
      </c>
      <c r="L205" s="36" t="s">
        <v>1958</v>
      </c>
      <c r="M205" s="36" t="s">
        <v>1959</v>
      </c>
      <c r="N205" s="38">
        <v>1</v>
      </c>
      <c r="O205" s="36" t="s">
        <v>47</v>
      </c>
      <c r="P205" s="39">
        <v>0</v>
      </c>
      <c r="Q205" s="39">
        <v>0</v>
      </c>
      <c r="R205" s="39">
        <v>0</v>
      </c>
      <c r="S205" s="39">
        <v>0</v>
      </c>
      <c r="T205" s="39">
        <v>1</v>
      </c>
      <c r="U205" s="10">
        <v>1</v>
      </c>
      <c r="V205" s="40" t="s">
        <v>1960</v>
      </c>
      <c r="W205" s="36"/>
      <c r="X205" s="36"/>
      <c r="Y205" s="36"/>
      <c r="Z205" s="36"/>
      <c r="AA205" s="36"/>
      <c r="AB205" s="36"/>
      <c r="AC205" s="36"/>
    </row>
    <row r="206" spans="1:29" ht="12">
      <c r="A206" s="36" t="s">
        <v>935</v>
      </c>
      <c r="B206" s="36" t="s">
        <v>936</v>
      </c>
      <c r="C206" s="36" t="s">
        <v>65</v>
      </c>
      <c r="D206" s="7" t="s">
        <v>30</v>
      </c>
      <c r="E206" s="33">
        <v>42803</v>
      </c>
      <c r="F206" s="36" t="s">
        <v>937</v>
      </c>
      <c r="G206" s="39">
        <v>100</v>
      </c>
      <c r="H206" s="6">
        <f t="shared" si="60"/>
        <v>100</v>
      </c>
      <c r="I206" s="39">
        <v>100</v>
      </c>
      <c r="J206" s="6">
        <f t="shared" si="61"/>
        <v>110.00000000000001</v>
      </c>
      <c r="K206" s="6">
        <f t="shared" si="62"/>
        <v>90</v>
      </c>
      <c r="L206" s="36" t="s">
        <v>173</v>
      </c>
      <c r="M206" s="36" t="s">
        <v>941</v>
      </c>
      <c r="N206" s="38">
        <v>1</v>
      </c>
      <c r="O206" s="36" t="s">
        <v>60</v>
      </c>
      <c r="P206" s="39">
        <v>0</v>
      </c>
      <c r="Q206" s="39">
        <v>0</v>
      </c>
      <c r="R206" s="39">
        <v>0</v>
      </c>
      <c r="S206" s="39">
        <v>0</v>
      </c>
      <c r="T206" s="39">
        <v>1</v>
      </c>
      <c r="U206" s="10">
        <v>1</v>
      </c>
      <c r="V206" s="40" t="s">
        <v>943</v>
      </c>
      <c r="W206" s="36"/>
      <c r="X206" s="36"/>
      <c r="Y206" s="36"/>
      <c r="Z206" s="36"/>
      <c r="AA206" s="36"/>
      <c r="AB206" s="36"/>
      <c r="AC206" s="36"/>
    </row>
    <row r="207" spans="1:29" ht="12">
      <c r="A207" s="36" t="s">
        <v>1965</v>
      </c>
      <c r="B207" s="36" t="s">
        <v>1966</v>
      </c>
      <c r="C207" s="36" t="s">
        <v>336</v>
      </c>
      <c r="D207" s="7" t="s">
        <v>30</v>
      </c>
      <c r="E207" s="33">
        <v>42803</v>
      </c>
      <c r="F207" s="36" t="s">
        <v>93</v>
      </c>
      <c r="G207" s="39">
        <v>50</v>
      </c>
      <c r="H207" s="6">
        <f t="shared" si="60"/>
        <v>50</v>
      </c>
      <c r="I207" s="39">
        <v>50</v>
      </c>
      <c r="J207" s="6">
        <f t="shared" si="61"/>
        <v>55.000000000000007</v>
      </c>
      <c r="K207" s="6">
        <f t="shared" si="62"/>
        <v>45</v>
      </c>
      <c r="L207" s="36" t="s">
        <v>173</v>
      </c>
      <c r="M207" s="36" t="s">
        <v>1970</v>
      </c>
      <c r="N207" s="38">
        <v>1</v>
      </c>
      <c r="O207" s="36"/>
      <c r="P207" s="39">
        <v>0</v>
      </c>
      <c r="Q207" s="39">
        <v>0</v>
      </c>
      <c r="R207" s="39">
        <v>0</v>
      </c>
      <c r="S207" s="39">
        <v>0</v>
      </c>
      <c r="T207" s="39">
        <v>1</v>
      </c>
      <c r="U207" s="10">
        <v>1</v>
      </c>
      <c r="V207" s="40" t="s">
        <v>1972</v>
      </c>
      <c r="W207" s="36"/>
      <c r="X207" s="36"/>
      <c r="Y207" s="36"/>
      <c r="Z207" s="36"/>
      <c r="AA207" s="36"/>
      <c r="AB207" s="36"/>
      <c r="AC207" s="36"/>
    </row>
    <row r="208" spans="1:29" ht="12">
      <c r="A208" s="36" t="s">
        <v>944</v>
      </c>
      <c r="B208" s="36" t="s">
        <v>945</v>
      </c>
      <c r="C208" s="36" t="s">
        <v>516</v>
      </c>
      <c r="D208" s="7" t="s">
        <v>30</v>
      </c>
      <c r="E208" s="33">
        <v>42803</v>
      </c>
      <c r="F208" s="36" t="s">
        <v>946</v>
      </c>
      <c r="G208" s="39">
        <v>300</v>
      </c>
      <c r="H208" s="6">
        <f t="shared" si="60"/>
        <v>300</v>
      </c>
      <c r="I208" s="39">
        <v>300</v>
      </c>
      <c r="J208" s="6">
        <f t="shared" si="61"/>
        <v>330</v>
      </c>
      <c r="K208" s="6">
        <f t="shared" si="62"/>
        <v>270</v>
      </c>
      <c r="L208" s="36" t="s">
        <v>949</v>
      </c>
      <c r="M208" s="37" t="s">
        <v>951</v>
      </c>
      <c r="N208" s="38">
        <v>1</v>
      </c>
      <c r="O208" s="36" t="s">
        <v>952</v>
      </c>
      <c r="P208" s="39">
        <v>0</v>
      </c>
      <c r="Q208" s="39">
        <v>0</v>
      </c>
      <c r="R208" s="39">
        <v>0</v>
      </c>
      <c r="S208" s="39">
        <v>0</v>
      </c>
      <c r="T208" s="39">
        <v>1</v>
      </c>
      <c r="U208" s="10">
        <v>1</v>
      </c>
      <c r="V208" s="40" t="s">
        <v>953</v>
      </c>
      <c r="W208" s="36"/>
      <c r="X208" s="36"/>
      <c r="Y208" s="36"/>
      <c r="Z208" s="36"/>
      <c r="AA208" s="36"/>
      <c r="AB208" s="36"/>
      <c r="AC208" s="36"/>
    </row>
    <row r="209" spans="1:29" ht="12">
      <c r="A209" s="36" t="s">
        <v>343</v>
      </c>
      <c r="B209" s="36" t="s">
        <v>27</v>
      </c>
      <c r="C209" s="36" t="s">
        <v>35</v>
      </c>
      <c r="D209" s="7" t="s">
        <v>30</v>
      </c>
      <c r="E209" s="33">
        <v>42804</v>
      </c>
      <c r="F209" s="36" t="s">
        <v>227</v>
      </c>
      <c r="G209" s="39">
        <v>100</v>
      </c>
      <c r="H209" s="6">
        <f t="shared" si="60"/>
        <v>100</v>
      </c>
      <c r="I209" s="39">
        <v>100</v>
      </c>
      <c r="J209" s="6">
        <f t="shared" si="61"/>
        <v>110.00000000000001</v>
      </c>
      <c r="K209" s="6">
        <f t="shared" si="62"/>
        <v>90</v>
      </c>
      <c r="L209" s="36" t="s">
        <v>99</v>
      </c>
      <c r="M209" s="36" t="s">
        <v>484</v>
      </c>
      <c r="N209" s="38">
        <v>1</v>
      </c>
      <c r="O209" s="36" t="s">
        <v>448</v>
      </c>
      <c r="P209" s="39">
        <v>0</v>
      </c>
      <c r="Q209" s="39">
        <v>0</v>
      </c>
      <c r="R209" s="39">
        <v>0</v>
      </c>
      <c r="S209" s="39">
        <v>0</v>
      </c>
      <c r="T209" s="39">
        <v>1</v>
      </c>
      <c r="U209" s="10">
        <v>1</v>
      </c>
      <c r="V209" s="40" t="s">
        <v>485</v>
      </c>
      <c r="W209" s="36"/>
      <c r="X209" s="36"/>
      <c r="Y209" s="36"/>
      <c r="Z209" s="36"/>
      <c r="AA209" s="36"/>
      <c r="AB209" s="36"/>
      <c r="AC209" s="36"/>
    </row>
    <row r="210" spans="1:29" ht="12">
      <c r="A210" s="41" t="s">
        <v>406</v>
      </c>
      <c r="B210" s="36" t="s">
        <v>486</v>
      </c>
      <c r="C210" s="41" t="s">
        <v>35</v>
      </c>
      <c r="D210" s="7" t="s">
        <v>30</v>
      </c>
      <c r="E210" s="33">
        <v>42804</v>
      </c>
      <c r="F210" s="36"/>
      <c r="G210" s="36"/>
      <c r="H210" s="6"/>
      <c r="I210" s="36"/>
      <c r="J210" s="6"/>
      <c r="K210" s="6"/>
      <c r="L210" s="43" t="s">
        <v>173</v>
      </c>
      <c r="M210" s="36" t="s">
        <v>487</v>
      </c>
      <c r="N210" s="42">
        <v>0</v>
      </c>
      <c r="O210" s="43" t="s">
        <v>488</v>
      </c>
      <c r="P210" s="25">
        <v>0</v>
      </c>
      <c r="Q210" s="25">
        <v>0</v>
      </c>
      <c r="R210" s="25">
        <v>0</v>
      </c>
      <c r="S210" s="25">
        <v>0</v>
      </c>
      <c r="T210" s="25">
        <v>1</v>
      </c>
      <c r="U210" s="10">
        <v>1</v>
      </c>
      <c r="V210" s="44" t="s">
        <v>489</v>
      </c>
      <c r="W210" s="36"/>
      <c r="X210" s="36"/>
      <c r="Y210" s="36"/>
      <c r="Z210" s="36"/>
      <c r="AA210" s="36"/>
      <c r="AB210" s="36"/>
      <c r="AC210" s="36"/>
    </row>
    <row r="211" spans="1:29" ht="12">
      <c r="A211" s="41" t="s">
        <v>406</v>
      </c>
      <c r="B211" s="41" t="s">
        <v>490</v>
      </c>
      <c r="C211" s="41" t="s">
        <v>35</v>
      </c>
      <c r="D211" s="7" t="s">
        <v>30</v>
      </c>
      <c r="E211" s="33">
        <v>42804</v>
      </c>
      <c r="F211" s="36"/>
      <c r="G211" s="36"/>
      <c r="H211" s="6"/>
      <c r="I211" s="36"/>
      <c r="J211" s="6"/>
      <c r="K211" s="6"/>
      <c r="L211" s="43" t="s">
        <v>173</v>
      </c>
      <c r="M211" s="36" t="s">
        <v>491</v>
      </c>
      <c r="N211" s="54">
        <v>1</v>
      </c>
      <c r="O211" s="43" t="s">
        <v>488</v>
      </c>
      <c r="P211" s="25">
        <v>0</v>
      </c>
      <c r="Q211" s="25">
        <v>0</v>
      </c>
      <c r="R211" s="25">
        <v>0</v>
      </c>
      <c r="S211" s="25">
        <v>0</v>
      </c>
      <c r="T211" s="25">
        <v>1</v>
      </c>
      <c r="U211" s="10">
        <v>1</v>
      </c>
      <c r="V211" s="44" t="s">
        <v>489</v>
      </c>
      <c r="W211" s="36"/>
      <c r="X211" s="36"/>
      <c r="Y211" s="36"/>
      <c r="Z211" s="36"/>
      <c r="AA211" s="36"/>
      <c r="AB211" s="36"/>
      <c r="AC211" s="36"/>
    </row>
    <row r="212" spans="1:29" ht="12">
      <c r="A212" s="36" t="s">
        <v>996</v>
      </c>
      <c r="B212" s="36" t="s">
        <v>997</v>
      </c>
      <c r="C212" s="41" t="s">
        <v>163</v>
      </c>
      <c r="D212" s="7" t="s">
        <v>30</v>
      </c>
      <c r="E212" s="33">
        <v>42804</v>
      </c>
      <c r="F212" s="43" t="s">
        <v>998</v>
      </c>
      <c r="G212" s="25">
        <v>3</v>
      </c>
      <c r="H212" s="6">
        <f t="shared" ref="H212:H213" si="63">(J212+K212)/2</f>
        <v>3</v>
      </c>
      <c r="I212" s="25">
        <v>3</v>
      </c>
      <c r="J212" s="6">
        <f t="shared" ref="J212:J213" si="64">G212*1.1</f>
        <v>3.3000000000000003</v>
      </c>
      <c r="K212" s="6">
        <f t="shared" ref="K212:K213" si="65">I212*0.9</f>
        <v>2.7</v>
      </c>
      <c r="L212" s="36" t="s">
        <v>999</v>
      </c>
      <c r="M212" s="36" t="s">
        <v>1001</v>
      </c>
      <c r="N212" s="54">
        <v>1</v>
      </c>
      <c r="O212" s="43" t="s">
        <v>79</v>
      </c>
      <c r="P212" s="25">
        <v>0</v>
      </c>
      <c r="Q212" s="25">
        <v>0</v>
      </c>
      <c r="R212" s="25">
        <v>0</v>
      </c>
      <c r="S212" s="25">
        <v>0</v>
      </c>
      <c r="T212" s="25">
        <v>1</v>
      </c>
      <c r="U212" s="10">
        <v>1</v>
      </c>
      <c r="V212" s="44" t="s">
        <v>1003</v>
      </c>
      <c r="W212" s="36"/>
      <c r="X212" s="36"/>
      <c r="Y212" s="36"/>
      <c r="Z212" s="36"/>
      <c r="AA212" s="36"/>
      <c r="AB212" s="36"/>
      <c r="AC212" s="36"/>
    </row>
    <row r="213" spans="1:29" ht="12">
      <c r="A213" s="36" t="s">
        <v>162</v>
      </c>
      <c r="B213" s="36" t="s">
        <v>1005</v>
      </c>
      <c r="C213" s="36" t="s">
        <v>163</v>
      </c>
      <c r="D213" s="7" t="s">
        <v>30</v>
      </c>
      <c r="E213" s="33">
        <v>42804</v>
      </c>
      <c r="F213" s="36" t="s">
        <v>1006</v>
      </c>
      <c r="G213" s="39">
        <v>200</v>
      </c>
      <c r="H213" s="6">
        <f t="shared" si="63"/>
        <v>200</v>
      </c>
      <c r="I213" s="39">
        <v>200</v>
      </c>
      <c r="J213" s="6">
        <f t="shared" si="64"/>
        <v>220.00000000000003</v>
      </c>
      <c r="K213" s="6">
        <f t="shared" si="65"/>
        <v>180</v>
      </c>
      <c r="L213" s="36" t="s">
        <v>99</v>
      </c>
      <c r="M213" s="36" t="s">
        <v>484</v>
      </c>
      <c r="N213" s="54">
        <v>1</v>
      </c>
      <c r="O213" s="36" t="s">
        <v>448</v>
      </c>
      <c r="P213" s="39">
        <v>0</v>
      </c>
      <c r="Q213" s="39">
        <v>0</v>
      </c>
      <c r="R213" s="39">
        <v>0</v>
      </c>
      <c r="S213" s="39">
        <v>0</v>
      </c>
      <c r="T213" s="39">
        <v>1</v>
      </c>
      <c r="U213" s="10">
        <v>1</v>
      </c>
      <c r="V213" s="40" t="s">
        <v>1012</v>
      </c>
      <c r="W213" s="36"/>
      <c r="X213" s="36"/>
      <c r="Y213" s="36"/>
      <c r="Z213" s="36"/>
      <c r="AA213" s="36"/>
      <c r="AB213" s="36"/>
      <c r="AC213" s="36"/>
    </row>
    <row r="214" spans="1:29" ht="12">
      <c r="A214" s="41" t="s">
        <v>1014</v>
      </c>
      <c r="B214" s="41" t="s">
        <v>1015</v>
      </c>
      <c r="C214" s="41" t="s">
        <v>163</v>
      </c>
      <c r="D214" s="41" t="s">
        <v>1016</v>
      </c>
      <c r="E214" s="33">
        <v>42804</v>
      </c>
      <c r="F214" s="36"/>
      <c r="G214" s="36"/>
      <c r="H214" s="6"/>
      <c r="I214" s="36"/>
      <c r="J214" s="6"/>
      <c r="K214" s="6"/>
      <c r="L214" s="43" t="s">
        <v>1017</v>
      </c>
      <c r="M214" s="36" t="s">
        <v>1001</v>
      </c>
      <c r="N214" s="54">
        <v>1</v>
      </c>
      <c r="O214" s="43" t="s">
        <v>60</v>
      </c>
      <c r="P214" s="25">
        <v>0</v>
      </c>
      <c r="Q214" s="25">
        <v>0</v>
      </c>
      <c r="R214" s="25">
        <v>0</v>
      </c>
      <c r="S214" s="25">
        <v>0</v>
      </c>
      <c r="T214" s="25">
        <v>1</v>
      </c>
      <c r="U214" s="32">
        <v>1</v>
      </c>
      <c r="V214" s="44" t="s">
        <v>1021</v>
      </c>
      <c r="W214" s="36"/>
      <c r="X214" s="36"/>
      <c r="Y214" s="36"/>
      <c r="Z214" s="36"/>
      <c r="AA214" s="36"/>
      <c r="AB214" s="36"/>
      <c r="AC214" s="36"/>
    </row>
    <row r="215" spans="1:29" ht="12">
      <c r="A215" s="36" t="s">
        <v>887</v>
      </c>
      <c r="B215" s="36" t="s">
        <v>86</v>
      </c>
      <c r="C215" s="36" t="s">
        <v>31</v>
      </c>
      <c r="D215" s="7" t="s">
        <v>30</v>
      </c>
      <c r="E215" s="33">
        <v>42804</v>
      </c>
      <c r="F215" s="36" t="s">
        <v>1231</v>
      </c>
      <c r="G215" s="39">
        <v>200</v>
      </c>
      <c r="H215" s="6">
        <f t="shared" ref="H215:H216" si="66">(J215+K215)/2</f>
        <v>1010</v>
      </c>
      <c r="I215" s="39">
        <v>2000</v>
      </c>
      <c r="J215" s="6">
        <f t="shared" ref="J215:J216" si="67">G215*1.1</f>
        <v>220.00000000000003</v>
      </c>
      <c r="K215" s="6">
        <f t="shared" ref="K215:K216" si="68">I215*0.9</f>
        <v>1800</v>
      </c>
      <c r="L215" s="36" t="s">
        <v>1235</v>
      </c>
      <c r="M215" s="36" t="s">
        <v>1236</v>
      </c>
      <c r="N215" s="38">
        <v>1</v>
      </c>
      <c r="O215" s="36" t="s">
        <v>467</v>
      </c>
      <c r="P215" s="36"/>
      <c r="Q215" s="36"/>
      <c r="R215" s="36"/>
      <c r="S215" s="36"/>
      <c r="T215" s="39">
        <v>1</v>
      </c>
      <c r="U215" s="10">
        <v>1</v>
      </c>
      <c r="V215" s="40" t="s">
        <v>1238</v>
      </c>
      <c r="W215" s="40" t="s">
        <v>1240</v>
      </c>
      <c r="X215" s="36"/>
      <c r="Y215" s="36"/>
      <c r="Z215" s="36"/>
      <c r="AA215" s="36"/>
      <c r="AB215" s="36"/>
      <c r="AC215" s="36"/>
    </row>
    <row r="216" spans="1:29" ht="12">
      <c r="A216" s="36" t="s">
        <v>1340</v>
      </c>
      <c r="B216" s="36" t="s">
        <v>1344</v>
      </c>
      <c r="C216" s="36" t="s">
        <v>73</v>
      </c>
      <c r="D216" s="7" t="s">
        <v>30</v>
      </c>
      <c r="E216" s="33">
        <v>42804</v>
      </c>
      <c r="F216" s="36" t="s">
        <v>1385</v>
      </c>
      <c r="G216" s="39">
        <v>24</v>
      </c>
      <c r="H216" s="6">
        <f t="shared" si="66"/>
        <v>24</v>
      </c>
      <c r="I216" s="39">
        <v>24</v>
      </c>
      <c r="J216" s="6">
        <f t="shared" si="67"/>
        <v>26.400000000000002</v>
      </c>
      <c r="K216" s="6">
        <f t="shared" si="68"/>
        <v>21.6</v>
      </c>
      <c r="L216" s="36" t="s">
        <v>1389</v>
      </c>
      <c r="M216" s="36" t="s">
        <v>1390</v>
      </c>
      <c r="N216" s="38">
        <v>2</v>
      </c>
      <c r="O216" s="36" t="s">
        <v>60</v>
      </c>
      <c r="P216" s="39">
        <v>0</v>
      </c>
      <c r="Q216" s="39">
        <v>0</v>
      </c>
      <c r="R216" s="39">
        <v>0</v>
      </c>
      <c r="S216" s="39">
        <v>0</v>
      </c>
      <c r="T216" s="39">
        <v>1</v>
      </c>
      <c r="U216" s="10">
        <v>1</v>
      </c>
      <c r="V216" s="40" t="s">
        <v>1347</v>
      </c>
      <c r="W216" s="36"/>
      <c r="X216" s="36"/>
      <c r="Y216" s="36"/>
      <c r="Z216" s="36"/>
      <c r="AA216" s="36"/>
      <c r="AB216" s="36"/>
      <c r="AC216" s="36"/>
    </row>
    <row r="217" spans="1:29" ht="12">
      <c r="A217" s="36" t="s">
        <v>1340</v>
      </c>
      <c r="B217" s="36" t="s">
        <v>1344</v>
      </c>
      <c r="C217" s="36" t="s">
        <v>73</v>
      </c>
      <c r="D217" s="7" t="s">
        <v>30</v>
      </c>
      <c r="E217" s="33">
        <v>42804</v>
      </c>
      <c r="F217" s="36"/>
      <c r="G217" s="36"/>
      <c r="H217" s="6"/>
      <c r="I217" s="36"/>
      <c r="J217" s="6"/>
      <c r="K217" s="6"/>
      <c r="L217" s="36" t="s">
        <v>99</v>
      </c>
      <c r="M217" s="36" t="s">
        <v>1345</v>
      </c>
      <c r="N217" s="38">
        <v>1</v>
      </c>
      <c r="O217" s="36" t="s">
        <v>60</v>
      </c>
      <c r="P217" s="39">
        <v>0</v>
      </c>
      <c r="Q217" s="39">
        <v>0</v>
      </c>
      <c r="R217" s="39">
        <v>0</v>
      </c>
      <c r="S217" s="39">
        <v>0</v>
      </c>
      <c r="T217" s="39">
        <v>1</v>
      </c>
      <c r="U217" s="10">
        <v>1</v>
      </c>
      <c r="V217" s="40" t="s">
        <v>1347</v>
      </c>
      <c r="W217" s="36"/>
      <c r="X217" s="36"/>
      <c r="Y217" s="36"/>
      <c r="Z217" s="36"/>
      <c r="AA217" s="36"/>
      <c r="AB217" s="36"/>
      <c r="AC217" s="36"/>
    </row>
    <row r="218" spans="1:29" ht="12">
      <c r="A218" s="36" t="s">
        <v>749</v>
      </c>
      <c r="B218" s="36" t="s">
        <v>751</v>
      </c>
      <c r="C218" s="36" t="s">
        <v>180</v>
      </c>
      <c r="D218" s="7" t="s">
        <v>30</v>
      </c>
      <c r="E218" s="33">
        <v>42804</v>
      </c>
      <c r="F218" s="36"/>
      <c r="G218" s="36"/>
      <c r="H218" s="6"/>
      <c r="I218" s="36"/>
      <c r="J218" s="6"/>
      <c r="K218" s="6"/>
      <c r="L218" s="36" t="s">
        <v>99</v>
      </c>
      <c r="M218" s="36" t="s">
        <v>1659</v>
      </c>
      <c r="N218" s="38">
        <v>1</v>
      </c>
      <c r="O218" s="36" t="s">
        <v>60</v>
      </c>
      <c r="P218" s="36"/>
      <c r="Q218" s="36"/>
      <c r="R218" s="36"/>
      <c r="S218" s="36"/>
      <c r="T218" s="37">
        <v>1</v>
      </c>
      <c r="U218" s="10">
        <v>1</v>
      </c>
      <c r="V218" s="40" t="s">
        <v>1660</v>
      </c>
      <c r="W218" s="36"/>
      <c r="X218" s="36"/>
      <c r="Y218" s="36"/>
      <c r="Z218" s="36"/>
      <c r="AA218" s="36"/>
      <c r="AB218" s="36"/>
      <c r="AC218" s="36"/>
    </row>
    <row r="219" spans="1:29" ht="12">
      <c r="A219" s="36" t="s">
        <v>1661</v>
      </c>
      <c r="B219" s="37" t="s">
        <v>2007</v>
      </c>
      <c r="C219" s="36" t="s">
        <v>180</v>
      </c>
      <c r="D219" s="7" t="s">
        <v>30</v>
      </c>
      <c r="E219" s="33">
        <v>42804</v>
      </c>
      <c r="F219" s="36" t="s">
        <v>375</v>
      </c>
      <c r="G219" s="39">
        <v>12</v>
      </c>
      <c r="H219" s="6">
        <f t="shared" ref="H219:H220" si="69">(J219+K219)/2</f>
        <v>12</v>
      </c>
      <c r="I219" s="39">
        <v>12</v>
      </c>
      <c r="J219" s="6">
        <f t="shared" ref="J219:J220" si="70">G219*1.1</f>
        <v>13.200000000000001</v>
      </c>
      <c r="K219" s="6">
        <f t="shared" ref="K219:K220" si="71">I219*0.9</f>
        <v>10.8</v>
      </c>
      <c r="L219" s="36" t="s">
        <v>99</v>
      </c>
      <c r="M219" s="36" t="s">
        <v>1044</v>
      </c>
      <c r="N219" s="38">
        <v>1</v>
      </c>
      <c r="O219" s="36" t="s">
        <v>47</v>
      </c>
      <c r="P219" s="39">
        <v>0</v>
      </c>
      <c r="Q219" s="39">
        <v>0</v>
      </c>
      <c r="R219" s="39">
        <v>0</v>
      </c>
      <c r="S219" s="39">
        <v>0</v>
      </c>
      <c r="T219" s="39">
        <v>1</v>
      </c>
      <c r="U219" s="10">
        <v>1</v>
      </c>
      <c r="V219" s="40" t="s">
        <v>1668</v>
      </c>
      <c r="W219" s="36"/>
      <c r="X219" s="36"/>
      <c r="Y219" s="36"/>
      <c r="Z219" s="36"/>
      <c r="AA219" s="36"/>
      <c r="AB219" s="36"/>
      <c r="AC219" s="36"/>
    </row>
    <row r="220" spans="1:29" ht="12">
      <c r="A220" s="36" t="s">
        <v>549</v>
      </c>
      <c r="B220" s="36" t="s">
        <v>638</v>
      </c>
      <c r="C220" s="36" t="s">
        <v>551</v>
      </c>
      <c r="D220" s="7" t="s">
        <v>30</v>
      </c>
      <c r="E220" s="33">
        <v>42804</v>
      </c>
      <c r="F220" s="36" t="s">
        <v>1849</v>
      </c>
      <c r="G220" s="39">
        <v>350</v>
      </c>
      <c r="H220" s="6">
        <f t="shared" si="69"/>
        <v>350</v>
      </c>
      <c r="I220" s="39">
        <v>350</v>
      </c>
      <c r="J220" s="6">
        <f t="shared" si="70"/>
        <v>385.00000000000006</v>
      </c>
      <c r="K220" s="6">
        <f t="shared" si="71"/>
        <v>315</v>
      </c>
      <c r="L220" s="36" t="s">
        <v>99</v>
      </c>
      <c r="M220" s="36" t="s">
        <v>1853</v>
      </c>
      <c r="N220" s="38">
        <v>1</v>
      </c>
      <c r="O220" s="36" t="s">
        <v>583</v>
      </c>
      <c r="P220" s="39">
        <v>0</v>
      </c>
      <c r="Q220" s="39">
        <v>0</v>
      </c>
      <c r="R220" s="39">
        <v>0</v>
      </c>
      <c r="S220" s="39">
        <v>0</v>
      </c>
      <c r="T220" s="39">
        <v>1</v>
      </c>
      <c r="U220" s="10">
        <v>1</v>
      </c>
      <c r="V220" s="40" t="s">
        <v>1855</v>
      </c>
      <c r="W220" s="36"/>
      <c r="X220" s="36"/>
      <c r="Y220" s="36"/>
      <c r="Z220" s="36"/>
      <c r="AA220" s="36"/>
      <c r="AB220" s="36"/>
      <c r="AC220" s="36"/>
    </row>
    <row r="221" spans="1:29" ht="12">
      <c r="A221" s="36" t="s">
        <v>2002</v>
      </c>
      <c r="B221" s="36" t="s">
        <v>2003</v>
      </c>
      <c r="C221" s="36" t="s">
        <v>159</v>
      </c>
      <c r="D221" s="7" t="s">
        <v>30</v>
      </c>
      <c r="E221" s="33">
        <v>42804</v>
      </c>
      <c r="F221" s="36"/>
      <c r="G221" s="36"/>
      <c r="H221" s="6"/>
      <c r="I221" s="36"/>
      <c r="J221" s="6"/>
      <c r="K221" s="6"/>
      <c r="L221" s="36" t="s">
        <v>99</v>
      </c>
      <c r="M221" s="36" t="s">
        <v>1659</v>
      </c>
      <c r="N221" s="38">
        <v>1</v>
      </c>
      <c r="O221" s="36" t="s">
        <v>60</v>
      </c>
      <c r="P221" s="39">
        <v>0</v>
      </c>
      <c r="Q221" s="39">
        <v>0</v>
      </c>
      <c r="R221" s="39">
        <v>0</v>
      </c>
      <c r="S221" s="39">
        <v>0</v>
      </c>
      <c r="T221" s="39">
        <v>1</v>
      </c>
      <c r="U221" s="10">
        <v>1</v>
      </c>
      <c r="V221" s="40" t="s">
        <v>2004</v>
      </c>
      <c r="W221" s="36"/>
      <c r="X221" s="36"/>
      <c r="Y221" s="36"/>
      <c r="Z221" s="36"/>
      <c r="AA221" s="36"/>
      <c r="AB221" s="36"/>
      <c r="AC221" s="36"/>
    </row>
    <row r="222" spans="1:29" ht="12">
      <c r="A222" s="36" t="s">
        <v>2009</v>
      </c>
      <c r="B222" s="36" t="s">
        <v>2010</v>
      </c>
      <c r="C222" s="36" t="s">
        <v>1806</v>
      </c>
      <c r="D222" s="7" t="s">
        <v>30</v>
      </c>
      <c r="E222" s="33">
        <v>42804</v>
      </c>
      <c r="F222" s="36" t="s">
        <v>2012</v>
      </c>
      <c r="G222" s="39">
        <v>20</v>
      </c>
      <c r="H222" s="6">
        <f t="shared" ref="H222:H223" si="72">(J222+K222)/2</f>
        <v>20</v>
      </c>
      <c r="I222" s="39">
        <v>20</v>
      </c>
      <c r="J222" s="6">
        <f t="shared" ref="J222:J223" si="73">G222*1.1</f>
        <v>22</v>
      </c>
      <c r="K222" s="6">
        <f t="shared" ref="K222:K223" si="74">I222*0.9</f>
        <v>18</v>
      </c>
      <c r="L222" s="36" t="s">
        <v>99</v>
      </c>
      <c r="M222" s="36" t="s">
        <v>1044</v>
      </c>
      <c r="N222" s="38">
        <v>1</v>
      </c>
      <c r="O222" s="36" t="s">
        <v>448</v>
      </c>
      <c r="P222" s="39">
        <v>0</v>
      </c>
      <c r="Q222" s="39">
        <v>0</v>
      </c>
      <c r="R222" s="39">
        <v>0</v>
      </c>
      <c r="S222" s="39">
        <v>0</v>
      </c>
      <c r="T222" s="39">
        <v>1</v>
      </c>
      <c r="U222" s="10">
        <v>1</v>
      </c>
      <c r="V222" s="40" t="s">
        <v>2014</v>
      </c>
      <c r="W222" s="36"/>
      <c r="X222" s="36"/>
      <c r="Y222" s="36"/>
      <c r="Z222" s="36"/>
      <c r="AA222" s="36"/>
      <c r="AB222" s="36"/>
      <c r="AC222" s="36"/>
    </row>
    <row r="223" spans="1:29" ht="12">
      <c r="A223" s="36" t="s">
        <v>956</v>
      </c>
      <c r="B223" s="36" t="s">
        <v>957</v>
      </c>
      <c r="C223" s="36" t="s">
        <v>65</v>
      </c>
      <c r="D223" s="7" t="s">
        <v>30</v>
      </c>
      <c r="E223" s="33">
        <v>42804</v>
      </c>
      <c r="F223" s="36" t="s">
        <v>924</v>
      </c>
      <c r="G223" s="39">
        <v>100</v>
      </c>
      <c r="H223" s="6">
        <f t="shared" si="72"/>
        <v>100</v>
      </c>
      <c r="I223" s="39">
        <v>100</v>
      </c>
      <c r="J223" s="6">
        <f t="shared" si="73"/>
        <v>110.00000000000001</v>
      </c>
      <c r="K223" s="6">
        <f t="shared" si="74"/>
        <v>90</v>
      </c>
      <c r="L223" s="36" t="s">
        <v>962</v>
      </c>
      <c r="M223" s="36" t="s">
        <v>963</v>
      </c>
      <c r="N223" s="38">
        <v>1</v>
      </c>
      <c r="O223" s="36" t="s">
        <v>47</v>
      </c>
      <c r="P223" s="39">
        <v>0</v>
      </c>
      <c r="Q223" s="39">
        <v>0</v>
      </c>
      <c r="R223" s="39">
        <v>0</v>
      </c>
      <c r="S223" s="39">
        <v>0</v>
      </c>
      <c r="T223" s="39">
        <v>1</v>
      </c>
      <c r="U223" s="10">
        <v>1</v>
      </c>
      <c r="V223" s="40" t="s">
        <v>964</v>
      </c>
      <c r="W223" s="36"/>
      <c r="X223" s="36"/>
      <c r="Y223" s="36"/>
      <c r="Z223" s="36"/>
      <c r="AA223" s="36"/>
      <c r="AB223" s="36"/>
      <c r="AC223" s="36"/>
    </row>
    <row r="224" spans="1:29" ht="12">
      <c r="A224" s="36" t="s">
        <v>2016</v>
      </c>
      <c r="B224" s="36" t="s">
        <v>2017</v>
      </c>
      <c r="C224" s="36" t="s">
        <v>65</v>
      </c>
      <c r="D224" s="7" t="s">
        <v>30</v>
      </c>
      <c r="E224" s="33">
        <v>42804</v>
      </c>
      <c r="F224" s="36"/>
      <c r="G224" s="36"/>
      <c r="H224" s="6"/>
      <c r="I224" s="36"/>
      <c r="J224" s="6"/>
      <c r="K224" s="6"/>
      <c r="L224" s="36" t="s">
        <v>173</v>
      </c>
      <c r="M224" s="36" t="s">
        <v>2018</v>
      </c>
      <c r="N224" s="38">
        <v>1</v>
      </c>
      <c r="O224" s="36" t="s">
        <v>47</v>
      </c>
      <c r="P224" s="39">
        <v>0</v>
      </c>
      <c r="Q224" s="39">
        <v>0</v>
      </c>
      <c r="R224" s="39">
        <v>0</v>
      </c>
      <c r="S224" s="39">
        <v>0</v>
      </c>
      <c r="T224" s="39">
        <v>1</v>
      </c>
      <c r="U224" s="10">
        <v>1</v>
      </c>
      <c r="V224" s="40" t="s">
        <v>2019</v>
      </c>
      <c r="W224" s="36"/>
      <c r="X224" s="36"/>
      <c r="Y224" s="36"/>
      <c r="Z224" s="36"/>
      <c r="AA224" s="36"/>
      <c r="AB224" s="36"/>
      <c r="AC224" s="36"/>
    </row>
    <row r="225" spans="1:29" ht="12">
      <c r="A225" s="36" t="s">
        <v>1802</v>
      </c>
      <c r="B225" s="36" t="s">
        <v>285</v>
      </c>
      <c r="C225" s="36" t="s">
        <v>1125</v>
      </c>
      <c r="D225" s="7" t="s">
        <v>30</v>
      </c>
      <c r="E225" s="33">
        <v>42804</v>
      </c>
      <c r="F225" s="36" t="s">
        <v>2015</v>
      </c>
      <c r="G225" s="39">
        <v>225</v>
      </c>
      <c r="H225" s="6">
        <f>(J225+K225)/2</f>
        <v>225</v>
      </c>
      <c r="I225" s="39">
        <v>225</v>
      </c>
      <c r="J225" s="6">
        <f>G225*1.1</f>
        <v>247.50000000000003</v>
      </c>
      <c r="K225" s="6">
        <f>I225*0.9</f>
        <v>202.5</v>
      </c>
      <c r="L225" s="36" t="s">
        <v>2020</v>
      </c>
      <c r="M225" s="36" t="s">
        <v>2021</v>
      </c>
      <c r="N225" s="38">
        <v>1</v>
      </c>
      <c r="O225" s="36" t="s">
        <v>47</v>
      </c>
      <c r="P225" s="39">
        <v>0</v>
      </c>
      <c r="Q225" s="39">
        <v>0</v>
      </c>
      <c r="R225" s="39">
        <v>0</v>
      </c>
      <c r="S225" s="39">
        <v>0</v>
      </c>
      <c r="T225" s="39">
        <v>1</v>
      </c>
      <c r="U225" s="10">
        <v>1</v>
      </c>
      <c r="V225" s="40" t="s">
        <v>2022</v>
      </c>
      <c r="W225" s="36"/>
      <c r="X225" s="36"/>
      <c r="Y225" s="36"/>
      <c r="Z225" s="36"/>
      <c r="AA225" s="36"/>
      <c r="AB225" s="36"/>
      <c r="AC225" s="36"/>
    </row>
    <row r="226" spans="1:29" ht="12">
      <c r="A226" s="36" t="s">
        <v>2023</v>
      </c>
      <c r="B226" s="36" t="s">
        <v>86</v>
      </c>
      <c r="C226" s="36" t="s">
        <v>1924</v>
      </c>
      <c r="D226" s="7" t="s">
        <v>30</v>
      </c>
      <c r="E226" s="33">
        <v>42804</v>
      </c>
      <c r="F226" s="36"/>
      <c r="G226" s="36"/>
      <c r="H226" s="6"/>
      <c r="I226" s="36"/>
      <c r="J226" s="6"/>
      <c r="K226" s="6"/>
      <c r="L226" s="36" t="s">
        <v>2025</v>
      </c>
      <c r="M226" s="36" t="s">
        <v>2026</v>
      </c>
      <c r="N226" s="38">
        <v>1</v>
      </c>
      <c r="O226" s="36" t="s">
        <v>47</v>
      </c>
      <c r="P226" s="39">
        <v>0</v>
      </c>
      <c r="Q226" s="39">
        <v>0</v>
      </c>
      <c r="R226" s="39">
        <v>0</v>
      </c>
      <c r="S226" s="39">
        <v>0</v>
      </c>
      <c r="T226" s="39">
        <v>1</v>
      </c>
      <c r="U226" s="10">
        <v>1</v>
      </c>
      <c r="V226" s="40" t="s">
        <v>2027</v>
      </c>
      <c r="W226" s="36"/>
      <c r="X226" s="36"/>
      <c r="Y226" s="36"/>
      <c r="Z226" s="36"/>
      <c r="AA226" s="36"/>
      <c r="AB226" s="36"/>
      <c r="AC226" s="36"/>
    </row>
    <row r="227" spans="1:29" ht="12">
      <c r="A227" s="36" t="s">
        <v>423</v>
      </c>
      <c r="B227" s="36" t="s">
        <v>285</v>
      </c>
      <c r="C227" s="36" t="s">
        <v>427</v>
      </c>
      <c r="D227" s="7" t="s">
        <v>30</v>
      </c>
      <c r="E227" s="33">
        <v>42804</v>
      </c>
      <c r="F227" s="36" t="s">
        <v>227</v>
      </c>
      <c r="G227" s="39">
        <v>100</v>
      </c>
      <c r="H227" s="6">
        <f t="shared" ref="H227:H235" si="75">(J227+K227)/2</f>
        <v>100</v>
      </c>
      <c r="I227" s="39">
        <v>100</v>
      </c>
      <c r="J227" s="6">
        <f t="shared" ref="J227:J235" si="76">G227*1.1</f>
        <v>110.00000000000001</v>
      </c>
      <c r="K227" s="6">
        <f t="shared" ref="K227:K235" si="77">I227*0.9</f>
        <v>90</v>
      </c>
      <c r="L227" s="36" t="s">
        <v>1133</v>
      </c>
      <c r="M227" s="36" t="s">
        <v>484</v>
      </c>
      <c r="N227" s="38">
        <v>1</v>
      </c>
      <c r="O227" s="36" t="s">
        <v>448</v>
      </c>
      <c r="P227" s="39">
        <v>0</v>
      </c>
      <c r="Q227" s="39">
        <v>0</v>
      </c>
      <c r="R227" s="39">
        <v>0</v>
      </c>
      <c r="S227" s="39">
        <v>0</v>
      </c>
      <c r="T227" s="39">
        <v>1</v>
      </c>
      <c r="U227" s="10">
        <v>1</v>
      </c>
      <c r="V227" s="40" t="s">
        <v>2031</v>
      </c>
      <c r="W227" s="36"/>
      <c r="X227" s="36"/>
      <c r="Y227" s="36"/>
      <c r="Z227" s="36"/>
      <c r="AA227" s="36"/>
      <c r="AB227" s="36"/>
      <c r="AC227" s="36"/>
    </row>
    <row r="228" spans="1:29" ht="12">
      <c r="A228" s="36" t="s">
        <v>2034</v>
      </c>
      <c r="B228" s="36" t="s">
        <v>86</v>
      </c>
      <c r="C228" s="36" t="s">
        <v>336</v>
      </c>
      <c r="D228" s="7" t="s">
        <v>30</v>
      </c>
      <c r="E228" s="33">
        <v>42804</v>
      </c>
      <c r="F228" s="36" t="s">
        <v>256</v>
      </c>
      <c r="G228" s="39">
        <v>12</v>
      </c>
      <c r="H228" s="6">
        <f t="shared" si="75"/>
        <v>12</v>
      </c>
      <c r="I228" s="39">
        <v>12</v>
      </c>
      <c r="J228" s="6">
        <f t="shared" si="76"/>
        <v>13.200000000000001</v>
      </c>
      <c r="K228" s="6">
        <f t="shared" si="77"/>
        <v>10.8</v>
      </c>
      <c r="L228" s="36" t="s">
        <v>1170</v>
      </c>
      <c r="M228" s="36" t="s">
        <v>1573</v>
      </c>
      <c r="N228" s="38">
        <v>1</v>
      </c>
      <c r="O228" s="36" t="s">
        <v>60</v>
      </c>
      <c r="P228" s="39">
        <v>0</v>
      </c>
      <c r="Q228" s="39">
        <v>0</v>
      </c>
      <c r="R228" s="39">
        <v>0</v>
      </c>
      <c r="S228" s="39">
        <v>0</v>
      </c>
      <c r="T228" s="39">
        <v>1</v>
      </c>
      <c r="U228" s="10">
        <v>1</v>
      </c>
      <c r="V228" s="40" t="s">
        <v>2038</v>
      </c>
      <c r="W228" s="36"/>
      <c r="X228" s="36"/>
      <c r="Y228" s="36"/>
      <c r="Z228" s="36"/>
      <c r="AA228" s="36"/>
      <c r="AB228" s="36"/>
      <c r="AC228" s="36"/>
    </row>
    <row r="229" spans="1:29" ht="12">
      <c r="A229" s="36" t="s">
        <v>774</v>
      </c>
      <c r="B229" s="36" t="s">
        <v>1500</v>
      </c>
      <c r="C229" s="36" t="s">
        <v>1501</v>
      </c>
      <c r="D229" s="7" t="s">
        <v>30</v>
      </c>
      <c r="E229" s="33">
        <v>42804</v>
      </c>
      <c r="F229" s="36" t="s">
        <v>375</v>
      </c>
      <c r="G229" s="39">
        <v>24</v>
      </c>
      <c r="H229" s="6">
        <f t="shared" si="75"/>
        <v>24</v>
      </c>
      <c r="I229" s="39">
        <v>24</v>
      </c>
      <c r="J229" s="6">
        <f t="shared" si="76"/>
        <v>26.400000000000002</v>
      </c>
      <c r="K229" s="6">
        <f t="shared" si="77"/>
        <v>21.6</v>
      </c>
      <c r="L229" s="36" t="s">
        <v>1502</v>
      </c>
      <c r="M229" s="36" t="s">
        <v>487</v>
      </c>
      <c r="N229" s="38">
        <v>0</v>
      </c>
      <c r="O229" s="36" t="s">
        <v>79</v>
      </c>
      <c r="P229" s="39">
        <v>0</v>
      </c>
      <c r="Q229" s="39">
        <v>0</v>
      </c>
      <c r="R229" s="39">
        <v>0</v>
      </c>
      <c r="S229" s="39">
        <v>0</v>
      </c>
      <c r="T229" s="39">
        <v>1</v>
      </c>
      <c r="U229" s="10">
        <v>1</v>
      </c>
      <c r="V229" s="40" t="s">
        <v>1503</v>
      </c>
      <c r="W229" s="36"/>
      <c r="X229" s="36"/>
      <c r="Y229" s="36"/>
      <c r="Z229" s="36"/>
      <c r="AA229" s="36"/>
      <c r="AB229" s="36"/>
      <c r="AC229" s="36"/>
    </row>
    <row r="230" spans="1:29" ht="12">
      <c r="A230" s="36" t="s">
        <v>2046</v>
      </c>
      <c r="B230" s="36" t="s">
        <v>2047</v>
      </c>
      <c r="C230" s="36" t="s">
        <v>309</v>
      </c>
      <c r="D230" s="7" t="s">
        <v>30</v>
      </c>
      <c r="E230" s="33">
        <v>42804</v>
      </c>
      <c r="F230" s="36" t="s">
        <v>2048</v>
      </c>
      <c r="G230" s="39">
        <v>12</v>
      </c>
      <c r="H230" s="6">
        <f t="shared" si="75"/>
        <v>15.600000000000001</v>
      </c>
      <c r="I230" s="39">
        <v>20</v>
      </c>
      <c r="J230" s="6">
        <f t="shared" si="76"/>
        <v>13.200000000000001</v>
      </c>
      <c r="K230" s="6">
        <f t="shared" si="77"/>
        <v>18</v>
      </c>
      <c r="L230" s="36" t="s">
        <v>1170</v>
      </c>
      <c r="M230" s="36" t="s">
        <v>2052</v>
      </c>
      <c r="N230" s="38">
        <v>1</v>
      </c>
      <c r="O230" s="36" t="s">
        <v>60</v>
      </c>
      <c r="P230" s="39">
        <v>0</v>
      </c>
      <c r="Q230" s="39">
        <v>0</v>
      </c>
      <c r="R230" s="39">
        <v>0</v>
      </c>
      <c r="S230" s="39">
        <v>0</v>
      </c>
      <c r="T230" s="39">
        <v>1</v>
      </c>
      <c r="U230" s="10">
        <v>1</v>
      </c>
      <c r="V230" s="40" t="s">
        <v>2053</v>
      </c>
      <c r="W230" s="36"/>
      <c r="X230" s="36"/>
      <c r="Y230" s="36"/>
      <c r="Z230" s="36"/>
      <c r="AA230" s="36"/>
      <c r="AB230" s="36"/>
      <c r="AC230" s="36"/>
    </row>
    <row r="231" spans="1:29" ht="12">
      <c r="A231" s="36" t="s">
        <v>2054</v>
      </c>
      <c r="B231" s="36" t="s">
        <v>2055</v>
      </c>
      <c r="C231" s="36" t="s">
        <v>855</v>
      </c>
      <c r="D231" s="7" t="s">
        <v>30</v>
      </c>
      <c r="E231" s="33">
        <v>42804</v>
      </c>
      <c r="F231" s="36" t="s">
        <v>2056</v>
      </c>
      <c r="G231" s="39">
        <v>30</v>
      </c>
      <c r="H231" s="6">
        <f t="shared" si="75"/>
        <v>30</v>
      </c>
      <c r="I231" s="39">
        <v>30</v>
      </c>
      <c r="J231" s="6">
        <f t="shared" si="76"/>
        <v>33</v>
      </c>
      <c r="K231" s="6">
        <f t="shared" si="77"/>
        <v>27</v>
      </c>
      <c r="L231" s="36" t="s">
        <v>2057</v>
      </c>
      <c r="M231" s="36" t="s">
        <v>1659</v>
      </c>
      <c r="N231" s="38">
        <v>1</v>
      </c>
      <c r="O231" s="36" t="s">
        <v>448</v>
      </c>
      <c r="P231" s="39">
        <v>0</v>
      </c>
      <c r="Q231" s="39">
        <v>0</v>
      </c>
      <c r="R231" s="39">
        <v>0</v>
      </c>
      <c r="S231" s="39">
        <v>0</v>
      </c>
      <c r="T231" s="39">
        <v>1</v>
      </c>
      <c r="U231" s="10">
        <v>1</v>
      </c>
      <c r="V231" s="40" t="s">
        <v>2058</v>
      </c>
      <c r="W231" s="36"/>
      <c r="X231" s="36"/>
      <c r="Y231" s="36"/>
      <c r="Z231" s="36"/>
      <c r="AA231" s="36"/>
      <c r="AB231" s="36"/>
      <c r="AC231" s="36"/>
    </row>
    <row r="232" spans="1:29" ht="12">
      <c r="A232" s="36" t="s">
        <v>492</v>
      </c>
      <c r="B232" s="36" t="s">
        <v>493</v>
      </c>
      <c r="C232" s="36" t="s">
        <v>35</v>
      </c>
      <c r="D232" s="7" t="s">
        <v>30</v>
      </c>
      <c r="E232" s="33">
        <v>42805</v>
      </c>
      <c r="F232" s="36" t="s">
        <v>227</v>
      </c>
      <c r="G232" s="39">
        <v>100</v>
      </c>
      <c r="H232" s="6">
        <f t="shared" si="75"/>
        <v>100</v>
      </c>
      <c r="I232" s="39">
        <v>100</v>
      </c>
      <c r="J232" s="6">
        <f t="shared" si="76"/>
        <v>110.00000000000001</v>
      </c>
      <c r="K232" s="6">
        <f t="shared" si="77"/>
        <v>90</v>
      </c>
      <c r="L232" s="36" t="s">
        <v>496</v>
      </c>
      <c r="M232" s="36" t="s">
        <v>497</v>
      </c>
      <c r="N232" s="38">
        <v>1</v>
      </c>
      <c r="O232" s="36" t="s">
        <v>47</v>
      </c>
      <c r="P232" s="39">
        <v>0</v>
      </c>
      <c r="Q232" s="39">
        <v>0</v>
      </c>
      <c r="R232" s="39">
        <v>0</v>
      </c>
      <c r="S232" s="39">
        <v>0</v>
      </c>
      <c r="T232" s="39">
        <v>1</v>
      </c>
      <c r="U232" s="10">
        <v>1</v>
      </c>
      <c r="V232" s="40" t="s">
        <v>498</v>
      </c>
      <c r="W232" s="36"/>
      <c r="X232" s="36"/>
      <c r="Y232" s="36"/>
      <c r="Z232" s="36"/>
      <c r="AA232" s="36"/>
      <c r="AB232" s="36"/>
      <c r="AC232" s="36"/>
    </row>
    <row r="233" spans="1:29" ht="12">
      <c r="A233" s="36" t="s">
        <v>111</v>
      </c>
      <c r="B233" s="36" t="s">
        <v>499</v>
      </c>
      <c r="C233" s="36" t="s">
        <v>35</v>
      </c>
      <c r="D233" s="7" t="s">
        <v>30</v>
      </c>
      <c r="E233" s="33">
        <v>42805</v>
      </c>
      <c r="F233" s="36" t="s">
        <v>500</v>
      </c>
      <c r="G233" s="39">
        <v>100</v>
      </c>
      <c r="H233" s="6">
        <f t="shared" si="75"/>
        <v>100</v>
      </c>
      <c r="I233" s="39">
        <v>100</v>
      </c>
      <c r="J233" s="6">
        <f t="shared" si="76"/>
        <v>110.00000000000001</v>
      </c>
      <c r="K233" s="6">
        <f t="shared" si="77"/>
        <v>90</v>
      </c>
      <c r="L233" s="36" t="s">
        <v>99</v>
      </c>
      <c r="M233" s="37" t="s">
        <v>503</v>
      </c>
      <c r="N233" s="38">
        <v>1</v>
      </c>
      <c r="O233" s="36" t="s">
        <v>60</v>
      </c>
      <c r="P233" s="39">
        <v>0</v>
      </c>
      <c r="Q233" s="39">
        <v>0</v>
      </c>
      <c r="R233" s="39">
        <v>0</v>
      </c>
      <c r="S233" s="39">
        <v>0</v>
      </c>
      <c r="T233" s="38">
        <v>1</v>
      </c>
      <c r="U233" s="10">
        <v>1</v>
      </c>
      <c r="V233" s="40" t="s">
        <v>505</v>
      </c>
      <c r="W233" s="36"/>
      <c r="X233" s="36"/>
      <c r="Y233" s="36"/>
      <c r="Z233" s="36"/>
      <c r="AA233" s="36"/>
      <c r="AB233" s="36"/>
      <c r="AC233" s="36"/>
    </row>
    <row r="234" spans="1:29" ht="12">
      <c r="A234" s="41" t="s">
        <v>406</v>
      </c>
      <c r="B234" s="41" t="s">
        <v>506</v>
      </c>
      <c r="C234" s="41" t="s">
        <v>35</v>
      </c>
      <c r="D234" s="7" t="s">
        <v>30</v>
      </c>
      <c r="E234" s="33">
        <v>42805</v>
      </c>
      <c r="F234" s="43" t="s">
        <v>507</v>
      </c>
      <c r="G234" s="25">
        <v>40</v>
      </c>
      <c r="H234" s="6">
        <f t="shared" si="75"/>
        <v>40</v>
      </c>
      <c r="I234" s="25">
        <v>40</v>
      </c>
      <c r="J234" s="6">
        <f t="shared" si="76"/>
        <v>44</v>
      </c>
      <c r="K234" s="6">
        <f t="shared" si="77"/>
        <v>36</v>
      </c>
      <c r="L234" s="43" t="s">
        <v>173</v>
      </c>
      <c r="M234" s="36" t="s">
        <v>510</v>
      </c>
      <c r="N234" s="42">
        <v>0</v>
      </c>
      <c r="O234" s="43" t="s">
        <v>60</v>
      </c>
      <c r="P234" s="25">
        <v>0</v>
      </c>
      <c r="Q234" s="25">
        <v>0</v>
      </c>
      <c r="R234" s="25">
        <v>0</v>
      </c>
      <c r="S234" s="25">
        <v>0</v>
      </c>
      <c r="T234" s="25">
        <v>1</v>
      </c>
      <c r="U234" s="10">
        <v>1</v>
      </c>
      <c r="V234" s="44" t="s">
        <v>512</v>
      </c>
      <c r="W234" s="40" t="s">
        <v>513</v>
      </c>
      <c r="X234" s="36"/>
      <c r="Y234" s="36"/>
      <c r="Z234" s="36"/>
      <c r="AA234" s="36"/>
      <c r="AB234" s="36"/>
      <c r="AC234" s="36"/>
    </row>
    <row r="235" spans="1:29" ht="12">
      <c r="A235" s="36" t="s">
        <v>1023</v>
      </c>
      <c r="B235" s="36" t="s">
        <v>1024</v>
      </c>
      <c r="C235" s="36" t="s">
        <v>163</v>
      </c>
      <c r="D235" s="7" t="s">
        <v>30</v>
      </c>
      <c r="E235" s="33">
        <v>42805</v>
      </c>
      <c r="F235" s="36" t="s">
        <v>1025</v>
      </c>
      <c r="G235" s="39">
        <v>170</v>
      </c>
      <c r="H235" s="6">
        <f t="shared" si="75"/>
        <v>170</v>
      </c>
      <c r="I235" s="39">
        <v>170</v>
      </c>
      <c r="J235" s="6">
        <f t="shared" si="76"/>
        <v>187.00000000000003</v>
      </c>
      <c r="K235" s="6">
        <f t="shared" si="77"/>
        <v>153</v>
      </c>
      <c r="L235" s="36" t="s">
        <v>1038</v>
      </c>
      <c r="M235" s="36" t="s">
        <v>1039</v>
      </c>
      <c r="N235" s="38">
        <v>1</v>
      </c>
      <c r="O235" s="36" t="s">
        <v>448</v>
      </c>
      <c r="P235" s="39">
        <v>0</v>
      </c>
      <c r="Q235" s="39">
        <v>0</v>
      </c>
      <c r="R235" s="39">
        <v>0</v>
      </c>
      <c r="S235" s="39">
        <v>0</v>
      </c>
      <c r="T235" s="39">
        <v>1</v>
      </c>
      <c r="U235" s="10">
        <v>1</v>
      </c>
      <c r="V235" s="40" t="s">
        <v>1040</v>
      </c>
      <c r="W235" s="36"/>
      <c r="X235" s="36"/>
      <c r="Y235" s="36"/>
      <c r="Z235" s="36"/>
      <c r="AA235" s="36"/>
      <c r="AB235" s="36"/>
      <c r="AC235" s="36"/>
    </row>
    <row r="236" spans="1:29" ht="12">
      <c r="A236" s="41" t="s">
        <v>1041</v>
      </c>
      <c r="B236" s="41" t="s">
        <v>439</v>
      </c>
      <c r="C236" s="41" t="s">
        <v>163</v>
      </c>
      <c r="D236" s="7" t="s">
        <v>30</v>
      </c>
      <c r="E236" s="33">
        <v>42805</v>
      </c>
      <c r="F236" s="36"/>
      <c r="G236" s="36"/>
      <c r="H236" s="6"/>
      <c r="I236" s="36"/>
      <c r="J236" s="6"/>
      <c r="K236" s="6"/>
      <c r="L236" s="43" t="s">
        <v>173</v>
      </c>
      <c r="M236" s="36" t="s">
        <v>1001</v>
      </c>
      <c r="N236" s="42">
        <v>1</v>
      </c>
      <c r="O236" s="43" t="s">
        <v>47</v>
      </c>
      <c r="P236" s="25">
        <v>0</v>
      </c>
      <c r="Q236" s="25">
        <v>0</v>
      </c>
      <c r="R236" s="25">
        <v>0</v>
      </c>
      <c r="S236" s="25">
        <v>0</v>
      </c>
      <c r="T236" s="25">
        <v>1</v>
      </c>
      <c r="U236" s="10">
        <v>1</v>
      </c>
      <c r="V236" s="44" t="s">
        <v>1043</v>
      </c>
      <c r="W236" s="36"/>
      <c r="X236" s="36"/>
      <c r="Y236" s="36"/>
      <c r="Z236" s="36"/>
      <c r="AA236" s="36"/>
      <c r="AB236" s="36"/>
      <c r="AC236" s="36"/>
    </row>
    <row r="237" spans="1:29" ht="12">
      <c r="A237" s="36" t="s">
        <v>1509</v>
      </c>
      <c r="B237" s="36" t="s">
        <v>1511</v>
      </c>
      <c r="C237" s="36" t="s">
        <v>354</v>
      </c>
      <c r="D237" s="7" t="s">
        <v>30</v>
      </c>
      <c r="E237" s="33">
        <v>42805</v>
      </c>
      <c r="F237" s="36" t="s">
        <v>1047</v>
      </c>
      <c r="G237" s="39">
        <v>100</v>
      </c>
      <c r="H237" s="6">
        <f t="shared" ref="H237:H239" si="78">(J237+K237)/2</f>
        <v>100</v>
      </c>
      <c r="I237" s="39">
        <v>100</v>
      </c>
      <c r="J237" s="6">
        <f t="shared" ref="J237:J239" si="79">G237*1.1</f>
        <v>110.00000000000001</v>
      </c>
      <c r="K237" s="6">
        <f t="shared" ref="K237:K239" si="80">I237*0.9</f>
        <v>90</v>
      </c>
      <c r="L237" s="36" t="s">
        <v>99</v>
      </c>
      <c r="M237" s="36" t="s">
        <v>1515</v>
      </c>
      <c r="N237" s="38">
        <v>0</v>
      </c>
      <c r="O237" s="36" t="s">
        <v>60</v>
      </c>
      <c r="P237" s="39">
        <v>0</v>
      </c>
      <c r="Q237" s="39">
        <v>0</v>
      </c>
      <c r="R237" s="39">
        <v>0</v>
      </c>
      <c r="S237" s="39">
        <v>0</v>
      </c>
      <c r="T237" s="39">
        <v>1</v>
      </c>
      <c r="U237" s="10">
        <v>1</v>
      </c>
      <c r="V237" s="40" t="s">
        <v>1516</v>
      </c>
      <c r="W237" s="36"/>
      <c r="X237" s="36"/>
      <c r="Y237" s="36"/>
      <c r="Z237" s="36"/>
      <c r="AA237" s="36"/>
      <c r="AB237" s="36"/>
      <c r="AC237" s="36"/>
    </row>
    <row r="238" spans="1:29" ht="12">
      <c r="A238" s="36" t="s">
        <v>263</v>
      </c>
      <c r="B238" s="36" t="s">
        <v>264</v>
      </c>
      <c r="C238" s="36" t="s">
        <v>180</v>
      </c>
      <c r="D238" s="7" t="s">
        <v>30</v>
      </c>
      <c r="E238" s="33">
        <v>42805</v>
      </c>
      <c r="F238" s="36" t="s">
        <v>268</v>
      </c>
      <c r="G238" s="39">
        <v>24</v>
      </c>
      <c r="H238" s="6">
        <f t="shared" si="78"/>
        <v>24</v>
      </c>
      <c r="I238" s="39">
        <v>24</v>
      </c>
      <c r="J238" s="6">
        <f t="shared" si="79"/>
        <v>26.400000000000002</v>
      </c>
      <c r="K238" s="6">
        <f t="shared" si="80"/>
        <v>21.6</v>
      </c>
      <c r="L238" s="36" t="s">
        <v>288</v>
      </c>
      <c r="M238" s="36" t="s">
        <v>290</v>
      </c>
      <c r="N238" s="38">
        <v>1</v>
      </c>
      <c r="O238" s="36" t="s">
        <v>60</v>
      </c>
      <c r="P238" s="39">
        <v>0</v>
      </c>
      <c r="Q238" s="39">
        <v>0</v>
      </c>
      <c r="R238" s="39">
        <v>0</v>
      </c>
      <c r="S238" s="39">
        <v>0</v>
      </c>
      <c r="T238" s="39">
        <v>1</v>
      </c>
      <c r="U238" s="10">
        <v>1</v>
      </c>
      <c r="V238" s="40" t="s">
        <v>291</v>
      </c>
      <c r="W238" s="36"/>
      <c r="X238" s="36"/>
      <c r="Y238" s="36"/>
      <c r="Z238" s="36"/>
      <c r="AA238" s="36"/>
      <c r="AB238" s="36"/>
      <c r="AC238" s="36"/>
    </row>
    <row r="239" spans="1:29" ht="12">
      <c r="A239" s="36" t="s">
        <v>295</v>
      </c>
      <c r="B239" s="36" t="s">
        <v>299</v>
      </c>
      <c r="C239" s="36" t="s">
        <v>300</v>
      </c>
      <c r="D239" s="7" t="s">
        <v>30</v>
      </c>
      <c r="E239" s="33">
        <v>42805</v>
      </c>
      <c r="F239" s="36" t="s">
        <v>301</v>
      </c>
      <c r="G239" s="39">
        <v>600</v>
      </c>
      <c r="H239" s="6">
        <f t="shared" si="78"/>
        <v>600</v>
      </c>
      <c r="I239" s="39">
        <v>600</v>
      </c>
      <c r="J239" s="6">
        <f t="shared" si="79"/>
        <v>660</v>
      </c>
      <c r="K239" s="6">
        <f t="shared" si="80"/>
        <v>540</v>
      </c>
      <c r="L239" s="36" t="s">
        <v>311</v>
      </c>
      <c r="M239" s="36" t="s">
        <v>312</v>
      </c>
      <c r="N239" s="38">
        <v>1</v>
      </c>
      <c r="O239" s="36" t="s">
        <v>60</v>
      </c>
      <c r="P239" s="39">
        <v>0</v>
      </c>
      <c r="Q239" s="39">
        <v>0</v>
      </c>
      <c r="R239" s="39">
        <v>0</v>
      </c>
      <c r="S239" s="39">
        <v>0</v>
      </c>
      <c r="T239" s="39">
        <v>1</v>
      </c>
      <c r="U239" s="10">
        <v>1</v>
      </c>
      <c r="V239" s="40" t="s">
        <v>318</v>
      </c>
      <c r="W239" s="36"/>
      <c r="X239" s="36"/>
      <c r="Y239" s="36"/>
      <c r="Z239" s="36"/>
      <c r="AA239" s="36"/>
      <c r="AB239" s="36"/>
      <c r="AC239" s="36"/>
    </row>
    <row r="240" spans="1:29" ht="12">
      <c r="A240" s="36" t="s">
        <v>295</v>
      </c>
      <c r="B240" s="36" t="s">
        <v>299</v>
      </c>
      <c r="C240" s="36" t="s">
        <v>300</v>
      </c>
      <c r="D240" s="7" t="s">
        <v>30</v>
      </c>
      <c r="E240" s="33">
        <v>42805</v>
      </c>
      <c r="F240" s="36"/>
      <c r="G240" s="36"/>
      <c r="H240" s="6"/>
      <c r="I240" s="36"/>
      <c r="J240" s="6"/>
      <c r="K240" s="6"/>
      <c r="L240" s="36" t="s">
        <v>99</v>
      </c>
      <c r="M240" s="36" t="s">
        <v>523</v>
      </c>
      <c r="N240" s="38">
        <v>2</v>
      </c>
      <c r="O240" s="36" t="s">
        <v>47</v>
      </c>
      <c r="P240" s="39">
        <v>0</v>
      </c>
      <c r="Q240" s="39">
        <v>0</v>
      </c>
      <c r="R240" s="39">
        <v>0</v>
      </c>
      <c r="S240" s="39">
        <v>0</v>
      </c>
      <c r="T240" s="39">
        <v>1</v>
      </c>
      <c r="U240" s="10">
        <v>1</v>
      </c>
      <c r="V240" s="40" t="s">
        <v>318</v>
      </c>
      <c r="W240" s="36"/>
      <c r="X240" s="36"/>
      <c r="Y240" s="36"/>
      <c r="Z240" s="36"/>
      <c r="AA240" s="36"/>
      <c r="AB240" s="36"/>
      <c r="AC240" s="36"/>
    </row>
    <row r="241" spans="1:29" ht="12">
      <c r="A241" s="36" t="s">
        <v>549</v>
      </c>
      <c r="B241" s="36" t="s">
        <v>1518</v>
      </c>
      <c r="C241" s="36" t="s">
        <v>551</v>
      </c>
      <c r="D241" s="7" t="s">
        <v>30</v>
      </c>
      <c r="E241" s="33">
        <v>42805</v>
      </c>
      <c r="F241" s="36" t="s">
        <v>1520</v>
      </c>
      <c r="G241" s="39">
        <v>6</v>
      </c>
      <c r="H241" s="6">
        <f t="shared" ref="H241:H245" si="81">(J241+K241)/2</f>
        <v>6</v>
      </c>
      <c r="I241" s="39">
        <v>6</v>
      </c>
      <c r="J241" s="6">
        <f t="shared" ref="J241:J245" si="82">G241*1.1</f>
        <v>6.6000000000000005</v>
      </c>
      <c r="K241" s="6">
        <f t="shared" ref="K241:K245" si="83">I241*0.9</f>
        <v>5.4</v>
      </c>
      <c r="L241" s="36" t="s">
        <v>99</v>
      </c>
      <c r="M241" s="36" t="s">
        <v>1522</v>
      </c>
      <c r="N241" s="38">
        <v>1</v>
      </c>
      <c r="O241" s="36" t="s">
        <v>60</v>
      </c>
      <c r="P241" s="39">
        <v>0</v>
      </c>
      <c r="Q241" s="39">
        <v>0</v>
      </c>
      <c r="R241" s="39">
        <v>0</v>
      </c>
      <c r="S241" s="39">
        <v>0</v>
      </c>
      <c r="T241" s="39">
        <v>1</v>
      </c>
      <c r="U241" s="10">
        <v>1</v>
      </c>
      <c r="V241" s="40" t="s">
        <v>1524</v>
      </c>
      <c r="W241" s="36"/>
      <c r="X241" s="36"/>
      <c r="Y241" s="36" t="s">
        <v>1526</v>
      </c>
      <c r="Z241" s="36"/>
      <c r="AA241" s="36"/>
      <c r="AB241" s="36"/>
      <c r="AC241" s="36"/>
    </row>
    <row r="242" spans="1:29" ht="12">
      <c r="A242" s="36" t="s">
        <v>319</v>
      </c>
      <c r="B242" s="36" t="s">
        <v>320</v>
      </c>
      <c r="C242" s="36" t="s">
        <v>225</v>
      </c>
      <c r="D242" s="7" t="s">
        <v>30</v>
      </c>
      <c r="E242" s="33">
        <v>42805</v>
      </c>
      <c r="F242" s="36" t="s">
        <v>358</v>
      </c>
      <c r="G242" s="39">
        <v>50</v>
      </c>
      <c r="H242" s="6">
        <f t="shared" si="81"/>
        <v>50</v>
      </c>
      <c r="I242" s="39">
        <v>50</v>
      </c>
      <c r="J242" s="6">
        <f t="shared" si="82"/>
        <v>55.000000000000007</v>
      </c>
      <c r="K242" s="6">
        <f t="shared" si="83"/>
        <v>45</v>
      </c>
      <c r="L242" s="36" t="s">
        <v>1964</v>
      </c>
      <c r="M242" s="36" t="s">
        <v>523</v>
      </c>
      <c r="N242" s="38">
        <v>2</v>
      </c>
      <c r="O242" s="36" t="s">
        <v>47</v>
      </c>
      <c r="P242" s="39">
        <v>0</v>
      </c>
      <c r="Q242" s="39">
        <v>0</v>
      </c>
      <c r="R242" s="39">
        <v>0</v>
      </c>
      <c r="S242" s="39">
        <v>0</v>
      </c>
      <c r="T242" s="39">
        <v>1</v>
      </c>
      <c r="U242" s="10">
        <v>1</v>
      </c>
      <c r="V242" s="40" t="s">
        <v>327</v>
      </c>
      <c r="W242" s="36"/>
      <c r="X242" s="36"/>
      <c r="Y242" s="36"/>
      <c r="Z242" s="36"/>
      <c r="AA242" s="36"/>
      <c r="AB242" s="36"/>
      <c r="AC242" s="36"/>
    </row>
    <row r="243" spans="1:29" ht="12">
      <c r="A243" s="36" t="s">
        <v>319</v>
      </c>
      <c r="B243" s="36" t="s">
        <v>320</v>
      </c>
      <c r="C243" s="36" t="s">
        <v>225</v>
      </c>
      <c r="D243" s="7" t="s">
        <v>30</v>
      </c>
      <c r="E243" s="33">
        <v>42805</v>
      </c>
      <c r="F243" s="36" t="s">
        <v>86</v>
      </c>
      <c r="G243" s="39">
        <v>2</v>
      </c>
      <c r="H243" s="6">
        <f t="shared" si="81"/>
        <v>2</v>
      </c>
      <c r="I243" s="39">
        <v>2</v>
      </c>
      <c r="J243" s="6">
        <f t="shared" si="82"/>
        <v>2.2000000000000002</v>
      </c>
      <c r="K243" s="6">
        <f t="shared" si="83"/>
        <v>1.8</v>
      </c>
      <c r="L243" s="36" t="s">
        <v>173</v>
      </c>
      <c r="M243" s="36" t="s">
        <v>156</v>
      </c>
      <c r="N243" s="38">
        <v>1</v>
      </c>
      <c r="O243" s="36" t="s">
        <v>47</v>
      </c>
      <c r="P243" s="39">
        <v>0</v>
      </c>
      <c r="Q243" s="39">
        <v>0</v>
      </c>
      <c r="R243" s="39">
        <v>0</v>
      </c>
      <c r="S243" s="39">
        <v>0</v>
      </c>
      <c r="T243" s="39">
        <v>1</v>
      </c>
      <c r="U243" s="10">
        <v>1</v>
      </c>
      <c r="V243" s="40" t="s">
        <v>327</v>
      </c>
      <c r="W243" s="36"/>
      <c r="X243" s="36"/>
      <c r="Y243" s="36"/>
      <c r="Z243" s="36"/>
      <c r="AA243" s="36"/>
      <c r="AB243" s="36"/>
      <c r="AC243" s="36"/>
    </row>
    <row r="244" spans="1:29" ht="12">
      <c r="A244" s="36" t="s">
        <v>959</v>
      </c>
      <c r="B244" s="37" t="s">
        <v>984</v>
      </c>
      <c r="C244" s="36" t="s">
        <v>574</v>
      </c>
      <c r="D244" s="7" t="s">
        <v>30</v>
      </c>
      <c r="E244" s="33">
        <v>42805</v>
      </c>
      <c r="F244" s="36" t="s">
        <v>965</v>
      </c>
      <c r="G244" s="39">
        <v>35</v>
      </c>
      <c r="H244" s="6">
        <f t="shared" si="81"/>
        <v>35</v>
      </c>
      <c r="I244" s="39">
        <v>35</v>
      </c>
      <c r="J244" s="6">
        <f t="shared" si="82"/>
        <v>38.5</v>
      </c>
      <c r="K244" s="6">
        <f t="shared" si="83"/>
        <v>31.5</v>
      </c>
      <c r="L244" s="36" t="s">
        <v>99</v>
      </c>
      <c r="M244" s="36" t="s">
        <v>967</v>
      </c>
      <c r="N244" s="38">
        <v>1</v>
      </c>
      <c r="O244" s="36" t="s">
        <v>47</v>
      </c>
      <c r="P244" s="39">
        <v>0</v>
      </c>
      <c r="Q244" s="39">
        <v>0</v>
      </c>
      <c r="R244" s="39">
        <v>0</v>
      </c>
      <c r="S244" s="39">
        <v>0</v>
      </c>
      <c r="T244" s="39">
        <v>1</v>
      </c>
      <c r="U244" s="10">
        <v>1</v>
      </c>
      <c r="V244" s="40" t="s">
        <v>969</v>
      </c>
      <c r="W244" s="36"/>
      <c r="X244" s="36"/>
      <c r="Y244" s="36"/>
      <c r="Z244" s="36"/>
      <c r="AA244" s="36"/>
      <c r="AB244" s="36"/>
      <c r="AC244" s="36"/>
    </row>
    <row r="245" spans="1:29" ht="12">
      <c r="A245" s="36" t="s">
        <v>236</v>
      </c>
      <c r="B245" s="36" t="s">
        <v>2079</v>
      </c>
      <c r="C245" s="36" t="s">
        <v>238</v>
      </c>
      <c r="D245" s="7" t="s">
        <v>30</v>
      </c>
      <c r="E245" s="33">
        <v>42805</v>
      </c>
      <c r="F245" s="36" t="s">
        <v>924</v>
      </c>
      <c r="G245" s="39">
        <v>100</v>
      </c>
      <c r="H245" s="6">
        <f t="shared" si="81"/>
        <v>100</v>
      </c>
      <c r="I245" s="39">
        <v>100</v>
      </c>
      <c r="J245" s="6">
        <f t="shared" si="82"/>
        <v>110.00000000000001</v>
      </c>
      <c r="K245" s="6">
        <f t="shared" si="83"/>
        <v>90</v>
      </c>
      <c r="L245" s="36" t="s">
        <v>99</v>
      </c>
      <c r="M245" s="37" t="s">
        <v>2080</v>
      </c>
      <c r="N245" s="38">
        <v>1</v>
      </c>
      <c r="O245" s="36" t="s">
        <v>79</v>
      </c>
      <c r="P245" s="39">
        <v>0</v>
      </c>
      <c r="Q245" s="39">
        <v>0</v>
      </c>
      <c r="R245" s="39">
        <v>0</v>
      </c>
      <c r="S245" s="39">
        <v>0</v>
      </c>
      <c r="T245" s="39">
        <v>1</v>
      </c>
      <c r="U245" s="10">
        <v>1</v>
      </c>
      <c r="V245" s="40" t="s">
        <v>2081</v>
      </c>
      <c r="W245" s="36"/>
      <c r="X245" s="36"/>
      <c r="Y245" s="36"/>
      <c r="Z245" s="36"/>
      <c r="AA245" s="36"/>
      <c r="AB245" s="36"/>
      <c r="AC245" s="36"/>
    </row>
    <row r="246" spans="1:29" ht="12">
      <c r="A246" s="36" t="s">
        <v>1065</v>
      </c>
      <c r="B246" s="36" t="s">
        <v>2084</v>
      </c>
      <c r="C246" s="36" t="s">
        <v>65</v>
      </c>
      <c r="D246" s="7" t="s">
        <v>30</v>
      </c>
      <c r="E246" s="33">
        <v>42805</v>
      </c>
      <c r="F246" s="36"/>
      <c r="G246" s="36"/>
      <c r="H246" s="6"/>
      <c r="I246" s="36"/>
      <c r="J246" s="6"/>
      <c r="K246" s="6"/>
      <c r="L246" s="36" t="s">
        <v>2085</v>
      </c>
      <c r="M246" s="36" t="s">
        <v>2087</v>
      </c>
      <c r="N246" s="38">
        <v>1</v>
      </c>
      <c r="O246" s="36" t="s">
        <v>2088</v>
      </c>
      <c r="P246" s="39">
        <v>0</v>
      </c>
      <c r="Q246" s="39">
        <v>0</v>
      </c>
      <c r="R246" s="39">
        <v>0</v>
      </c>
      <c r="S246" s="39">
        <v>0</v>
      </c>
      <c r="T246" s="39">
        <v>1</v>
      </c>
      <c r="U246" s="10">
        <v>1</v>
      </c>
      <c r="V246" s="40" t="s">
        <v>2089</v>
      </c>
      <c r="W246" s="36"/>
      <c r="X246" s="36"/>
      <c r="Y246" s="36"/>
      <c r="Z246" s="36"/>
      <c r="AA246" s="36"/>
      <c r="AB246" s="36"/>
      <c r="AC246" s="36"/>
    </row>
    <row r="247" spans="1:29" ht="12">
      <c r="A247" s="36" t="s">
        <v>134</v>
      </c>
      <c r="B247" s="36" t="s">
        <v>2090</v>
      </c>
      <c r="C247" s="36" t="s">
        <v>1125</v>
      </c>
      <c r="D247" s="7" t="s">
        <v>30</v>
      </c>
      <c r="E247" s="33">
        <v>42805</v>
      </c>
      <c r="F247" s="36" t="s">
        <v>1168</v>
      </c>
      <c r="G247" s="39">
        <v>200</v>
      </c>
      <c r="H247" s="6">
        <f t="shared" ref="H247:H248" si="84">(J247+K247)/2</f>
        <v>200</v>
      </c>
      <c r="I247" s="39">
        <v>200</v>
      </c>
      <c r="J247" s="6">
        <f t="shared" ref="J247:J248" si="85">G247*1.1</f>
        <v>220.00000000000003</v>
      </c>
      <c r="K247" s="6">
        <f t="shared" ref="K247:K248" si="86">I247*0.9</f>
        <v>180</v>
      </c>
      <c r="L247" s="36" t="s">
        <v>173</v>
      </c>
      <c r="M247" s="36" t="s">
        <v>2092</v>
      </c>
      <c r="N247" s="38">
        <v>1</v>
      </c>
      <c r="O247" s="36" t="s">
        <v>366</v>
      </c>
      <c r="P247" s="39">
        <v>0</v>
      </c>
      <c r="Q247" s="39">
        <v>0</v>
      </c>
      <c r="R247" s="39">
        <v>0</v>
      </c>
      <c r="S247" s="39">
        <v>0</v>
      </c>
      <c r="T247" s="39">
        <v>1</v>
      </c>
      <c r="U247" s="10">
        <v>1</v>
      </c>
      <c r="V247" s="40" t="s">
        <v>2093</v>
      </c>
      <c r="W247" s="36"/>
      <c r="X247" s="36"/>
      <c r="Y247" s="36"/>
      <c r="Z247" s="36"/>
      <c r="AA247" s="36"/>
      <c r="AB247" s="36"/>
      <c r="AC247" s="36"/>
    </row>
    <row r="248" spans="1:29" ht="12">
      <c r="A248" s="36" t="s">
        <v>134</v>
      </c>
      <c r="B248" s="55" t="s">
        <v>1949</v>
      </c>
      <c r="C248" s="36" t="s">
        <v>1125</v>
      </c>
      <c r="D248" s="7" t="s">
        <v>30</v>
      </c>
      <c r="E248" s="33">
        <v>42805</v>
      </c>
      <c r="F248" s="36" t="s">
        <v>1481</v>
      </c>
      <c r="G248" s="39">
        <v>12</v>
      </c>
      <c r="H248" s="6">
        <f t="shared" si="84"/>
        <v>12</v>
      </c>
      <c r="I248" s="39">
        <v>12</v>
      </c>
      <c r="J248" s="6">
        <f t="shared" si="85"/>
        <v>13.200000000000001</v>
      </c>
      <c r="K248" s="6">
        <f t="shared" si="86"/>
        <v>10.8</v>
      </c>
      <c r="L248" s="36" t="s">
        <v>173</v>
      </c>
      <c r="M248" s="55" t="s">
        <v>1957</v>
      </c>
      <c r="N248" s="38">
        <v>0</v>
      </c>
      <c r="O248" s="36" t="s">
        <v>60</v>
      </c>
      <c r="P248" s="39">
        <v>0</v>
      </c>
      <c r="Q248" s="39">
        <v>0</v>
      </c>
      <c r="R248" s="39">
        <v>0</v>
      </c>
      <c r="S248" s="39">
        <v>0</v>
      </c>
      <c r="T248" s="39">
        <v>1</v>
      </c>
      <c r="U248" s="10">
        <v>1</v>
      </c>
      <c r="V248" s="40" t="s">
        <v>1961</v>
      </c>
      <c r="W248" s="36"/>
      <c r="X248" s="36"/>
      <c r="Y248" s="36"/>
      <c r="Z248" s="36"/>
      <c r="AA248" s="36"/>
      <c r="AB248" s="36"/>
      <c r="AC248" s="36"/>
    </row>
    <row r="249" spans="1:29" ht="12">
      <c r="A249" s="36" t="s">
        <v>2101</v>
      </c>
      <c r="B249" s="36" t="s">
        <v>2102</v>
      </c>
      <c r="C249" s="36" t="s">
        <v>336</v>
      </c>
      <c r="D249" s="7" t="s">
        <v>30</v>
      </c>
      <c r="E249" s="33">
        <v>42805</v>
      </c>
      <c r="F249" s="36"/>
      <c r="G249" s="36"/>
      <c r="H249" s="6"/>
      <c r="I249" s="36"/>
      <c r="J249" s="6"/>
      <c r="K249" s="6"/>
      <c r="L249" s="36" t="s">
        <v>173</v>
      </c>
      <c r="M249" s="36" t="s">
        <v>2103</v>
      </c>
      <c r="N249" s="38">
        <v>1</v>
      </c>
      <c r="O249" s="36" t="s">
        <v>448</v>
      </c>
      <c r="P249" s="36"/>
      <c r="Q249" s="36"/>
      <c r="R249" s="36"/>
      <c r="S249" s="36"/>
      <c r="T249" s="37">
        <v>1</v>
      </c>
      <c r="U249" s="10">
        <v>1</v>
      </c>
      <c r="V249" s="40" t="s">
        <v>2104</v>
      </c>
      <c r="W249" s="36"/>
      <c r="X249" s="36"/>
      <c r="Y249" s="36"/>
      <c r="Z249" s="36"/>
      <c r="AA249" s="36"/>
      <c r="AB249" s="36"/>
      <c r="AC249" s="36"/>
    </row>
    <row r="250" spans="1:29" ht="12">
      <c r="A250" s="36" t="s">
        <v>334</v>
      </c>
      <c r="B250" s="36" t="s">
        <v>335</v>
      </c>
      <c r="C250" s="36" t="s">
        <v>336</v>
      </c>
      <c r="D250" s="7" t="s">
        <v>30</v>
      </c>
      <c r="E250" s="33">
        <v>42805</v>
      </c>
      <c r="F250" s="36" t="s">
        <v>93</v>
      </c>
      <c r="G250" s="39">
        <v>50</v>
      </c>
      <c r="H250" s="6">
        <f t="shared" ref="H250:H265" si="87">(J250+K250)/2</f>
        <v>50</v>
      </c>
      <c r="I250" s="39">
        <v>50</v>
      </c>
      <c r="J250" s="6">
        <f t="shared" ref="J250:J265" si="88">G250*1.1</f>
        <v>55.000000000000007</v>
      </c>
      <c r="K250" s="6">
        <f t="shared" ref="K250:K265" si="89">I250*0.9</f>
        <v>45</v>
      </c>
      <c r="L250" s="36" t="s">
        <v>173</v>
      </c>
      <c r="M250" s="37" t="s">
        <v>341</v>
      </c>
      <c r="N250" s="38">
        <v>1</v>
      </c>
      <c r="O250" s="36" t="s">
        <v>60</v>
      </c>
      <c r="P250" s="39">
        <v>0</v>
      </c>
      <c r="Q250" s="39">
        <v>0</v>
      </c>
      <c r="R250" s="39">
        <v>0</v>
      </c>
      <c r="S250" s="39">
        <v>0</v>
      </c>
      <c r="T250" s="39">
        <v>1</v>
      </c>
      <c r="U250" s="10">
        <v>1</v>
      </c>
      <c r="V250" s="40" t="s">
        <v>342</v>
      </c>
      <c r="W250" s="36"/>
      <c r="X250" s="36"/>
      <c r="Y250" s="36"/>
      <c r="Z250" s="36"/>
      <c r="AA250" s="36"/>
      <c r="AB250" s="36"/>
      <c r="AC250" s="36"/>
    </row>
    <row r="251" spans="1:29" ht="12">
      <c r="A251" s="41" t="s">
        <v>343</v>
      </c>
      <c r="B251" s="41" t="s">
        <v>344</v>
      </c>
      <c r="C251" s="41" t="s">
        <v>35</v>
      </c>
      <c r="D251" s="7" t="s">
        <v>30</v>
      </c>
      <c r="E251" s="33">
        <v>42806</v>
      </c>
      <c r="F251" s="43" t="s">
        <v>345</v>
      </c>
      <c r="G251" s="25">
        <v>200</v>
      </c>
      <c r="H251" s="6">
        <f t="shared" si="87"/>
        <v>200</v>
      </c>
      <c r="I251" s="25">
        <v>200</v>
      </c>
      <c r="J251" s="6">
        <f t="shared" si="88"/>
        <v>220.00000000000003</v>
      </c>
      <c r="K251" s="6">
        <f t="shared" si="89"/>
        <v>180</v>
      </c>
      <c r="L251" s="43" t="s">
        <v>173</v>
      </c>
      <c r="M251" s="36" t="s">
        <v>348</v>
      </c>
      <c r="N251" s="42">
        <v>1</v>
      </c>
      <c r="O251" s="43" t="s">
        <v>79</v>
      </c>
      <c r="P251" s="25">
        <v>0</v>
      </c>
      <c r="Q251" s="25">
        <v>0</v>
      </c>
      <c r="R251" s="25">
        <v>0</v>
      </c>
      <c r="S251" s="25">
        <v>0</v>
      </c>
      <c r="T251" s="25">
        <v>1</v>
      </c>
      <c r="U251" s="10">
        <v>1</v>
      </c>
      <c r="V251" s="44" t="s">
        <v>351</v>
      </c>
      <c r="W251" s="6"/>
      <c r="X251" s="36"/>
      <c r="Y251" s="36"/>
      <c r="Z251" s="36"/>
      <c r="AA251" s="36"/>
      <c r="AB251" s="36"/>
      <c r="AC251" s="36"/>
    </row>
    <row r="252" spans="1:29" ht="12">
      <c r="A252" s="41" t="s">
        <v>343</v>
      </c>
      <c r="B252" s="41" t="s">
        <v>344</v>
      </c>
      <c r="C252" s="41" t="s">
        <v>35</v>
      </c>
      <c r="D252" s="7" t="s">
        <v>30</v>
      </c>
      <c r="E252" s="14">
        <v>42806</v>
      </c>
      <c r="F252" s="43" t="s">
        <v>520</v>
      </c>
      <c r="G252" s="25">
        <v>10</v>
      </c>
      <c r="H252" s="6">
        <f t="shared" si="87"/>
        <v>10</v>
      </c>
      <c r="I252" s="25">
        <v>10</v>
      </c>
      <c r="J252" s="6">
        <f t="shared" si="88"/>
        <v>11</v>
      </c>
      <c r="K252" s="6">
        <f t="shared" si="89"/>
        <v>9</v>
      </c>
      <c r="L252" s="43" t="s">
        <v>173</v>
      </c>
      <c r="M252" s="43" t="s">
        <v>523</v>
      </c>
      <c r="N252" s="42">
        <v>2</v>
      </c>
      <c r="O252" s="43" t="s">
        <v>79</v>
      </c>
      <c r="P252" s="25">
        <v>0</v>
      </c>
      <c r="Q252" s="25">
        <v>0</v>
      </c>
      <c r="R252" s="25">
        <v>0</v>
      </c>
      <c r="S252" s="25">
        <v>0</v>
      </c>
      <c r="T252" s="25">
        <v>1</v>
      </c>
      <c r="U252" s="10">
        <v>1</v>
      </c>
      <c r="V252" s="44" t="s">
        <v>351</v>
      </c>
      <c r="W252" s="36"/>
      <c r="X252" s="36"/>
      <c r="Y252" s="36"/>
      <c r="Z252" s="36"/>
      <c r="AA252" s="36"/>
      <c r="AB252" s="36"/>
      <c r="AC252" s="36"/>
    </row>
    <row r="253" spans="1:29" ht="12">
      <c r="A253" s="6" t="s">
        <v>400</v>
      </c>
      <c r="B253" s="6" t="s">
        <v>439</v>
      </c>
      <c r="C253" s="6" t="s">
        <v>35</v>
      </c>
      <c r="D253" s="7" t="s">
        <v>30</v>
      </c>
      <c r="E253" s="51">
        <v>42806</v>
      </c>
      <c r="F253" s="6" t="s">
        <v>378</v>
      </c>
      <c r="G253" s="9">
        <v>75</v>
      </c>
      <c r="H253" s="6">
        <f t="shared" si="87"/>
        <v>75</v>
      </c>
      <c r="I253" s="9">
        <v>75</v>
      </c>
      <c r="J253" s="6">
        <f t="shared" si="88"/>
        <v>82.5</v>
      </c>
      <c r="K253" s="6">
        <f t="shared" si="89"/>
        <v>67.5</v>
      </c>
      <c r="L253" s="6" t="s">
        <v>173</v>
      </c>
      <c r="M253" s="6" t="s">
        <v>526</v>
      </c>
      <c r="N253" s="10">
        <v>1</v>
      </c>
      <c r="O253" s="6" t="s">
        <v>47</v>
      </c>
      <c r="P253" s="9">
        <v>0</v>
      </c>
      <c r="Q253" s="9">
        <v>0</v>
      </c>
      <c r="R253" s="9">
        <v>0</v>
      </c>
      <c r="S253" s="9">
        <v>0</v>
      </c>
      <c r="T253" s="9">
        <v>1</v>
      </c>
      <c r="U253" s="10">
        <v>1</v>
      </c>
      <c r="V253" s="11" t="s">
        <v>528</v>
      </c>
      <c r="W253" s="6"/>
      <c r="X253" s="6"/>
      <c r="Y253" s="6"/>
      <c r="Z253" s="6"/>
      <c r="AA253" s="6"/>
      <c r="AB253" s="6"/>
      <c r="AC253" s="6"/>
    </row>
    <row r="254" spans="1:29" ht="12">
      <c r="A254" s="41" t="s">
        <v>111</v>
      </c>
      <c r="B254" s="41" t="s">
        <v>392</v>
      </c>
      <c r="C254" s="41" t="s">
        <v>35</v>
      </c>
      <c r="D254" s="7" t="s">
        <v>30</v>
      </c>
      <c r="E254" s="33">
        <v>42806</v>
      </c>
      <c r="F254" s="43" t="s">
        <v>530</v>
      </c>
      <c r="G254" s="25">
        <v>36</v>
      </c>
      <c r="H254" s="6">
        <f t="shared" si="87"/>
        <v>36</v>
      </c>
      <c r="I254" s="25">
        <v>36</v>
      </c>
      <c r="J254" s="6">
        <f t="shared" si="88"/>
        <v>39.6</v>
      </c>
      <c r="K254" s="6">
        <f t="shared" si="89"/>
        <v>32.4</v>
      </c>
      <c r="L254" s="36" t="s">
        <v>532</v>
      </c>
      <c r="M254" s="43" t="s">
        <v>399</v>
      </c>
      <c r="N254" s="42">
        <v>1</v>
      </c>
      <c r="O254" s="43" t="s">
        <v>366</v>
      </c>
      <c r="P254" s="25">
        <v>0</v>
      </c>
      <c r="Q254" s="25">
        <v>0</v>
      </c>
      <c r="R254" s="25">
        <v>0</v>
      </c>
      <c r="S254" s="25">
        <v>0</v>
      </c>
      <c r="T254" s="25">
        <v>1</v>
      </c>
      <c r="U254" s="10">
        <v>1</v>
      </c>
      <c r="V254" s="44" t="s">
        <v>534</v>
      </c>
      <c r="W254" s="36"/>
      <c r="X254" s="36"/>
      <c r="Y254" s="41" t="s">
        <v>535</v>
      </c>
      <c r="Z254" s="36"/>
      <c r="AA254" s="36"/>
      <c r="AB254" s="36"/>
      <c r="AC254" s="36"/>
    </row>
    <row r="255" spans="1:29" ht="12">
      <c r="A255" s="36" t="s">
        <v>356</v>
      </c>
      <c r="B255" s="36" t="s">
        <v>357</v>
      </c>
      <c r="C255" s="36" t="s">
        <v>85</v>
      </c>
      <c r="D255" s="7" t="s">
        <v>30</v>
      </c>
      <c r="E255" s="33">
        <v>42806</v>
      </c>
      <c r="F255" s="36" t="s">
        <v>358</v>
      </c>
      <c r="G255" s="39">
        <v>50</v>
      </c>
      <c r="H255" s="6">
        <f t="shared" si="87"/>
        <v>50</v>
      </c>
      <c r="I255" s="39">
        <v>50</v>
      </c>
      <c r="J255" s="6">
        <f t="shared" si="88"/>
        <v>55.000000000000007</v>
      </c>
      <c r="K255" s="6">
        <f t="shared" si="89"/>
        <v>45</v>
      </c>
      <c r="L255" s="36" t="s">
        <v>99</v>
      </c>
      <c r="M255" s="37" t="s">
        <v>362</v>
      </c>
      <c r="N255" s="38">
        <v>1</v>
      </c>
      <c r="O255" s="36" t="s">
        <v>60</v>
      </c>
      <c r="P255" s="39">
        <v>0</v>
      </c>
      <c r="Q255" s="39">
        <v>0</v>
      </c>
      <c r="R255" s="39">
        <v>0</v>
      </c>
      <c r="S255" s="39">
        <v>0</v>
      </c>
      <c r="T255" s="39">
        <v>1</v>
      </c>
      <c r="U255" s="10">
        <v>1</v>
      </c>
      <c r="V255" s="40" t="s">
        <v>365</v>
      </c>
      <c r="W255" s="36"/>
      <c r="X255" s="36"/>
      <c r="Y255" s="36"/>
      <c r="Z255" s="36"/>
      <c r="AA255" s="36"/>
      <c r="AB255" s="36"/>
      <c r="AC255" s="36"/>
    </row>
    <row r="256" spans="1:29" ht="12">
      <c r="A256" s="36" t="s">
        <v>656</v>
      </c>
      <c r="B256" s="36" t="s">
        <v>1508</v>
      </c>
      <c r="C256" s="36" t="s">
        <v>619</v>
      </c>
      <c r="D256" s="7" t="s">
        <v>30</v>
      </c>
      <c r="E256" s="33">
        <v>42806</v>
      </c>
      <c r="F256" s="36" t="s">
        <v>690</v>
      </c>
      <c r="G256" s="39">
        <v>200</v>
      </c>
      <c r="H256" s="6">
        <f t="shared" si="87"/>
        <v>200</v>
      </c>
      <c r="I256" s="39">
        <v>200</v>
      </c>
      <c r="J256" s="6">
        <f t="shared" si="88"/>
        <v>220.00000000000003</v>
      </c>
      <c r="K256" s="6">
        <f t="shared" si="89"/>
        <v>180</v>
      </c>
      <c r="L256" s="36" t="s">
        <v>99</v>
      </c>
      <c r="M256" s="36" t="s">
        <v>166</v>
      </c>
      <c r="N256" s="38">
        <v>1</v>
      </c>
      <c r="O256" s="36" t="s">
        <v>47</v>
      </c>
      <c r="P256" s="39">
        <v>0</v>
      </c>
      <c r="Q256" s="39">
        <v>0</v>
      </c>
      <c r="R256" s="39">
        <v>0</v>
      </c>
      <c r="S256" s="39">
        <v>0</v>
      </c>
      <c r="T256" s="39">
        <v>1</v>
      </c>
      <c r="U256" s="10">
        <v>1</v>
      </c>
      <c r="V256" s="40" t="s">
        <v>1512</v>
      </c>
      <c r="W256" s="36"/>
      <c r="X256" s="36"/>
      <c r="Y256" s="36"/>
      <c r="Z256" s="36"/>
      <c r="AA256" s="36"/>
      <c r="AB256" s="36"/>
      <c r="AC256" s="36"/>
    </row>
    <row r="257" spans="1:29" ht="12">
      <c r="A257" s="36" t="s">
        <v>1718</v>
      </c>
      <c r="B257" s="36" t="s">
        <v>1719</v>
      </c>
      <c r="C257" s="36" t="s">
        <v>300</v>
      </c>
      <c r="D257" s="7" t="s">
        <v>30</v>
      </c>
      <c r="E257" s="33">
        <v>42806</v>
      </c>
      <c r="F257" s="36" t="s">
        <v>207</v>
      </c>
      <c r="G257" s="39">
        <v>200</v>
      </c>
      <c r="H257" s="6">
        <f t="shared" si="87"/>
        <v>200</v>
      </c>
      <c r="I257" s="39">
        <v>200</v>
      </c>
      <c r="J257" s="6">
        <f t="shared" si="88"/>
        <v>220.00000000000003</v>
      </c>
      <c r="K257" s="6">
        <f t="shared" si="89"/>
        <v>180</v>
      </c>
      <c r="L257" s="36" t="s">
        <v>99</v>
      </c>
      <c r="M257" s="36" t="s">
        <v>1721</v>
      </c>
      <c r="N257" s="38">
        <v>1</v>
      </c>
      <c r="O257" s="36" t="s">
        <v>47</v>
      </c>
      <c r="P257" s="39">
        <v>0</v>
      </c>
      <c r="Q257" s="39">
        <v>0</v>
      </c>
      <c r="R257" s="39">
        <v>0</v>
      </c>
      <c r="S257" s="39">
        <v>0</v>
      </c>
      <c r="T257" s="39">
        <v>1</v>
      </c>
      <c r="U257" s="10">
        <v>1</v>
      </c>
      <c r="V257" s="40" t="s">
        <v>1722</v>
      </c>
      <c r="W257" s="36"/>
      <c r="X257" s="36"/>
      <c r="Y257" s="36"/>
      <c r="Z257" s="36"/>
      <c r="AA257" s="36"/>
      <c r="AB257" s="36"/>
      <c r="AC257" s="36"/>
    </row>
    <row r="258" spans="1:29" ht="12">
      <c r="A258" s="36" t="s">
        <v>369</v>
      </c>
      <c r="B258" s="36" t="s">
        <v>978</v>
      </c>
      <c r="C258" s="36" t="s">
        <v>225</v>
      </c>
      <c r="D258" s="7" t="s">
        <v>30</v>
      </c>
      <c r="E258" s="33">
        <v>42806</v>
      </c>
      <c r="F258" s="36" t="s">
        <v>980</v>
      </c>
      <c r="G258" s="39">
        <v>200</v>
      </c>
      <c r="H258" s="6">
        <f t="shared" si="87"/>
        <v>200</v>
      </c>
      <c r="I258" s="39">
        <v>200</v>
      </c>
      <c r="J258" s="6">
        <f t="shared" si="88"/>
        <v>220.00000000000003</v>
      </c>
      <c r="K258" s="6">
        <f t="shared" si="89"/>
        <v>180</v>
      </c>
      <c r="L258" s="36" t="s">
        <v>986</v>
      </c>
      <c r="M258" s="36" t="s">
        <v>987</v>
      </c>
      <c r="N258" s="38">
        <v>1</v>
      </c>
      <c r="O258" s="36" t="s">
        <v>79</v>
      </c>
      <c r="P258" s="39">
        <v>0</v>
      </c>
      <c r="Q258" s="39">
        <v>0</v>
      </c>
      <c r="R258" s="39">
        <v>0</v>
      </c>
      <c r="S258" s="39">
        <v>0</v>
      </c>
      <c r="T258" s="39">
        <v>1</v>
      </c>
      <c r="U258" s="10">
        <v>1</v>
      </c>
      <c r="V258" s="40" t="s">
        <v>989</v>
      </c>
      <c r="W258" s="36"/>
      <c r="X258" s="36"/>
      <c r="Y258" s="36"/>
      <c r="Z258" s="36"/>
      <c r="AA258" s="36"/>
      <c r="AB258" s="36"/>
      <c r="AC258" s="36"/>
    </row>
    <row r="259" spans="1:29" ht="12">
      <c r="A259" s="36" t="s">
        <v>369</v>
      </c>
      <c r="B259" s="36" t="s">
        <v>370</v>
      </c>
      <c r="C259" s="36" t="s">
        <v>225</v>
      </c>
      <c r="D259" s="7" t="s">
        <v>30</v>
      </c>
      <c r="E259" s="33">
        <v>42806</v>
      </c>
      <c r="F259" s="36" t="s">
        <v>375</v>
      </c>
      <c r="G259" s="39">
        <v>12</v>
      </c>
      <c r="H259" s="6">
        <f t="shared" si="87"/>
        <v>12</v>
      </c>
      <c r="I259" s="39">
        <v>12</v>
      </c>
      <c r="J259" s="6">
        <f t="shared" si="88"/>
        <v>13.200000000000001</v>
      </c>
      <c r="K259" s="6">
        <f t="shared" si="89"/>
        <v>10.8</v>
      </c>
      <c r="L259" s="36" t="s">
        <v>99</v>
      </c>
      <c r="M259" s="36" t="s">
        <v>380</v>
      </c>
      <c r="N259" s="38">
        <v>1</v>
      </c>
      <c r="O259" s="36" t="s">
        <v>47</v>
      </c>
      <c r="P259" s="39">
        <v>0</v>
      </c>
      <c r="Q259" s="39">
        <v>0</v>
      </c>
      <c r="R259" s="39">
        <v>0</v>
      </c>
      <c r="S259" s="39">
        <v>0</v>
      </c>
      <c r="T259" s="39">
        <v>1</v>
      </c>
      <c r="U259" s="10">
        <v>1</v>
      </c>
      <c r="V259" s="40" t="s">
        <v>382</v>
      </c>
      <c r="W259" s="36"/>
      <c r="X259" s="36"/>
      <c r="Y259" s="36"/>
      <c r="Z259" s="36"/>
      <c r="AA259" s="36"/>
      <c r="AB259" s="36"/>
      <c r="AC259" s="36"/>
    </row>
    <row r="260" spans="1:29" ht="12">
      <c r="A260" s="36" t="s">
        <v>1528</v>
      </c>
      <c r="B260" s="36" t="s">
        <v>1529</v>
      </c>
      <c r="C260" s="36" t="s">
        <v>1366</v>
      </c>
      <c r="D260" s="7" t="s">
        <v>30</v>
      </c>
      <c r="E260" s="33">
        <v>42806</v>
      </c>
      <c r="F260" s="36" t="s">
        <v>227</v>
      </c>
      <c r="G260" s="39">
        <v>100</v>
      </c>
      <c r="H260" s="6">
        <f t="shared" si="87"/>
        <v>100</v>
      </c>
      <c r="I260" s="39">
        <v>100</v>
      </c>
      <c r="J260" s="6">
        <f t="shared" si="88"/>
        <v>110.00000000000001</v>
      </c>
      <c r="K260" s="6">
        <f t="shared" si="89"/>
        <v>90</v>
      </c>
      <c r="L260" s="36" t="s">
        <v>173</v>
      </c>
      <c r="M260" s="36" t="s">
        <v>1533</v>
      </c>
      <c r="N260" s="38">
        <v>0</v>
      </c>
      <c r="O260" s="36" t="s">
        <v>1534</v>
      </c>
      <c r="P260" s="39">
        <v>2</v>
      </c>
      <c r="Q260" s="36"/>
      <c r="R260" s="39">
        <v>1</v>
      </c>
      <c r="S260" s="39">
        <v>1</v>
      </c>
      <c r="T260" s="39">
        <v>1</v>
      </c>
      <c r="U260" s="10">
        <v>1</v>
      </c>
      <c r="V260" s="40" t="s">
        <v>1535</v>
      </c>
      <c r="W260" s="40" t="s">
        <v>1536</v>
      </c>
      <c r="X260" s="36"/>
      <c r="Y260" s="36"/>
      <c r="Z260" s="36"/>
      <c r="AA260" s="36"/>
      <c r="AB260" s="36"/>
      <c r="AC260" s="36"/>
    </row>
    <row r="261" spans="1:29" ht="12">
      <c r="A261" s="36" t="s">
        <v>992</v>
      </c>
      <c r="B261" s="36" t="s">
        <v>993</v>
      </c>
      <c r="C261" s="36" t="s">
        <v>662</v>
      </c>
      <c r="D261" s="7" t="s">
        <v>30</v>
      </c>
      <c r="E261" s="33">
        <v>42806</v>
      </c>
      <c r="F261" s="36"/>
      <c r="G261" s="39">
        <v>50</v>
      </c>
      <c r="H261" s="6">
        <f t="shared" si="87"/>
        <v>50</v>
      </c>
      <c r="I261" s="39">
        <v>50</v>
      </c>
      <c r="J261" s="6">
        <f t="shared" si="88"/>
        <v>55.000000000000007</v>
      </c>
      <c r="K261" s="6">
        <f t="shared" si="89"/>
        <v>45</v>
      </c>
      <c r="L261" s="36" t="s">
        <v>99</v>
      </c>
      <c r="M261" s="36" t="s">
        <v>1000</v>
      </c>
      <c r="N261" s="38">
        <v>1</v>
      </c>
      <c r="O261" s="36" t="s">
        <v>47</v>
      </c>
      <c r="P261" s="39">
        <v>0</v>
      </c>
      <c r="Q261" s="39">
        <v>0</v>
      </c>
      <c r="R261" s="39">
        <v>0</v>
      </c>
      <c r="S261" s="39">
        <v>0</v>
      </c>
      <c r="T261" s="39">
        <v>1</v>
      </c>
      <c r="U261" s="10">
        <v>1</v>
      </c>
      <c r="V261" s="40" t="s">
        <v>1002</v>
      </c>
      <c r="W261" s="36"/>
      <c r="X261" s="36"/>
      <c r="Y261" s="36"/>
      <c r="Z261" s="36"/>
      <c r="AA261" s="36"/>
      <c r="AB261" s="36"/>
      <c r="AC261" s="36"/>
    </row>
    <row r="262" spans="1:29" ht="12">
      <c r="A262" s="36" t="s">
        <v>2024</v>
      </c>
      <c r="B262" s="36" t="s">
        <v>1500</v>
      </c>
      <c r="C262" s="36" t="s">
        <v>662</v>
      </c>
      <c r="D262" s="7" t="s">
        <v>30</v>
      </c>
      <c r="E262" s="33">
        <v>42806</v>
      </c>
      <c r="F262" s="36" t="s">
        <v>86</v>
      </c>
      <c r="G262" s="39">
        <v>200</v>
      </c>
      <c r="H262" s="6">
        <f t="shared" si="87"/>
        <v>200</v>
      </c>
      <c r="I262" s="39">
        <v>200</v>
      </c>
      <c r="J262" s="6">
        <f t="shared" si="88"/>
        <v>220.00000000000003</v>
      </c>
      <c r="K262" s="6">
        <f t="shared" si="89"/>
        <v>180</v>
      </c>
      <c r="L262" s="36" t="s">
        <v>173</v>
      </c>
      <c r="M262" s="36" t="s">
        <v>166</v>
      </c>
      <c r="N262" s="38">
        <v>1</v>
      </c>
      <c r="O262" s="36" t="s">
        <v>47</v>
      </c>
      <c r="P262" s="39">
        <v>0</v>
      </c>
      <c r="Q262" s="39">
        <v>0</v>
      </c>
      <c r="R262" s="39">
        <v>0</v>
      </c>
      <c r="S262" s="39">
        <v>0</v>
      </c>
      <c r="T262" s="39">
        <v>1</v>
      </c>
      <c r="U262" s="10">
        <v>1</v>
      </c>
      <c r="V262" s="40" t="s">
        <v>2028</v>
      </c>
      <c r="W262" s="36"/>
      <c r="X262" s="36"/>
      <c r="Y262" s="36"/>
      <c r="Z262" s="36"/>
      <c r="AA262" s="36"/>
      <c r="AB262" s="36"/>
      <c r="AC262" s="36"/>
    </row>
    <row r="263" spans="1:29" ht="12">
      <c r="A263" s="36" t="s">
        <v>1091</v>
      </c>
      <c r="B263" s="36" t="s">
        <v>1537</v>
      </c>
      <c r="C263" s="36" t="s">
        <v>388</v>
      </c>
      <c r="D263" s="7" t="s">
        <v>30</v>
      </c>
      <c r="E263" s="33">
        <v>42806</v>
      </c>
      <c r="F263" s="36" t="s">
        <v>771</v>
      </c>
      <c r="G263" s="39">
        <v>200</v>
      </c>
      <c r="H263" s="6">
        <f t="shared" si="87"/>
        <v>200</v>
      </c>
      <c r="I263" s="39">
        <v>200</v>
      </c>
      <c r="J263" s="6">
        <f t="shared" si="88"/>
        <v>220.00000000000003</v>
      </c>
      <c r="K263" s="6">
        <f t="shared" si="89"/>
        <v>180</v>
      </c>
      <c r="L263" s="36" t="s">
        <v>1540</v>
      </c>
      <c r="M263" s="36" t="s">
        <v>1541</v>
      </c>
      <c r="N263" s="38">
        <v>0</v>
      </c>
      <c r="O263" s="36" t="s">
        <v>60</v>
      </c>
      <c r="P263" s="39">
        <v>0</v>
      </c>
      <c r="Q263" s="39">
        <v>0</v>
      </c>
      <c r="R263" s="39">
        <v>0</v>
      </c>
      <c r="S263" s="39">
        <v>0</v>
      </c>
      <c r="T263" s="39">
        <v>1</v>
      </c>
      <c r="U263" s="10">
        <v>1</v>
      </c>
      <c r="V263" s="40" t="s">
        <v>1544</v>
      </c>
      <c r="W263" s="36"/>
      <c r="X263" s="36"/>
      <c r="Y263" s="36"/>
      <c r="Z263" s="36"/>
      <c r="AA263" s="36"/>
      <c r="AB263" s="36"/>
      <c r="AC263" s="36"/>
    </row>
    <row r="264" spans="1:29" ht="12">
      <c r="A264" s="6" t="s">
        <v>1962</v>
      </c>
      <c r="B264" s="6" t="s">
        <v>1963</v>
      </c>
      <c r="C264" s="6" t="s">
        <v>516</v>
      </c>
      <c r="D264" s="7" t="s">
        <v>30</v>
      </c>
      <c r="E264" s="51">
        <v>42806</v>
      </c>
      <c r="F264" s="6"/>
      <c r="G264" s="9">
        <v>6</v>
      </c>
      <c r="H264" s="6">
        <f t="shared" si="87"/>
        <v>6</v>
      </c>
      <c r="I264" s="9">
        <v>6</v>
      </c>
      <c r="J264" s="6">
        <f t="shared" si="88"/>
        <v>6.6000000000000005</v>
      </c>
      <c r="K264" s="6">
        <f t="shared" si="89"/>
        <v>5.4</v>
      </c>
      <c r="L264" s="6" t="s">
        <v>1967</v>
      </c>
      <c r="M264" s="6" t="s">
        <v>1968</v>
      </c>
      <c r="N264" s="10">
        <v>0</v>
      </c>
      <c r="O264" s="6" t="s">
        <v>60</v>
      </c>
      <c r="P264" s="9">
        <v>0</v>
      </c>
      <c r="Q264" s="9">
        <v>0</v>
      </c>
      <c r="R264" s="9">
        <v>0</v>
      </c>
      <c r="S264" s="9">
        <v>0</v>
      </c>
      <c r="T264" s="9">
        <v>1</v>
      </c>
      <c r="U264" s="10">
        <v>1</v>
      </c>
      <c r="V264" s="11" t="s">
        <v>1969</v>
      </c>
      <c r="W264" s="6"/>
      <c r="X264" s="6"/>
      <c r="Y264" s="6" t="s">
        <v>1971</v>
      </c>
      <c r="Z264" s="6"/>
      <c r="AA264" s="6"/>
      <c r="AB264" s="6"/>
      <c r="AC264" s="6"/>
    </row>
    <row r="265" spans="1:29" ht="12">
      <c r="A265" s="36" t="s">
        <v>536</v>
      </c>
      <c r="B265" s="36" t="s">
        <v>537</v>
      </c>
      <c r="C265" s="41" t="s">
        <v>35</v>
      </c>
      <c r="D265" s="7" t="s">
        <v>30</v>
      </c>
      <c r="E265" s="33">
        <v>42807</v>
      </c>
      <c r="F265" s="43" t="s">
        <v>375</v>
      </c>
      <c r="G265" s="25">
        <v>24</v>
      </c>
      <c r="H265" s="6">
        <f t="shared" si="87"/>
        <v>24</v>
      </c>
      <c r="I265" s="25">
        <v>24</v>
      </c>
      <c r="J265" s="6">
        <f t="shared" si="88"/>
        <v>26.400000000000002</v>
      </c>
      <c r="K265" s="6">
        <f t="shared" si="89"/>
        <v>21.6</v>
      </c>
      <c r="L265" s="43" t="s">
        <v>539</v>
      </c>
      <c r="M265" s="36" t="s">
        <v>540</v>
      </c>
      <c r="N265" s="42">
        <v>1</v>
      </c>
      <c r="O265" s="43" t="s">
        <v>541</v>
      </c>
      <c r="P265" s="25">
        <v>0</v>
      </c>
      <c r="Q265" s="25">
        <v>0</v>
      </c>
      <c r="R265" s="25">
        <v>0</v>
      </c>
      <c r="S265" s="25">
        <v>0</v>
      </c>
      <c r="T265" s="25">
        <v>1</v>
      </c>
      <c r="U265" s="10">
        <v>1</v>
      </c>
      <c r="V265" s="44" t="s">
        <v>542</v>
      </c>
      <c r="W265" s="36"/>
      <c r="X265" s="36"/>
      <c r="Y265" s="36"/>
      <c r="Z265" s="36"/>
      <c r="AA265" s="36"/>
      <c r="AB265" s="36"/>
      <c r="AC265" s="36"/>
    </row>
    <row r="266" spans="1:29" ht="12">
      <c r="A266" s="36" t="s">
        <v>1023</v>
      </c>
      <c r="B266" s="36" t="s">
        <v>86</v>
      </c>
      <c r="C266" s="36" t="s">
        <v>163</v>
      </c>
      <c r="D266" s="7" t="s">
        <v>30</v>
      </c>
      <c r="E266" s="33">
        <v>42807</v>
      </c>
      <c r="F266" s="36"/>
      <c r="G266" s="36"/>
      <c r="H266" s="6"/>
      <c r="I266" s="36"/>
      <c r="J266" s="6"/>
      <c r="K266" s="6"/>
      <c r="L266" s="36" t="s">
        <v>99</v>
      </c>
      <c r="M266" s="36" t="s">
        <v>1044</v>
      </c>
      <c r="N266" s="38">
        <v>1</v>
      </c>
      <c r="O266" s="36" t="s">
        <v>448</v>
      </c>
      <c r="P266" s="39">
        <v>0</v>
      </c>
      <c r="Q266" s="39">
        <v>0</v>
      </c>
      <c r="R266" s="39">
        <v>0</v>
      </c>
      <c r="S266" s="39">
        <v>0</v>
      </c>
      <c r="T266" s="39">
        <v>1</v>
      </c>
      <c r="U266" s="10">
        <v>1</v>
      </c>
      <c r="V266" s="40" t="s">
        <v>1045</v>
      </c>
      <c r="W266" s="36"/>
      <c r="X266" s="36"/>
      <c r="Y266" s="36"/>
      <c r="Z266" s="36"/>
      <c r="AA266" s="36"/>
      <c r="AB266" s="36"/>
      <c r="AC266" s="36"/>
    </row>
    <row r="267" spans="1:29" ht="12">
      <c r="A267" s="36" t="s">
        <v>352</v>
      </c>
      <c r="B267" s="36" t="s">
        <v>1004</v>
      </c>
      <c r="C267" s="36" t="s">
        <v>354</v>
      </c>
      <c r="D267" s="7" t="s">
        <v>30</v>
      </c>
      <c r="E267" s="33">
        <v>42807</v>
      </c>
      <c r="F267" s="36"/>
      <c r="G267" s="36"/>
      <c r="H267" s="6"/>
      <c r="I267" s="36"/>
      <c r="J267" s="6"/>
      <c r="K267" s="6"/>
      <c r="L267" s="36" t="s">
        <v>1007</v>
      </c>
      <c r="M267" s="36" t="s">
        <v>1008</v>
      </c>
      <c r="N267" s="38">
        <v>1</v>
      </c>
      <c r="O267" s="36" t="s">
        <v>1009</v>
      </c>
      <c r="P267" s="36"/>
      <c r="Q267" s="39">
        <v>0</v>
      </c>
      <c r="R267" s="39">
        <v>0</v>
      </c>
      <c r="S267" s="39">
        <v>0</v>
      </c>
      <c r="T267" s="39">
        <v>1</v>
      </c>
      <c r="U267" s="10">
        <v>1</v>
      </c>
      <c r="V267" s="40" t="s">
        <v>1010</v>
      </c>
      <c r="W267" s="36"/>
      <c r="X267" s="36"/>
      <c r="Y267" s="36"/>
      <c r="Z267" s="36"/>
      <c r="AA267" s="36"/>
      <c r="AB267" s="36"/>
      <c r="AC267" s="36"/>
    </row>
    <row r="268" spans="1:29" ht="12">
      <c r="A268" s="36" t="s">
        <v>749</v>
      </c>
      <c r="B268" s="36" t="s">
        <v>1552</v>
      </c>
      <c r="C268" s="36" t="s">
        <v>180</v>
      </c>
      <c r="D268" s="7" t="s">
        <v>30</v>
      </c>
      <c r="E268" s="33">
        <v>42807</v>
      </c>
      <c r="F268" s="36" t="s">
        <v>268</v>
      </c>
      <c r="G268" s="39">
        <v>24</v>
      </c>
      <c r="H268" s="6">
        <f t="shared" ref="H268:H269" si="90">(J268+K268)/2</f>
        <v>24</v>
      </c>
      <c r="I268" s="39">
        <v>24</v>
      </c>
      <c r="J268" s="6">
        <f t="shared" ref="J268:J269" si="91">G268*1.1</f>
        <v>26.400000000000002</v>
      </c>
      <c r="K268" s="6">
        <f t="shared" ref="K268:K269" si="92">I268*0.9</f>
        <v>21.6</v>
      </c>
      <c r="L268" s="36" t="s">
        <v>1556</v>
      </c>
      <c r="M268" s="36" t="s">
        <v>1557</v>
      </c>
      <c r="N268" s="38">
        <v>0</v>
      </c>
      <c r="O268" s="36" t="s">
        <v>60</v>
      </c>
      <c r="P268" s="39">
        <v>0</v>
      </c>
      <c r="Q268" s="39">
        <v>0</v>
      </c>
      <c r="R268" s="39">
        <v>0</v>
      </c>
      <c r="S268" s="39">
        <v>0</v>
      </c>
      <c r="T268" s="39">
        <v>1</v>
      </c>
      <c r="U268" s="10">
        <v>1</v>
      </c>
      <c r="V268" s="40" t="s">
        <v>1558</v>
      </c>
      <c r="W268" s="36"/>
      <c r="X268" s="36"/>
      <c r="Y268" s="36"/>
      <c r="Z268" s="36"/>
      <c r="AA268" s="36"/>
      <c r="AB268" s="36"/>
      <c r="AC268" s="36"/>
    </row>
    <row r="269" spans="1:29" ht="12">
      <c r="A269" s="36" t="s">
        <v>1704</v>
      </c>
      <c r="B269" s="36" t="s">
        <v>1259</v>
      </c>
      <c r="C269" s="36" t="s">
        <v>768</v>
      </c>
      <c r="D269" s="7" t="s">
        <v>30</v>
      </c>
      <c r="E269" s="33">
        <v>42807</v>
      </c>
      <c r="F269" s="36" t="s">
        <v>1006</v>
      </c>
      <c r="G269" s="39">
        <v>200</v>
      </c>
      <c r="H269" s="6">
        <f t="shared" si="90"/>
        <v>200</v>
      </c>
      <c r="I269" s="39">
        <v>200</v>
      </c>
      <c r="J269" s="6">
        <f t="shared" si="91"/>
        <v>220.00000000000003</v>
      </c>
      <c r="K269" s="6">
        <f t="shared" si="92"/>
        <v>180</v>
      </c>
      <c r="L269" s="36" t="s">
        <v>99</v>
      </c>
      <c r="M269" s="37" t="s">
        <v>1708</v>
      </c>
      <c r="N269" s="38">
        <v>1</v>
      </c>
      <c r="O269" s="36" t="s">
        <v>47</v>
      </c>
      <c r="P269" s="39">
        <v>0</v>
      </c>
      <c r="Q269" s="39">
        <v>0</v>
      </c>
      <c r="R269" s="39">
        <v>0</v>
      </c>
      <c r="S269" s="39">
        <v>0</v>
      </c>
      <c r="T269" s="39">
        <v>1</v>
      </c>
      <c r="U269" s="10">
        <v>1</v>
      </c>
      <c r="V269" s="40" t="s">
        <v>1709</v>
      </c>
      <c r="W269" s="36"/>
      <c r="X269" s="36"/>
      <c r="Y269" s="36"/>
      <c r="Z269" s="36"/>
      <c r="AA269" s="36"/>
      <c r="AB269" s="36"/>
      <c r="AC269" s="36"/>
    </row>
    <row r="270" spans="1:29" ht="12">
      <c r="A270" s="36" t="s">
        <v>1725</v>
      </c>
      <c r="B270" s="56" t="s">
        <v>1259</v>
      </c>
      <c r="C270" s="36" t="s">
        <v>300</v>
      </c>
      <c r="D270" s="7" t="s">
        <v>30</v>
      </c>
      <c r="E270" s="33">
        <v>42807</v>
      </c>
      <c r="F270" s="36"/>
      <c r="G270" s="36"/>
      <c r="H270" s="6"/>
      <c r="I270" s="36"/>
      <c r="J270" s="6"/>
      <c r="K270" s="6"/>
      <c r="L270" s="36" t="s">
        <v>1728</v>
      </c>
      <c r="M270" s="36" t="s">
        <v>1729</v>
      </c>
      <c r="N270" s="38">
        <v>1</v>
      </c>
      <c r="O270" s="36" t="s">
        <v>60</v>
      </c>
      <c r="P270" s="39">
        <v>0</v>
      </c>
      <c r="Q270" s="39">
        <v>0</v>
      </c>
      <c r="R270" s="39">
        <v>0</v>
      </c>
      <c r="S270" s="39">
        <v>0</v>
      </c>
      <c r="T270" s="39">
        <v>1</v>
      </c>
      <c r="U270" s="10">
        <v>1</v>
      </c>
      <c r="V270" s="40" t="s">
        <v>1732</v>
      </c>
      <c r="W270" s="36"/>
      <c r="X270" s="36"/>
      <c r="Y270" s="36"/>
      <c r="Z270" s="36"/>
      <c r="AA270" s="36"/>
      <c r="AB270" s="36"/>
      <c r="AC270" s="36"/>
    </row>
    <row r="271" spans="1:29" ht="12">
      <c r="A271" s="36" t="s">
        <v>1364</v>
      </c>
      <c r="B271" s="36" t="s">
        <v>2115</v>
      </c>
      <c r="C271" s="36" t="s">
        <v>1366</v>
      </c>
      <c r="D271" s="7" t="s">
        <v>30</v>
      </c>
      <c r="E271" s="33">
        <v>42807</v>
      </c>
      <c r="F271" s="36" t="s">
        <v>1883</v>
      </c>
      <c r="G271" s="39">
        <v>24</v>
      </c>
      <c r="H271" s="6">
        <f t="shared" ref="H271:H272" si="93">(J271+K271)/2</f>
        <v>24</v>
      </c>
      <c r="I271" s="39">
        <v>24</v>
      </c>
      <c r="J271" s="6">
        <f t="shared" ref="J271:J272" si="94">G271*1.1</f>
        <v>26.400000000000002</v>
      </c>
      <c r="K271" s="6">
        <f t="shared" ref="K271:K272" si="95">I271*0.9</f>
        <v>21.6</v>
      </c>
      <c r="L271" s="36" t="s">
        <v>99</v>
      </c>
      <c r="M271" s="36" t="s">
        <v>1792</v>
      </c>
      <c r="N271" s="38">
        <v>1</v>
      </c>
      <c r="O271" s="36" t="s">
        <v>79</v>
      </c>
      <c r="P271" s="39">
        <v>0</v>
      </c>
      <c r="Q271" s="39">
        <v>0</v>
      </c>
      <c r="R271" s="39">
        <v>0</v>
      </c>
      <c r="S271" s="39">
        <v>0</v>
      </c>
      <c r="T271" s="39">
        <v>1</v>
      </c>
      <c r="U271" s="10">
        <v>1</v>
      </c>
      <c r="V271" s="40" t="s">
        <v>2116</v>
      </c>
      <c r="W271" s="36"/>
      <c r="X271" s="36"/>
      <c r="Y271" s="36"/>
      <c r="Z271" s="36"/>
      <c r="AA271" s="36"/>
      <c r="AB271" s="36"/>
      <c r="AC271" s="36"/>
    </row>
    <row r="272" spans="1:29" ht="12">
      <c r="A272" s="36" t="s">
        <v>384</v>
      </c>
      <c r="B272" s="36" t="s">
        <v>385</v>
      </c>
      <c r="C272" s="36" t="s">
        <v>65</v>
      </c>
      <c r="D272" s="7" t="s">
        <v>30</v>
      </c>
      <c r="E272" s="33">
        <v>42807</v>
      </c>
      <c r="F272" s="36"/>
      <c r="G272" s="39">
        <v>1000</v>
      </c>
      <c r="H272" s="6">
        <f t="shared" si="93"/>
        <v>1000</v>
      </c>
      <c r="I272" s="39">
        <v>1000</v>
      </c>
      <c r="J272" s="6">
        <f t="shared" si="94"/>
        <v>1100</v>
      </c>
      <c r="K272" s="6">
        <f t="shared" si="95"/>
        <v>900</v>
      </c>
      <c r="L272" s="36" t="s">
        <v>391</v>
      </c>
      <c r="M272" s="37" t="s">
        <v>362</v>
      </c>
      <c r="N272" s="38">
        <v>1</v>
      </c>
      <c r="O272" s="36" t="s">
        <v>47</v>
      </c>
      <c r="P272" s="39">
        <v>0</v>
      </c>
      <c r="Q272" s="39">
        <v>0</v>
      </c>
      <c r="R272" s="39">
        <v>0</v>
      </c>
      <c r="S272" s="39">
        <v>0</v>
      </c>
      <c r="T272" s="39">
        <v>1</v>
      </c>
      <c r="U272" s="10">
        <v>1</v>
      </c>
      <c r="V272" s="40" t="s">
        <v>395</v>
      </c>
      <c r="W272" s="36"/>
      <c r="X272" s="36"/>
      <c r="Y272" s="36"/>
      <c r="Z272" s="36"/>
      <c r="AA272" s="36"/>
      <c r="AB272" s="36"/>
      <c r="AC272" s="36"/>
    </row>
    <row r="273" spans="1:29" ht="12">
      <c r="A273" s="36" t="s">
        <v>698</v>
      </c>
      <c r="B273" s="36" t="s">
        <v>316</v>
      </c>
      <c r="C273" s="36" t="s">
        <v>700</v>
      </c>
      <c r="D273" s="7" t="s">
        <v>30</v>
      </c>
      <c r="E273" s="33">
        <v>42807</v>
      </c>
      <c r="F273" s="36"/>
      <c r="G273" s="36"/>
      <c r="H273" s="6"/>
      <c r="I273" s="36"/>
      <c r="J273" s="6"/>
      <c r="K273" s="6"/>
      <c r="L273" s="36" t="s">
        <v>2136</v>
      </c>
      <c r="M273" s="36" t="s">
        <v>2137</v>
      </c>
      <c r="N273" s="38">
        <v>0</v>
      </c>
      <c r="O273" s="36"/>
      <c r="P273" s="39">
        <v>0</v>
      </c>
      <c r="Q273" s="39">
        <v>0</v>
      </c>
      <c r="R273" s="39">
        <v>0</v>
      </c>
      <c r="S273" s="39">
        <v>0</v>
      </c>
      <c r="T273" s="39">
        <v>1</v>
      </c>
      <c r="U273" s="10">
        <v>1</v>
      </c>
      <c r="V273" s="40" t="s">
        <v>2138</v>
      </c>
      <c r="W273" s="36"/>
      <c r="X273" s="36"/>
      <c r="Y273" s="36"/>
      <c r="Z273" s="36"/>
      <c r="AA273" s="36"/>
      <c r="AB273" s="36"/>
      <c r="AC273" s="36"/>
    </row>
    <row r="274" spans="1:29" ht="12">
      <c r="A274" s="36" t="s">
        <v>784</v>
      </c>
      <c r="B274" s="36" t="s">
        <v>1011</v>
      </c>
      <c r="C274" s="36" t="s">
        <v>250</v>
      </c>
      <c r="D274" s="7" t="s">
        <v>30</v>
      </c>
      <c r="E274" s="33">
        <v>42807</v>
      </c>
      <c r="F274" s="36" t="s">
        <v>1013</v>
      </c>
      <c r="G274" s="39">
        <v>20</v>
      </c>
      <c r="H274" s="6">
        <f t="shared" ref="H274:H277" si="96">(J274+K274)/2</f>
        <v>24.5</v>
      </c>
      <c r="I274" s="39">
        <v>30</v>
      </c>
      <c r="J274" s="6">
        <f t="shared" ref="J274:J277" si="97">G274*1.1</f>
        <v>22</v>
      </c>
      <c r="K274" s="6">
        <f t="shared" ref="K274:K277" si="98">I274*0.9</f>
        <v>27</v>
      </c>
      <c r="L274" s="36" t="s">
        <v>173</v>
      </c>
      <c r="M274" s="36" t="s">
        <v>1026</v>
      </c>
      <c r="N274" s="38">
        <v>1</v>
      </c>
      <c r="O274" s="36" t="s">
        <v>189</v>
      </c>
      <c r="P274" s="39">
        <v>0</v>
      </c>
      <c r="Q274" s="39">
        <v>0</v>
      </c>
      <c r="R274" s="39">
        <v>0</v>
      </c>
      <c r="S274" s="39">
        <v>0</v>
      </c>
      <c r="T274" s="39">
        <v>1</v>
      </c>
      <c r="U274" s="10">
        <v>1</v>
      </c>
      <c r="V274" s="40" t="s">
        <v>1027</v>
      </c>
      <c r="W274" s="40" t="s">
        <v>1028</v>
      </c>
      <c r="X274" s="36"/>
      <c r="Y274" s="36"/>
      <c r="Z274" s="36"/>
      <c r="AA274" s="36"/>
      <c r="AB274" s="36"/>
      <c r="AC274" s="36"/>
    </row>
    <row r="275" spans="1:29" ht="12">
      <c r="A275" s="36" t="s">
        <v>1224</v>
      </c>
      <c r="B275" s="36" t="s">
        <v>1500</v>
      </c>
      <c r="C275" s="36" t="s">
        <v>336</v>
      </c>
      <c r="D275" s="7" t="s">
        <v>30</v>
      </c>
      <c r="E275" s="33">
        <v>42807</v>
      </c>
      <c r="F275" s="36" t="s">
        <v>207</v>
      </c>
      <c r="G275" s="39">
        <v>200</v>
      </c>
      <c r="H275" s="6">
        <f t="shared" si="96"/>
        <v>200</v>
      </c>
      <c r="I275" s="39">
        <v>200</v>
      </c>
      <c r="J275" s="6">
        <f t="shared" si="97"/>
        <v>220.00000000000003</v>
      </c>
      <c r="K275" s="6">
        <f t="shared" si="98"/>
        <v>180</v>
      </c>
      <c r="L275" s="36" t="s">
        <v>2141</v>
      </c>
      <c r="M275" s="36" t="s">
        <v>2142</v>
      </c>
      <c r="N275" s="38">
        <v>1</v>
      </c>
      <c r="O275" s="36" t="s">
        <v>47</v>
      </c>
      <c r="P275" s="39">
        <v>0</v>
      </c>
      <c r="Q275" s="39">
        <v>0</v>
      </c>
      <c r="R275" s="39">
        <v>0</v>
      </c>
      <c r="S275" s="39">
        <v>0</v>
      </c>
      <c r="T275" s="39">
        <v>1</v>
      </c>
      <c r="U275" s="10">
        <v>1</v>
      </c>
      <c r="V275" s="40" t="s">
        <v>2143</v>
      </c>
      <c r="W275" s="36"/>
      <c r="X275" s="36"/>
      <c r="Y275" s="36"/>
      <c r="Z275" s="36"/>
      <c r="AA275" s="36"/>
      <c r="AB275" s="36"/>
      <c r="AC275" s="36"/>
    </row>
    <row r="276" spans="1:29" ht="12">
      <c r="A276" s="36" t="s">
        <v>2144</v>
      </c>
      <c r="B276" s="36" t="s">
        <v>2145</v>
      </c>
      <c r="C276" s="36" t="s">
        <v>336</v>
      </c>
      <c r="D276" s="7" t="s">
        <v>30</v>
      </c>
      <c r="E276" s="33">
        <v>42807</v>
      </c>
      <c r="F276" s="36" t="s">
        <v>375</v>
      </c>
      <c r="G276" s="39">
        <v>24</v>
      </c>
      <c r="H276" s="6">
        <f t="shared" si="96"/>
        <v>24</v>
      </c>
      <c r="I276" s="39">
        <v>24</v>
      </c>
      <c r="J276" s="6">
        <f t="shared" si="97"/>
        <v>26.400000000000002</v>
      </c>
      <c r="K276" s="6">
        <f t="shared" si="98"/>
        <v>21.6</v>
      </c>
      <c r="L276" s="36" t="s">
        <v>173</v>
      </c>
      <c r="M276" s="36" t="s">
        <v>2146</v>
      </c>
      <c r="N276" s="38">
        <v>1</v>
      </c>
      <c r="O276" s="36" t="s">
        <v>79</v>
      </c>
      <c r="P276" s="39">
        <v>0</v>
      </c>
      <c r="Q276" s="39">
        <v>0</v>
      </c>
      <c r="R276" s="39">
        <v>0</v>
      </c>
      <c r="S276" s="39">
        <v>0</v>
      </c>
      <c r="T276" s="39">
        <v>1</v>
      </c>
      <c r="U276" s="10">
        <v>1</v>
      </c>
      <c r="V276" s="40" t="s">
        <v>2147</v>
      </c>
      <c r="W276" s="36"/>
      <c r="X276" s="36"/>
      <c r="Y276" s="36"/>
      <c r="Z276" s="36"/>
      <c r="AA276" s="36"/>
      <c r="AB276" s="36"/>
      <c r="AC276" s="36"/>
    </row>
    <row r="277" spans="1:29" ht="12">
      <c r="A277" s="36" t="s">
        <v>1973</v>
      </c>
      <c r="B277" s="36" t="s">
        <v>1974</v>
      </c>
      <c r="C277" s="36" t="s">
        <v>855</v>
      </c>
      <c r="D277" s="7" t="s">
        <v>30</v>
      </c>
      <c r="E277" s="33">
        <v>42807</v>
      </c>
      <c r="F277" s="36" t="s">
        <v>1975</v>
      </c>
      <c r="G277" s="39">
        <v>60</v>
      </c>
      <c r="H277" s="6">
        <f t="shared" si="96"/>
        <v>60</v>
      </c>
      <c r="I277" s="39">
        <v>60</v>
      </c>
      <c r="J277" s="6">
        <f t="shared" si="97"/>
        <v>66</v>
      </c>
      <c r="K277" s="6">
        <f t="shared" si="98"/>
        <v>54</v>
      </c>
      <c r="L277" s="36" t="s">
        <v>1976</v>
      </c>
      <c r="M277" s="36" t="s">
        <v>1977</v>
      </c>
      <c r="N277" s="38">
        <v>0</v>
      </c>
      <c r="O277" s="36" t="s">
        <v>167</v>
      </c>
      <c r="P277" s="39">
        <v>0</v>
      </c>
      <c r="Q277" s="39">
        <v>0</v>
      </c>
      <c r="R277" s="39">
        <v>0</v>
      </c>
      <c r="S277" s="39">
        <v>0</v>
      </c>
      <c r="T277" s="39">
        <v>1</v>
      </c>
      <c r="U277" s="10">
        <v>1</v>
      </c>
      <c r="V277" s="40" t="s">
        <v>1978</v>
      </c>
      <c r="W277" s="36"/>
      <c r="X277" s="36"/>
      <c r="Y277" s="36"/>
      <c r="Z277" s="36"/>
      <c r="AA277" s="36"/>
      <c r="AB277" s="36"/>
      <c r="AC277" s="36"/>
    </row>
    <row r="278" spans="1:29" ht="12">
      <c r="A278" s="36" t="s">
        <v>1594</v>
      </c>
      <c r="B278" s="36" t="s">
        <v>2149</v>
      </c>
      <c r="C278" s="36" t="s">
        <v>855</v>
      </c>
      <c r="D278" s="7" t="s">
        <v>30</v>
      </c>
      <c r="E278" s="33">
        <v>42807</v>
      </c>
      <c r="F278" s="36"/>
      <c r="G278" s="36"/>
      <c r="H278" s="6"/>
      <c r="I278" s="36"/>
      <c r="J278" s="6"/>
      <c r="K278" s="6"/>
      <c r="L278" s="36" t="s">
        <v>173</v>
      </c>
      <c r="M278" s="36" t="s">
        <v>2150</v>
      </c>
      <c r="N278" s="38">
        <v>1</v>
      </c>
      <c r="O278" s="36" t="s">
        <v>60</v>
      </c>
      <c r="P278" s="39">
        <v>0</v>
      </c>
      <c r="Q278" s="39">
        <v>0</v>
      </c>
      <c r="R278" s="39">
        <v>0</v>
      </c>
      <c r="S278" s="39">
        <v>0</v>
      </c>
      <c r="T278" s="39">
        <v>1</v>
      </c>
      <c r="U278" s="10">
        <v>1</v>
      </c>
      <c r="V278" s="40" t="s">
        <v>2152</v>
      </c>
      <c r="W278" s="36"/>
      <c r="X278" s="36"/>
      <c r="Y278" s="36"/>
      <c r="Z278" s="36"/>
      <c r="AA278" s="36"/>
      <c r="AB278" s="36"/>
      <c r="AC278" s="36"/>
    </row>
    <row r="279" spans="1:29" ht="12">
      <c r="A279" s="6" t="s">
        <v>400</v>
      </c>
      <c r="B279" s="6" t="s">
        <v>403</v>
      </c>
      <c r="C279" s="6" t="s">
        <v>35</v>
      </c>
      <c r="D279" s="7" t="s">
        <v>30</v>
      </c>
      <c r="E279" s="51">
        <v>42808</v>
      </c>
      <c r="F279" s="6" t="s">
        <v>410</v>
      </c>
      <c r="G279" s="9">
        <v>200</v>
      </c>
      <c r="H279" s="6">
        <f t="shared" ref="H279:H288" si="99">(J279+K279)/2</f>
        <v>560</v>
      </c>
      <c r="I279" s="9">
        <v>1000</v>
      </c>
      <c r="J279" s="6">
        <f t="shared" ref="J279:J288" si="100">G279*1.1</f>
        <v>220.00000000000003</v>
      </c>
      <c r="K279" s="6">
        <f t="shared" ref="K279:K288" si="101">I279*0.9</f>
        <v>900</v>
      </c>
      <c r="L279" s="6" t="s">
        <v>173</v>
      </c>
      <c r="M279" s="6" t="s">
        <v>414</v>
      </c>
      <c r="N279" s="10">
        <v>1</v>
      </c>
      <c r="O279" s="6" t="s">
        <v>402</v>
      </c>
      <c r="P279" s="9">
        <v>0</v>
      </c>
      <c r="Q279" s="9">
        <v>0</v>
      </c>
      <c r="R279" s="9">
        <v>0</v>
      </c>
      <c r="S279" s="9">
        <v>0</v>
      </c>
      <c r="T279" s="9">
        <v>1</v>
      </c>
      <c r="U279" s="10">
        <v>1</v>
      </c>
      <c r="V279" s="11" t="s">
        <v>419</v>
      </c>
      <c r="W279" s="11" t="s">
        <v>422</v>
      </c>
      <c r="X279" s="6"/>
      <c r="Y279" s="6"/>
      <c r="Z279" s="6"/>
      <c r="AA279" s="6"/>
      <c r="AB279" s="6"/>
      <c r="AC279" s="6"/>
    </row>
    <row r="280" spans="1:29" ht="12">
      <c r="A280" s="36" t="s">
        <v>480</v>
      </c>
      <c r="B280" s="36"/>
      <c r="C280" s="41" t="s">
        <v>163</v>
      </c>
      <c r="D280" s="7" t="s">
        <v>30</v>
      </c>
      <c r="E280" s="33">
        <v>42808</v>
      </c>
      <c r="F280" s="43" t="s">
        <v>1047</v>
      </c>
      <c r="G280" s="25">
        <v>100</v>
      </c>
      <c r="H280" s="6">
        <f t="shared" si="99"/>
        <v>100</v>
      </c>
      <c r="I280" s="25">
        <v>100</v>
      </c>
      <c r="J280" s="6">
        <f t="shared" si="100"/>
        <v>110.00000000000001</v>
      </c>
      <c r="K280" s="6">
        <f t="shared" si="101"/>
        <v>90</v>
      </c>
      <c r="L280" s="43" t="s">
        <v>173</v>
      </c>
      <c r="M280" s="36" t="s">
        <v>1048</v>
      </c>
      <c r="N280" s="10">
        <v>1</v>
      </c>
      <c r="O280" s="43" t="s">
        <v>47</v>
      </c>
      <c r="P280" s="25">
        <v>0</v>
      </c>
      <c r="Q280" s="25">
        <v>0</v>
      </c>
      <c r="R280" s="25">
        <v>0</v>
      </c>
      <c r="S280" s="25">
        <v>0</v>
      </c>
      <c r="T280" s="25">
        <v>1</v>
      </c>
      <c r="U280" s="10">
        <v>1</v>
      </c>
      <c r="V280" s="44" t="s">
        <v>1049</v>
      </c>
      <c r="W280" s="36"/>
      <c r="X280" s="36"/>
      <c r="Y280" s="36"/>
      <c r="Z280" s="36"/>
      <c r="AA280" s="36"/>
      <c r="AB280" s="36"/>
      <c r="AC280" s="36"/>
    </row>
    <row r="281" spans="1:29" ht="12">
      <c r="A281" s="36" t="s">
        <v>162</v>
      </c>
      <c r="B281" s="36" t="s">
        <v>1050</v>
      </c>
      <c r="C281" s="41" t="s">
        <v>163</v>
      </c>
      <c r="D281" s="7" t="s">
        <v>30</v>
      </c>
      <c r="E281" s="33">
        <v>42808</v>
      </c>
      <c r="F281" s="43" t="s">
        <v>345</v>
      </c>
      <c r="G281" s="25">
        <v>200</v>
      </c>
      <c r="H281" s="6">
        <f t="shared" si="99"/>
        <v>200</v>
      </c>
      <c r="I281" s="25">
        <v>200</v>
      </c>
      <c r="J281" s="6">
        <f t="shared" si="100"/>
        <v>220.00000000000003</v>
      </c>
      <c r="K281" s="6">
        <f t="shared" si="101"/>
        <v>180</v>
      </c>
      <c r="L281" s="43" t="s">
        <v>173</v>
      </c>
      <c r="M281" s="36" t="s">
        <v>174</v>
      </c>
      <c r="N281" s="10">
        <v>1</v>
      </c>
      <c r="O281" s="43" t="s">
        <v>60</v>
      </c>
      <c r="P281" s="25">
        <v>0</v>
      </c>
      <c r="Q281" s="25">
        <v>0</v>
      </c>
      <c r="R281" s="25">
        <v>0</v>
      </c>
      <c r="S281" s="25">
        <v>0</v>
      </c>
      <c r="T281" s="25">
        <v>1</v>
      </c>
      <c r="U281" s="10">
        <v>1</v>
      </c>
      <c r="V281" s="57" t="s">
        <v>1052</v>
      </c>
      <c r="W281" s="36"/>
      <c r="X281" s="36"/>
      <c r="Y281" s="36"/>
      <c r="Z281" s="36"/>
      <c r="AA281" s="36"/>
      <c r="AB281" s="36"/>
      <c r="AC281" s="36"/>
    </row>
    <row r="282" spans="1:29" ht="12">
      <c r="A282" s="36" t="s">
        <v>1398</v>
      </c>
      <c r="B282" s="36" t="s">
        <v>1399</v>
      </c>
      <c r="C282" s="36" t="s">
        <v>73</v>
      </c>
      <c r="D282" s="7" t="s">
        <v>30</v>
      </c>
      <c r="E282" s="33">
        <v>42808</v>
      </c>
      <c r="F282" s="36" t="s">
        <v>517</v>
      </c>
      <c r="G282" s="39">
        <v>15</v>
      </c>
      <c r="H282" s="6">
        <f t="shared" si="99"/>
        <v>15</v>
      </c>
      <c r="I282" s="39">
        <v>15</v>
      </c>
      <c r="J282" s="6">
        <f t="shared" si="100"/>
        <v>16.5</v>
      </c>
      <c r="K282" s="6">
        <f t="shared" si="101"/>
        <v>13.5</v>
      </c>
      <c r="L282" s="36" t="s">
        <v>1080</v>
      </c>
      <c r="M282" s="36" t="s">
        <v>1407</v>
      </c>
      <c r="N282" s="38">
        <v>0</v>
      </c>
      <c r="O282" s="36" t="s">
        <v>60</v>
      </c>
      <c r="P282" s="39">
        <v>0</v>
      </c>
      <c r="Q282" s="39">
        <v>0</v>
      </c>
      <c r="R282" s="39">
        <v>0</v>
      </c>
      <c r="S282" s="39">
        <v>0</v>
      </c>
      <c r="T282" s="39">
        <v>1</v>
      </c>
      <c r="U282" s="10">
        <v>1</v>
      </c>
      <c r="V282" s="40" t="s">
        <v>1408</v>
      </c>
      <c r="W282" s="36"/>
      <c r="X282" s="36"/>
      <c r="Y282" s="36"/>
      <c r="Z282" s="36"/>
      <c r="AA282" s="36"/>
      <c r="AB282" s="36"/>
      <c r="AC282" s="36"/>
    </row>
    <row r="283" spans="1:29" ht="12">
      <c r="A283" s="36" t="s">
        <v>1398</v>
      </c>
      <c r="B283" s="36" t="s">
        <v>1399</v>
      </c>
      <c r="C283" s="36" t="s">
        <v>73</v>
      </c>
      <c r="D283" s="7" t="s">
        <v>30</v>
      </c>
      <c r="E283" s="33">
        <v>42808</v>
      </c>
      <c r="F283" s="36" t="s">
        <v>93</v>
      </c>
      <c r="G283" s="39">
        <v>50</v>
      </c>
      <c r="H283" s="6">
        <f t="shared" si="99"/>
        <v>50</v>
      </c>
      <c r="I283" s="39">
        <v>50</v>
      </c>
      <c r="J283" s="6">
        <f t="shared" si="100"/>
        <v>55.000000000000007</v>
      </c>
      <c r="K283" s="6">
        <f t="shared" si="101"/>
        <v>45</v>
      </c>
      <c r="L283" s="36" t="s">
        <v>1080</v>
      </c>
      <c r="M283" s="36" t="s">
        <v>1412</v>
      </c>
      <c r="N283" s="38">
        <v>0</v>
      </c>
      <c r="O283" s="36" t="s">
        <v>60</v>
      </c>
      <c r="P283" s="39">
        <v>0</v>
      </c>
      <c r="Q283" s="39">
        <v>0</v>
      </c>
      <c r="R283" s="39">
        <v>0</v>
      </c>
      <c r="S283" s="39">
        <v>0</v>
      </c>
      <c r="T283" s="39">
        <v>1</v>
      </c>
      <c r="U283" s="10">
        <v>1</v>
      </c>
      <c r="V283" s="40" t="s">
        <v>1408</v>
      </c>
      <c r="W283" s="36"/>
      <c r="X283" s="36"/>
      <c r="Y283" s="36"/>
      <c r="Z283" s="36"/>
      <c r="AA283" s="36"/>
      <c r="AB283" s="36"/>
      <c r="AC283" s="36"/>
    </row>
    <row r="284" spans="1:29" ht="12">
      <c r="A284" s="36" t="s">
        <v>1275</v>
      </c>
      <c r="B284" s="36" t="s">
        <v>1414</v>
      </c>
      <c r="C284" s="36" t="s">
        <v>73</v>
      </c>
      <c r="D284" s="7" t="s">
        <v>30</v>
      </c>
      <c r="E284" s="33">
        <v>42808</v>
      </c>
      <c r="F284" s="36" t="s">
        <v>207</v>
      </c>
      <c r="G284" s="39">
        <v>200</v>
      </c>
      <c r="H284" s="6">
        <f t="shared" si="99"/>
        <v>200</v>
      </c>
      <c r="I284" s="39">
        <v>200</v>
      </c>
      <c r="J284" s="6">
        <f t="shared" si="100"/>
        <v>220.00000000000003</v>
      </c>
      <c r="K284" s="6">
        <f t="shared" si="101"/>
        <v>180</v>
      </c>
      <c r="L284" s="36" t="s">
        <v>1417</v>
      </c>
      <c r="M284" s="36" t="s">
        <v>1418</v>
      </c>
      <c r="N284" s="38">
        <v>2</v>
      </c>
      <c r="O284" s="36" t="s">
        <v>47</v>
      </c>
      <c r="P284" s="39">
        <v>0</v>
      </c>
      <c r="Q284" s="39">
        <v>0</v>
      </c>
      <c r="R284" s="39">
        <v>0</v>
      </c>
      <c r="S284" s="39">
        <v>0</v>
      </c>
      <c r="T284" s="39">
        <v>1</v>
      </c>
      <c r="U284" s="10">
        <v>1</v>
      </c>
      <c r="V284" s="40" t="s">
        <v>1419</v>
      </c>
      <c r="W284" s="36"/>
      <c r="X284" s="36"/>
      <c r="Y284" s="36"/>
      <c r="Z284" s="36"/>
      <c r="AA284" s="36"/>
      <c r="AB284" s="36"/>
      <c r="AC284" s="36"/>
    </row>
    <row r="285" spans="1:29" ht="12">
      <c r="A285" s="36" t="s">
        <v>1275</v>
      </c>
      <c r="B285" s="36" t="s">
        <v>1420</v>
      </c>
      <c r="C285" s="36" t="s">
        <v>73</v>
      </c>
      <c r="D285" s="7" t="s">
        <v>30</v>
      </c>
      <c r="E285" s="33">
        <v>42808</v>
      </c>
      <c r="F285" s="36" t="s">
        <v>1380</v>
      </c>
      <c r="G285" s="39">
        <v>24</v>
      </c>
      <c r="H285" s="6">
        <f t="shared" si="99"/>
        <v>58.2</v>
      </c>
      <c r="I285" s="39">
        <v>100</v>
      </c>
      <c r="J285" s="6">
        <f t="shared" si="100"/>
        <v>26.400000000000002</v>
      </c>
      <c r="K285" s="6">
        <f t="shared" si="101"/>
        <v>90</v>
      </c>
      <c r="L285" s="36" t="s">
        <v>1424</v>
      </c>
      <c r="M285" s="36" t="s">
        <v>1425</v>
      </c>
      <c r="N285" s="38">
        <v>1</v>
      </c>
      <c r="O285" s="36" t="s">
        <v>47</v>
      </c>
      <c r="P285" s="39">
        <v>0</v>
      </c>
      <c r="Q285" s="39">
        <v>0</v>
      </c>
      <c r="R285" s="39">
        <v>0</v>
      </c>
      <c r="S285" s="39">
        <v>0</v>
      </c>
      <c r="T285" s="39">
        <v>1</v>
      </c>
      <c r="U285" s="10">
        <v>1</v>
      </c>
      <c r="V285" s="40" t="s">
        <v>1426</v>
      </c>
      <c r="W285" s="40" t="s">
        <v>1427</v>
      </c>
      <c r="X285" s="36"/>
      <c r="Y285" s="36"/>
      <c r="Z285" s="36"/>
      <c r="AA285" s="36"/>
      <c r="AB285" s="36"/>
      <c r="AC285" s="36"/>
    </row>
    <row r="286" spans="1:29" ht="12">
      <c r="A286" s="36" t="s">
        <v>1569</v>
      </c>
      <c r="B286" s="36" t="s">
        <v>86</v>
      </c>
      <c r="C286" s="36" t="s">
        <v>354</v>
      </c>
      <c r="D286" s="7" t="s">
        <v>30</v>
      </c>
      <c r="E286" s="33">
        <v>42808</v>
      </c>
      <c r="F286" s="36" t="s">
        <v>1577</v>
      </c>
      <c r="G286" s="39">
        <v>80</v>
      </c>
      <c r="H286" s="6">
        <f t="shared" si="99"/>
        <v>80</v>
      </c>
      <c r="I286" s="39">
        <v>80</v>
      </c>
      <c r="J286" s="6">
        <f t="shared" si="100"/>
        <v>88</v>
      </c>
      <c r="K286" s="6">
        <f t="shared" si="101"/>
        <v>72</v>
      </c>
      <c r="L286" s="36" t="s">
        <v>1581</v>
      </c>
      <c r="M286" s="36" t="s">
        <v>174</v>
      </c>
      <c r="N286" s="38">
        <v>1</v>
      </c>
      <c r="O286" s="36" t="s">
        <v>47</v>
      </c>
      <c r="P286" s="39">
        <v>0</v>
      </c>
      <c r="Q286" s="39">
        <v>0</v>
      </c>
      <c r="R286" s="39">
        <v>0</v>
      </c>
      <c r="S286" s="39">
        <v>0</v>
      </c>
      <c r="T286" s="39">
        <v>1</v>
      </c>
      <c r="U286" s="10">
        <v>1</v>
      </c>
      <c r="V286" s="40" t="s">
        <v>1582</v>
      </c>
      <c r="W286" s="36"/>
      <c r="X286" s="36"/>
      <c r="Y286" s="36"/>
      <c r="Z286" s="36"/>
      <c r="AA286" s="36"/>
      <c r="AB286" s="36"/>
      <c r="AC286" s="36"/>
    </row>
    <row r="287" spans="1:29" ht="12">
      <c r="A287" s="36" t="s">
        <v>1584</v>
      </c>
      <c r="B287" s="36" t="s">
        <v>86</v>
      </c>
      <c r="C287" s="36" t="s">
        <v>354</v>
      </c>
      <c r="D287" s="7" t="s">
        <v>30</v>
      </c>
      <c r="E287" s="33">
        <v>42808</v>
      </c>
      <c r="F287" s="36" t="s">
        <v>207</v>
      </c>
      <c r="G287" s="39">
        <v>200</v>
      </c>
      <c r="H287" s="6">
        <f t="shared" si="99"/>
        <v>200</v>
      </c>
      <c r="I287" s="39">
        <v>200</v>
      </c>
      <c r="J287" s="6">
        <f t="shared" si="100"/>
        <v>220.00000000000003</v>
      </c>
      <c r="K287" s="6">
        <f t="shared" si="101"/>
        <v>180</v>
      </c>
      <c r="L287" s="36" t="s">
        <v>1586</v>
      </c>
      <c r="M287" s="36" t="s">
        <v>1587</v>
      </c>
      <c r="N287" s="38">
        <v>0</v>
      </c>
      <c r="O287" s="36" t="s">
        <v>47</v>
      </c>
      <c r="P287" s="39">
        <v>0</v>
      </c>
      <c r="Q287" s="39">
        <v>0</v>
      </c>
      <c r="R287" s="39">
        <v>0</v>
      </c>
      <c r="S287" s="39">
        <v>0</v>
      </c>
      <c r="T287" s="39">
        <v>1</v>
      </c>
      <c r="U287" s="10">
        <v>1</v>
      </c>
      <c r="V287" s="40" t="s">
        <v>1589</v>
      </c>
      <c r="W287" s="36"/>
      <c r="X287" s="36"/>
      <c r="Y287" s="36"/>
      <c r="Z287" s="36"/>
      <c r="AA287" s="36"/>
      <c r="AB287" s="36"/>
      <c r="AC287" s="36"/>
    </row>
    <row r="288" spans="1:29" ht="12">
      <c r="A288" s="36" t="s">
        <v>1691</v>
      </c>
      <c r="B288" s="36" t="s">
        <v>2039</v>
      </c>
      <c r="C288" s="36" t="s">
        <v>198</v>
      </c>
      <c r="D288" s="7" t="s">
        <v>30</v>
      </c>
      <c r="E288" s="33">
        <v>42808</v>
      </c>
      <c r="F288" s="36" t="s">
        <v>2041</v>
      </c>
      <c r="G288" s="39">
        <v>24</v>
      </c>
      <c r="H288" s="6">
        <f t="shared" si="99"/>
        <v>24</v>
      </c>
      <c r="I288" s="37">
        <v>24</v>
      </c>
      <c r="J288" s="6">
        <f t="shared" si="100"/>
        <v>26.400000000000002</v>
      </c>
      <c r="K288" s="6">
        <f t="shared" si="101"/>
        <v>21.6</v>
      </c>
      <c r="L288" s="36" t="s">
        <v>173</v>
      </c>
      <c r="M288" s="36" t="s">
        <v>2043</v>
      </c>
      <c r="N288" s="38">
        <v>1</v>
      </c>
      <c r="O288" s="36" t="s">
        <v>60</v>
      </c>
      <c r="P288" s="39">
        <v>0</v>
      </c>
      <c r="Q288" s="39">
        <v>0</v>
      </c>
      <c r="R288" s="39">
        <v>0</v>
      </c>
      <c r="S288" s="39">
        <v>0</v>
      </c>
      <c r="T288" s="39">
        <v>1</v>
      </c>
      <c r="U288" s="10">
        <v>1</v>
      </c>
      <c r="V288" s="40" t="s">
        <v>2044</v>
      </c>
      <c r="W288" s="36"/>
      <c r="X288" s="36"/>
      <c r="Y288" s="36"/>
      <c r="Z288" s="36"/>
      <c r="AA288" s="36"/>
      <c r="AB288" s="36"/>
      <c r="AC288" s="36"/>
    </row>
    <row r="289" spans="1:29" ht="12">
      <c r="A289" s="36" t="s">
        <v>2029</v>
      </c>
      <c r="B289" s="36" t="s">
        <v>2117</v>
      </c>
      <c r="C289" s="36" t="s">
        <v>1366</v>
      </c>
      <c r="D289" s="7" t="s">
        <v>30</v>
      </c>
      <c r="E289" s="33">
        <v>42808</v>
      </c>
      <c r="F289" s="36"/>
      <c r="G289" s="36"/>
      <c r="H289" s="6"/>
      <c r="I289" s="36"/>
      <c r="J289" s="6"/>
      <c r="K289" s="6"/>
      <c r="L289" s="36" t="s">
        <v>2118</v>
      </c>
      <c r="M289" s="36" t="s">
        <v>1390</v>
      </c>
      <c r="N289" s="38">
        <v>2</v>
      </c>
      <c r="O289" s="36" t="s">
        <v>47</v>
      </c>
      <c r="P289" s="39">
        <v>0</v>
      </c>
      <c r="Q289" s="39">
        <v>0</v>
      </c>
      <c r="R289" s="39">
        <v>0</v>
      </c>
      <c r="S289" s="39">
        <v>0</v>
      </c>
      <c r="T289" s="39">
        <v>1</v>
      </c>
      <c r="U289" s="10">
        <v>1</v>
      </c>
      <c r="V289" s="40" t="s">
        <v>2119</v>
      </c>
      <c r="W289" s="36"/>
      <c r="X289" s="36"/>
      <c r="Y289" s="36"/>
      <c r="Z289" s="36"/>
      <c r="AA289" s="36"/>
      <c r="AB289" s="36"/>
      <c r="AC289" s="36"/>
    </row>
    <row r="290" spans="1:29" ht="12">
      <c r="A290" s="36" t="s">
        <v>1585</v>
      </c>
      <c r="B290" s="36" t="s">
        <v>439</v>
      </c>
      <c r="C290" s="36" t="s">
        <v>574</v>
      </c>
      <c r="D290" s="7" t="s">
        <v>30</v>
      </c>
      <c r="E290" s="33">
        <v>42808</v>
      </c>
      <c r="F290" s="36"/>
      <c r="G290" s="39">
        <v>1</v>
      </c>
      <c r="H290" s="6">
        <f t="shared" ref="H290:H295" si="102">(J290+K290)/2</f>
        <v>1</v>
      </c>
      <c r="I290" s="39">
        <v>1</v>
      </c>
      <c r="J290" s="6">
        <f t="shared" ref="J290:J295" si="103">G290*1.1</f>
        <v>1.1000000000000001</v>
      </c>
      <c r="K290" s="6">
        <f t="shared" ref="K290:K295" si="104">I290*0.9</f>
        <v>0.9</v>
      </c>
      <c r="L290" s="36" t="s">
        <v>1475</v>
      </c>
      <c r="M290" s="36" t="s">
        <v>1588</v>
      </c>
      <c r="N290" s="38">
        <v>0</v>
      </c>
      <c r="O290" s="36" t="s">
        <v>60</v>
      </c>
      <c r="P290" s="39">
        <v>0</v>
      </c>
      <c r="Q290" s="39">
        <v>0</v>
      </c>
      <c r="R290" s="39">
        <v>0</v>
      </c>
      <c r="S290" s="39">
        <v>0</v>
      </c>
      <c r="T290" s="39">
        <v>1</v>
      </c>
      <c r="U290" s="10">
        <v>1</v>
      </c>
      <c r="V290" s="40" t="s">
        <v>1590</v>
      </c>
      <c r="W290" s="36"/>
      <c r="X290" s="36"/>
      <c r="Y290" s="36"/>
      <c r="Z290" s="36"/>
      <c r="AA290" s="36"/>
      <c r="AB290" s="36"/>
      <c r="AC290" s="36"/>
    </row>
    <row r="291" spans="1:29" ht="12">
      <c r="A291" s="36" t="s">
        <v>2024</v>
      </c>
      <c r="B291" s="36" t="s">
        <v>1500</v>
      </c>
      <c r="C291" s="36" t="s">
        <v>662</v>
      </c>
      <c r="D291" s="7" t="s">
        <v>30</v>
      </c>
      <c r="E291" s="33">
        <v>42808</v>
      </c>
      <c r="F291" s="36" t="s">
        <v>378</v>
      </c>
      <c r="G291" s="39">
        <v>75</v>
      </c>
      <c r="H291" s="6">
        <f t="shared" si="102"/>
        <v>75</v>
      </c>
      <c r="I291" s="39">
        <v>75</v>
      </c>
      <c r="J291" s="6">
        <f t="shared" si="103"/>
        <v>82.5</v>
      </c>
      <c r="K291" s="6">
        <f t="shared" si="104"/>
        <v>67.5</v>
      </c>
      <c r="L291" s="36" t="s">
        <v>1857</v>
      </c>
      <c r="M291" s="36" t="s">
        <v>2168</v>
      </c>
      <c r="N291" s="38">
        <v>1</v>
      </c>
      <c r="O291" s="36" t="s">
        <v>47</v>
      </c>
      <c r="P291" s="39">
        <v>0</v>
      </c>
      <c r="Q291" s="39">
        <v>0</v>
      </c>
      <c r="R291" s="39">
        <v>0</v>
      </c>
      <c r="S291" s="39">
        <v>0</v>
      </c>
      <c r="T291" s="39">
        <v>1</v>
      </c>
      <c r="U291" s="10">
        <v>1</v>
      </c>
      <c r="V291" s="40" t="s">
        <v>2170</v>
      </c>
      <c r="W291" s="36"/>
      <c r="X291" s="36"/>
      <c r="Y291" s="36"/>
      <c r="Z291" s="36"/>
      <c r="AA291" s="36"/>
      <c r="AB291" s="36"/>
      <c r="AC291" s="36"/>
    </row>
    <row r="292" spans="1:29" ht="12">
      <c r="A292" s="36" t="s">
        <v>970</v>
      </c>
      <c r="B292" s="36" t="s">
        <v>86</v>
      </c>
      <c r="C292" s="36" t="s">
        <v>685</v>
      </c>
      <c r="D292" s="7" t="s">
        <v>30</v>
      </c>
      <c r="E292" s="33">
        <v>42808</v>
      </c>
      <c r="F292" s="36" t="s">
        <v>375</v>
      </c>
      <c r="G292" s="39">
        <v>24</v>
      </c>
      <c r="H292" s="6">
        <f t="shared" si="102"/>
        <v>24</v>
      </c>
      <c r="I292" s="39">
        <v>24</v>
      </c>
      <c r="J292" s="6">
        <f t="shared" si="103"/>
        <v>26.400000000000002</v>
      </c>
      <c r="K292" s="6">
        <f t="shared" si="104"/>
        <v>21.6</v>
      </c>
      <c r="L292" s="36" t="s">
        <v>173</v>
      </c>
      <c r="M292" s="36" t="s">
        <v>2064</v>
      </c>
      <c r="N292" s="38">
        <v>1</v>
      </c>
      <c r="O292" s="36" t="s">
        <v>47</v>
      </c>
      <c r="P292" s="39">
        <v>0</v>
      </c>
      <c r="Q292" s="39">
        <v>0</v>
      </c>
      <c r="R292" s="39">
        <v>0</v>
      </c>
      <c r="S292" s="39">
        <v>0</v>
      </c>
      <c r="T292" s="39">
        <v>1</v>
      </c>
      <c r="U292" s="10">
        <v>1</v>
      </c>
      <c r="V292" s="40" t="s">
        <v>2065</v>
      </c>
      <c r="W292" s="36"/>
      <c r="X292" s="36"/>
      <c r="Y292" s="36"/>
      <c r="Z292" s="36"/>
      <c r="AA292" s="36"/>
      <c r="AB292" s="36"/>
      <c r="AC292" s="36"/>
    </row>
    <row r="293" spans="1:29" ht="12">
      <c r="A293" s="36" t="s">
        <v>1029</v>
      </c>
      <c r="B293" s="36" t="s">
        <v>1030</v>
      </c>
      <c r="C293" s="36" t="s">
        <v>1031</v>
      </c>
      <c r="D293" s="7" t="s">
        <v>30</v>
      </c>
      <c r="E293" s="33">
        <v>42808</v>
      </c>
      <c r="F293" s="36" t="s">
        <v>378</v>
      </c>
      <c r="G293" s="39">
        <v>75</v>
      </c>
      <c r="H293" s="6">
        <f t="shared" si="102"/>
        <v>75</v>
      </c>
      <c r="I293" s="39">
        <v>75</v>
      </c>
      <c r="J293" s="6">
        <f t="shared" si="103"/>
        <v>82.5</v>
      </c>
      <c r="K293" s="6">
        <f t="shared" si="104"/>
        <v>67.5</v>
      </c>
      <c r="L293" s="36" t="s">
        <v>1033</v>
      </c>
      <c r="M293" s="36" t="s">
        <v>849</v>
      </c>
      <c r="N293" s="38">
        <v>1</v>
      </c>
      <c r="O293" s="36" t="s">
        <v>47</v>
      </c>
      <c r="P293" s="39">
        <v>0</v>
      </c>
      <c r="Q293" s="39">
        <v>0</v>
      </c>
      <c r="R293" s="39">
        <v>0</v>
      </c>
      <c r="S293" s="39">
        <v>0</v>
      </c>
      <c r="T293" s="38">
        <v>1</v>
      </c>
      <c r="U293" s="10">
        <v>1</v>
      </c>
      <c r="V293" s="40" t="s">
        <v>1035</v>
      </c>
      <c r="W293" s="36"/>
      <c r="X293" s="36"/>
      <c r="Y293" s="36"/>
      <c r="Z293" s="36"/>
      <c r="AA293" s="36"/>
      <c r="AB293" s="36"/>
      <c r="AC293" s="36"/>
    </row>
    <row r="294" spans="1:29" ht="12">
      <c r="A294" s="36" t="s">
        <v>1036</v>
      </c>
      <c r="B294" s="36" t="s">
        <v>86</v>
      </c>
      <c r="C294" s="36" t="s">
        <v>1031</v>
      </c>
      <c r="D294" s="7" t="s">
        <v>30</v>
      </c>
      <c r="E294" s="33">
        <v>42808</v>
      </c>
      <c r="F294" s="36" t="s">
        <v>1037</v>
      </c>
      <c r="G294" s="39">
        <v>160</v>
      </c>
      <c r="H294" s="6">
        <f t="shared" si="102"/>
        <v>160</v>
      </c>
      <c r="I294" s="39">
        <v>160</v>
      </c>
      <c r="J294" s="6">
        <f t="shared" si="103"/>
        <v>176</v>
      </c>
      <c r="K294" s="6">
        <f t="shared" si="104"/>
        <v>144</v>
      </c>
      <c r="L294" s="36" t="s">
        <v>1033</v>
      </c>
      <c r="M294" s="36" t="s">
        <v>849</v>
      </c>
      <c r="N294" s="38">
        <v>1</v>
      </c>
      <c r="O294" s="36" t="s">
        <v>47</v>
      </c>
      <c r="P294" s="39">
        <v>0</v>
      </c>
      <c r="Q294" s="39">
        <v>0</v>
      </c>
      <c r="R294" s="39">
        <v>0</v>
      </c>
      <c r="S294" s="39">
        <v>0</v>
      </c>
      <c r="T294" s="38">
        <v>1</v>
      </c>
      <c r="U294" s="10">
        <v>1</v>
      </c>
      <c r="V294" s="40" t="s">
        <v>1035</v>
      </c>
      <c r="W294" s="36"/>
      <c r="X294" s="36"/>
      <c r="Y294" s="36"/>
      <c r="Z294" s="36"/>
      <c r="AA294" s="36"/>
      <c r="AB294" s="36"/>
      <c r="AC294" s="36"/>
    </row>
    <row r="295" spans="1:29" ht="12">
      <c r="A295" s="36" t="s">
        <v>423</v>
      </c>
      <c r="B295" s="36" t="s">
        <v>2171</v>
      </c>
      <c r="C295" s="36" t="s">
        <v>427</v>
      </c>
      <c r="D295" s="7" t="s">
        <v>30</v>
      </c>
      <c r="E295" s="33">
        <v>42808</v>
      </c>
      <c r="F295" s="36" t="s">
        <v>1780</v>
      </c>
      <c r="G295" s="39">
        <v>10</v>
      </c>
      <c r="H295" s="6">
        <f t="shared" si="102"/>
        <v>10</v>
      </c>
      <c r="I295" s="39">
        <v>10</v>
      </c>
      <c r="J295" s="6">
        <f t="shared" si="103"/>
        <v>11</v>
      </c>
      <c r="K295" s="6">
        <f t="shared" si="104"/>
        <v>9</v>
      </c>
      <c r="L295" s="36" t="s">
        <v>173</v>
      </c>
      <c r="M295" s="36" t="s">
        <v>2172</v>
      </c>
      <c r="N295" s="38">
        <v>1</v>
      </c>
      <c r="O295" s="36"/>
      <c r="P295" s="39">
        <v>0</v>
      </c>
      <c r="Q295" s="39">
        <v>0</v>
      </c>
      <c r="R295" s="39">
        <v>0</v>
      </c>
      <c r="S295" s="39">
        <v>0</v>
      </c>
      <c r="T295" s="39">
        <v>1</v>
      </c>
      <c r="U295" s="10">
        <v>1</v>
      </c>
      <c r="V295" s="40" t="s">
        <v>2173</v>
      </c>
      <c r="W295" s="36"/>
      <c r="X295" s="36"/>
      <c r="Y295" s="36"/>
      <c r="Z295" s="36"/>
      <c r="AA295" s="36"/>
      <c r="AB295" s="36"/>
      <c r="AC295" s="36"/>
    </row>
    <row r="296" spans="1:29" ht="12">
      <c r="A296" s="36" t="s">
        <v>774</v>
      </c>
      <c r="B296" s="36" t="s">
        <v>2174</v>
      </c>
      <c r="C296" s="36" t="s">
        <v>1501</v>
      </c>
      <c r="D296" s="7" t="s">
        <v>30</v>
      </c>
      <c r="E296" s="33">
        <v>42808</v>
      </c>
      <c r="F296" s="36"/>
      <c r="G296" s="36"/>
      <c r="H296" s="6"/>
      <c r="I296" s="36"/>
      <c r="J296" s="6"/>
      <c r="K296" s="6"/>
      <c r="L296" s="36" t="s">
        <v>2175</v>
      </c>
      <c r="M296" s="36" t="s">
        <v>174</v>
      </c>
      <c r="N296" s="38">
        <v>1</v>
      </c>
      <c r="O296" s="36" t="s">
        <v>47</v>
      </c>
      <c r="P296" s="39">
        <v>0</v>
      </c>
      <c r="Q296" s="39">
        <v>0</v>
      </c>
      <c r="R296" s="39">
        <v>0</v>
      </c>
      <c r="S296" s="39">
        <v>0</v>
      </c>
      <c r="T296" s="39">
        <v>1</v>
      </c>
      <c r="U296" s="10">
        <v>1</v>
      </c>
      <c r="V296" s="40" t="s">
        <v>2176</v>
      </c>
      <c r="W296" s="36"/>
      <c r="X296" s="36"/>
      <c r="Y296" s="36"/>
      <c r="Z296" s="36"/>
      <c r="AA296" s="36"/>
      <c r="AB296" s="36"/>
      <c r="AC296" s="36"/>
    </row>
    <row r="297" spans="1:29" ht="12">
      <c r="A297" s="36" t="s">
        <v>774</v>
      </c>
      <c r="B297" s="36" t="s">
        <v>2174</v>
      </c>
      <c r="C297" s="36" t="s">
        <v>1501</v>
      </c>
      <c r="D297" s="7" t="s">
        <v>30</v>
      </c>
      <c r="E297" s="33">
        <v>42808</v>
      </c>
      <c r="F297" s="36"/>
      <c r="G297" s="39">
        <v>1</v>
      </c>
      <c r="H297" s="6">
        <f t="shared" ref="H297:H303" si="105">(J297+K297)/2</f>
        <v>1</v>
      </c>
      <c r="I297" s="39">
        <v>1</v>
      </c>
      <c r="J297" s="6">
        <f t="shared" ref="J297:J303" si="106">G297*1.1</f>
        <v>1.1000000000000001</v>
      </c>
      <c r="K297" s="6">
        <f t="shared" ref="K297:K303" si="107">I297*0.9</f>
        <v>0.9</v>
      </c>
      <c r="L297" s="36" t="s">
        <v>1170</v>
      </c>
      <c r="M297" s="36" t="s">
        <v>523</v>
      </c>
      <c r="N297" s="38">
        <v>2</v>
      </c>
      <c r="O297" s="36" t="s">
        <v>60</v>
      </c>
      <c r="P297" s="39">
        <v>0</v>
      </c>
      <c r="Q297" s="39">
        <v>0</v>
      </c>
      <c r="R297" s="39">
        <v>0</v>
      </c>
      <c r="S297" s="39">
        <v>0</v>
      </c>
      <c r="T297" s="39">
        <v>1</v>
      </c>
      <c r="U297" s="10">
        <v>1</v>
      </c>
      <c r="V297" s="40" t="s">
        <v>2176</v>
      </c>
      <c r="W297" s="36"/>
      <c r="X297" s="36"/>
      <c r="Y297" s="36"/>
      <c r="Z297" s="36"/>
      <c r="AA297" s="36"/>
      <c r="AB297" s="36"/>
      <c r="AC297" s="36"/>
    </row>
    <row r="298" spans="1:29" ht="12">
      <c r="A298" s="36" t="s">
        <v>1594</v>
      </c>
      <c r="B298" s="36" t="s">
        <v>1595</v>
      </c>
      <c r="C298" s="36" t="s">
        <v>855</v>
      </c>
      <c r="D298" s="7" t="s">
        <v>30</v>
      </c>
      <c r="E298" s="33">
        <v>42808</v>
      </c>
      <c r="F298" s="36" t="s">
        <v>375</v>
      </c>
      <c r="G298" s="39">
        <v>24</v>
      </c>
      <c r="H298" s="6">
        <f t="shared" si="105"/>
        <v>24</v>
      </c>
      <c r="I298" s="37">
        <v>24</v>
      </c>
      <c r="J298" s="6">
        <f t="shared" si="106"/>
        <v>26.400000000000002</v>
      </c>
      <c r="K298" s="6">
        <f t="shared" si="107"/>
        <v>21.6</v>
      </c>
      <c r="L298" s="36" t="s">
        <v>173</v>
      </c>
      <c r="M298" s="36" t="s">
        <v>1598</v>
      </c>
      <c r="N298" s="38">
        <v>0</v>
      </c>
      <c r="O298" s="36" t="s">
        <v>60</v>
      </c>
      <c r="P298" s="39">
        <v>0</v>
      </c>
      <c r="Q298" s="39">
        <v>0</v>
      </c>
      <c r="R298" s="39">
        <v>0</v>
      </c>
      <c r="S298" s="39">
        <v>0</v>
      </c>
      <c r="T298" s="39">
        <v>1</v>
      </c>
      <c r="U298" s="10">
        <v>1</v>
      </c>
      <c r="V298" s="40" t="s">
        <v>1600</v>
      </c>
      <c r="W298" s="36"/>
      <c r="X298" s="36"/>
      <c r="Y298" s="36"/>
      <c r="Z298" s="36"/>
      <c r="AA298" s="36"/>
      <c r="AB298" s="36"/>
      <c r="AC298" s="36"/>
    </row>
    <row r="299" spans="1:29" ht="12">
      <c r="A299" s="41" t="s">
        <v>216</v>
      </c>
      <c r="B299" s="36" t="s">
        <v>239</v>
      </c>
      <c r="C299" s="41" t="s">
        <v>194</v>
      </c>
      <c r="D299" s="7" t="s">
        <v>30</v>
      </c>
      <c r="E299" s="33">
        <v>42809</v>
      </c>
      <c r="F299" s="43" t="s">
        <v>241</v>
      </c>
      <c r="G299" s="25">
        <v>150</v>
      </c>
      <c r="H299" s="6">
        <f t="shared" si="105"/>
        <v>150</v>
      </c>
      <c r="I299" s="25">
        <v>150</v>
      </c>
      <c r="J299" s="6">
        <f t="shared" si="106"/>
        <v>165</v>
      </c>
      <c r="K299" s="6">
        <f t="shared" si="107"/>
        <v>135</v>
      </c>
      <c r="L299" s="43" t="s">
        <v>173</v>
      </c>
      <c r="M299" s="36" t="s">
        <v>174</v>
      </c>
      <c r="N299" s="38">
        <v>1</v>
      </c>
      <c r="O299" s="43" t="s">
        <v>60</v>
      </c>
      <c r="P299" s="25">
        <v>0</v>
      </c>
      <c r="Q299" s="25">
        <v>0</v>
      </c>
      <c r="R299" s="25">
        <v>0</v>
      </c>
      <c r="S299" s="25">
        <v>0</v>
      </c>
      <c r="T299" s="25">
        <v>1</v>
      </c>
      <c r="U299" s="10">
        <v>1</v>
      </c>
      <c r="V299" s="44" t="s">
        <v>243</v>
      </c>
      <c r="W299" s="6"/>
      <c r="X299" s="36"/>
      <c r="Y299" s="36"/>
      <c r="Z299" s="36"/>
      <c r="AA299" s="36"/>
      <c r="AB299" s="36"/>
      <c r="AC299" s="36"/>
    </row>
    <row r="300" spans="1:29" ht="12">
      <c r="A300" s="41" t="s">
        <v>492</v>
      </c>
      <c r="B300" s="36" t="s">
        <v>546</v>
      </c>
      <c r="C300" s="41" t="s">
        <v>35</v>
      </c>
      <c r="D300" s="7" t="s">
        <v>30</v>
      </c>
      <c r="E300" s="33">
        <v>42809</v>
      </c>
      <c r="F300" s="43" t="s">
        <v>547</v>
      </c>
      <c r="G300" s="25">
        <v>25</v>
      </c>
      <c r="H300" s="6">
        <f t="shared" si="105"/>
        <v>25</v>
      </c>
      <c r="I300" s="25">
        <v>25</v>
      </c>
      <c r="J300" s="6">
        <f t="shared" si="106"/>
        <v>27.500000000000004</v>
      </c>
      <c r="K300" s="6">
        <f t="shared" si="107"/>
        <v>22.5</v>
      </c>
      <c r="L300" s="43" t="s">
        <v>552</v>
      </c>
      <c r="M300" s="36" t="s">
        <v>555</v>
      </c>
      <c r="N300" s="38">
        <v>1</v>
      </c>
      <c r="O300" s="43" t="s">
        <v>60</v>
      </c>
      <c r="P300" s="25">
        <v>0</v>
      </c>
      <c r="Q300" s="25">
        <v>0</v>
      </c>
      <c r="R300" s="25">
        <v>0</v>
      </c>
      <c r="S300" s="25">
        <v>0</v>
      </c>
      <c r="T300" s="25">
        <v>1</v>
      </c>
      <c r="U300" s="10">
        <v>1</v>
      </c>
      <c r="V300" s="44" t="s">
        <v>557</v>
      </c>
      <c r="W300" s="6"/>
      <c r="X300" s="36"/>
      <c r="Y300" s="36"/>
      <c r="Z300" s="36"/>
      <c r="AA300" s="36"/>
      <c r="AB300" s="36"/>
      <c r="AC300" s="36"/>
    </row>
    <row r="301" spans="1:29" ht="12">
      <c r="A301" s="36" t="s">
        <v>1054</v>
      </c>
      <c r="B301" s="36" t="s">
        <v>1055</v>
      </c>
      <c r="C301" s="36" t="s">
        <v>163</v>
      </c>
      <c r="D301" s="7" t="s">
        <v>30</v>
      </c>
      <c r="E301" s="33">
        <v>42809</v>
      </c>
      <c r="F301" s="36" t="s">
        <v>227</v>
      </c>
      <c r="G301" s="39">
        <v>100</v>
      </c>
      <c r="H301" s="6">
        <f t="shared" si="105"/>
        <v>100</v>
      </c>
      <c r="I301" s="39">
        <v>100</v>
      </c>
      <c r="J301" s="6">
        <f t="shared" si="106"/>
        <v>110.00000000000001</v>
      </c>
      <c r="K301" s="6">
        <f t="shared" si="107"/>
        <v>90</v>
      </c>
      <c r="L301" s="36" t="s">
        <v>99</v>
      </c>
      <c r="M301" s="36" t="s">
        <v>1058</v>
      </c>
      <c r="N301" s="38">
        <v>1</v>
      </c>
      <c r="O301" s="36" t="s">
        <v>47</v>
      </c>
      <c r="P301" s="39">
        <v>0</v>
      </c>
      <c r="Q301" s="39">
        <v>0</v>
      </c>
      <c r="R301" s="39">
        <v>0</v>
      </c>
      <c r="S301" s="39">
        <v>0</v>
      </c>
      <c r="T301" s="39">
        <v>1</v>
      </c>
      <c r="U301" s="10">
        <v>1</v>
      </c>
      <c r="V301" s="40" t="s">
        <v>1059</v>
      </c>
      <c r="W301" s="36"/>
      <c r="X301" s="36"/>
      <c r="Y301" s="36"/>
      <c r="Z301" s="36"/>
      <c r="AA301" s="36"/>
      <c r="AB301" s="36"/>
      <c r="AC301" s="36"/>
    </row>
    <row r="302" spans="1:29" ht="12">
      <c r="A302" s="36" t="s">
        <v>887</v>
      </c>
      <c r="B302" s="36" t="s">
        <v>1242</v>
      </c>
      <c r="C302" s="36" t="s">
        <v>31</v>
      </c>
      <c r="D302" s="7" t="s">
        <v>30</v>
      </c>
      <c r="E302" s="33">
        <v>42809</v>
      </c>
      <c r="F302" s="36" t="s">
        <v>1244</v>
      </c>
      <c r="G302" s="39">
        <v>200</v>
      </c>
      <c r="H302" s="6">
        <f t="shared" si="105"/>
        <v>425</v>
      </c>
      <c r="I302" s="39">
        <v>700</v>
      </c>
      <c r="J302" s="6">
        <f t="shared" si="106"/>
        <v>220.00000000000003</v>
      </c>
      <c r="K302" s="6">
        <f t="shared" si="107"/>
        <v>630</v>
      </c>
      <c r="L302" s="36" t="s">
        <v>1245</v>
      </c>
      <c r="M302" s="36" t="s">
        <v>1246</v>
      </c>
      <c r="N302" s="38">
        <v>2</v>
      </c>
      <c r="O302" s="36" t="s">
        <v>79</v>
      </c>
      <c r="P302" s="39">
        <v>0</v>
      </c>
      <c r="Q302" s="39">
        <v>0</v>
      </c>
      <c r="R302" s="39">
        <v>0</v>
      </c>
      <c r="S302" s="39">
        <v>0</v>
      </c>
      <c r="T302" s="39">
        <v>1</v>
      </c>
      <c r="U302" s="10">
        <v>1</v>
      </c>
      <c r="V302" s="11" t="s">
        <v>1248</v>
      </c>
      <c r="W302" s="40" t="s">
        <v>1250</v>
      </c>
      <c r="X302" s="6"/>
      <c r="Y302" s="36"/>
      <c r="Z302" s="36"/>
      <c r="AA302" s="36"/>
      <c r="AB302" s="36"/>
      <c r="AC302" s="36"/>
    </row>
    <row r="303" spans="1:29" ht="12">
      <c r="A303" s="36" t="s">
        <v>1591</v>
      </c>
      <c r="B303" s="36" t="s">
        <v>1592</v>
      </c>
      <c r="C303" s="36" t="s">
        <v>354</v>
      </c>
      <c r="D303" s="7" t="s">
        <v>30</v>
      </c>
      <c r="E303" s="33">
        <v>42809</v>
      </c>
      <c r="F303" s="36" t="s">
        <v>1593</v>
      </c>
      <c r="G303" s="39">
        <v>12</v>
      </c>
      <c r="H303" s="6">
        <f t="shared" si="105"/>
        <v>12</v>
      </c>
      <c r="I303" s="39">
        <v>12</v>
      </c>
      <c r="J303" s="6">
        <f t="shared" si="106"/>
        <v>13.200000000000001</v>
      </c>
      <c r="K303" s="6">
        <f t="shared" si="107"/>
        <v>10.8</v>
      </c>
      <c r="L303" s="36" t="s">
        <v>1080</v>
      </c>
      <c r="M303" s="36" t="s">
        <v>1596</v>
      </c>
      <c r="N303" s="38">
        <v>0</v>
      </c>
      <c r="O303" s="36" t="s">
        <v>60</v>
      </c>
      <c r="P303" s="39">
        <v>0</v>
      </c>
      <c r="Q303" s="39">
        <v>0</v>
      </c>
      <c r="R303" s="39">
        <v>0</v>
      </c>
      <c r="S303" s="39">
        <v>0</v>
      </c>
      <c r="T303" s="39">
        <v>1</v>
      </c>
      <c r="U303" s="10">
        <v>1</v>
      </c>
      <c r="V303" s="40" t="s">
        <v>1597</v>
      </c>
      <c r="W303" s="36"/>
      <c r="X303" s="36"/>
      <c r="Y303" s="36"/>
      <c r="Z303" s="36"/>
      <c r="AA303" s="36"/>
      <c r="AB303" s="36"/>
      <c r="AC303" s="36"/>
    </row>
    <row r="304" spans="1:29" ht="12">
      <c r="A304" s="36" t="s">
        <v>424</v>
      </c>
      <c r="B304" s="36" t="s">
        <v>2045</v>
      </c>
      <c r="C304" s="36" t="s">
        <v>198</v>
      </c>
      <c r="D304" s="7" t="s">
        <v>30</v>
      </c>
      <c r="E304" s="33">
        <v>42809</v>
      </c>
      <c r="F304" s="36"/>
      <c r="G304" s="36"/>
      <c r="H304" s="6"/>
      <c r="I304" s="36"/>
      <c r="J304" s="6"/>
      <c r="K304" s="6"/>
      <c r="L304" s="36" t="s">
        <v>2049</v>
      </c>
      <c r="M304" s="37" t="s">
        <v>2050</v>
      </c>
      <c r="N304" s="38">
        <v>2</v>
      </c>
      <c r="O304" s="36" t="s">
        <v>47</v>
      </c>
      <c r="P304" s="39">
        <v>0</v>
      </c>
      <c r="Q304" s="39">
        <v>0</v>
      </c>
      <c r="R304" s="39">
        <v>0</v>
      </c>
      <c r="S304" s="39">
        <v>0</v>
      </c>
      <c r="T304" s="39">
        <v>1</v>
      </c>
      <c r="U304" s="10">
        <v>1</v>
      </c>
      <c r="V304" s="40" t="s">
        <v>2051</v>
      </c>
      <c r="W304" s="36"/>
      <c r="X304" s="36"/>
      <c r="Y304" s="36"/>
      <c r="Z304" s="36"/>
      <c r="AA304" s="36"/>
      <c r="AB304" s="36"/>
      <c r="AC304" s="36"/>
    </row>
    <row r="305" spans="1:29" ht="12">
      <c r="A305" s="36" t="s">
        <v>424</v>
      </c>
      <c r="B305" s="36" t="s">
        <v>428</v>
      </c>
      <c r="C305" s="36" t="s">
        <v>198</v>
      </c>
      <c r="D305" s="7" t="s">
        <v>30</v>
      </c>
      <c r="E305" s="33">
        <v>42809</v>
      </c>
      <c r="F305" s="36" t="s">
        <v>207</v>
      </c>
      <c r="G305" s="39">
        <v>200</v>
      </c>
      <c r="H305" s="6">
        <f t="shared" ref="H305:H311" si="108">(J305+K305)/2</f>
        <v>200</v>
      </c>
      <c r="I305" s="39">
        <v>200</v>
      </c>
      <c r="J305" s="6">
        <f t="shared" ref="J305:J311" si="109">G305*1.1</f>
        <v>220.00000000000003</v>
      </c>
      <c r="K305" s="6">
        <f t="shared" ref="K305:K311" si="110">I305*0.9</f>
        <v>180</v>
      </c>
      <c r="L305" s="36" t="s">
        <v>436</v>
      </c>
      <c r="M305" s="36" t="s">
        <v>156</v>
      </c>
      <c r="N305" s="38">
        <v>1</v>
      </c>
      <c r="O305" s="36" t="s">
        <v>60</v>
      </c>
      <c r="P305" s="39">
        <v>0</v>
      </c>
      <c r="Q305" s="39">
        <v>0</v>
      </c>
      <c r="R305" s="39">
        <v>0</v>
      </c>
      <c r="S305" s="39">
        <v>0</v>
      </c>
      <c r="T305" s="39">
        <v>1</v>
      </c>
      <c r="U305" s="10">
        <v>1</v>
      </c>
      <c r="V305" s="40" t="s">
        <v>442</v>
      </c>
      <c r="W305" s="36"/>
      <c r="X305" s="36"/>
      <c r="Y305" s="36"/>
      <c r="Z305" s="36"/>
      <c r="AA305" s="36"/>
      <c r="AB305" s="36"/>
      <c r="AC305" s="36"/>
    </row>
    <row r="306" spans="1:29" ht="12">
      <c r="A306" s="36" t="s">
        <v>424</v>
      </c>
      <c r="B306" s="36" t="s">
        <v>428</v>
      </c>
      <c r="C306" s="36" t="s">
        <v>198</v>
      </c>
      <c r="D306" s="7" t="s">
        <v>30</v>
      </c>
      <c r="E306" s="33">
        <v>42809</v>
      </c>
      <c r="F306" s="36" t="s">
        <v>2059</v>
      </c>
      <c r="G306" s="39">
        <v>5</v>
      </c>
      <c r="H306" s="6">
        <f t="shared" si="108"/>
        <v>5</v>
      </c>
      <c r="I306" s="39">
        <v>5</v>
      </c>
      <c r="J306" s="6">
        <f t="shared" si="109"/>
        <v>5.5</v>
      </c>
      <c r="K306" s="6">
        <f t="shared" si="110"/>
        <v>4.5</v>
      </c>
      <c r="L306" s="36" t="s">
        <v>173</v>
      </c>
      <c r="M306" s="36" t="s">
        <v>523</v>
      </c>
      <c r="N306" s="38">
        <v>2</v>
      </c>
      <c r="O306" s="36" t="s">
        <v>60</v>
      </c>
      <c r="P306" s="39">
        <v>0</v>
      </c>
      <c r="Q306" s="39">
        <v>0</v>
      </c>
      <c r="R306" s="39">
        <v>0</v>
      </c>
      <c r="S306" s="39">
        <v>0</v>
      </c>
      <c r="T306" s="39">
        <v>1</v>
      </c>
      <c r="U306" s="10">
        <v>1</v>
      </c>
      <c r="V306" s="40" t="s">
        <v>442</v>
      </c>
      <c r="W306" s="36"/>
      <c r="X306" s="36"/>
      <c r="Y306" s="36"/>
      <c r="Z306" s="36"/>
      <c r="AA306" s="36"/>
      <c r="AB306" s="36"/>
      <c r="AC306" s="36"/>
    </row>
    <row r="307" spans="1:29" ht="12">
      <c r="A307" s="36" t="s">
        <v>2029</v>
      </c>
      <c r="B307" s="36" t="s">
        <v>2030</v>
      </c>
      <c r="C307" s="36" t="s">
        <v>1366</v>
      </c>
      <c r="D307" s="7" t="s">
        <v>30</v>
      </c>
      <c r="E307" s="33">
        <v>42809</v>
      </c>
      <c r="F307" s="36" t="s">
        <v>597</v>
      </c>
      <c r="G307" s="39">
        <v>5</v>
      </c>
      <c r="H307" s="6">
        <f t="shared" si="108"/>
        <v>5</v>
      </c>
      <c r="I307" s="39">
        <v>5</v>
      </c>
      <c r="J307" s="6">
        <f t="shared" si="109"/>
        <v>5.5</v>
      </c>
      <c r="K307" s="6">
        <f t="shared" si="110"/>
        <v>4.5</v>
      </c>
      <c r="L307" s="36" t="s">
        <v>2032</v>
      </c>
      <c r="M307" s="36" t="s">
        <v>2033</v>
      </c>
      <c r="N307" s="38">
        <v>1</v>
      </c>
      <c r="O307" s="36" t="s">
        <v>60</v>
      </c>
      <c r="P307" s="39">
        <v>0</v>
      </c>
      <c r="Q307" s="39">
        <v>0</v>
      </c>
      <c r="R307" s="39">
        <v>0</v>
      </c>
      <c r="S307" s="39">
        <v>0</v>
      </c>
      <c r="T307" s="39">
        <v>1</v>
      </c>
      <c r="U307" s="10">
        <v>1</v>
      </c>
      <c r="V307" s="40" t="s">
        <v>2035</v>
      </c>
      <c r="W307" s="36"/>
      <c r="X307" s="36"/>
      <c r="Y307" s="36"/>
      <c r="Z307" s="36"/>
      <c r="AA307" s="36"/>
      <c r="AB307" s="36"/>
      <c r="AC307" s="36"/>
    </row>
    <row r="308" spans="1:29" ht="12">
      <c r="A308" s="36" t="s">
        <v>2177</v>
      </c>
      <c r="B308" s="36" t="s">
        <v>2178</v>
      </c>
      <c r="C308" s="36" t="s">
        <v>574</v>
      </c>
      <c r="D308" s="7" t="s">
        <v>30</v>
      </c>
      <c r="E308" s="33">
        <v>42809</v>
      </c>
      <c r="F308" s="36" t="s">
        <v>401</v>
      </c>
      <c r="G308" s="39">
        <v>20</v>
      </c>
      <c r="H308" s="6">
        <f t="shared" si="108"/>
        <v>20</v>
      </c>
      <c r="I308" s="39">
        <v>20</v>
      </c>
      <c r="J308" s="6">
        <f t="shared" si="109"/>
        <v>22</v>
      </c>
      <c r="K308" s="6">
        <f t="shared" si="110"/>
        <v>18</v>
      </c>
      <c r="L308" s="36" t="s">
        <v>654</v>
      </c>
      <c r="M308" s="36" t="s">
        <v>174</v>
      </c>
      <c r="N308" s="38">
        <v>1</v>
      </c>
      <c r="O308" s="36" t="s">
        <v>60</v>
      </c>
      <c r="P308" s="39">
        <v>0</v>
      </c>
      <c r="Q308" s="39">
        <v>0</v>
      </c>
      <c r="R308" s="39">
        <v>0</v>
      </c>
      <c r="S308" s="39">
        <v>0</v>
      </c>
      <c r="T308" s="39">
        <v>1</v>
      </c>
      <c r="U308" s="10">
        <v>1</v>
      </c>
      <c r="V308" s="40" t="s">
        <v>2179</v>
      </c>
      <c r="W308" s="36"/>
      <c r="X308" s="36"/>
      <c r="Y308" s="36"/>
      <c r="Z308" s="36"/>
      <c r="AA308" s="36"/>
      <c r="AB308" s="36"/>
      <c r="AC308" s="36"/>
    </row>
    <row r="309" spans="1:29" ht="12">
      <c r="A309" s="36" t="s">
        <v>446</v>
      </c>
      <c r="B309" s="36" t="s">
        <v>447</v>
      </c>
      <c r="C309" s="36" t="s">
        <v>427</v>
      </c>
      <c r="D309" s="7" t="s">
        <v>30</v>
      </c>
      <c r="E309" s="33">
        <v>42809</v>
      </c>
      <c r="F309" s="36" t="s">
        <v>86</v>
      </c>
      <c r="G309" s="39">
        <v>15</v>
      </c>
      <c r="H309" s="6">
        <f t="shared" si="108"/>
        <v>15</v>
      </c>
      <c r="I309" s="39">
        <v>15</v>
      </c>
      <c r="J309" s="6">
        <f t="shared" si="109"/>
        <v>16.5</v>
      </c>
      <c r="K309" s="6">
        <f t="shared" si="110"/>
        <v>13.5</v>
      </c>
      <c r="L309" s="36" t="s">
        <v>452</v>
      </c>
      <c r="M309" s="36" t="s">
        <v>156</v>
      </c>
      <c r="N309" s="38">
        <v>1</v>
      </c>
      <c r="O309" s="36" t="s">
        <v>60</v>
      </c>
      <c r="P309" s="39">
        <v>0</v>
      </c>
      <c r="Q309" s="39">
        <v>0</v>
      </c>
      <c r="R309" s="39">
        <v>0</v>
      </c>
      <c r="S309" s="39">
        <v>0</v>
      </c>
      <c r="T309" s="39">
        <v>1</v>
      </c>
      <c r="U309" s="10">
        <v>1</v>
      </c>
      <c r="V309" s="40" t="s">
        <v>455</v>
      </c>
      <c r="W309" s="40" t="s">
        <v>457</v>
      </c>
      <c r="X309" s="36"/>
      <c r="Y309" s="36"/>
      <c r="Z309" s="36"/>
      <c r="AA309" s="36"/>
      <c r="AB309" s="36"/>
      <c r="AC309" s="36"/>
    </row>
    <row r="310" spans="1:29" ht="12">
      <c r="A310" s="36" t="s">
        <v>446</v>
      </c>
      <c r="B310" s="36" t="s">
        <v>459</v>
      </c>
      <c r="C310" s="36" t="s">
        <v>427</v>
      </c>
      <c r="D310" s="7" t="s">
        <v>30</v>
      </c>
      <c r="E310" s="33">
        <v>42809</v>
      </c>
      <c r="F310" s="36" t="s">
        <v>461</v>
      </c>
      <c r="G310" s="39">
        <v>2500</v>
      </c>
      <c r="H310" s="6">
        <f t="shared" si="108"/>
        <v>2500</v>
      </c>
      <c r="I310" s="39">
        <v>2500</v>
      </c>
      <c r="J310" s="6">
        <f t="shared" si="109"/>
        <v>2750</v>
      </c>
      <c r="K310" s="6">
        <f t="shared" si="110"/>
        <v>2250</v>
      </c>
      <c r="L310" s="36" t="s">
        <v>173</v>
      </c>
      <c r="M310" s="36" t="s">
        <v>466</v>
      </c>
      <c r="N310" s="38">
        <v>1</v>
      </c>
      <c r="O310" s="36" t="s">
        <v>467</v>
      </c>
      <c r="P310" s="39">
        <v>2</v>
      </c>
      <c r="Q310" s="39">
        <v>0</v>
      </c>
      <c r="R310" s="39">
        <v>0</v>
      </c>
      <c r="S310" s="39">
        <v>0</v>
      </c>
      <c r="T310" s="39">
        <v>1</v>
      </c>
      <c r="U310" s="10">
        <v>1</v>
      </c>
      <c r="V310" s="40" t="s">
        <v>455</v>
      </c>
      <c r="W310" s="40" t="s">
        <v>468</v>
      </c>
      <c r="X310" s="36"/>
      <c r="Y310" s="36"/>
      <c r="Z310" s="36"/>
      <c r="AA310" s="36"/>
      <c r="AB310" s="36"/>
      <c r="AC310" s="36"/>
    </row>
    <row r="311" spans="1:29" ht="12">
      <c r="A311" s="36" t="s">
        <v>446</v>
      </c>
      <c r="B311" s="36" t="s">
        <v>2186</v>
      </c>
      <c r="C311" s="36" t="s">
        <v>427</v>
      </c>
      <c r="D311" s="7" t="s">
        <v>30</v>
      </c>
      <c r="E311" s="33">
        <v>42809</v>
      </c>
      <c r="F311" s="36" t="s">
        <v>2187</v>
      </c>
      <c r="G311" s="39">
        <v>2000</v>
      </c>
      <c r="H311" s="6">
        <f t="shared" si="108"/>
        <v>2000</v>
      </c>
      <c r="I311" s="39">
        <v>2000</v>
      </c>
      <c r="J311" s="6">
        <f t="shared" si="109"/>
        <v>2200</v>
      </c>
      <c r="K311" s="6">
        <f t="shared" si="110"/>
        <v>1800</v>
      </c>
      <c r="L311" s="36" t="s">
        <v>2188</v>
      </c>
      <c r="M311" s="36" t="s">
        <v>2189</v>
      </c>
      <c r="N311" s="38">
        <v>2</v>
      </c>
      <c r="O311" s="36" t="s">
        <v>47</v>
      </c>
      <c r="P311" s="39">
        <v>0</v>
      </c>
      <c r="Q311" s="39">
        <v>0</v>
      </c>
      <c r="R311" s="39">
        <v>0</v>
      </c>
      <c r="S311" s="39">
        <v>0</v>
      </c>
      <c r="T311" s="39">
        <v>1</v>
      </c>
      <c r="U311" s="10">
        <v>1</v>
      </c>
      <c r="V311" s="40" t="s">
        <v>2190</v>
      </c>
      <c r="W311" s="40" t="s">
        <v>2191</v>
      </c>
      <c r="X311" s="36"/>
      <c r="Y311" s="36"/>
      <c r="Z311" s="36"/>
      <c r="AA311" s="36"/>
      <c r="AB311" s="36"/>
      <c r="AC311" s="36"/>
    </row>
    <row r="312" spans="1:29" ht="12">
      <c r="A312" s="36" t="s">
        <v>2192</v>
      </c>
      <c r="B312" s="36" t="s">
        <v>2193</v>
      </c>
      <c r="C312" s="36" t="s">
        <v>336</v>
      </c>
      <c r="D312" s="7" t="s">
        <v>30</v>
      </c>
      <c r="E312" s="33">
        <v>42809</v>
      </c>
      <c r="F312" s="36"/>
      <c r="G312" s="36"/>
      <c r="H312" s="6"/>
      <c r="I312" s="36"/>
      <c r="J312" s="6"/>
      <c r="K312" s="6"/>
      <c r="L312" s="36" t="s">
        <v>2194</v>
      </c>
      <c r="M312" s="36" t="s">
        <v>174</v>
      </c>
      <c r="N312" s="38">
        <v>1</v>
      </c>
      <c r="O312" s="36" t="s">
        <v>60</v>
      </c>
      <c r="P312" s="39">
        <v>0</v>
      </c>
      <c r="Q312" s="39">
        <v>0</v>
      </c>
      <c r="R312" s="39">
        <v>0</v>
      </c>
      <c r="S312" s="39">
        <v>0</v>
      </c>
      <c r="T312" s="39">
        <v>1</v>
      </c>
      <c r="U312" s="10">
        <v>1</v>
      </c>
      <c r="V312" s="40" t="s">
        <v>2195</v>
      </c>
      <c r="W312" s="36"/>
      <c r="X312" s="36"/>
      <c r="Y312" s="36"/>
      <c r="Z312" s="36"/>
      <c r="AA312" s="36"/>
      <c r="AB312" s="36"/>
      <c r="AC312" s="36"/>
    </row>
    <row r="313" spans="1:29" ht="12">
      <c r="A313" s="36" t="s">
        <v>55</v>
      </c>
      <c r="B313" s="36" t="s">
        <v>469</v>
      </c>
      <c r="C313" s="36" t="s">
        <v>443</v>
      </c>
      <c r="D313" s="7" t="s">
        <v>30</v>
      </c>
      <c r="E313" s="33">
        <v>42809</v>
      </c>
      <c r="F313" s="36" t="s">
        <v>470</v>
      </c>
      <c r="G313" s="39">
        <v>70</v>
      </c>
      <c r="H313" s="6">
        <f t="shared" ref="H313:H317" si="111">(J313+K313)/2</f>
        <v>70</v>
      </c>
      <c r="I313" s="39">
        <v>70</v>
      </c>
      <c r="J313" s="6">
        <f t="shared" ref="J313:J317" si="112">G313*1.1</f>
        <v>77</v>
      </c>
      <c r="K313" s="6">
        <f t="shared" ref="K313:K317" si="113">I313*0.9</f>
        <v>63</v>
      </c>
      <c r="L313" s="36" t="s">
        <v>173</v>
      </c>
      <c r="M313" s="36" t="s">
        <v>471</v>
      </c>
      <c r="N313" s="38">
        <v>1</v>
      </c>
      <c r="O313" s="36" t="s">
        <v>60</v>
      </c>
      <c r="P313" s="39">
        <v>0</v>
      </c>
      <c r="Q313" s="39">
        <v>0</v>
      </c>
      <c r="R313" s="39">
        <v>0</v>
      </c>
      <c r="S313" s="39">
        <v>0</v>
      </c>
      <c r="T313" s="39">
        <v>1</v>
      </c>
      <c r="U313" s="10">
        <v>1</v>
      </c>
      <c r="V313" s="40" t="s">
        <v>474</v>
      </c>
      <c r="W313" s="36"/>
      <c r="X313" s="36"/>
      <c r="Y313" s="36"/>
      <c r="Z313" s="36"/>
      <c r="AA313" s="36"/>
      <c r="AB313" s="36"/>
      <c r="AC313" s="36"/>
    </row>
    <row r="314" spans="1:29" ht="12">
      <c r="A314" s="36" t="s">
        <v>90</v>
      </c>
      <c r="B314" s="36" t="s">
        <v>92</v>
      </c>
      <c r="C314" s="41" t="s">
        <v>54</v>
      </c>
      <c r="D314" s="7" t="s">
        <v>30</v>
      </c>
      <c r="E314" s="33">
        <v>42810</v>
      </c>
      <c r="F314" s="43" t="s">
        <v>93</v>
      </c>
      <c r="G314" s="25">
        <v>50</v>
      </c>
      <c r="H314" s="6">
        <f t="shared" si="111"/>
        <v>50</v>
      </c>
      <c r="I314" s="25">
        <v>50</v>
      </c>
      <c r="J314" s="6">
        <f t="shared" si="112"/>
        <v>55.000000000000007</v>
      </c>
      <c r="K314" s="6">
        <f t="shared" si="113"/>
        <v>45</v>
      </c>
      <c r="L314" s="36" t="s">
        <v>96</v>
      </c>
      <c r="M314" s="43" t="s">
        <v>98</v>
      </c>
      <c r="N314" s="38">
        <v>1</v>
      </c>
      <c r="O314" s="43" t="s">
        <v>47</v>
      </c>
      <c r="P314" s="25">
        <v>0</v>
      </c>
      <c r="Q314" s="25">
        <v>0</v>
      </c>
      <c r="R314" s="25">
        <v>0</v>
      </c>
      <c r="S314" s="25">
        <v>0</v>
      </c>
      <c r="T314" s="25">
        <v>1</v>
      </c>
      <c r="U314" s="10">
        <v>1</v>
      </c>
      <c r="V314" s="44" t="s">
        <v>102</v>
      </c>
      <c r="W314" s="6"/>
      <c r="X314" s="36"/>
      <c r="Y314" s="36"/>
      <c r="Z314" s="36"/>
      <c r="AA314" s="36"/>
      <c r="AB314" s="36"/>
      <c r="AC314" s="36"/>
    </row>
    <row r="315" spans="1:29" ht="12">
      <c r="A315" s="41" t="s">
        <v>154</v>
      </c>
      <c r="B315" s="36" t="s">
        <v>157</v>
      </c>
      <c r="C315" s="41" t="s">
        <v>144</v>
      </c>
      <c r="D315" s="7" t="s">
        <v>30</v>
      </c>
      <c r="E315" s="33">
        <v>42810</v>
      </c>
      <c r="F315" s="36"/>
      <c r="G315" s="25">
        <v>7</v>
      </c>
      <c r="H315" s="6">
        <f t="shared" si="111"/>
        <v>7</v>
      </c>
      <c r="I315" s="25">
        <v>7</v>
      </c>
      <c r="J315" s="6">
        <f t="shared" si="112"/>
        <v>7.7000000000000011</v>
      </c>
      <c r="K315" s="6">
        <f t="shared" si="113"/>
        <v>6.3</v>
      </c>
      <c r="L315" s="43" t="s">
        <v>173</v>
      </c>
      <c r="M315" s="36" t="s">
        <v>174</v>
      </c>
      <c r="N315" s="38">
        <v>1</v>
      </c>
      <c r="O315" s="43" t="s">
        <v>60</v>
      </c>
      <c r="P315" s="25">
        <v>0</v>
      </c>
      <c r="Q315" s="25">
        <v>0</v>
      </c>
      <c r="R315" s="25">
        <v>0</v>
      </c>
      <c r="S315" s="25">
        <v>0</v>
      </c>
      <c r="T315" s="25">
        <v>1</v>
      </c>
      <c r="U315" s="10">
        <v>1</v>
      </c>
      <c r="V315" s="44" t="s">
        <v>177</v>
      </c>
      <c r="W315" s="6"/>
      <c r="X315" s="36"/>
      <c r="Y315" s="36"/>
      <c r="Z315" s="36"/>
      <c r="AA315" s="36"/>
      <c r="AB315" s="36"/>
      <c r="AC315" s="36"/>
    </row>
    <row r="316" spans="1:29" ht="12">
      <c r="A316" s="41" t="s">
        <v>343</v>
      </c>
      <c r="B316" s="36" t="s">
        <v>560</v>
      </c>
      <c r="C316" s="41" t="s">
        <v>35</v>
      </c>
      <c r="D316" s="7" t="s">
        <v>30</v>
      </c>
      <c r="E316" s="14">
        <v>42810</v>
      </c>
      <c r="F316" s="36" t="s">
        <v>256</v>
      </c>
      <c r="G316" s="25">
        <v>12</v>
      </c>
      <c r="H316" s="6">
        <f t="shared" si="111"/>
        <v>12</v>
      </c>
      <c r="I316" s="25">
        <v>12</v>
      </c>
      <c r="J316" s="6">
        <f t="shared" si="112"/>
        <v>13.200000000000001</v>
      </c>
      <c r="K316" s="6">
        <f t="shared" si="113"/>
        <v>10.8</v>
      </c>
      <c r="L316" s="36" t="s">
        <v>561</v>
      </c>
      <c r="M316" s="43" t="s">
        <v>562</v>
      </c>
      <c r="N316" s="38">
        <v>1</v>
      </c>
      <c r="O316" s="43" t="s">
        <v>60</v>
      </c>
      <c r="P316" s="25">
        <v>0</v>
      </c>
      <c r="Q316" s="25">
        <v>0</v>
      </c>
      <c r="R316" s="25">
        <v>0</v>
      </c>
      <c r="S316" s="25">
        <v>0</v>
      </c>
      <c r="T316" s="25">
        <v>1</v>
      </c>
      <c r="U316" s="10">
        <v>1</v>
      </c>
      <c r="V316" s="44" t="s">
        <v>563</v>
      </c>
      <c r="W316" s="36"/>
      <c r="X316" s="36"/>
      <c r="Y316" s="36"/>
      <c r="Z316" s="36"/>
      <c r="AA316" s="36"/>
      <c r="AB316" s="36"/>
      <c r="AC316" s="36"/>
    </row>
    <row r="317" spans="1:29" ht="12">
      <c r="A317" s="41" t="s">
        <v>564</v>
      </c>
      <c r="B317" s="41" t="s">
        <v>565</v>
      </c>
      <c r="C317" s="41" t="s">
        <v>35</v>
      </c>
      <c r="D317" s="7" t="s">
        <v>30</v>
      </c>
      <c r="E317" s="14">
        <v>42810</v>
      </c>
      <c r="F317" s="43" t="s">
        <v>566</v>
      </c>
      <c r="G317" s="25">
        <v>200</v>
      </c>
      <c r="H317" s="6">
        <f t="shared" si="111"/>
        <v>200</v>
      </c>
      <c r="I317" s="25">
        <v>200</v>
      </c>
      <c r="J317" s="6">
        <f t="shared" si="112"/>
        <v>220.00000000000003</v>
      </c>
      <c r="K317" s="6">
        <f t="shared" si="113"/>
        <v>180</v>
      </c>
      <c r="L317" s="36" t="s">
        <v>570</v>
      </c>
      <c r="M317" s="43" t="s">
        <v>571</v>
      </c>
      <c r="N317" s="42">
        <v>0</v>
      </c>
      <c r="O317" s="43" t="s">
        <v>60</v>
      </c>
      <c r="P317" s="25">
        <v>0</v>
      </c>
      <c r="Q317" s="25">
        <v>0</v>
      </c>
      <c r="R317" s="25">
        <v>0</v>
      </c>
      <c r="S317" s="25">
        <v>0</v>
      </c>
      <c r="T317" s="25">
        <v>1</v>
      </c>
      <c r="U317" s="10">
        <v>1</v>
      </c>
      <c r="V317" s="44" t="s">
        <v>575</v>
      </c>
      <c r="W317" s="44" t="s">
        <v>576</v>
      </c>
      <c r="X317" s="36"/>
      <c r="Y317" s="36"/>
      <c r="Z317" s="36"/>
      <c r="AA317" s="36"/>
      <c r="AB317" s="36"/>
      <c r="AC317" s="36"/>
    </row>
    <row r="318" spans="1:29" ht="12">
      <c r="A318" s="41" t="s">
        <v>577</v>
      </c>
      <c r="B318" s="41" t="s">
        <v>285</v>
      </c>
      <c r="C318" s="41" t="s">
        <v>35</v>
      </c>
      <c r="D318" s="7" t="s">
        <v>30</v>
      </c>
      <c r="E318" s="33">
        <v>42810</v>
      </c>
      <c r="F318" s="36"/>
      <c r="G318" s="36"/>
      <c r="H318" s="6"/>
      <c r="I318" s="36"/>
      <c r="J318" s="6"/>
      <c r="K318" s="6"/>
      <c r="L318" s="36" t="s">
        <v>580</v>
      </c>
      <c r="M318" s="36" t="s">
        <v>582</v>
      </c>
      <c r="N318" s="42">
        <v>1</v>
      </c>
      <c r="O318" s="43" t="s">
        <v>583</v>
      </c>
      <c r="P318" s="36"/>
      <c r="Q318" s="36"/>
      <c r="R318" s="36"/>
      <c r="S318" s="36"/>
      <c r="T318" s="25">
        <v>1</v>
      </c>
      <c r="U318" s="10">
        <v>1</v>
      </c>
      <c r="V318" s="44" t="s">
        <v>586</v>
      </c>
      <c r="W318" s="36"/>
      <c r="X318" s="36"/>
      <c r="Y318" s="36"/>
      <c r="Z318" s="36"/>
      <c r="AA318" s="36"/>
      <c r="AB318" s="36"/>
      <c r="AC318" s="36"/>
    </row>
    <row r="319" spans="1:29" ht="12">
      <c r="A319" s="41" t="s">
        <v>587</v>
      </c>
      <c r="B319" s="41" t="s">
        <v>588</v>
      </c>
      <c r="C319" s="41" t="s">
        <v>35</v>
      </c>
      <c r="D319" s="7" t="s">
        <v>30</v>
      </c>
      <c r="E319" s="33">
        <v>42810</v>
      </c>
      <c r="F319" s="43" t="s">
        <v>207</v>
      </c>
      <c r="G319" s="25">
        <v>200</v>
      </c>
      <c r="H319" s="6">
        <f t="shared" ref="H319:H325" si="114">(J319+K319)/2</f>
        <v>200</v>
      </c>
      <c r="I319" s="25">
        <v>200</v>
      </c>
      <c r="J319" s="6">
        <f t="shared" ref="J319:J325" si="115">G319*1.1</f>
        <v>220.00000000000003</v>
      </c>
      <c r="K319" s="6">
        <f t="shared" ref="K319:K325" si="116">I319*0.9</f>
        <v>180</v>
      </c>
      <c r="L319" s="43" t="s">
        <v>599</v>
      </c>
      <c r="M319" s="43" t="s">
        <v>601</v>
      </c>
      <c r="N319" s="42">
        <v>0</v>
      </c>
      <c r="O319" s="43" t="s">
        <v>602</v>
      </c>
      <c r="P319" s="25">
        <v>0</v>
      </c>
      <c r="Q319" s="25">
        <v>0</v>
      </c>
      <c r="R319" s="25">
        <v>0</v>
      </c>
      <c r="S319" s="25">
        <v>0</v>
      </c>
      <c r="T319" s="25">
        <v>1</v>
      </c>
      <c r="U319" s="10">
        <v>1</v>
      </c>
      <c r="V319" s="30" t="str">
        <f>HYPERLINK("http://www.sacbee.com/news/local/education/article138971608.html","http://www.sacbee.com/news/local/education/article138971608.html")</f>
        <v>http://www.sacbee.com/news/local/education/article138971608.html</v>
      </c>
      <c r="W319" s="36"/>
      <c r="X319" s="36"/>
      <c r="Y319" s="36"/>
      <c r="Z319" s="36"/>
      <c r="AA319" s="36"/>
      <c r="AB319" s="36"/>
      <c r="AC319" s="36"/>
    </row>
    <row r="320" spans="1:29" ht="12">
      <c r="A320" s="41" t="s">
        <v>111</v>
      </c>
      <c r="B320" s="41" t="s">
        <v>606</v>
      </c>
      <c r="C320" s="41" t="s">
        <v>35</v>
      </c>
      <c r="D320" s="7" t="s">
        <v>30</v>
      </c>
      <c r="E320" s="33">
        <v>42810</v>
      </c>
      <c r="F320" s="43" t="s">
        <v>86</v>
      </c>
      <c r="G320" s="25">
        <v>18</v>
      </c>
      <c r="H320" s="6">
        <f t="shared" si="114"/>
        <v>18</v>
      </c>
      <c r="I320" s="25">
        <v>18</v>
      </c>
      <c r="J320" s="6">
        <f t="shared" si="115"/>
        <v>19.8</v>
      </c>
      <c r="K320" s="6">
        <f t="shared" si="116"/>
        <v>16.2</v>
      </c>
      <c r="L320" s="43" t="s">
        <v>612</v>
      </c>
      <c r="M320" s="43" t="s">
        <v>399</v>
      </c>
      <c r="N320" s="42">
        <v>1</v>
      </c>
      <c r="O320" s="43" t="s">
        <v>60</v>
      </c>
      <c r="P320" s="25">
        <v>0</v>
      </c>
      <c r="Q320" s="25">
        <v>0</v>
      </c>
      <c r="R320" s="25">
        <v>0</v>
      </c>
      <c r="S320" s="25">
        <v>0</v>
      </c>
      <c r="T320" s="25">
        <v>1</v>
      </c>
      <c r="U320" s="10">
        <v>1</v>
      </c>
      <c r="V320" s="44" t="s">
        <v>614</v>
      </c>
      <c r="W320" s="36"/>
      <c r="X320" s="36"/>
      <c r="Y320" s="41" t="s">
        <v>615</v>
      </c>
      <c r="Z320" s="36"/>
      <c r="AA320" s="36"/>
      <c r="AB320" s="36"/>
      <c r="AC320" s="36"/>
    </row>
    <row r="321" spans="1:29" ht="12">
      <c r="A321" s="41" t="s">
        <v>111</v>
      </c>
      <c r="B321" s="41" t="s">
        <v>606</v>
      </c>
      <c r="C321" s="41" t="s">
        <v>35</v>
      </c>
      <c r="D321" s="7" t="s">
        <v>30</v>
      </c>
      <c r="E321" s="33">
        <v>42810</v>
      </c>
      <c r="F321" s="43" t="s">
        <v>620</v>
      </c>
      <c r="G321" s="25">
        <v>3</v>
      </c>
      <c r="H321" s="6">
        <f t="shared" si="114"/>
        <v>3</v>
      </c>
      <c r="I321" s="25">
        <v>3</v>
      </c>
      <c r="J321" s="6">
        <f t="shared" si="115"/>
        <v>3.3000000000000003</v>
      </c>
      <c r="K321" s="6">
        <f t="shared" si="116"/>
        <v>2.7</v>
      </c>
      <c r="L321" s="43" t="s">
        <v>173</v>
      </c>
      <c r="M321" s="27" t="s">
        <v>523</v>
      </c>
      <c r="N321" s="42">
        <v>2</v>
      </c>
      <c r="O321" s="43" t="s">
        <v>60</v>
      </c>
      <c r="P321" s="25">
        <v>0</v>
      </c>
      <c r="Q321" s="25">
        <v>0</v>
      </c>
      <c r="R321" s="25">
        <v>0</v>
      </c>
      <c r="S321" s="25">
        <v>0</v>
      </c>
      <c r="T321" s="25">
        <v>1</v>
      </c>
      <c r="U321" s="10">
        <v>1</v>
      </c>
      <c r="V321" s="44" t="s">
        <v>614</v>
      </c>
      <c r="W321" s="36"/>
      <c r="X321" s="36"/>
      <c r="Y321" s="36"/>
      <c r="Z321" s="36"/>
      <c r="AA321" s="36"/>
      <c r="AB321" s="36"/>
      <c r="AC321" s="36"/>
    </row>
    <row r="322" spans="1:29" ht="12">
      <c r="A322" s="41" t="s">
        <v>406</v>
      </c>
      <c r="B322" s="36" t="s">
        <v>628</v>
      </c>
      <c r="C322" s="41" t="s">
        <v>35</v>
      </c>
      <c r="D322" s="7" t="s">
        <v>30</v>
      </c>
      <c r="E322" s="33">
        <v>42810</v>
      </c>
      <c r="F322" s="43" t="s">
        <v>36</v>
      </c>
      <c r="G322" s="25">
        <v>200</v>
      </c>
      <c r="H322" s="6">
        <f t="shared" si="114"/>
        <v>200</v>
      </c>
      <c r="I322" s="25">
        <v>200</v>
      </c>
      <c r="J322" s="6">
        <f t="shared" si="115"/>
        <v>220.00000000000003</v>
      </c>
      <c r="K322" s="6">
        <f t="shared" si="116"/>
        <v>180</v>
      </c>
      <c r="L322" s="43" t="s">
        <v>173</v>
      </c>
      <c r="M322" s="36" t="s">
        <v>636</v>
      </c>
      <c r="N322" s="42">
        <v>1</v>
      </c>
      <c r="O322" s="43" t="s">
        <v>60</v>
      </c>
      <c r="P322" s="25">
        <v>0</v>
      </c>
      <c r="Q322" s="25">
        <v>0</v>
      </c>
      <c r="R322" s="25">
        <v>0</v>
      </c>
      <c r="S322" s="25">
        <v>0</v>
      </c>
      <c r="T322" s="25">
        <v>1</v>
      </c>
      <c r="U322" s="10">
        <v>1</v>
      </c>
      <c r="V322" s="44" t="s">
        <v>639</v>
      </c>
      <c r="W322" s="36"/>
      <c r="X322" s="36"/>
      <c r="Y322" s="36"/>
      <c r="Z322" s="36"/>
      <c r="AA322" s="36"/>
      <c r="AB322" s="36"/>
      <c r="AC322" s="36"/>
    </row>
    <row r="323" spans="1:29" ht="12">
      <c r="A323" s="41" t="s">
        <v>762</v>
      </c>
      <c r="B323" s="36" t="s">
        <v>1060</v>
      </c>
      <c r="C323" s="41" t="s">
        <v>1061</v>
      </c>
      <c r="D323" s="7" t="s">
        <v>30</v>
      </c>
      <c r="E323" s="33">
        <v>42810</v>
      </c>
      <c r="F323" s="43" t="s">
        <v>86</v>
      </c>
      <c r="G323" s="25">
        <v>18</v>
      </c>
      <c r="H323" s="6">
        <f t="shared" si="114"/>
        <v>18</v>
      </c>
      <c r="I323" s="25">
        <v>18</v>
      </c>
      <c r="J323" s="6">
        <f t="shared" si="115"/>
        <v>19.8</v>
      </c>
      <c r="K323" s="6">
        <f t="shared" si="116"/>
        <v>16.2</v>
      </c>
      <c r="L323" s="36" t="s">
        <v>1064</v>
      </c>
      <c r="M323" s="27" t="s">
        <v>1067</v>
      </c>
      <c r="N323" s="42">
        <v>1</v>
      </c>
      <c r="O323" s="43" t="s">
        <v>47</v>
      </c>
      <c r="P323" s="25">
        <v>0</v>
      </c>
      <c r="Q323" s="25">
        <v>0</v>
      </c>
      <c r="R323" s="25">
        <v>0</v>
      </c>
      <c r="S323" s="25">
        <v>0</v>
      </c>
      <c r="T323" s="25">
        <v>1</v>
      </c>
      <c r="U323" s="10">
        <v>1</v>
      </c>
      <c r="V323" s="44" t="s">
        <v>1068</v>
      </c>
      <c r="W323" s="36"/>
      <c r="X323" s="36"/>
      <c r="Y323" s="41" t="s">
        <v>1069</v>
      </c>
      <c r="Z323" s="36"/>
      <c r="AA323" s="36"/>
      <c r="AB323" s="36"/>
      <c r="AC323" s="36"/>
    </row>
    <row r="324" spans="1:29" ht="12">
      <c r="A324" s="36" t="s">
        <v>1538</v>
      </c>
      <c r="B324" s="36" t="s">
        <v>1539</v>
      </c>
      <c r="C324" s="36" t="s">
        <v>710</v>
      </c>
      <c r="D324" s="7" t="s">
        <v>30</v>
      </c>
      <c r="E324" s="33">
        <v>42810</v>
      </c>
      <c r="F324" s="36" t="s">
        <v>1284</v>
      </c>
      <c r="G324" s="39">
        <v>24</v>
      </c>
      <c r="H324" s="6">
        <f t="shared" si="114"/>
        <v>24</v>
      </c>
      <c r="I324" s="39">
        <v>24</v>
      </c>
      <c r="J324" s="6">
        <f t="shared" si="115"/>
        <v>26.400000000000002</v>
      </c>
      <c r="K324" s="6">
        <f t="shared" si="116"/>
        <v>21.6</v>
      </c>
      <c r="L324" s="36" t="s">
        <v>99</v>
      </c>
      <c r="M324" s="36" t="s">
        <v>1542</v>
      </c>
      <c r="N324" s="38">
        <v>0</v>
      </c>
      <c r="O324" s="36" t="s">
        <v>60</v>
      </c>
      <c r="P324" s="39">
        <v>0</v>
      </c>
      <c r="Q324" s="39">
        <v>0</v>
      </c>
      <c r="R324" s="39">
        <v>0</v>
      </c>
      <c r="S324" s="39">
        <v>0</v>
      </c>
      <c r="T324" s="39">
        <v>1</v>
      </c>
      <c r="U324" s="10">
        <v>1</v>
      </c>
      <c r="V324" s="40" t="s">
        <v>1543</v>
      </c>
      <c r="W324" s="36"/>
      <c r="X324" s="36"/>
      <c r="Y324" s="36"/>
      <c r="Z324" s="36"/>
      <c r="AA324" s="36"/>
      <c r="AB324" s="36"/>
      <c r="AC324" s="36"/>
    </row>
    <row r="325" spans="1:29" ht="12">
      <c r="A325" s="36" t="s">
        <v>352</v>
      </c>
      <c r="B325" s="36" t="s">
        <v>1599</v>
      </c>
      <c r="C325" s="36" t="s">
        <v>354</v>
      </c>
      <c r="D325" s="7" t="s">
        <v>30</v>
      </c>
      <c r="E325" s="33">
        <v>42810</v>
      </c>
      <c r="F325" s="36" t="s">
        <v>227</v>
      </c>
      <c r="G325" s="39">
        <v>100</v>
      </c>
      <c r="H325" s="6">
        <f t="shared" si="114"/>
        <v>100</v>
      </c>
      <c r="I325" s="39">
        <v>100</v>
      </c>
      <c r="J325" s="6">
        <f t="shared" si="115"/>
        <v>110.00000000000001</v>
      </c>
      <c r="K325" s="6">
        <f t="shared" si="116"/>
        <v>90</v>
      </c>
      <c r="L325" s="36" t="s">
        <v>1603</v>
      </c>
      <c r="M325" s="36" t="s">
        <v>1604</v>
      </c>
      <c r="N325" s="38">
        <v>0</v>
      </c>
      <c r="O325" s="36" t="s">
        <v>60</v>
      </c>
      <c r="P325" s="39">
        <v>0</v>
      </c>
      <c r="Q325" s="39">
        <v>0</v>
      </c>
      <c r="R325" s="39">
        <v>0</v>
      </c>
      <c r="S325" s="39">
        <v>0</v>
      </c>
      <c r="T325" s="39">
        <v>1</v>
      </c>
      <c r="U325" s="10">
        <v>1</v>
      </c>
      <c r="V325" s="40" t="s">
        <v>1605</v>
      </c>
      <c r="W325" s="36"/>
      <c r="X325" s="36"/>
      <c r="Y325" s="36"/>
      <c r="Z325" s="36"/>
      <c r="AA325" s="36"/>
      <c r="AB325" s="36"/>
      <c r="AC325" s="36"/>
    </row>
    <row r="326" spans="1:29" ht="12">
      <c r="A326" s="36" t="s">
        <v>352</v>
      </c>
      <c r="B326" s="36" t="s">
        <v>1070</v>
      </c>
      <c r="C326" s="36" t="s">
        <v>354</v>
      </c>
      <c r="D326" s="7" t="s">
        <v>30</v>
      </c>
      <c r="E326" s="33">
        <v>42810</v>
      </c>
      <c r="F326" s="36"/>
      <c r="G326" s="36"/>
      <c r="H326" s="6"/>
      <c r="I326" s="36"/>
      <c r="J326" s="6"/>
      <c r="K326" s="6"/>
      <c r="L326" s="36" t="s">
        <v>1071</v>
      </c>
      <c r="M326" s="37" t="s">
        <v>399</v>
      </c>
      <c r="N326" s="38">
        <v>1</v>
      </c>
      <c r="O326" s="36" t="s">
        <v>1019</v>
      </c>
      <c r="P326" s="39">
        <v>0</v>
      </c>
      <c r="Q326" s="39">
        <v>0</v>
      </c>
      <c r="R326" s="39">
        <v>0</v>
      </c>
      <c r="S326" s="39">
        <v>0</v>
      </c>
      <c r="T326" s="39">
        <v>1</v>
      </c>
      <c r="U326" s="10">
        <v>1</v>
      </c>
      <c r="V326" s="40" t="s">
        <v>1073</v>
      </c>
      <c r="W326" s="36"/>
      <c r="X326" s="36"/>
      <c r="Y326" s="36"/>
      <c r="Z326" s="36"/>
      <c r="AA326" s="36"/>
      <c r="AB326" s="36"/>
      <c r="AC326" s="36"/>
    </row>
    <row r="327" spans="1:29" ht="12">
      <c r="A327" s="36" t="s">
        <v>1569</v>
      </c>
      <c r="B327" s="36" t="s">
        <v>1678</v>
      </c>
      <c r="C327" s="36" t="s">
        <v>180</v>
      </c>
      <c r="D327" s="7" t="s">
        <v>30</v>
      </c>
      <c r="E327" s="33">
        <v>42810</v>
      </c>
      <c r="F327" s="36" t="s">
        <v>86</v>
      </c>
      <c r="G327" s="39">
        <v>10</v>
      </c>
      <c r="H327" s="6">
        <f t="shared" ref="H327:H333" si="117">(J327+K327)/2</f>
        <v>10</v>
      </c>
      <c r="I327" s="39">
        <v>10</v>
      </c>
      <c r="J327" s="6">
        <f t="shared" ref="J327:J333" si="118">G327*1.1</f>
        <v>11</v>
      </c>
      <c r="K327" s="6">
        <f t="shared" ref="K327:K333" si="119">I327*0.9</f>
        <v>9</v>
      </c>
      <c r="L327" s="36" t="s">
        <v>99</v>
      </c>
      <c r="M327" s="36" t="s">
        <v>1679</v>
      </c>
      <c r="N327" s="38">
        <v>1</v>
      </c>
      <c r="O327" s="36" t="s">
        <v>60</v>
      </c>
      <c r="P327" s="39">
        <v>0</v>
      </c>
      <c r="Q327" s="39">
        <v>0</v>
      </c>
      <c r="R327" s="39">
        <v>0</v>
      </c>
      <c r="S327" s="39">
        <v>0</v>
      </c>
      <c r="T327" s="39">
        <v>1</v>
      </c>
      <c r="U327" s="10">
        <v>1</v>
      </c>
      <c r="V327" s="36" t="s">
        <v>1568</v>
      </c>
      <c r="W327" s="36"/>
      <c r="X327" s="36"/>
      <c r="Y327" s="58"/>
      <c r="Z327" s="36"/>
      <c r="AA327" s="36"/>
      <c r="AB327" s="36"/>
      <c r="AC327" s="36"/>
    </row>
    <row r="328" spans="1:29" ht="12">
      <c r="A328" s="36" t="s">
        <v>1856</v>
      </c>
      <c r="B328" s="36" t="s">
        <v>285</v>
      </c>
      <c r="C328" s="36" t="s">
        <v>551</v>
      </c>
      <c r="D328" s="7" t="s">
        <v>30</v>
      </c>
      <c r="E328" s="33">
        <v>42810</v>
      </c>
      <c r="F328" s="36" t="s">
        <v>375</v>
      </c>
      <c r="G328" s="39">
        <v>24</v>
      </c>
      <c r="H328" s="6">
        <f t="shared" si="117"/>
        <v>24</v>
      </c>
      <c r="I328" s="39">
        <v>24</v>
      </c>
      <c r="J328" s="6">
        <f t="shared" si="118"/>
        <v>26.400000000000002</v>
      </c>
      <c r="K328" s="6">
        <f t="shared" si="119"/>
        <v>21.6</v>
      </c>
      <c r="L328" s="36" t="s">
        <v>1857</v>
      </c>
      <c r="M328" s="36" t="s">
        <v>1858</v>
      </c>
      <c r="N328" s="38">
        <v>0</v>
      </c>
      <c r="O328" s="36" t="s">
        <v>47</v>
      </c>
      <c r="P328" s="39">
        <v>0</v>
      </c>
      <c r="Q328" s="39">
        <v>0</v>
      </c>
      <c r="R328" s="39">
        <v>0</v>
      </c>
      <c r="S328" s="39">
        <v>0</v>
      </c>
      <c r="T328" s="39">
        <v>1</v>
      </c>
      <c r="U328" s="10">
        <v>1</v>
      </c>
      <c r="V328" s="40" t="s">
        <v>1861</v>
      </c>
      <c r="W328" s="36"/>
      <c r="X328" s="36"/>
      <c r="Y328" s="36"/>
      <c r="Z328" s="36"/>
      <c r="AA328" s="36"/>
      <c r="AB328" s="36"/>
      <c r="AC328" s="36"/>
    </row>
    <row r="329" spans="1:29" ht="12">
      <c r="A329" s="36" t="s">
        <v>221</v>
      </c>
      <c r="B329" s="36" t="s">
        <v>224</v>
      </c>
      <c r="C329" s="36" t="s">
        <v>225</v>
      </c>
      <c r="D329" s="7" t="s">
        <v>30</v>
      </c>
      <c r="E329" s="33">
        <v>42810</v>
      </c>
      <c r="F329" s="36" t="s">
        <v>375</v>
      </c>
      <c r="G329" s="39">
        <v>24</v>
      </c>
      <c r="H329" s="6">
        <f t="shared" si="117"/>
        <v>24</v>
      </c>
      <c r="I329" s="39">
        <v>24</v>
      </c>
      <c r="J329" s="6">
        <f t="shared" si="118"/>
        <v>26.400000000000002</v>
      </c>
      <c r="K329" s="6">
        <f t="shared" si="119"/>
        <v>21.6</v>
      </c>
      <c r="L329" s="36" t="s">
        <v>1614</v>
      </c>
      <c r="M329" s="36" t="s">
        <v>1615</v>
      </c>
      <c r="N329" s="38">
        <v>1</v>
      </c>
      <c r="O329" s="36" t="s">
        <v>79</v>
      </c>
      <c r="P329" s="39">
        <v>12</v>
      </c>
      <c r="Q329" s="39">
        <v>0</v>
      </c>
      <c r="R329" s="39">
        <v>0</v>
      </c>
      <c r="S329" s="39">
        <v>0</v>
      </c>
      <c r="T329" s="39">
        <v>1</v>
      </c>
      <c r="U329" s="10">
        <v>1</v>
      </c>
      <c r="V329" s="40" t="s">
        <v>1616</v>
      </c>
      <c r="W329" s="40" t="s">
        <v>1617</v>
      </c>
      <c r="X329" s="36"/>
      <c r="Y329" s="36"/>
      <c r="Z329" s="36"/>
      <c r="AA329" s="36"/>
      <c r="AB329" s="36"/>
      <c r="AC329" s="36"/>
    </row>
    <row r="330" spans="1:29" ht="12">
      <c r="A330" s="36" t="s">
        <v>1394</v>
      </c>
      <c r="B330" s="36" t="s">
        <v>117</v>
      </c>
      <c r="C330" s="36" t="s">
        <v>934</v>
      </c>
      <c r="D330" s="7" t="s">
        <v>30</v>
      </c>
      <c r="E330" s="33">
        <v>42810</v>
      </c>
      <c r="F330" s="36" t="s">
        <v>207</v>
      </c>
      <c r="G330" s="39">
        <v>200</v>
      </c>
      <c r="H330" s="6">
        <f t="shared" si="117"/>
        <v>200</v>
      </c>
      <c r="I330" s="39">
        <v>200</v>
      </c>
      <c r="J330" s="6">
        <f t="shared" si="118"/>
        <v>220.00000000000003</v>
      </c>
      <c r="K330" s="6">
        <f t="shared" si="119"/>
        <v>180</v>
      </c>
      <c r="L330" s="36" t="s">
        <v>173</v>
      </c>
      <c r="M330" s="36" t="s">
        <v>2148</v>
      </c>
      <c r="N330" s="38">
        <v>0</v>
      </c>
      <c r="O330" s="36" t="s">
        <v>47</v>
      </c>
      <c r="P330" s="39">
        <v>0</v>
      </c>
      <c r="Q330" s="39">
        <v>0</v>
      </c>
      <c r="R330" s="39">
        <v>0</v>
      </c>
      <c r="S330" s="39">
        <v>0</v>
      </c>
      <c r="T330" s="39">
        <v>1</v>
      </c>
      <c r="U330" s="10">
        <v>1</v>
      </c>
      <c r="V330" s="40" t="s">
        <v>2151</v>
      </c>
      <c r="W330" s="36"/>
      <c r="X330" s="36"/>
      <c r="Y330" s="36"/>
      <c r="Z330" s="36"/>
      <c r="AA330" s="36"/>
      <c r="AB330" s="36"/>
      <c r="AC330" s="36"/>
    </row>
    <row r="331" spans="1:29" ht="12">
      <c r="A331" s="36" t="s">
        <v>1074</v>
      </c>
      <c r="B331" s="36" t="s">
        <v>1075</v>
      </c>
      <c r="C331" s="36" t="s">
        <v>574</v>
      </c>
      <c r="D331" s="7" t="s">
        <v>30</v>
      </c>
      <c r="E331" s="33">
        <v>42810</v>
      </c>
      <c r="F331" s="36" t="s">
        <v>207</v>
      </c>
      <c r="G331" s="39">
        <v>200</v>
      </c>
      <c r="H331" s="6">
        <f t="shared" si="117"/>
        <v>200</v>
      </c>
      <c r="I331" s="39">
        <v>200</v>
      </c>
      <c r="J331" s="6">
        <f t="shared" si="118"/>
        <v>220.00000000000003</v>
      </c>
      <c r="K331" s="6">
        <f t="shared" si="119"/>
        <v>180</v>
      </c>
      <c r="L331" s="36" t="s">
        <v>1086</v>
      </c>
      <c r="M331" s="36" t="s">
        <v>1067</v>
      </c>
      <c r="N331" s="38">
        <v>1</v>
      </c>
      <c r="O331" s="36" t="s">
        <v>448</v>
      </c>
      <c r="P331" s="39">
        <v>0</v>
      </c>
      <c r="Q331" s="39">
        <v>0</v>
      </c>
      <c r="R331" s="39">
        <v>0</v>
      </c>
      <c r="S331" s="39">
        <v>0</v>
      </c>
      <c r="T331" s="39">
        <v>1</v>
      </c>
      <c r="U331" s="10">
        <v>1</v>
      </c>
      <c r="V331" s="30" t="s">
        <v>1088</v>
      </c>
      <c r="W331" s="36"/>
      <c r="X331" s="36"/>
      <c r="Y331" s="36"/>
      <c r="Z331" s="36"/>
      <c r="AA331" s="36"/>
      <c r="AB331" s="36"/>
      <c r="AC331" s="36"/>
    </row>
    <row r="332" spans="1:29" ht="12">
      <c r="A332" s="36" t="s">
        <v>1091</v>
      </c>
      <c r="B332" s="36" t="s">
        <v>1092</v>
      </c>
      <c r="C332" s="36" t="s">
        <v>388</v>
      </c>
      <c r="D332" s="7" t="s">
        <v>30</v>
      </c>
      <c r="E332" s="33">
        <v>42810</v>
      </c>
      <c r="F332" s="36" t="s">
        <v>1013</v>
      </c>
      <c r="G332" s="39">
        <v>30</v>
      </c>
      <c r="H332" s="6">
        <f t="shared" si="117"/>
        <v>30</v>
      </c>
      <c r="I332" s="39">
        <v>30</v>
      </c>
      <c r="J332" s="6">
        <f t="shared" si="118"/>
        <v>33</v>
      </c>
      <c r="K332" s="6">
        <f t="shared" si="119"/>
        <v>27</v>
      </c>
      <c r="L332" s="36" t="s">
        <v>1096</v>
      </c>
      <c r="M332" s="37" t="s">
        <v>399</v>
      </c>
      <c r="N332" s="38">
        <v>1</v>
      </c>
      <c r="O332" s="36" t="s">
        <v>60</v>
      </c>
      <c r="P332" s="39">
        <v>0</v>
      </c>
      <c r="Q332" s="39">
        <v>0</v>
      </c>
      <c r="R332" s="39">
        <v>0</v>
      </c>
      <c r="S332" s="39">
        <v>0</v>
      </c>
      <c r="T332" s="39">
        <v>1</v>
      </c>
      <c r="U332" s="10">
        <v>1</v>
      </c>
      <c r="V332" s="30" t="str">
        <f>HYPERLINK("http://www.nj.com/essex/index.ssf/2017/03/fight_isnt_over_advocates_say_despite_freeze_on_tr.html","http://www.nj.com/essex/index.ssf/2017/03/fight_isnt_over_advocates_say_despite_freeze_on_tr.html")</f>
        <v>http://www.nj.com/essex/index.ssf/2017/03/fight_isnt_over_advocates_say_despite_freeze_on_tr.html</v>
      </c>
      <c r="W332" s="36"/>
      <c r="X332" s="36"/>
      <c r="Y332" s="36"/>
      <c r="Z332" s="36"/>
      <c r="AA332" s="36"/>
      <c r="AB332" s="36"/>
      <c r="AC332" s="36"/>
    </row>
    <row r="333" spans="1:29" ht="12">
      <c r="A333" s="36" t="s">
        <v>2205</v>
      </c>
      <c r="B333" s="36" t="s">
        <v>2206</v>
      </c>
      <c r="C333" s="36" t="s">
        <v>833</v>
      </c>
      <c r="D333" s="7" t="s">
        <v>30</v>
      </c>
      <c r="E333" s="33">
        <v>42810</v>
      </c>
      <c r="F333" s="36" t="s">
        <v>2207</v>
      </c>
      <c r="G333" s="39">
        <v>1000</v>
      </c>
      <c r="H333" s="6">
        <f t="shared" si="117"/>
        <v>1000</v>
      </c>
      <c r="I333" s="39">
        <v>1000</v>
      </c>
      <c r="J333" s="6">
        <f t="shared" si="118"/>
        <v>1100</v>
      </c>
      <c r="K333" s="6">
        <f t="shared" si="119"/>
        <v>900</v>
      </c>
      <c r="L333" s="36" t="s">
        <v>2208</v>
      </c>
      <c r="M333" s="36" t="s">
        <v>2209</v>
      </c>
      <c r="N333" s="38">
        <v>0</v>
      </c>
      <c r="O333" s="36" t="s">
        <v>60</v>
      </c>
      <c r="P333" s="39">
        <v>0</v>
      </c>
      <c r="Q333" s="39">
        <v>0</v>
      </c>
      <c r="R333" s="39">
        <v>0</v>
      </c>
      <c r="S333" s="39">
        <v>0</v>
      </c>
      <c r="T333" s="39">
        <v>1</v>
      </c>
      <c r="U333" s="10">
        <v>1</v>
      </c>
      <c r="V333" s="40" t="s">
        <v>2210</v>
      </c>
      <c r="W333" s="36"/>
      <c r="X333" s="36"/>
      <c r="Y333" s="36"/>
      <c r="Z333" s="36"/>
      <c r="AA333" s="36"/>
      <c r="AB333" s="36"/>
      <c r="AC333" s="36"/>
    </row>
    <row r="334" spans="1:29" ht="12">
      <c r="A334" s="36" t="s">
        <v>2211</v>
      </c>
      <c r="B334" s="36" t="s">
        <v>2212</v>
      </c>
      <c r="C334" s="36" t="s">
        <v>65</v>
      </c>
      <c r="D334" s="7" t="s">
        <v>30</v>
      </c>
      <c r="E334" s="33">
        <v>42810</v>
      </c>
      <c r="F334" s="36"/>
      <c r="G334" s="36"/>
      <c r="H334" s="6"/>
      <c r="I334" s="36"/>
      <c r="J334" s="6"/>
      <c r="K334" s="6"/>
      <c r="L334" s="36" t="s">
        <v>2213</v>
      </c>
      <c r="M334" s="36" t="s">
        <v>1573</v>
      </c>
      <c r="N334" s="38">
        <v>1</v>
      </c>
      <c r="O334" s="36" t="s">
        <v>79</v>
      </c>
      <c r="P334" s="39">
        <v>0</v>
      </c>
      <c r="Q334" s="39">
        <v>0</v>
      </c>
      <c r="R334" s="39">
        <v>0</v>
      </c>
      <c r="S334" s="39">
        <v>0</v>
      </c>
      <c r="T334" s="39">
        <v>1</v>
      </c>
      <c r="U334" s="10">
        <v>1</v>
      </c>
      <c r="V334" s="40" t="s">
        <v>2214</v>
      </c>
      <c r="W334" s="36"/>
      <c r="X334" s="36"/>
      <c r="Y334" s="36"/>
      <c r="Z334" s="36"/>
      <c r="AA334" s="36"/>
      <c r="AB334" s="36"/>
      <c r="AC334" s="36"/>
    </row>
    <row r="335" spans="1:29" ht="12">
      <c r="A335" s="36" t="s">
        <v>1618</v>
      </c>
      <c r="B335" s="36" t="s">
        <v>1619</v>
      </c>
      <c r="C335" s="36" t="s">
        <v>1031</v>
      </c>
      <c r="D335" s="7" t="s">
        <v>30</v>
      </c>
      <c r="E335" s="33">
        <v>42810</v>
      </c>
      <c r="F335" s="36" t="s">
        <v>375</v>
      </c>
      <c r="G335" s="39">
        <v>24</v>
      </c>
      <c r="H335" s="6">
        <f t="shared" ref="H335:H336" si="120">(J335+K335)/2</f>
        <v>24</v>
      </c>
      <c r="I335" s="39">
        <v>24</v>
      </c>
      <c r="J335" s="6">
        <f t="shared" ref="J335:J336" si="121">G335*1.1</f>
        <v>26.400000000000002</v>
      </c>
      <c r="K335" s="6">
        <f t="shared" ref="K335:K336" si="122">I335*0.9</f>
        <v>21.6</v>
      </c>
      <c r="L335" s="36" t="s">
        <v>1620</v>
      </c>
      <c r="M335" s="36" t="s">
        <v>1621</v>
      </c>
      <c r="N335" s="38">
        <v>1</v>
      </c>
      <c r="O335" s="36" t="s">
        <v>47</v>
      </c>
      <c r="P335" s="39">
        <v>0</v>
      </c>
      <c r="Q335" s="39">
        <v>0</v>
      </c>
      <c r="R335" s="39">
        <v>0</v>
      </c>
      <c r="S335" s="39">
        <v>0</v>
      </c>
      <c r="T335" s="39">
        <v>1</v>
      </c>
      <c r="U335" s="10">
        <v>1</v>
      </c>
      <c r="V335" s="40" t="s">
        <v>1622</v>
      </c>
      <c r="W335" s="36"/>
      <c r="X335" s="36"/>
      <c r="Y335" s="36"/>
      <c r="Z335" s="36"/>
      <c r="AA335" s="36"/>
      <c r="AB335" s="36"/>
      <c r="AC335" s="36"/>
    </row>
    <row r="336" spans="1:29" ht="12">
      <c r="A336" s="36" t="s">
        <v>2215</v>
      </c>
      <c r="B336" s="36" t="s">
        <v>2216</v>
      </c>
      <c r="C336" s="36" t="s">
        <v>1657</v>
      </c>
      <c r="D336" s="7" t="s">
        <v>30</v>
      </c>
      <c r="E336" s="33">
        <v>42810</v>
      </c>
      <c r="F336" s="36" t="s">
        <v>86</v>
      </c>
      <c r="G336" s="39">
        <v>5</v>
      </c>
      <c r="H336" s="6">
        <f t="shared" si="120"/>
        <v>5</v>
      </c>
      <c r="I336" s="39">
        <v>5</v>
      </c>
      <c r="J336" s="6">
        <f t="shared" si="121"/>
        <v>5.5</v>
      </c>
      <c r="K336" s="6">
        <f t="shared" si="122"/>
        <v>4.5</v>
      </c>
      <c r="L336" s="36" t="s">
        <v>173</v>
      </c>
      <c r="M336" s="36" t="s">
        <v>2217</v>
      </c>
      <c r="N336" s="38">
        <v>1</v>
      </c>
      <c r="O336" s="36" t="s">
        <v>60</v>
      </c>
      <c r="P336" s="39">
        <v>0</v>
      </c>
      <c r="Q336" s="39">
        <v>0</v>
      </c>
      <c r="R336" s="39">
        <v>0</v>
      </c>
      <c r="S336" s="39">
        <v>0</v>
      </c>
      <c r="T336" s="39">
        <v>1</v>
      </c>
      <c r="U336" s="10">
        <v>1</v>
      </c>
      <c r="V336" s="40" t="str">
        <f>HYPERLINK("http://www.register-herald.com/news/local-doctor-protesters-ask-capito-to-vote-against-aca-repeal/article_95983ffe-4be9-5860-92cc-b8532ab3bdd9.html ","http://www.register-herald.com/news/local-doctor-protesters-ask-capito-to-vote-against-aca-repeal/article_95983ffe-4be9-5860-92cc-b8532ab3bdd9.html ")</f>
        <v xml:space="preserve">http://www.register-herald.com/news/local-doctor-protesters-ask-capito-to-vote-against-aca-repeal/article_95983ffe-4be9-5860-92cc-b8532ab3bdd9.html </v>
      </c>
      <c r="W336" s="36"/>
      <c r="X336" s="36"/>
      <c r="Y336" s="36"/>
      <c r="Z336" s="36"/>
      <c r="AA336" s="36"/>
      <c r="AB336" s="36"/>
      <c r="AC336" s="36"/>
    </row>
    <row r="337" spans="1:29" ht="12">
      <c r="A337" s="36" t="s">
        <v>103</v>
      </c>
      <c r="B337" s="36" t="s">
        <v>105</v>
      </c>
      <c r="C337" s="41" t="s">
        <v>54</v>
      </c>
      <c r="D337" s="7" t="s">
        <v>30</v>
      </c>
      <c r="E337" s="33">
        <v>42811</v>
      </c>
      <c r="F337" s="43" t="s">
        <v>106</v>
      </c>
      <c r="G337" s="36"/>
      <c r="H337" s="6"/>
      <c r="I337" s="36"/>
      <c r="J337" s="6"/>
      <c r="K337" s="6"/>
      <c r="L337" s="36" t="s">
        <v>107</v>
      </c>
      <c r="M337" s="43" t="s">
        <v>108</v>
      </c>
      <c r="N337" s="42">
        <v>0</v>
      </c>
      <c r="O337" s="43" t="s">
        <v>60</v>
      </c>
      <c r="P337" s="25">
        <v>0</v>
      </c>
      <c r="Q337" s="25">
        <v>0</v>
      </c>
      <c r="R337" s="25">
        <v>0</v>
      </c>
      <c r="S337" s="25">
        <v>0</v>
      </c>
      <c r="T337" s="25">
        <v>1</v>
      </c>
      <c r="U337" s="10">
        <v>1</v>
      </c>
      <c r="V337" s="44" t="s">
        <v>110</v>
      </c>
      <c r="W337" s="6"/>
      <c r="X337" s="36"/>
      <c r="Y337" s="36"/>
      <c r="Z337" s="36"/>
      <c r="AA337" s="36"/>
      <c r="AB337" s="36"/>
      <c r="AC337" s="36"/>
    </row>
    <row r="338" spans="1:29" ht="12">
      <c r="A338" s="41" t="s">
        <v>216</v>
      </c>
      <c r="B338" s="36" t="s">
        <v>245</v>
      </c>
      <c r="C338" s="41" t="s">
        <v>194</v>
      </c>
      <c r="D338" s="7" t="s">
        <v>30</v>
      </c>
      <c r="E338" s="33">
        <v>42811</v>
      </c>
      <c r="F338" s="43" t="s">
        <v>246</v>
      </c>
      <c r="G338" s="25">
        <v>24</v>
      </c>
      <c r="H338" s="6">
        <f t="shared" ref="H338:H341" si="123">(J338+K338)/2</f>
        <v>24</v>
      </c>
      <c r="I338" s="25">
        <v>24</v>
      </c>
      <c r="J338" s="6">
        <f t="shared" ref="J338:J341" si="124">G338*1.1</f>
        <v>26.400000000000002</v>
      </c>
      <c r="K338" s="6">
        <f t="shared" ref="K338:K341" si="125">I338*0.9</f>
        <v>21.6</v>
      </c>
      <c r="L338" s="43" t="s">
        <v>173</v>
      </c>
      <c r="M338" s="36" t="s">
        <v>248</v>
      </c>
      <c r="N338" s="42">
        <v>1</v>
      </c>
      <c r="O338" s="43" t="s">
        <v>60</v>
      </c>
      <c r="P338" s="25">
        <v>0</v>
      </c>
      <c r="Q338" s="25">
        <v>0</v>
      </c>
      <c r="R338" s="25">
        <v>0</v>
      </c>
      <c r="S338" s="25">
        <v>0</v>
      </c>
      <c r="T338" s="25">
        <v>1</v>
      </c>
      <c r="U338" s="10">
        <v>1</v>
      </c>
      <c r="V338" s="44" t="s">
        <v>252</v>
      </c>
      <c r="W338" s="6"/>
      <c r="X338" s="36"/>
      <c r="Y338" s="36"/>
      <c r="Z338" s="36"/>
      <c r="AA338" s="36"/>
      <c r="AB338" s="36"/>
      <c r="AC338" s="36"/>
    </row>
    <row r="339" spans="1:29" ht="12">
      <c r="A339" s="41" t="s">
        <v>343</v>
      </c>
      <c r="B339" s="36" t="s">
        <v>641</v>
      </c>
      <c r="C339" s="41" t="s">
        <v>35</v>
      </c>
      <c r="D339" s="7" t="s">
        <v>30</v>
      </c>
      <c r="E339" s="14">
        <v>42811</v>
      </c>
      <c r="F339" s="36" t="s">
        <v>642</v>
      </c>
      <c r="G339" s="25">
        <v>19</v>
      </c>
      <c r="H339" s="6">
        <f t="shared" si="123"/>
        <v>19</v>
      </c>
      <c r="I339" s="25">
        <v>19</v>
      </c>
      <c r="J339" s="6">
        <f t="shared" si="124"/>
        <v>20.900000000000002</v>
      </c>
      <c r="K339" s="6">
        <f t="shared" si="125"/>
        <v>17.100000000000001</v>
      </c>
      <c r="L339" s="36" t="s">
        <v>645</v>
      </c>
      <c r="M339" s="43" t="s">
        <v>646</v>
      </c>
      <c r="N339" s="42">
        <v>0</v>
      </c>
      <c r="O339" s="43" t="s">
        <v>60</v>
      </c>
      <c r="P339" s="25">
        <v>6</v>
      </c>
      <c r="Q339" s="25">
        <v>0</v>
      </c>
      <c r="R339" s="25">
        <v>0</v>
      </c>
      <c r="S339" s="25">
        <v>0</v>
      </c>
      <c r="T339" s="25">
        <v>1</v>
      </c>
      <c r="U339" s="10">
        <v>1</v>
      </c>
      <c r="V339" s="44" t="s">
        <v>649</v>
      </c>
      <c r="W339" s="36"/>
      <c r="X339" s="36"/>
      <c r="Y339" s="41" t="s">
        <v>651</v>
      </c>
      <c r="Z339" s="36"/>
      <c r="AA339" s="36"/>
      <c r="AB339" s="36"/>
      <c r="AC339" s="36"/>
    </row>
    <row r="340" spans="1:29" ht="12">
      <c r="A340" s="41" t="s">
        <v>343</v>
      </c>
      <c r="B340" s="36" t="s">
        <v>652</v>
      </c>
      <c r="C340" s="41" t="s">
        <v>35</v>
      </c>
      <c r="D340" s="7" t="s">
        <v>30</v>
      </c>
      <c r="E340" s="14">
        <v>42811</v>
      </c>
      <c r="F340" s="43" t="s">
        <v>655</v>
      </c>
      <c r="G340" s="25">
        <v>24</v>
      </c>
      <c r="H340" s="6">
        <f t="shared" si="123"/>
        <v>24</v>
      </c>
      <c r="I340" s="25">
        <v>24</v>
      </c>
      <c r="J340" s="6">
        <f t="shared" si="124"/>
        <v>26.400000000000002</v>
      </c>
      <c r="K340" s="6">
        <f t="shared" si="125"/>
        <v>21.6</v>
      </c>
      <c r="L340" s="36" t="s">
        <v>658</v>
      </c>
      <c r="M340" s="36" t="s">
        <v>659</v>
      </c>
      <c r="N340" s="59"/>
      <c r="O340" s="43" t="s">
        <v>60</v>
      </c>
      <c r="P340" s="25">
        <v>0</v>
      </c>
      <c r="Q340" s="25">
        <v>0</v>
      </c>
      <c r="R340" s="25">
        <v>0</v>
      </c>
      <c r="S340" s="25">
        <v>0</v>
      </c>
      <c r="T340" s="25">
        <v>1</v>
      </c>
      <c r="U340" s="10">
        <v>1</v>
      </c>
      <c r="V340" s="44" t="s">
        <v>663</v>
      </c>
      <c r="W340" s="36"/>
      <c r="X340" s="36"/>
      <c r="Y340" s="36"/>
      <c r="Z340" s="36"/>
      <c r="AA340" s="36"/>
      <c r="AB340" s="36"/>
      <c r="AC340" s="36"/>
    </row>
    <row r="341" spans="1:29" ht="12">
      <c r="A341" s="41" t="s">
        <v>430</v>
      </c>
      <c r="B341" s="36" t="s">
        <v>667</v>
      </c>
      <c r="C341" s="41" t="s">
        <v>35</v>
      </c>
      <c r="D341" s="7" t="s">
        <v>30</v>
      </c>
      <c r="E341" s="33">
        <v>42811</v>
      </c>
      <c r="F341" s="43" t="s">
        <v>227</v>
      </c>
      <c r="G341" s="25">
        <v>100</v>
      </c>
      <c r="H341" s="6">
        <f t="shared" si="123"/>
        <v>100</v>
      </c>
      <c r="I341" s="25">
        <v>100</v>
      </c>
      <c r="J341" s="6">
        <f t="shared" si="124"/>
        <v>110.00000000000001</v>
      </c>
      <c r="K341" s="6">
        <f t="shared" si="125"/>
        <v>90</v>
      </c>
      <c r="L341" s="36" t="s">
        <v>674</v>
      </c>
      <c r="M341" s="43" t="s">
        <v>675</v>
      </c>
      <c r="N341" s="42">
        <v>0</v>
      </c>
      <c r="O341" s="43" t="s">
        <v>60</v>
      </c>
      <c r="P341" s="25">
        <v>0</v>
      </c>
      <c r="Q341" s="25">
        <v>0</v>
      </c>
      <c r="R341" s="25">
        <v>0</v>
      </c>
      <c r="S341" s="25">
        <v>0</v>
      </c>
      <c r="T341" s="25">
        <v>1</v>
      </c>
      <c r="U341" s="10">
        <v>1</v>
      </c>
      <c r="V341" s="44" t="s">
        <v>676</v>
      </c>
      <c r="W341" s="36"/>
      <c r="X341" s="36"/>
      <c r="Y341" s="36"/>
      <c r="Z341" s="36"/>
      <c r="AA341" s="36"/>
      <c r="AB341" s="36"/>
      <c r="AC341" s="36"/>
    </row>
    <row r="342" spans="1:29" ht="12">
      <c r="A342" s="36" t="s">
        <v>1428</v>
      </c>
      <c r="B342" s="36" t="s">
        <v>1429</v>
      </c>
      <c r="C342" s="36" t="s">
        <v>73</v>
      </c>
      <c r="D342" s="7" t="s">
        <v>30</v>
      </c>
      <c r="E342" s="33">
        <v>42811</v>
      </c>
      <c r="F342" s="36"/>
      <c r="G342" s="36"/>
      <c r="H342" s="6"/>
      <c r="I342" s="36"/>
      <c r="J342" s="6"/>
      <c r="K342" s="6"/>
      <c r="L342" s="36" t="s">
        <v>1430</v>
      </c>
      <c r="M342" s="36" t="s">
        <v>1431</v>
      </c>
      <c r="N342" s="42">
        <v>1</v>
      </c>
      <c r="O342" s="36"/>
      <c r="P342" s="39">
        <v>0</v>
      </c>
      <c r="Q342" s="39">
        <v>0</v>
      </c>
      <c r="R342" s="39">
        <v>0</v>
      </c>
      <c r="S342" s="39">
        <v>0</v>
      </c>
      <c r="T342" s="39">
        <v>1</v>
      </c>
      <c r="U342" s="10">
        <v>1</v>
      </c>
      <c r="V342" s="40" t="s">
        <v>1432</v>
      </c>
      <c r="W342" s="36"/>
      <c r="X342" s="36"/>
      <c r="Y342" s="36"/>
      <c r="Z342" s="36"/>
      <c r="AA342" s="36"/>
      <c r="AB342" s="36"/>
      <c r="AC342" s="36"/>
    </row>
    <row r="343" spans="1:29" ht="12">
      <c r="A343" s="36" t="s">
        <v>1275</v>
      </c>
      <c r="B343" s="36" t="s">
        <v>86</v>
      </c>
      <c r="C343" s="36" t="s">
        <v>73</v>
      </c>
      <c r="D343" s="7" t="s">
        <v>30</v>
      </c>
      <c r="E343" s="33">
        <v>42811</v>
      </c>
      <c r="F343" s="36" t="s">
        <v>86</v>
      </c>
      <c r="G343" s="39">
        <v>11</v>
      </c>
      <c r="H343" s="6">
        <f>(J343+K343)/2</f>
        <v>11</v>
      </c>
      <c r="I343" s="39">
        <v>11</v>
      </c>
      <c r="J343" s="6">
        <f>G343*1.1</f>
        <v>12.100000000000001</v>
      </c>
      <c r="K343" s="6">
        <f>I343*0.9</f>
        <v>9.9</v>
      </c>
      <c r="L343" s="36" t="s">
        <v>99</v>
      </c>
      <c r="M343" s="36" t="s">
        <v>1433</v>
      </c>
      <c r="N343" s="42">
        <v>1</v>
      </c>
      <c r="O343" s="36" t="s">
        <v>60</v>
      </c>
      <c r="P343" s="39">
        <v>0</v>
      </c>
      <c r="Q343" s="39">
        <v>0</v>
      </c>
      <c r="R343" s="39">
        <v>0</v>
      </c>
      <c r="S343" s="39">
        <v>0</v>
      </c>
      <c r="T343" s="39">
        <v>1</v>
      </c>
      <c r="U343" s="10">
        <v>1</v>
      </c>
      <c r="V343" s="40" t="s">
        <v>1434</v>
      </c>
      <c r="W343" s="36"/>
      <c r="X343" s="36"/>
      <c r="Y343" s="36" t="s">
        <v>1435</v>
      </c>
      <c r="Z343" s="36"/>
      <c r="AA343" s="36"/>
      <c r="AB343" s="36"/>
      <c r="AC343" s="36"/>
    </row>
    <row r="344" spans="1:29" ht="12">
      <c r="A344" s="36" t="s">
        <v>352</v>
      </c>
      <c r="B344" s="36" t="s">
        <v>1609</v>
      </c>
      <c r="C344" s="36" t="s">
        <v>354</v>
      </c>
      <c r="D344" s="7" t="s">
        <v>30</v>
      </c>
      <c r="E344" s="33">
        <v>42811</v>
      </c>
      <c r="F344" s="36"/>
      <c r="G344" s="36"/>
      <c r="H344" s="6"/>
      <c r="I344" s="36"/>
      <c r="J344" s="6"/>
      <c r="K344" s="6"/>
      <c r="L344" s="36" t="s">
        <v>99</v>
      </c>
      <c r="M344" s="36" t="s">
        <v>1610</v>
      </c>
      <c r="N344" s="42">
        <v>0</v>
      </c>
      <c r="O344" s="36" t="s">
        <v>60</v>
      </c>
      <c r="P344" s="39">
        <v>0</v>
      </c>
      <c r="Q344" s="39">
        <v>0</v>
      </c>
      <c r="R344" s="39">
        <v>0</v>
      </c>
      <c r="S344" s="39">
        <v>0</v>
      </c>
      <c r="T344" s="39">
        <v>1</v>
      </c>
      <c r="U344" s="10">
        <v>1</v>
      </c>
      <c r="V344" s="40" t="s">
        <v>1611</v>
      </c>
      <c r="W344" s="36"/>
      <c r="X344" s="36"/>
      <c r="Y344" s="36"/>
      <c r="Z344" s="36"/>
      <c r="AA344" s="36"/>
      <c r="AB344" s="36"/>
      <c r="AC344" s="36"/>
    </row>
    <row r="345" spans="1:29" ht="12">
      <c r="A345" s="36" t="s">
        <v>625</v>
      </c>
      <c r="B345" s="36" t="s">
        <v>1734</v>
      </c>
      <c r="C345" s="36" t="s">
        <v>300</v>
      </c>
      <c r="D345" s="7" t="s">
        <v>30</v>
      </c>
      <c r="E345" s="33">
        <v>42811</v>
      </c>
      <c r="F345" s="36" t="s">
        <v>106</v>
      </c>
      <c r="G345" s="36"/>
      <c r="H345" s="6"/>
      <c r="I345" s="36"/>
      <c r="J345" s="6"/>
      <c r="K345" s="6"/>
      <c r="L345" s="36" t="s">
        <v>1736</v>
      </c>
      <c r="M345" s="36" t="s">
        <v>174</v>
      </c>
      <c r="N345" s="42">
        <v>1</v>
      </c>
      <c r="O345" s="36" t="s">
        <v>60</v>
      </c>
      <c r="P345" s="39">
        <v>0</v>
      </c>
      <c r="Q345" s="39">
        <v>0</v>
      </c>
      <c r="R345" s="39">
        <v>0</v>
      </c>
      <c r="S345" s="39">
        <v>0</v>
      </c>
      <c r="T345" s="39">
        <v>1</v>
      </c>
      <c r="U345" s="10">
        <v>1</v>
      </c>
      <c r="V345" s="40" t="s">
        <v>1739</v>
      </c>
      <c r="W345" s="36"/>
      <c r="X345" s="36"/>
      <c r="Y345" s="36"/>
      <c r="Z345" s="36"/>
      <c r="AA345" s="36"/>
      <c r="AB345" s="36"/>
      <c r="AC345" s="36"/>
    </row>
    <row r="346" spans="1:29" ht="12">
      <c r="A346" s="36" t="s">
        <v>1570</v>
      </c>
      <c r="B346" s="36" t="s">
        <v>1571</v>
      </c>
      <c r="C346" s="36" t="s">
        <v>374</v>
      </c>
      <c r="D346" s="7" t="s">
        <v>30</v>
      </c>
      <c r="E346" s="33">
        <v>42811</v>
      </c>
      <c r="F346" s="36" t="s">
        <v>1780</v>
      </c>
      <c r="G346" s="39">
        <v>10</v>
      </c>
      <c r="H346" s="6">
        <f>(J346+K346)/2</f>
        <v>10</v>
      </c>
      <c r="I346" s="39">
        <v>10</v>
      </c>
      <c r="J346" s="6">
        <f>G346*1.1</f>
        <v>11</v>
      </c>
      <c r="K346" s="6">
        <f>I346*0.9</f>
        <v>9</v>
      </c>
      <c r="L346" s="36" t="s">
        <v>99</v>
      </c>
      <c r="M346" s="36" t="s">
        <v>1785</v>
      </c>
      <c r="N346" s="42">
        <v>1</v>
      </c>
      <c r="O346" s="36" t="s">
        <v>60</v>
      </c>
      <c r="P346" s="39">
        <v>0</v>
      </c>
      <c r="Q346" s="39">
        <v>0</v>
      </c>
      <c r="R346" s="39">
        <v>0</v>
      </c>
      <c r="S346" s="39">
        <v>0</v>
      </c>
      <c r="T346" s="39">
        <v>1</v>
      </c>
      <c r="U346" s="10">
        <v>1</v>
      </c>
      <c r="V346" s="40" t="s">
        <v>1786</v>
      </c>
      <c r="W346" s="36"/>
      <c r="X346" s="36"/>
      <c r="Y346" s="36"/>
      <c r="Z346" s="36"/>
      <c r="AA346" s="36"/>
      <c r="AB346" s="36"/>
      <c r="AC346" s="36"/>
    </row>
    <row r="347" spans="1:29" ht="12">
      <c r="A347" s="36" t="s">
        <v>866</v>
      </c>
      <c r="B347" s="36" t="s">
        <v>2072</v>
      </c>
      <c r="C347" s="36" t="s">
        <v>124</v>
      </c>
      <c r="D347" s="7" t="s">
        <v>30</v>
      </c>
      <c r="E347" s="33">
        <v>42811</v>
      </c>
      <c r="F347" s="36"/>
      <c r="G347" s="36"/>
      <c r="H347" s="6"/>
      <c r="I347" s="36"/>
      <c r="J347" s="6"/>
      <c r="K347" s="6"/>
      <c r="L347" s="36" t="s">
        <v>2073</v>
      </c>
      <c r="M347" s="36" t="s">
        <v>2074</v>
      </c>
      <c r="N347" s="42">
        <v>0</v>
      </c>
      <c r="O347" s="36"/>
      <c r="P347" s="39">
        <v>0</v>
      </c>
      <c r="Q347" s="39">
        <v>0</v>
      </c>
      <c r="R347" s="39">
        <v>0</v>
      </c>
      <c r="S347" s="39">
        <v>0</v>
      </c>
      <c r="T347" s="39">
        <v>1</v>
      </c>
      <c r="U347" s="10">
        <v>1</v>
      </c>
      <c r="V347" s="40" t="s">
        <v>2075</v>
      </c>
      <c r="W347" s="36"/>
      <c r="X347" s="36"/>
      <c r="Y347" s="36"/>
      <c r="Z347" s="36"/>
      <c r="AA347" s="36"/>
      <c r="AB347" s="36"/>
      <c r="AC347" s="36"/>
    </row>
    <row r="348" spans="1:29" ht="12">
      <c r="A348" s="36" t="s">
        <v>647</v>
      </c>
      <c r="B348" s="36" t="s">
        <v>2180</v>
      </c>
      <c r="C348" s="36" t="s">
        <v>574</v>
      </c>
      <c r="D348" s="7" t="s">
        <v>30</v>
      </c>
      <c r="E348" s="33">
        <v>42811</v>
      </c>
      <c r="F348" s="36" t="s">
        <v>2181</v>
      </c>
      <c r="G348" s="39">
        <v>30</v>
      </c>
      <c r="H348" s="6">
        <f>(J348+K348)/2</f>
        <v>30</v>
      </c>
      <c r="I348" s="39">
        <v>30</v>
      </c>
      <c r="J348" s="6">
        <f>G348*1.1</f>
        <v>33</v>
      </c>
      <c r="K348" s="6">
        <f>I348*0.9</f>
        <v>27</v>
      </c>
      <c r="L348" s="36" t="s">
        <v>173</v>
      </c>
      <c r="M348" s="36" t="s">
        <v>2182</v>
      </c>
      <c r="N348" s="42">
        <v>1</v>
      </c>
      <c r="O348" s="36" t="s">
        <v>60</v>
      </c>
      <c r="P348" s="39">
        <v>0</v>
      </c>
      <c r="Q348" s="39">
        <v>0</v>
      </c>
      <c r="R348" s="39">
        <v>0</v>
      </c>
      <c r="S348" s="39">
        <v>0</v>
      </c>
      <c r="T348" s="39">
        <v>1</v>
      </c>
      <c r="U348" s="10">
        <v>1</v>
      </c>
      <c r="V348" s="40" t="s">
        <v>2183</v>
      </c>
      <c r="W348" s="36"/>
      <c r="X348" s="36"/>
      <c r="Y348" s="36"/>
      <c r="Z348" s="36"/>
      <c r="AA348" s="36"/>
      <c r="AB348" s="36"/>
      <c r="AC348" s="36"/>
    </row>
    <row r="349" spans="1:29" ht="12">
      <c r="A349" s="36" t="s">
        <v>2211</v>
      </c>
      <c r="B349" s="36" t="s">
        <v>2212</v>
      </c>
      <c r="C349" s="36" t="s">
        <v>65</v>
      </c>
      <c r="D349" s="7" t="s">
        <v>30</v>
      </c>
      <c r="E349" s="33">
        <v>42811</v>
      </c>
      <c r="F349" s="36"/>
      <c r="G349" s="36"/>
      <c r="H349" s="6"/>
      <c r="I349" s="36"/>
      <c r="J349" s="6"/>
      <c r="K349" s="6"/>
      <c r="L349" s="36" t="s">
        <v>2213</v>
      </c>
      <c r="M349" s="36" t="s">
        <v>1573</v>
      </c>
      <c r="N349" s="42">
        <v>1</v>
      </c>
      <c r="O349" s="36" t="s">
        <v>79</v>
      </c>
      <c r="P349" s="39">
        <v>0</v>
      </c>
      <c r="Q349" s="39">
        <v>0</v>
      </c>
      <c r="R349" s="39">
        <v>0</v>
      </c>
      <c r="S349" s="39">
        <v>0</v>
      </c>
      <c r="T349" s="39">
        <v>1</v>
      </c>
      <c r="U349" s="10">
        <v>1</v>
      </c>
      <c r="V349" s="40" t="s">
        <v>2214</v>
      </c>
      <c r="W349" s="36"/>
      <c r="X349" s="36"/>
      <c r="Y349" s="36"/>
      <c r="Z349" s="36"/>
      <c r="AA349" s="36"/>
      <c r="AB349" s="36"/>
      <c r="AC349" s="36"/>
    </row>
    <row r="350" spans="1:29" ht="12">
      <c r="A350" s="36" t="s">
        <v>1056</v>
      </c>
      <c r="B350" s="36" t="s">
        <v>2225</v>
      </c>
      <c r="C350" s="36" t="s">
        <v>65</v>
      </c>
      <c r="D350" s="7" t="s">
        <v>30</v>
      </c>
      <c r="E350" s="33">
        <v>42811</v>
      </c>
      <c r="F350" s="36" t="s">
        <v>1778</v>
      </c>
      <c r="G350" s="39">
        <v>60</v>
      </c>
      <c r="H350" s="6">
        <f t="shared" ref="H350:H351" si="126">(J350+K350)/2</f>
        <v>60</v>
      </c>
      <c r="I350" s="39">
        <v>60</v>
      </c>
      <c r="J350" s="6">
        <f t="shared" ref="J350:J351" si="127">G350*1.1</f>
        <v>66</v>
      </c>
      <c r="K350" s="6">
        <f t="shared" ref="K350:K351" si="128">I350*0.9</f>
        <v>54</v>
      </c>
      <c r="L350" s="36" t="s">
        <v>2226</v>
      </c>
      <c r="M350" s="36" t="s">
        <v>2227</v>
      </c>
      <c r="N350" s="42">
        <v>1</v>
      </c>
      <c r="O350" s="36" t="s">
        <v>60</v>
      </c>
      <c r="P350" s="39">
        <v>0</v>
      </c>
      <c r="Q350" s="39">
        <v>0</v>
      </c>
      <c r="R350" s="39">
        <v>0</v>
      </c>
      <c r="S350" s="39">
        <v>0</v>
      </c>
      <c r="T350" s="38">
        <v>1</v>
      </c>
      <c r="U350" s="10">
        <v>1</v>
      </c>
      <c r="V350" s="40" t="s">
        <v>2228</v>
      </c>
      <c r="W350" s="36"/>
      <c r="X350" s="36"/>
      <c r="Y350" s="36"/>
      <c r="Z350" s="36"/>
      <c r="AA350" s="36"/>
      <c r="AB350" s="36"/>
      <c r="AC350" s="36"/>
    </row>
    <row r="351" spans="1:29" ht="12">
      <c r="A351" s="36" t="s">
        <v>1065</v>
      </c>
      <c r="B351" s="36" t="s">
        <v>2239</v>
      </c>
      <c r="C351" s="36" t="s">
        <v>65</v>
      </c>
      <c r="D351" s="7" t="s">
        <v>30</v>
      </c>
      <c r="E351" s="33">
        <v>42811</v>
      </c>
      <c r="F351" s="36" t="s">
        <v>1284</v>
      </c>
      <c r="G351" s="39">
        <v>24</v>
      </c>
      <c r="H351" s="6">
        <f t="shared" si="126"/>
        <v>24</v>
      </c>
      <c r="I351" s="39">
        <v>24</v>
      </c>
      <c r="J351" s="6">
        <f t="shared" si="127"/>
        <v>26.400000000000002</v>
      </c>
      <c r="K351" s="6">
        <f t="shared" si="128"/>
        <v>21.6</v>
      </c>
      <c r="L351" s="36" t="s">
        <v>2240</v>
      </c>
      <c r="M351" s="36" t="s">
        <v>2241</v>
      </c>
      <c r="N351" s="42">
        <v>0</v>
      </c>
      <c r="O351" s="36" t="s">
        <v>60</v>
      </c>
      <c r="P351" s="39">
        <v>0</v>
      </c>
      <c r="Q351" s="39">
        <v>0</v>
      </c>
      <c r="R351" s="39">
        <v>0</v>
      </c>
      <c r="S351" s="39">
        <v>0</v>
      </c>
      <c r="T351" s="39">
        <v>1</v>
      </c>
      <c r="U351" s="10">
        <v>1</v>
      </c>
      <c r="V351" s="40" t="s">
        <v>2242</v>
      </c>
      <c r="W351" s="36"/>
      <c r="X351" s="36"/>
      <c r="Y351" s="36"/>
      <c r="Z351" s="36"/>
      <c r="AA351" s="36"/>
      <c r="AB351" s="36"/>
      <c r="AC351" s="36"/>
    </row>
    <row r="352" spans="1:29" ht="12">
      <c r="A352" s="36" t="s">
        <v>1065</v>
      </c>
      <c r="B352" s="36" t="s">
        <v>1108</v>
      </c>
      <c r="C352" s="36" t="s">
        <v>65</v>
      </c>
      <c r="D352" s="7" t="s">
        <v>30</v>
      </c>
      <c r="E352" s="33">
        <v>42811</v>
      </c>
      <c r="F352" s="36"/>
      <c r="G352" s="36"/>
      <c r="H352" s="6"/>
      <c r="I352" s="36"/>
      <c r="J352" s="6"/>
      <c r="K352" s="6"/>
      <c r="L352" s="36" t="s">
        <v>173</v>
      </c>
      <c r="M352" s="36" t="s">
        <v>1112</v>
      </c>
      <c r="N352" s="42">
        <v>1</v>
      </c>
      <c r="O352" s="36" t="s">
        <v>60</v>
      </c>
      <c r="P352" s="39">
        <v>0</v>
      </c>
      <c r="Q352" s="39">
        <v>0</v>
      </c>
      <c r="R352" s="39">
        <v>0</v>
      </c>
      <c r="S352" s="39">
        <v>0</v>
      </c>
      <c r="T352" s="39">
        <v>1</v>
      </c>
      <c r="U352" s="10">
        <v>1</v>
      </c>
      <c r="V352" s="40" t="s">
        <v>1117</v>
      </c>
      <c r="W352" s="36"/>
      <c r="X352" s="36"/>
      <c r="Y352" s="36"/>
      <c r="Z352" s="36"/>
      <c r="AA352" s="36"/>
      <c r="AB352" s="36"/>
      <c r="AC352" s="36"/>
    </row>
    <row r="353" spans="1:29" ht="12">
      <c r="A353" s="36" t="s">
        <v>2243</v>
      </c>
      <c r="B353" s="36" t="s">
        <v>2244</v>
      </c>
      <c r="C353" s="36" t="s">
        <v>700</v>
      </c>
      <c r="D353" s="7" t="s">
        <v>30</v>
      </c>
      <c r="E353" s="33">
        <v>42811</v>
      </c>
      <c r="F353" s="36" t="s">
        <v>86</v>
      </c>
      <c r="G353" s="39">
        <v>15</v>
      </c>
      <c r="H353" s="6">
        <f t="shared" ref="H353:H356" si="129">(J353+K353)/2</f>
        <v>15</v>
      </c>
      <c r="I353" s="39">
        <v>15</v>
      </c>
      <c r="J353" s="6">
        <f t="shared" ref="J353:J356" si="130">G353*1.1</f>
        <v>16.5</v>
      </c>
      <c r="K353" s="6">
        <f t="shared" ref="K353:K356" si="131">I353*0.9</f>
        <v>13.5</v>
      </c>
      <c r="L353" s="36" t="s">
        <v>173</v>
      </c>
      <c r="M353" s="37" t="s">
        <v>2245</v>
      </c>
      <c r="N353" s="38">
        <v>0</v>
      </c>
      <c r="O353" s="37" t="s">
        <v>60</v>
      </c>
      <c r="P353" s="39">
        <v>0</v>
      </c>
      <c r="Q353" s="39">
        <v>0</v>
      </c>
      <c r="R353" s="39">
        <v>0</v>
      </c>
      <c r="S353" s="39">
        <v>0</v>
      </c>
      <c r="T353" s="39">
        <v>1</v>
      </c>
      <c r="U353" s="10">
        <v>1</v>
      </c>
      <c r="V353" s="40" t="s">
        <v>2246</v>
      </c>
      <c r="W353" s="36"/>
      <c r="X353" s="36"/>
      <c r="Y353" s="36"/>
      <c r="Z353" s="36"/>
      <c r="AA353" s="36"/>
      <c r="AB353" s="36"/>
      <c r="AC353" s="36"/>
    </row>
    <row r="354" spans="1:29" ht="12">
      <c r="A354" s="36" t="s">
        <v>1618</v>
      </c>
      <c r="B354" s="36" t="s">
        <v>1619</v>
      </c>
      <c r="C354" s="36" t="s">
        <v>1031</v>
      </c>
      <c r="D354" s="7" t="s">
        <v>30</v>
      </c>
      <c r="E354" s="33">
        <v>42811</v>
      </c>
      <c r="F354" s="36" t="s">
        <v>1183</v>
      </c>
      <c r="G354" s="39">
        <v>20</v>
      </c>
      <c r="H354" s="6">
        <f t="shared" si="129"/>
        <v>24.5</v>
      </c>
      <c r="I354" s="39">
        <v>30</v>
      </c>
      <c r="J354" s="6">
        <f t="shared" si="130"/>
        <v>22</v>
      </c>
      <c r="K354" s="6">
        <f t="shared" si="131"/>
        <v>27</v>
      </c>
      <c r="L354" s="36" t="s">
        <v>1620</v>
      </c>
      <c r="M354" s="36" t="s">
        <v>1621</v>
      </c>
      <c r="N354" s="38">
        <v>1</v>
      </c>
      <c r="O354" s="36" t="s">
        <v>60</v>
      </c>
      <c r="P354" s="39">
        <v>0</v>
      </c>
      <c r="Q354" s="39">
        <v>0</v>
      </c>
      <c r="R354" s="39">
        <v>0</v>
      </c>
      <c r="S354" s="39">
        <v>0</v>
      </c>
      <c r="T354" s="39">
        <v>1</v>
      </c>
      <c r="U354" s="10">
        <v>1</v>
      </c>
      <c r="V354" s="40" t="s">
        <v>1638</v>
      </c>
      <c r="W354" s="36"/>
      <c r="X354" s="36"/>
      <c r="Y354" s="36"/>
      <c r="Z354" s="36"/>
      <c r="AA354" s="36"/>
      <c r="AB354" s="36"/>
      <c r="AC354" s="36"/>
    </row>
    <row r="355" spans="1:29" ht="12">
      <c r="A355" s="41" t="s">
        <v>226</v>
      </c>
      <c r="B355" s="36" t="s">
        <v>254</v>
      </c>
      <c r="C355" s="41" t="s">
        <v>194</v>
      </c>
      <c r="D355" s="7" t="s">
        <v>30</v>
      </c>
      <c r="E355" s="33">
        <v>42812</v>
      </c>
      <c r="F355" s="43" t="s">
        <v>256</v>
      </c>
      <c r="G355" s="25">
        <v>12</v>
      </c>
      <c r="H355" s="6">
        <f t="shared" si="129"/>
        <v>12</v>
      </c>
      <c r="I355" s="25">
        <v>12</v>
      </c>
      <c r="J355" s="6">
        <f t="shared" si="130"/>
        <v>13.200000000000001</v>
      </c>
      <c r="K355" s="6">
        <f t="shared" si="131"/>
        <v>10.8</v>
      </c>
      <c r="L355" s="43" t="s">
        <v>257</v>
      </c>
      <c r="M355" s="36" t="s">
        <v>258</v>
      </c>
      <c r="N355" s="38">
        <v>1</v>
      </c>
      <c r="O355" s="43" t="s">
        <v>60</v>
      </c>
      <c r="P355" s="25">
        <v>0</v>
      </c>
      <c r="Q355" s="25">
        <v>0</v>
      </c>
      <c r="R355" s="25">
        <v>0</v>
      </c>
      <c r="S355" s="25">
        <v>0</v>
      </c>
      <c r="T355" s="25">
        <v>1</v>
      </c>
      <c r="U355" s="10">
        <v>1</v>
      </c>
      <c r="V355" s="44" t="s">
        <v>259</v>
      </c>
      <c r="W355" s="6"/>
      <c r="X355" s="36"/>
      <c r="Y355" s="36"/>
      <c r="Z355" s="36"/>
      <c r="AA355" s="36"/>
      <c r="AB355" s="36"/>
      <c r="AC355" s="36"/>
    </row>
    <row r="356" spans="1:29" ht="12">
      <c r="A356" s="36" t="s">
        <v>677</v>
      </c>
      <c r="B356" s="36" t="s">
        <v>678</v>
      </c>
      <c r="C356" s="41" t="s">
        <v>35</v>
      </c>
      <c r="D356" s="7" t="s">
        <v>30</v>
      </c>
      <c r="E356" s="33">
        <v>42812</v>
      </c>
      <c r="F356" s="43" t="s">
        <v>86</v>
      </c>
      <c r="G356" s="25">
        <v>11</v>
      </c>
      <c r="H356" s="6">
        <f t="shared" si="129"/>
        <v>11</v>
      </c>
      <c r="I356" s="25">
        <v>11</v>
      </c>
      <c r="J356" s="6">
        <f t="shared" si="130"/>
        <v>12.100000000000001</v>
      </c>
      <c r="K356" s="6">
        <f t="shared" si="131"/>
        <v>9.9</v>
      </c>
      <c r="L356" s="43" t="s">
        <v>173</v>
      </c>
      <c r="M356" s="36" t="s">
        <v>680</v>
      </c>
      <c r="N356" s="42">
        <v>0</v>
      </c>
      <c r="O356" s="43" t="s">
        <v>60</v>
      </c>
      <c r="P356" s="25">
        <v>0</v>
      </c>
      <c r="Q356" s="25">
        <v>0</v>
      </c>
      <c r="R356" s="25">
        <v>0</v>
      </c>
      <c r="S356" s="25">
        <v>0</v>
      </c>
      <c r="T356" s="25">
        <v>1</v>
      </c>
      <c r="U356" s="10">
        <v>1</v>
      </c>
      <c r="V356" s="44" t="s">
        <v>684</v>
      </c>
      <c r="W356" s="36"/>
      <c r="X356" s="36"/>
      <c r="Y356" s="41" t="s">
        <v>615</v>
      </c>
      <c r="Z356" s="36"/>
      <c r="AA356" s="36"/>
      <c r="AB356" s="36"/>
      <c r="AC356" s="36"/>
    </row>
    <row r="357" spans="1:29" ht="12">
      <c r="A357" s="36" t="s">
        <v>480</v>
      </c>
      <c r="B357" s="36"/>
      <c r="C357" s="41" t="s">
        <v>163</v>
      </c>
      <c r="D357" s="7" t="s">
        <v>30</v>
      </c>
      <c r="E357" s="33">
        <v>42812</v>
      </c>
      <c r="F357" s="36"/>
      <c r="G357" s="36"/>
      <c r="H357" s="6"/>
      <c r="I357" s="36"/>
      <c r="J357" s="6"/>
      <c r="K357" s="6"/>
      <c r="L357" s="36"/>
      <c r="M357" s="36"/>
      <c r="N357" s="38">
        <v>1</v>
      </c>
      <c r="O357" s="36"/>
      <c r="P357" s="36"/>
      <c r="Q357" s="36"/>
      <c r="R357" s="36"/>
      <c r="S357" s="36"/>
      <c r="T357" s="37">
        <v>1</v>
      </c>
      <c r="U357" s="10">
        <v>1</v>
      </c>
      <c r="V357" s="44" t="s">
        <v>481</v>
      </c>
      <c r="W357" s="36"/>
      <c r="X357" s="36"/>
      <c r="Y357" s="36"/>
      <c r="Z357" s="36"/>
      <c r="AA357" s="36"/>
      <c r="AB357" s="36"/>
      <c r="AC357" s="36"/>
    </row>
    <row r="358" spans="1:29" ht="12">
      <c r="A358" s="6" t="s">
        <v>162</v>
      </c>
      <c r="B358" s="6" t="s">
        <v>483</v>
      </c>
      <c r="C358" s="6" t="s">
        <v>163</v>
      </c>
      <c r="D358" s="7" t="s">
        <v>30</v>
      </c>
      <c r="E358" s="51">
        <v>42812</v>
      </c>
      <c r="F358" s="6" t="s">
        <v>378</v>
      </c>
      <c r="G358" s="9">
        <v>75</v>
      </c>
      <c r="H358" s="6">
        <f t="shared" ref="H358:H360" si="132">(J358+K358)/2</f>
        <v>75</v>
      </c>
      <c r="I358" s="9">
        <v>75</v>
      </c>
      <c r="J358" s="6">
        <f t="shared" ref="J358:J360" si="133">G358*1.1</f>
        <v>82.5</v>
      </c>
      <c r="K358" s="6">
        <f t="shared" ref="K358:K360" si="134">I358*0.9</f>
        <v>67.5</v>
      </c>
      <c r="L358" s="6" t="s">
        <v>99</v>
      </c>
      <c r="M358" s="6" t="s">
        <v>494</v>
      </c>
      <c r="N358" s="38">
        <v>1</v>
      </c>
      <c r="O358" s="6" t="s">
        <v>167</v>
      </c>
      <c r="P358" s="9">
        <v>0</v>
      </c>
      <c r="Q358" s="9">
        <v>0</v>
      </c>
      <c r="R358" s="9">
        <v>0</v>
      </c>
      <c r="S358" s="9">
        <v>0</v>
      </c>
      <c r="T358" s="9">
        <v>1</v>
      </c>
      <c r="U358" s="10">
        <v>1</v>
      </c>
      <c r="V358" s="61" t="s">
        <v>495</v>
      </c>
      <c r="W358" s="6"/>
      <c r="X358" s="6"/>
      <c r="Y358" s="6"/>
      <c r="Z358" s="6"/>
      <c r="AA358" s="6"/>
      <c r="AB358" s="6"/>
      <c r="AC358" s="6"/>
    </row>
    <row r="359" spans="1:29" ht="12">
      <c r="A359" s="36" t="s">
        <v>1382</v>
      </c>
      <c r="B359" s="36" t="s">
        <v>1436</v>
      </c>
      <c r="C359" s="36" t="s">
        <v>73</v>
      </c>
      <c r="D359" s="7" t="s">
        <v>30</v>
      </c>
      <c r="E359" s="33">
        <v>42812</v>
      </c>
      <c r="F359" s="36" t="s">
        <v>256</v>
      </c>
      <c r="G359" s="39">
        <v>12</v>
      </c>
      <c r="H359" s="6">
        <f t="shared" si="132"/>
        <v>12</v>
      </c>
      <c r="I359" s="39">
        <v>12</v>
      </c>
      <c r="J359" s="6">
        <f t="shared" si="133"/>
        <v>13.200000000000001</v>
      </c>
      <c r="K359" s="6">
        <f t="shared" si="134"/>
        <v>10.8</v>
      </c>
      <c r="L359" s="36" t="s">
        <v>1437</v>
      </c>
      <c r="M359" s="36" t="s">
        <v>1438</v>
      </c>
      <c r="N359" s="38">
        <v>0</v>
      </c>
      <c r="O359" s="36" t="s">
        <v>60</v>
      </c>
      <c r="P359" s="39">
        <v>0</v>
      </c>
      <c r="Q359" s="39">
        <v>0</v>
      </c>
      <c r="R359" s="39">
        <v>0</v>
      </c>
      <c r="S359" s="39">
        <v>0</v>
      </c>
      <c r="T359" s="39">
        <v>1</v>
      </c>
      <c r="U359" s="10">
        <v>1</v>
      </c>
      <c r="V359" s="40" t="s">
        <v>1439</v>
      </c>
      <c r="W359" s="36"/>
      <c r="X359" s="36"/>
      <c r="Y359" s="36"/>
      <c r="Z359" s="36"/>
      <c r="AA359" s="36"/>
      <c r="AB359" s="36"/>
      <c r="AC359" s="36"/>
    </row>
    <row r="360" spans="1:29" ht="12">
      <c r="A360" s="36" t="s">
        <v>384</v>
      </c>
      <c r="B360" s="36" t="s">
        <v>1482</v>
      </c>
      <c r="C360" s="36" t="s">
        <v>85</v>
      </c>
      <c r="D360" s="7" t="s">
        <v>30</v>
      </c>
      <c r="E360" s="33">
        <v>42812</v>
      </c>
      <c r="F360" s="36" t="s">
        <v>375</v>
      </c>
      <c r="G360" s="39">
        <v>24</v>
      </c>
      <c r="H360" s="6">
        <f t="shared" si="132"/>
        <v>24</v>
      </c>
      <c r="I360" s="39">
        <v>24</v>
      </c>
      <c r="J360" s="6">
        <f t="shared" si="133"/>
        <v>26.400000000000002</v>
      </c>
      <c r="K360" s="6">
        <f t="shared" si="134"/>
        <v>21.6</v>
      </c>
      <c r="L360" s="36" t="s">
        <v>99</v>
      </c>
      <c r="M360" s="36" t="s">
        <v>1484</v>
      </c>
      <c r="N360" s="38">
        <v>0</v>
      </c>
      <c r="O360" s="36" t="s">
        <v>488</v>
      </c>
      <c r="P360" s="39">
        <v>0</v>
      </c>
      <c r="Q360" s="39">
        <v>0</v>
      </c>
      <c r="R360" s="39">
        <v>0</v>
      </c>
      <c r="S360" s="39">
        <v>0</v>
      </c>
      <c r="T360" s="39">
        <v>1</v>
      </c>
      <c r="U360" s="10">
        <v>1</v>
      </c>
      <c r="V360" s="40" t="s">
        <v>1485</v>
      </c>
      <c r="W360" s="36"/>
      <c r="X360" s="36"/>
      <c r="Y360" s="36"/>
      <c r="Z360" s="36"/>
      <c r="AA360" s="36"/>
      <c r="AB360" s="36"/>
      <c r="AC360" s="36"/>
    </row>
    <row r="361" spans="1:29" ht="12">
      <c r="A361" s="36" t="s">
        <v>1509</v>
      </c>
      <c r="B361" s="36"/>
      <c r="C361" s="36" t="s">
        <v>354</v>
      </c>
      <c r="D361" s="7" t="s">
        <v>30</v>
      </c>
      <c r="E361" s="33">
        <v>42812</v>
      </c>
      <c r="F361" s="36"/>
      <c r="G361" s="36"/>
      <c r="H361" s="6"/>
      <c r="I361" s="36"/>
      <c r="J361" s="6"/>
      <c r="K361" s="6"/>
      <c r="L361" s="36"/>
      <c r="M361" s="36"/>
      <c r="N361" s="38">
        <v>0</v>
      </c>
      <c r="O361" s="36"/>
      <c r="P361" s="36"/>
      <c r="Q361" s="36"/>
      <c r="R361" s="36"/>
      <c r="S361" s="36"/>
      <c r="T361" s="37">
        <v>1</v>
      </c>
      <c r="U361" s="10">
        <v>1</v>
      </c>
      <c r="V361" s="40" t="s">
        <v>1516</v>
      </c>
      <c r="W361" s="36"/>
      <c r="X361" s="36"/>
      <c r="Y361" s="36"/>
      <c r="Z361" s="36"/>
      <c r="AA361" s="36"/>
      <c r="AB361" s="36"/>
      <c r="AC361" s="36"/>
    </row>
    <row r="362" spans="1:29" ht="12">
      <c r="A362" s="36" t="s">
        <v>352</v>
      </c>
      <c r="B362" s="36" t="s">
        <v>1118</v>
      </c>
      <c r="C362" s="36" t="s">
        <v>354</v>
      </c>
      <c r="D362" s="7" t="s">
        <v>30</v>
      </c>
      <c r="E362" s="33">
        <v>42812</v>
      </c>
      <c r="F362" s="36" t="s">
        <v>227</v>
      </c>
      <c r="G362" s="39">
        <v>100</v>
      </c>
      <c r="H362" s="6">
        <f t="shared" ref="H362:H370" si="135">(J362+K362)/2</f>
        <v>100</v>
      </c>
      <c r="I362" s="39">
        <v>100</v>
      </c>
      <c r="J362" s="6">
        <f t="shared" ref="J362:J370" si="136">G362*1.1</f>
        <v>110.00000000000001</v>
      </c>
      <c r="K362" s="6">
        <f t="shared" ref="K362:K370" si="137">I362*0.9</f>
        <v>90</v>
      </c>
      <c r="L362" s="36" t="s">
        <v>99</v>
      </c>
      <c r="M362" s="36" t="s">
        <v>1123</v>
      </c>
      <c r="N362" s="38">
        <v>1</v>
      </c>
      <c r="O362" s="36" t="s">
        <v>60</v>
      </c>
      <c r="P362" s="39">
        <v>0</v>
      </c>
      <c r="Q362" s="39">
        <v>0</v>
      </c>
      <c r="R362" s="39">
        <v>0</v>
      </c>
      <c r="S362" s="39">
        <v>0</v>
      </c>
      <c r="T362" s="39">
        <v>1</v>
      </c>
      <c r="U362" s="10">
        <v>1</v>
      </c>
      <c r="V362" s="40" t="s">
        <v>1128</v>
      </c>
      <c r="W362" s="36"/>
      <c r="X362" s="36"/>
      <c r="Y362" s="36"/>
      <c r="Z362" s="36"/>
      <c r="AA362" s="36"/>
      <c r="AB362" s="36"/>
      <c r="AC362" s="36"/>
    </row>
    <row r="363" spans="1:29" ht="12">
      <c r="A363" s="36" t="s">
        <v>1787</v>
      </c>
      <c r="B363" s="36" t="s">
        <v>464</v>
      </c>
      <c r="C363" s="36" t="s">
        <v>374</v>
      </c>
      <c r="D363" s="7" t="s">
        <v>30</v>
      </c>
      <c r="E363" s="33">
        <v>42812</v>
      </c>
      <c r="F363" s="36" t="s">
        <v>1788</v>
      </c>
      <c r="G363" s="39">
        <v>100</v>
      </c>
      <c r="H363" s="6">
        <f t="shared" si="135"/>
        <v>122.5</v>
      </c>
      <c r="I363" s="39">
        <v>150</v>
      </c>
      <c r="J363" s="6">
        <f t="shared" si="136"/>
        <v>110.00000000000001</v>
      </c>
      <c r="K363" s="6">
        <f t="shared" si="137"/>
        <v>135</v>
      </c>
      <c r="L363" s="36" t="s">
        <v>1791</v>
      </c>
      <c r="M363" s="36" t="s">
        <v>1792</v>
      </c>
      <c r="N363" s="38">
        <v>1</v>
      </c>
      <c r="O363" s="36" t="s">
        <v>60</v>
      </c>
      <c r="P363" s="39">
        <v>0</v>
      </c>
      <c r="Q363" s="39">
        <v>0</v>
      </c>
      <c r="R363" s="39">
        <v>0</v>
      </c>
      <c r="S363" s="39">
        <v>0</v>
      </c>
      <c r="T363" s="39">
        <v>1</v>
      </c>
      <c r="U363" s="10">
        <v>1</v>
      </c>
      <c r="V363" s="40" t="s">
        <v>1793</v>
      </c>
      <c r="W363" s="36"/>
      <c r="X363" s="36"/>
      <c r="Y363" s="36"/>
      <c r="Z363" s="36"/>
      <c r="AA363" s="36"/>
      <c r="AB363" s="36"/>
      <c r="AC363" s="36"/>
    </row>
    <row r="364" spans="1:29" ht="12">
      <c r="A364" s="36" t="s">
        <v>1130</v>
      </c>
      <c r="B364" s="36" t="s">
        <v>86</v>
      </c>
      <c r="C364" s="36" t="s">
        <v>388</v>
      </c>
      <c r="D364" s="7" t="s">
        <v>30</v>
      </c>
      <c r="E364" s="33">
        <v>42812</v>
      </c>
      <c r="F364" s="36" t="s">
        <v>1131</v>
      </c>
      <c r="G364" s="39">
        <v>400</v>
      </c>
      <c r="H364" s="6">
        <f t="shared" si="135"/>
        <v>400</v>
      </c>
      <c r="I364" s="39">
        <v>400</v>
      </c>
      <c r="J364" s="6">
        <f t="shared" si="136"/>
        <v>440.00000000000006</v>
      </c>
      <c r="K364" s="6">
        <f t="shared" si="137"/>
        <v>360</v>
      </c>
      <c r="L364" s="36" t="s">
        <v>1134</v>
      </c>
      <c r="M364" s="36" t="s">
        <v>1136</v>
      </c>
      <c r="N364" s="38">
        <v>1</v>
      </c>
      <c r="O364" s="36" t="s">
        <v>47</v>
      </c>
      <c r="P364" s="39">
        <v>0</v>
      </c>
      <c r="Q364" s="39">
        <v>0</v>
      </c>
      <c r="R364" s="39">
        <v>0</v>
      </c>
      <c r="S364" s="39">
        <v>0</v>
      </c>
      <c r="T364" s="39">
        <v>1</v>
      </c>
      <c r="U364" s="10">
        <v>1</v>
      </c>
      <c r="V364" s="40" t="s">
        <v>1139</v>
      </c>
      <c r="W364" s="36"/>
      <c r="X364" s="36"/>
      <c r="Y364" s="36"/>
      <c r="Z364" s="36"/>
      <c r="AA364" s="36"/>
      <c r="AB364" s="36"/>
      <c r="AC364" s="36"/>
    </row>
    <row r="365" spans="1:29" ht="12">
      <c r="A365" s="36" t="s">
        <v>2196</v>
      </c>
      <c r="B365" s="36" t="s">
        <v>2197</v>
      </c>
      <c r="C365" s="36" t="s">
        <v>388</v>
      </c>
      <c r="D365" s="7" t="s">
        <v>30</v>
      </c>
      <c r="E365" s="33">
        <v>42812</v>
      </c>
      <c r="F365" s="36" t="s">
        <v>2198</v>
      </c>
      <c r="G365" s="39">
        <v>30</v>
      </c>
      <c r="H365" s="6">
        <f t="shared" si="135"/>
        <v>34.5</v>
      </c>
      <c r="I365" s="39">
        <v>40</v>
      </c>
      <c r="J365" s="6">
        <f t="shared" si="136"/>
        <v>33</v>
      </c>
      <c r="K365" s="6">
        <f t="shared" si="137"/>
        <v>36</v>
      </c>
      <c r="L365" s="36" t="s">
        <v>99</v>
      </c>
      <c r="M365" s="36" t="s">
        <v>2199</v>
      </c>
      <c r="N365" s="38">
        <v>1</v>
      </c>
      <c r="O365" s="36" t="s">
        <v>366</v>
      </c>
      <c r="P365" s="39">
        <v>0</v>
      </c>
      <c r="Q365" s="39">
        <v>0</v>
      </c>
      <c r="R365" s="39">
        <v>0</v>
      </c>
      <c r="S365" s="39">
        <v>0</v>
      </c>
      <c r="T365" s="39">
        <v>1</v>
      </c>
      <c r="U365" s="10">
        <v>1</v>
      </c>
      <c r="V365" s="40" t="s">
        <v>2200</v>
      </c>
      <c r="W365" s="36"/>
      <c r="X365" s="36"/>
      <c r="Y365" s="36"/>
      <c r="Z365" s="36"/>
      <c r="AA365" s="36"/>
      <c r="AB365" s="36"/>
      <c r="AC365" s="36"/>
    </row>
    <row r="366" spans="1:29" ht="12">
      <c r="A366" s="36" t="s">
        <v>1828</v>
      </c>
      <c r="B366" s="37" t="s">
        <v>2229</v>
      </c>
      <c r="C366" s="36" t="s">
        <v>65</v>
      </c>
      <c r="D366" s="7" t="s">
        <v>30</v>
      </c>
      <c r="E366" s="33">
        <v>42812</v>
      </c>
      <c r="F366" s="36" t="s">
        <v>470</v>
      </c>
      <c r="G366" s="39">
        <v>70</v>
      </c>
      <c r="H366" s="6">
        <f t="shared" si="135"/>
        <v>70</v>
      </c>
      <c r="I366" s="39">
        <v>70</v>
      </c>
      <c r="J366" s="6">
        <f t="shared" si="136"/>
        <v>77</v>
      </c>
      <c r="K366" s="6">
        <f t="shared" si="137"/>
        <v>63</v>
      </c>
      <c r="L366" s="36" t="s">
        <v>99</v>
      </c>
      <c r="M366" s="36" t="s">
        <v>2230</v>
      </c>
      <c r="N366" s="38">
        <v>1</v>
      </c>
      <c r="O366" s="36" t="s">
        <v>467</v>
      </c>
      <c r="P366" s="39">
        <v>0</v>
      </c>
      <c r="Q366" s="39">
        <v>0</v>
      </c>
      <c r="R366" s="39">
        <v>0</v>
      </c>
      <c r="S366" s="39">
        <v>0</v>
      </c>
      <c r="T366" s="39">
        <v>1</v>
      </c>
      <c r="U366" s="10">
        <v>1</v>
      </c>
      <c r="V366" s="40" t="s">
        <v>2231</v>
      </c>
      <c r="W366" s="36"/>
      <c r="X366" s="36"/>
      <c r="Y366" s="36"/>
      <c r="Z366" s="36"/>
      <c r="AA366" s="36"/>
      <c r="AB366" s="36"/>
      <c r="AC366" s="36"/>
    </row>
    <row r="367" spans="1:29" ht="15">
      <c r="A367" s="6" t="s">
        <v>2076</v>
      </c>
      <c r="B367" s="6" t="s">
        <v>2077</v>
      </c>
      <c r="C367" s="6" t="s">
        <v>250</v>
      </c>
      <c r="D367" s="7" t="s">
        <v>30</v>
      </c>
      <c r="E367" s="51">
        <v>42812</v>
      </c>
      <c r="F367" s="6" t="s">
        <v>2078</v>
      </c>
      <c r="G367" s="9">
        <v>170</v>
      </c>
      <c r="H367" s="6">
        <f t="shared" si="135"/>
        <v>170</v>
      </c>
      <c r="I367" s="9">
        <v>170</v>
      </c>
      <c r="J367" s="6">
        <f t="shared" si="136"/>
        <v>187.00000000000003</v>
      </c>
      <c r="K367" s="6">
        <f t="shared" si="137"/>
        <v>153</v>
      </c>
      <c r="L367" s="6" t="s">
        <v>2082</v>
      </c>
      <c r="M367" s="6" t="s">
        <v>2083</v>
      </c>
      <c r="N367" s="38">
        <v>1</v>
      </c>
      <c r="O367" s="6" t="s">
        <v>47</v>
      </c>
      <c r="P367" s="9">
        <v>0</v>
      </c>
      <c r="Q367" s="9">
        <v>0</v>
      </c>
      <c r="R367" s="9">
        <v>0</v>
      </c>
      <c r="S367" s="9">
        <v>0</v>
      </c>
      <c r="T367" s="9">
        <v>1</v>
      </c>
      <c r="U367" s="10">
        <v>1</v>
      </c>
      <c r="V367" s="62" t="s">
        <v>2086</v>
      </c>
      <c r="W367" s="6"/>
      <c r="X367" s="6"/>
      <c r="Y367" s="6"/>
      <c r="Z367" s="6"/>
      <c r="AA367" s="6"/>
      <c r="AB367" s="6"/>
      <c r="AC367" s="6"/>
    </row>
    <row r="368" spans="1:29" ht="12">
      <c r="A368" s="36" t="s">
        <v>1143</v>
      </c>
      <c r="B368" s="36" t="s">
        <v>1144</v>
      </c>
      <c r="C368" s="36" t="s">
        <v>250</v>
      </c>
      <c r="D368" s="7" t="s">
        <v>30</v>
      </c>
      <c r="E368" s="33">
        <v>42812</v>
      </c>
      <c r="F368" s="36" t="s">
        <v>375</v>
      </c>
      <c r="G368" s="39">
        <v>24</v>
      </c>
      <c r="H368" s="6">
        <f t="shared" si="135"/>
        <v>103.2</v>
      </c>
      <c r="I368" s="39">
        <v>200</v>
      </c>
      <c r="J368" s="6">
        <f t="shared" si="136"/>
        <v>26.400000000000002</v>
      </c>
      <c r="K368" s="6">
        <f t="shared" si="137"/>
        <v>180</v>
      </c>
      <c r="L368" s="36" t="s">
        <v>173</v>
      </c>
      <c r="M368" s="36" t="s">
        <v>1149</v>
      </c>
      <c r="N368" s="38">
        <v>1</v>
      </c>
      <c r="O368" s="36" t="s">
        <v>366</v>
      </c>
      <c r="P368" s="39">
        <v>0</v>
      </c>
      <c r="Q368" s="39">
        <v>0</v>
      </c>
      <c r="R368" s="39">
        <v>0</v>
      </c>
      <c r="S368" s="39">
        <v>0</v>
      </c>
      <c r="T368" s="39">
        <v>1</v>
      </c>
      <c r="U368" s="10">
        <v>1</v>
      </c>
      <c r="V368" s="40" t="s">
        <v>1153</v>
      </c>
      <c r="W368" s="36"/>
      <c r="X368" s="36"/>
      <c r="Y368" s="36"/>
      <c r="Z368" s="36"/>
      <c r="AA368" s="36"/>
      <c r="AB368" s="36"/>
      <c r="AC368" s="36"/>
    </row>
    <row r="369" spans="1:29" ht="12">
      <c r="A369" s="36" t="s">
        <v>1154</v>
      </c>
      <c r="B369" s="52" t="s">
        <v>1155</v>
      </c>
      <c r="C369" s="36" t="s">
        <v>298</v>
      </c>
      <c r="D369" s="7" t="s">
        <v>30</v>
      </c>
      <c r="E369" s="33">
        <v>42812</v>
      </c>
      <c r="F369" s="36" t="s">
        <v>86</v>
      </c>
      <c r="G369" s="39">
        <v>35</v>
      </c>
      <c r="H369" s="6">
        <f t="shared" si="135"/>
        <v>35</v>
      </c>
      <c r="I369" s="39">
        <v>35</v>
      </c>
      <c r="J369" s="6">
        <f t="shared" si="136"/>
        <v>38.5</v>
      </c>
      <c r="K369" s="6">
        <f t="shared" si="137"/>
        <v>31.5</v>
      </c>
      <c r="L369" s="36" t="s">
        <v>173</v>
      </c>
      <c r="M369" s="52" t="s">
        <v>1160</v>
      </c>
      <c r="N369" s="38">
        <v>1</v>
      </c>
      <c r="O369" s="36" t="s">
        <v>60</v>
      </c>
      <c r="P369" s="39">
        <v>0</v>
      </c>
      <c r="Q369" s="39">
        <v>0</v>
      </c>
      <c r="R369" s="39">
        <v>0</v>
      </c>
      <c r="S369" s="39">
        <v>0</v>
      </c>
      <c r="T369" s="39">
        <v>1</v>
      </c>
      <c r="U369" s="10">
        <v>1</v>
      </c>
      <c r="V369" s="40" t="s">
        <v>1164</v>
      </c>
      <c r="W369" s="36"/>
      <c r="X369" s="36"/>
      <c r="Y369" s="36"/>
      <c r="Z369" s="36"/>
      <c r="AA369" s="36"/>
      <c r="AB369" s="36"/>
      <c r="AC369" s="36"/>
    </row>
    <row r="370" spans="1:29" ht="12">
      <c r="A370" s="36" t="s">
        <v>423</v>
      </c>
      <c r="B370" s="36" t="s">
        <v>2091</v>
      </c>
      <c r="C370" s="36" t="s">
        <v>427</v>
      </c>
      <c r="D370" s="7" t="s">
        <v>30</v>
      </c>
      <c r="E370" s="33">
        <v>42812</v>
      </c>
      <c r="F370" s="36" t="s">
        <v>345</v>
      </c>
      <c r="G370" s="39">
        <v>200</v>
      </c>
      <c r="H370" s="6">
        <f t="shared" si="135"/>
        <v>200</v>
      </c>
      <c r="I370" s="39">
        <v>200</v>
      </c>
      <c r="J370" s="6">
        <f t="shared" si="136"/>
        <v>220.00000000000003</v>
      </c>
      <c r="K370" s="6">
        <f t="shared" si="137"/>
        <v>180</v>
      </c>
      <c r="L370" s="36" t="s">
        <v>173</v>
      </c>
      <c r="M370" s="36" t="s">
        <v>2094</v>
      </c>
      <c r="N370" s="38">
        <v>0</v>
      </c>
      <c r="O370" s="36" t="s">
        <v>60</v>
      </c>
      <c r="P370" s="39">
        <v>0</v>
      </c>
      <c r="Q370" s="39">
        <v>0</v>
      </c>
      <c r="R370" s="39">
        <v>0</v>
      </c>
      <c r="S370" s="39">
        <v>0</v>
      </c>
      <c r="T370" s="39">
        <v>1</v>
      </c>
      <c r="U370" s="10">
        <v>1</v>
      </c>
      <c r="V370" s="40" t="s">
        <v>2095</v>
      </c>
      <c r="W370" s="36"/>
      <c r="X370" s="36"/>
      <c r="Y370" s="36"/>
      <c r="Z370" s="36"/>
      <c r="AA370" s="36"/>
      <c r="AB370" s="36"/>
      <c r="AC370" s="36"/>
    </row>
    <row r="371" spans="1:29" ht="12">
      <c r="A371" s="36" t="s">
        <v>2272</v>
      </c>
      <c r="B371" s="36" t="s">
        <v>2273</v>
      </c>
      <c r="C371" s="36" t="s">
        <v>336</v>
      </c>
      <c r="D371" s="7" t="s">
        <v>30</v>
      </c>
      <c r="E371" s="33">
        <v>42812</v>
      </c>
      <c r="F371" s="36"/>
      <c r="G371" s="36"/>
      <c r="H371" s="6"/>
      <c r="I371" s="36"/>
      <c r="J371" s="6"/>
      <c r="K371" s="6"/>
      <c r="L371" s="36" t="s">
        <v>2274</v>
      </c>
      <c r="M371" s="36" t="s">
        <v>2275</v>
      </c>
      <c r="N371" s="38">
        <v>2</v>
      </c>
      <c r="O371" s="36" t="s">
        <v>60</v>
      </c>
      <c r="P371" s="39">
        <v>0</v>
      </c>
      <c r="Q371" s="39">
        <v>0</v>
      </c>
      <c r="R371" s="39">
        <v>0</v>
      </c>
      <c r="S371" s="39">
        <v>0</v>
      </c>
      <c r="T371" s="39">
        <v>1</v>
      </c>
      <c r="U371" s="10">
        <v>1</v>
      </c>
      <c r="V371" s="40" t="s">
        <v>2276</v>
      </c>
      <c r="W371" s="40" t="s">
        <v>2278</v>
      </c>
      <c r="X371" s="40" t="s">
        <v>2279</v>
      </c>
      <c r="Y371" s="36"/>
      <c r="Z371" s="36"/>
      <c r="AA371" s="36"/>
      <c r="AB371" s="36"/>
      <c r="AC371" s="36"/>
    </row>
    <row r="372" spans="1:29" ht="12">
      <c r="A372" s="36" t="s">
        <v>2272</v>
      </c>
      <c r="B372" s="36" t="s">
        <v>2273</v>
      </c>
      <c r="C372" s="36" t="s">
        <v>336</v>
      </c>
      <c r="D372" s="7" t="s">
        <v>30</v>
      </c>
      <c r="E372" s="33">
        <v>42812</v>
      </c>
      <c r="F372" s="36"/>
      <c r="G372" s="36"/>
      <c r="H372" s="6"/>
      <c r="I372" s="36"/>
      <c r="J372" s="6"/>
      <c r="K372" s="6"/>
      <c r="L372" s="36" t="s">
        <v>2281</v>
      </c>
      <c r="M372" s="36" t="s">
        <v>2283</v>
      </c>
      <c r="N372" s="38">
        <v>1</v>
      </c>
      <c r="O372" s="36" t="s">
        <v>47</v>
      </c>
      <c r="P372" s="39">
        <v>0</v>
      </c>
      <c r="Q372" s="39">
        <v>0</v>
      </c>
      <c r="R372" s="39">
        <v>0</v>
      </c>
      <c r="S372" s="39">
        <v>0</v>
      </c>
      <c r="T372" s="38">
        <v>0</v>
      </c>
      <c r="U372" s="10">
        <v>1</v>
      </c>
      <c r="V372" s="40" t="s">
        <v>2276</v>
      </c>
      <c r="W372" s="40" t="s">
        <v>2278</v>
      </c>
      <c r="X372" s="36"/>
      <c r="Y372" s="36"/>
      <c r="Z372" s="36"/>
      <c r="AA372" s="36"/>
      <c r="AB372" s="36"/>
      <c r="AC372" s="36"/>
    </row>
    <row r="373" spans="1:29" ht="12">
      <c r="A373" s="36" t="s">
        <v>2272</v>
      </c>
      <c r="B373" s="36" t="s">
        <v>2273</v>
      </c>
      <c r="C373" s="36" t="s">
        <v>336</v>
      </c>
      <c r="D373" s="7" t="s">
        <v>30</v>
      </c>
      <c r="E373" s="33">
        <v>42812</v>
      </c>
      <c r="F373" s="36" t="s">
        <v>2286</v>
      </c>
      <c r="G373" s="39">
        <v>15</v>
      </c>
      <c r="H373" s="6">
        <f t="shared" ref="H373:H376" si="138">(J373+K373)/2</f>
        <v>17.25</v>
      </c>
      <c r="I373" s="39">
        <v>20</v>
      </c>
      <c r="J373" s="6">
        <f t="shared" ref="J373:J376" si="139">G373*1.1</f>
        <v>16.5</v>
      </c>
      <c r="K373" s="6">
        <f t="shared" ref="K373:K376" si="140">I373*0.9</f>
        <v>18</v>
      </c>
      <c r="L373" s="36" t="s">
        <v>2287</v>
      </c>
      <c r="M373" s="36" t="s">
        <v>2288</v>
      </c>
      <c r="N373" s="38">
        <v>2</v>
      </c>
      <c r="O373" s="36" t="s">
        <v>2289</v>
      </c>
      <c r="P373" s="39">
        <v>0</v>
      </c>
      <c r="Q373" s="39">
        <v>0</v>
      </c>
      <c r="R373" s="39">
        <v>0</v>
      </c>
      <c r="S373" s="39">
        <v>0</v>
      </c>
      <c r="T373" s="38">
        <v>0</v>
      </c>
      <c r="U373" s="10">
        <v>1</v>
      </c>
      <c r="V373" s="40" t="s">
        <v>2278</v>
      </c>
      <c r="W373" s="40" t="s">
        <v>2276</v>
      </c>
      <c r="X373" s="36"/>
      <c r="Y373" s="36"/>
      <c r="Z373" s="36"/>
      <c r="AA373" s="36"/>
      <c r="AB373" s="36"/>
      <c r="AC373" s="36"/>
    </row>
    <row r="374" spans="1:29" ht="12">
      <c r="A374" s="36" t="s">
        <v>501</v>
      </c>
      <c r="B374" s="36" t="s">
        <v>502</v>
      </c>
      <c r="C374" s="36" t="s">
        <v>443</v>
      </c>
      <c r="D374" s="7" t="s">
        <v>30</v>
      </c>
      <c r="E374" s="33">
        <v>42812</v>
      </c>
      <c r="F374" s="36" t="s">
        <v>504</v>
      </c>
      <c r="G374" s="39">
        <v>70</v>
      </c>
      <c r="H374" s="6">
        <f t="shared" si="138"/>
        <v>70</v>
      </c>
      <c r="I374" s="39">
        <v>70</v>
      </c>
      <c r="J374" s="6">
        <f t="shared" si="139"/>
        <v>77</v>
      </c>
      <c r="K374" s="6">
        <f t="shared" si="140"/>
        <v>63</v>
      </c>
      <c r="L374" s="36" t="s">
        <v>508</v>
      </c>
      <c r="M374" s="36" t="s">
        <v>509</v>
      </c>
      <c r="N374" s="38">
        <v>1</v>
      </c>
      <c r="O374" s="36" t="s">
        <v>448</v>
      </c>
      <c r="P374" s="39">
        <v>0</v>
      </c>
      <c r="Q374" s="39">
        <v>0</v>
      </c>
      <c r="R374" s="39">
        <v>0</v>
      </c>
      <c r="S374" s="39">
        <v>0</v>
      </c>
      <c r="T374" s="39">
        <v>1</v>
      </c>
      <c r="U374" s="10">
        <v>1</v>
      </c>
      <c r="V374" s="40" t="s">
        <v>511</v>
      </c>
      <c r="W374" s="36"/>
      <c r="X374" s="36"/>
      <c r="Y374" s="36"/>
      <c r="Z374" s="36"/>
      <c r="AA374" s="36"/>
      <c r="AB374" s="36"/>
      <c r="AC374" s="36"/>
    </row>
    <row r="375" spans="1:29" ht="12">
      <c r="A375" s="6" t="s">
        <v>1639</v>
      </c>
      <c r="B375" s="6" t="s">
        <v>1640</v>
      </c>
      <c r="C375" s="6" t="s">
        <v>443</v>
      </c>
      <c r="D375" s="7" t="s">
        <v>30</v>
      </c>
      <c r="E375" s="51">
        <v>42812</v>
      </c>
      <c r="F375" s="6" t="s">
        <v>1641</v>
      </c>
      <c r="G375" s="9">
        <v>150</v>
      </c>
      <c r="H375" s="6">
        <f t="shared" si="138"/>
        <v>150</v>
      </c>
      <c r="I375" s="9">
        <v>150</v>
      </c>
      <c r="J375" s="6">
        <f t="shared" si="139"/>
        <v>165</v>
      </c>
      <c r="K375" s="6">
        <f t="shared" si="140"/>
        <v>135</v>
      </c>
      <c r="L375" s="20" t="s">
        <v>1649</v>
      </c>
      <c r="M375" s="20" t="s">
        <v>1650</v>
      </c>
      <c r="N375" s="38">
        <v>1</v>
      </c>
      <c r="O375" s="6" t="s">
        <v>47</v>
      </c>
      <c r="P375" s="9">
        <v>0</v>
      </c>
      <c r="Q375" s="9">
        <v>0</v>
      </c>
      <c r="R375" s="9">
        <v>0</v>
      </c>
      <c r="S375" s="9">
        <v>0</v>
      </c>
      <c r="T375" s="9">
        <v>1</v>
      </c>
      <c r="U375" s="10">
        <v>1</v>
      </c>
      <c r="V375" s="61" t="s">
        <v>1651</v>
      </c>
      <c r="W375" s="6"/>
      <c r="X375" s="6"/>
      <c r="Y375" s="6"/>
      <c r="Z375" s="6"/>
      <c r="AA375" s="6"/>
      <c r="AB375" s="6"/>
      <c r="AC375" s="6"/>
    </row>
    <row r="376" spans="1:29" ht="12">
      <c r="A376" s="36" t="s">
        <v>1165</v>
      </c>
      <c r="B376" s="36" t="s">
        <v>1166</v>
      </c>
      <c r="C376" s="36" t="s">
        <v>309</v>
      </c>
      <c r="D376" s="7" t="s">
        <v>30</v>
      </c>
      <c r="E376" s="33">
        <v>42812</v>
      </c>
      <c r="F376" s="36" t="s">
        <v>1168</v>
      </c>
      <c r="G376" s="39">
        <v>200</v>
      </c>
      <c r="H376" s="6">
        <f t="shared" si="138"/>
        <v>200</v>
      </c>
      <c r="I376" s="39">
        <v>200</v>
      </c>
      <c r="J376" s="6">
        <f t="shared" si="139"/>
        <v>220.00000000000003</v>
      </c>
      <c r="K376" s="6">
        <f t="shared" si="140"/>
        <v>180</v>
      </c>
      <c r="L376" s="36" t="s">
        <v>1170</v>
      </c>
      <c r="M376" s="36" t="s">
        <v>1171</v>
      </c>
      <c r="N376" s="38">
        <v>1</v>
      </c>
      <c r="O376" s="36" t="s">
        <v>60</v>
      </c>
      <c r="P376" s="39">
        <v>0</v>
      </c>
      <c r="Q376" s="39">
        <v>0</v>
      </c>
      <c r="R376" s="39">
        <v>0</v>
      </c>
      <c r="S376" s="39">
        <v>0</v>
      </c>
      <c r="T376" s="39">
        <v>1</v>
      </c>
      <c r="U376" s="10">
        <v>1</v>
      </c>
      <c r="V376" s="40" t="s">
        <v>1174</v>
      </c>
      <c r="W376" s="36"/>
      <c r="X376" s="36"/>
      <c r="Y376" s="36"/>
      <c r="Z376" s="36"/>
      <c r="AA376" s="36"/>
      <c r="AB376" s="36"/>
      <c r="AC376" s="36"/>
    </row>
    <row r="377" spans="1:29" ht="12">
      <c r="A377" s="36" t="s">
        <v>1594</v>
      </c>
      <c r="B377" s="36" t="s">
        <v>1652</v>
      </c>
      <c r="C377" s="36" t="s">
        <v>855</v>
      </c>
      <c r="D377" s="7" t="s">
        <v>30</v>
      </c>
      <c r="E377" s="33">
        <v>42812</v>
      </c>
      <c r="F377" s="36"/>
      <c r="G377" s="36"/>
      <c r="H377" s="6"/>
      <c r="I377" s="36"/>
      <c r="J377" s="6"/>
      <c r="K377" s="6"/>
      <c r="L377" s="36" t="s">
        <v>173</v>
      </c>
      <c r="M377" s="36" t="s">
        <v>1653</v>
      </c>
      <c r="N377" s="38">
        <v>0</v>
      </c>
      <c r="O377" s="36" t="s">
        <v>167</v>
      </c>
      <c r="P377" s="39">
        <v>0</v>
      </c>
      <c r="Q377" s="39">
        <v>0</v>
      </c>
      <c r="R377" s="39">
        <v>0</v>
      </c>
      <c r="S377" s="39">
        <v>0</v>
      </c>
      <c r="T377" s="39">
        <v>1</v>
      </c>
      <c r="U377" s="10">
        <v>1</v>
      </c>
      <c r="V377" s="40" t="s">
        <v>1654</v>
      </c>
      <c r="W377" s="36"/>
      <c r="X377" s="36"/>
      <c r="Y377" s="36"/>
      <c r="Z377" s="36"/>
      <c r="AA377" s="36"/>
      <c r="AB377" s="36"/>
      <c r="AC377" s="36"/>
    </row>
    <row r="378" spans="1:29" ht="12">
      <c r="A378" s="6" t="s">
        <v>2036</v>
      </c>
      <c r="B378" s="6" t="s">
        <v>2037</v>
      </c>
      <c r="C378" s="6" t="s">
        <v>516</v>
      </c>
      <c r="D378" s="7" t="s">
        <v>30</v>
      </c>
      <c r="E378" s="51">
        <v>42812</v>
      </c>
      <c r="F378" s="6" t="s">
        <v>287</v>
      </c>
      <c r="G378" s="9">
        <v>300</v>
      </c>
      <c r="H378" s="6">
        <f t="shared" ref="H378:H387" si="141">(J378+K378)/2</f>
        <v>300</v>
      </c>
      <c r="I378" s="9">
        <v>300</v>
      </c>
      <c r="J378" s="6">
        <f t="shared" ref="J378:J387" si="142">G378*1.1</f>
        <v>330</v>
      </c>
      <c r="K378" s="6">
        <f t="shared" ref="K378:K387" si="143">I378*0.9</f>
        <v>270</v>
      </c>
      <c r="L378" s="6" t="s">
        <v>99</v>
      </c>
      <c r="M378" s="6" t="s">
        <v>2040</v>
      </c>
      <c r="N378" s="38">
        <v>1</v>
      </c>
      <c r="O378" s="6" t="s">
        <v>47</v>
      </c>
      <c r="P378" s="9">
        <v>0</v>
      </c>
      <c r="Q378" s="9">
        <v>0</v>
      </c>
      <c r="R378" s="9">
        <v>0</v>
      </c>
      <c r="S378" s="9">
        <v>0</v>
      </c>
      <c r="T378" s="9">
        <v>1</v>
      </c>
      <c r="U378" s="10">
        <v>1</v>
      </c>
      <c r="V378" s="11" t="s">
        <v>2042</v>
      </c>
      <c r="W378" s="6"/>
      <c r="X378" s="6"/>
      <c r="Y378" s="6"/>
      <c r="Z378" s="6"/>
      <c r="AA378" s="6"/>
      <c r="AB378" s="6"/>
      <c r="AC378" s="6"/>
    </row>
    <row r="379" spans="1:29" ht="12">
      <c r="A379" s="36" t="s">
        <v>514</v>
      </c>
      <c r="B379" s="36" t="s">
        <v>515</v>
      </c>
      <c r="C379" s="36" t="s">
        <v>516</v>
      </c>
      <c r="D379" s="7" t="s">
        <v>30</v>
      </c>
      <c r="E379" s="33">
        <v>42812</v>
      </c>
      <c r="F379" s="36" t="s">
        <v>517</v>
      </c>
      <c r="G379" s="39">
        <v>15</v>
      </c>
      <c r="H379" s="6">
        <f t="shared" si="141"/>
        <v>15</v>
      </c>
      <c r="I379" s="39">
        <v>15</v>
      </c>
      <c r="J379" s="6">
        <f t="shared" si="142"/>
        <v>16.5</v>
      </c>
      <c r="K379" s="6">
        <f t="shared" si="143"/>
        <v>13.5</v>
      </c>
      <c r="L379" s="36" t="s">
        <v>173</v>
      </c>
      <c r="M379" s="36" t="s">
        <v>518</v>
      </c>
      <c r="N379" s="38">
        <v>1</v>
      </c>
      <c r="O379" s="36"/>
      <c r="P379" s="39">
        <v>0</v>
      </c>
      <c r="Q379" s="39">
        <v>0</v>
      </c>
      <c r="R379" s="39">
        <v>0</v>
      </c>
      <c r="S379" s="39">
        <v>0</v>
      </c>
      <c r="T379" s="39">
        <v>1</v>
      </c>
      <c r="U379" s="10">
        <v>1</v>
      </c>
      <c r="V379" s="40" t="s">
        <v>519</v>
      </c>
      <c r="W379" s="36"/>
      <c r="X379" s="36"/>
      <c r="Y379" s="36"/>
      <c r="Z379" s="36"/>
      <c r="AA379" s="36"/>
      <c r="AB379" s="36"/>
      <c r="AC379" s="36"/>
    </row>
    <row r="380" spans="1:29" ht="12">
      <c r="A380" s="6" t="s">
        <v>2290</v>
      </c>
      <c r="B380" s="6" t="s">
        <v>2291</v>
      </c>
      <c r="C380" s="6" t="s">
        <v>516</v>
      </c>
      <c r="D380" s="7" t="s">
        <v>30</v>
      </c>
      <c r="E380" s="51">
        <v>42812</v>
      </c>
      <c r="F380" s="6" t="s">
        <v>1875</v>
      </c>
      <c r="G380" s="9">
        <v>100</v>
      </c>
      <c r="H380" s="6">
        <f t="shared" si="141"/>
        <v>100</v>
      </c>
      <c r="I380" s="9">
        <v>100</v>
      </c>
      <c r="J380" s="6">
        <f t="shared" si="142"/>
        <v>110.00000000000001</v>
      </c>
      <c r="K380" s="6">
        <f t="shared" si="143"/>
        <v>90</v>
      </c>
      <c r="L380" s="6" t="s">
        <v>2292</v>
      </c>
      <c r="M380" s="6" t="s">
        <v>2293</v>
      </c>
      <c r="N380" s="38">
        <v>1</v>
      </c>
      <c r="O380" s="6" t="s">
        <v>448</v>
      </c>
      <c r="P380" s="9">
        <v>0</v>
      </c>
      <c r="Q380" s="9">
        <v>0</v>
      </c>
      <c r="R380" s="9">
        <v>0</v>
      </c>
      <c r="S380" s="9">
        <v>0</v>
      </c>
      <c r="T380" s="9">
        <v>1</v>
      </c>
      <c r="U380" s="10">
        <v>1</v>
      </c>
      <c r="V380" s="61" t="s">
        <v>2294</v>
      </c>
      <c r="W380" s="6"/>
      <c r="X380" s="6"/>
      <c r="Y380" s="6"/>
      <c r="Z380" s="6"/>
      <c r="AA380" s="6"/>
      <c r="AB380" s="6"/>
      <c r="AC380" s="6"/>
    </row>
    <row r="381" spans="1:29" ht="12">
      <c r="A381" s="36" t="s">
        <v>1655</v>
      </c>
      <c r="B381" s="36" t="s">
        <v>1656</v>
      </c>
      <c r="C381" s="36" t="s">
        <v>1657</v>
      </c>
      <c r="D381" s="7" t="s">
        <v>30</v>
      </c>
      <c r="E381" s="33">
        <v>42812</v>
      </c>
      <c r="F381" s="36" t="s">
        <v>1658</v>
      </c>
      <c r="G381" s="39">
        <v>80</v>
      </c>
      <c r="H381" s="6">
        <f t="shared" si="141"/>
        <v>80</v>
      </c>
      <c r="I381" s="39">
        <v>80</v>
      </c>
      <c r="J381" s="6">
        <f t="shared" si="142"/>
        <v>88</v>
      </c>
      <c r="K381" s="6">
        <f t="shared" si="143"/>
        <v>72</v>
      </c>
      <c r="L381" s="36" t="s">
        <v>1662</v>
      </c>
      <c r="M381" s="37" t="s">
        <v>1663</v>
      </c>
      <c r="N381" s="38">
        <v>1</v>
      </c>
      <c r="O381" s="36" t="s">
        <v>60</v>
      </c>
      <c r="P381" s="39">
        <v>0</v>
      </c>
      <c r="Q381" s="39">
        <v>0</v>
      </c>
      <c r="R381" s="39">
        <v>0</v>
      </c>
      <c r="S381" s="39">
        <v>0</v>
      </c>
      <c r="T381" s="39">
        <v>1</v>
      </c>
      <c r="U381" s="10">
        <v>1</v>
      </c>
      <c r="V381" s="40" t="s">
        <v>1664</v>
      </c>
      <c r="W381" s="36"/>
      <c r="X381" s="36"/>
      <c r="Y381" s="36"/>
      <c r="Z381" s="36"/>
      <c r="AA381" s="36"/>
      <c r="AB381" s="36"/>
      <c r="AC381" s="36"/>
    </row>
    <row r="382" spans="1:29" ht="12">
      <c r="A382" s="41" t="s">
        <v>343</v>
      </c>
      <c r="B382" s="36" t="s">
        <v>688</v>
      </c>
      <c r="C382" s="41" t="s">
        <v>35</v>
      </c>
      <c r="D382" s="7" t="s">
        <v>30</v>
      </c>
      <c r="E382" s="14">
        <v>42813</v>
      </c>
      <c r="F382" s="43" t="s">
        <v>690</v>
      </c>
      <c r="G382" s="25">
        <v>200</v>
      </c>
      <c r="H382" s="6">
        <f t="shared" si="141"/>
        <v>200</v>
      </c>
      <c r="I382" s="25">
        <v>200</v>
      </c>
      <c r="J382" s="6">
        <f t="shared" si="142"/>
        <v>220.00000000000003</v>
      </c>
      <c r="K382" s="6">
        <f t="shared" si="143"/>
        <v>180</v>
      </c>
      <c r="L382" s="36" t="s">
        <v>645</v>
      </c>
      <c r="M382" s="43" t="s">
        <v>646</v>
      </c>
      <c r="N382" s="38">
        <v>0</v>
      </c>
      <c r="O382" s="43" t="s">
        <v>366</v>
      </c>
      <c r="P382" s="25">
        <v>0</v>
      </c>
      <c r="Q382" s="25">
        <v>0</v>
      </c>
      <c r="R382" s="25">
        <v>0</v>
      </c>
      <c r="S382" s="25">
        <v>0</v>
      </c>
      <c r="T382" s="25">
        <v>1</v>
      </c>
      <c r="U382" s="10">
        <v>1</v>
      </c>
      <c r="V382" s="44" t="s">
        <v>693</v>
      </c>
      <c r="W382" s="36"/>
      <c r="X382" s="36"/>
      <c r="Y382" s="36"/>
      <c r="Z382" s="36"/>
      <c r="AA382" s="36"/>
      <c r="AB382" s="36"/>
      <c r="AC382" s="36"/>
    </row>
    <row r="383" spans="1:29" ht="12">
      <c r="A383" s="36" t="s">
        <v>521</v>
      </c>
      <c r="B383" s="36" t="s">
        <v>522</v>
      </c>
      <c r="C383" s="41" t="s">
        <v>163</v>
      </c>
      <c r="D383" s="7" t="s">
        <v>30</v>
      </c>
      <c r="E383" s="33">
        <v>42813</v>
      </c>
      <c r="F383" s="43" t="s">
        <v>375</v>
      </c>
      <c r="G383" s="25">
        <v>24</v>
      </c>
      <c r="H383" s="6">
        <f t="shared" si="141"/>
        <v>24</v>
      </c>
      <c r="I383" s="25">
        <v>24</v>
      </c>
      <c r="J383" s="6">
        <f t="shared" si="142"/>
        <v>26.400000000000002</v>
      </c>
      <c r="K383" s="6">
        <f t="shared" si="143"/>
        <v>21.6</v>
      </c>
      <c r="L383" s="36" t="s">
        <v>524</v>
      </c>
      <c r="M383" s="36" t="s">
        <v>156</v>
      </c>
      <c r="N383" s="38">
        <v>1</v>
      </c>
      <c r="O383" s="43" t="s">
        <v>60</v>
      </c>
      <c r="P383" s="25">
        <v>0</v>
      </c>
      <c r="Q383" s="25">
        <v>0</v>
      </c>
      <c r="R383" s="25">
        <v>0</v>
      </c>
      <c r="S383" s="25">
        <v>0</v>
      </c>
      <c r="T383" s="25">
        <v>1</v>
      </c>
      <c r="U383" s="10">
        <v>1</v>
      </c>
      <c r="V383" s="44" t="s">
        <v>525</v>
      </c>
      <c r="W383" s="36"/>
      <c r="X383" s="36"/>
      <c r="Y383" s="36"/>
      <c r="Z383" s="36"/>
      <c r="AA383" s="36"/>
      <c r="AB383" s="36"/>
      <c r="AC383" s="36"/>
    </row>
    <row r="384" spans="1:29" ht="12">
      <c r="A384" s="36" t="s">
        <v>762</v>
      </c>
      <c r="B384" s="36" t="s">
        <v>1317</v>
      </c>
      <c r="C384" s="36" t="s">
        <v>1061</v>
      </c>
      <c r="D384" s="7" t="s">
        <v>30</v>
      </c>
      <c r="E384" s="33">
        <v>42813</v>
      </c>
      <c r="F384" s="36" t="s">
        <v>345</v>
      </c>
      <c r="G384" s="39">
        <v>200</v>
      </c>
      <c r="H384" s="6">
        <f t="shared" si="141"/>
        <v>200</v>
      </c>
      <c r="I384" s="39">
        <v>200</v>
      </c>
      <c r="J384" s="6">
        <f t="shared" si="142"/>
        <v>220.00000000000003</v>
      </c>
      <c r="K384" s="6">
        <f t="shared" si="143"/>
        <v>180</v>
      </c>
      <c r="L384" s="36" t="s">
        <v>1318</v>
      </c>
      <c r="M384" s="36" t="s">
        <v>1319</v>
      </c>
      <c r="N384" s="38">
        <v>1</v>
      </c>
      <c r="O384" s="36" t="s">
        <v>47</v>
      </c>
      <c r="P384" s="39">
        <v>0</v>
      </c>
      <c r="Q384" s="39">
        <v>0</v>
      </c>
      <c r="R384" s="39">
        <v>0</v>
      </c>
      <c r="S384" s="39">
        <v>0</v>
      </c>
      <c r="T384" s="39">
        <v>1</v>
      </c>
      <c r="U384" s="10">
        <v>1</v>
      </c>
      <c r="V384" s="40" t="s">
        <v>1320</v>
      </c>
      <c r="W384" s="36"/>
      <c r="X384" s="36"/>
      <c r="Y384" s="36"/>
      <c r="Z384" s="36"/>
      <c r="AA384" s="36"/>
      <c r="AB384" s="36"/>
      <c r="AC384" s="36"/>
    </row>
    <row r="385" spans="1:29" ht="12">
      <c r="A385" s="36" t="s">
        <v>1065</v>
      </c>
      <c r="B385" s="36" t="s">
        <v>1665</v>
      </c>
      <c r="C385" s="36" t="s">
        <v>65</v>
      </c>
      <c r="D385" s="7" t="s">
        <v>30</v>
      </c>
      <c r="E385" s="53">
        <v>42813</v>
      </c>
      <c r="F385" s="36" t="s">
        <v>375</v>
      </c>
      <c r="G385" s="39">
        <v>24</v>
      </c>
      <c r="H385" s="6">
        <f t="shared" si="141"/>
        <v>24</v>
      </c>
      <c r="I385" s="39">
        <v>24</v>
      </c>
      <c r="J385" s="6">
        <f t="shared" si="142"/>
        <v>26.400000000000002</v>
      </c>
      <c r="K385" s="6">
        <f t="shared" si="143"/>
        <v>21.6</v>
      </c>
      <c r="L385" s="36" t="s">
        <v>173</v>
      </c>
      <c r="M385" s="36" t="s">
        <v>1666</v>
      </c>
      <c r="N385" s="38">
        <v>0</v>
      </c>
      <c r="O385" s="36" t="s">
        <v>60</v>
      </c>
      <c r="P385" s="39">
        <v>0</v>
      </c>
      <c r="Q385" s="39">
        <v>0</v>
      </c>
      <c r="R385" s="39">
        <v>0</v>
      </c>
      <c r="S385" s="39">
        <v>0</v>
      </c>
      <c r="T385" s="39">
        <v>1</v>
      </c>
      <c r="U385" s="10">
        <v>1</v>
      </c>
      <c r="V385" s="40" t="s">
        <v>1667</v>
      </c>
      <c r="W385" s="36"/>
      <c r="X385" s="36"/>
      <c r="Y385" s="36"/>
      <c r="Z385" s="36"/>
      <c r="AA385" s="36"/>
      <c r="AB385" s="36"/>
      <c r="AC385" s="36"/>
    </row>
    <row r="386" spans="1:29" ht="12">
      <c r="A386" s="36" t="s">
        <v>1669</v>
      </c>
      <c r="B386" s="36" t="s">
        <v>1670</v>
      </c>
      <c r="C386" s="36" t="s">
        <v>1031</v>
      </c>
      <c r="D386" s="7" t="s">
        <v>30</v>
      </c>
      <c r="E386" s="33">
        <v>42813</v>
      </c>
      <c r="F386" s="36" t="s">
        <v>256</v>
      </c>
      <c r="G386" s="39">
        <v>12</v>
      </c>
      <c r="H386" s="6">
        <f t="shared" si="141"/>
        <v>12</v>
      </c>
      <c r="I386" s="39">
        <v>12</v>
      </c>
      <c r="J386" s="6">
        <f t="shared" si="142"/>
        <v>13.200000000000001</v>
      </c>
      <c r="K386" s="6">
        <f t="shared" si="143"/>
        <v>10.8</v>
      </c>
      <c r="L386" s="36" t="s">
        <v>173</v>
      </c>
      <c r="M386" s="36" t="s">
        <v>1671</v>
      </c>
      <c r="N386" s="38">
        <v>2</v>
      </c>
      <c r="O386" s="36" t="s">
        <v>60</v>
      </c>
      <c r="P386" s="39">
        <v>0</v>
      </c>
      <c r="Q386" s="39">
        <v>0</v>
      </c>
      <c r="R386" s="39">
        <v>0</v>
      </c>
      <c r="S386" s="39">
        <v>0</v>
      </c>
      <c r="T386" s="39">
        <v>1</v>
      </c>
      <c r="U386" s="10">
        <v>1</v>
      </c>
      <c r="V386" s="40" t="s">
        <v>1672</v>
      </c>
      <c r="W386" s="36"/>
      <c r="X386" s="36"/>
      <c r="Y386" s="36"/>
      <c r="Z386" s="36"/>
      <c r="AA386" s="36"/>
      <c r="AB386" s="36"/>
      <c r="AC386" s="36"/>
    </row>
    <row r="387" spans="1:29" ht="14">
      <c r="A387" s="36" t="s">
        <v>922</v>
      </c>
      <c r="B387" s="36" t="s">
        <v>2232</v>
      </c>
      <c r="C387" s="36" t="s">
        <v>855</v>
      </c>
      <c r="D387" s="7" t="s">
        <v>30</v>
      </c>
      <c r="E387" s="33">
        <v>42813</v>
      </c>
      <c r="F387" s="60" t="s">
        <v>2233</v>
      </c>
      <c r="G387" s="39">
        <v>180</v>
      </c>
      <c r="H387" s="6">
        <f t="shared" si="141"/>
        <v>220.5</v>
      </c>
      <c r="I387" s="39">
        <v>270</v>
      </c>
      <c r="J387" s="6">
        <f t="shared" si="142"/>
        <v>198.00000000000003</v>
      </c>
      <c r="K387" s="6">
        <f t="shared" si="143"/>
        <v>243</v>
      </c>
      <c r="L387" s="36" t="s">
        <v>99</v>
      </c>
      <c r="M387" s="36" t="s">
        <v>2234</v>
      </c>
      <c r="N387" s="38">
        <v>1</v>
      </c>
      <c r="O387" s="36" t="s">
        <v>60</v>
      </c>
      <c r="P387" s="39">
        <v>0</v>
      </c>
      <c r="Q387" s="39">
        <v>0</v>
      </c>
      <c r="R387" s="39">
        <v>0</v>
      </c>
      <c r="S387" s="39">
        <v>0</v>
      </c>
      <c r="T387" s="39">
        <v>1</v>
      </c>
      <c r="U387" s="10">
        <v>1</v>
      </c>
      <c r="V387" s="40" t="s">
        <v>2235</v>
      </c>
      <c r="W387" s="36"/>
      <c r="X387" s="36"/>
      <c r="Y387" s="36"/>
      <c r="Z387" s="36"/>
      <c r="AA387" s="36"/>
      <c r="AB387" s="36"/>
      <c r="AC387" s="36"/>
    </row>
    <row r="388" spans="1:29" ht="12">
      <c r="A388" s="46" t="s">
        <v>695</v>
      </c>
      <c r="B388" s="46" t="s">
        <v>696</v>
      </c>
      <c r="C388" s="46" t="s">
        <v>35</v>
      </c>
      <c r="D388" s="7" t="s">
        <v>30</v>
      </c>
      <c r="E388" s="63">
        <v>42814</v>
      </c>
      <c r="F388" s="46" t="s">
        <v>183</v>
      </c>
      <c r="G388" s="46"/>
      <c r="H388" s="6"/>
      <c r="I388" s="46"/>
      <c r="J388" s="6"/>
      <c r="K388" s="6"/>
      <c r="L388" s="64" t="s">
        <v>701</v>
      </c>
      <c r="M388" s="64" t="s">
        <v>703</v>
      </c>
      <c r="N388" s="65">
        <v>0</v>
      </c>
      <c r="O388" s="46" t="s">
        <v>60</v>
      </c>
      <c r="P388" s="46">
        <v>0</v>
      </c>
      <c r="Q388" s="46">
        <v>0</v>
      </c>
      <c r="R388" s="46">
        <v>0</v>
      </c>
      <c r="S388" s="46">
        <v>0</v>
      </c>
      <c r="T388" s="46">
        <v>1</v>
      </c>
      <c r="U388" s="10">
        <v>1</v>
      </c>
      <c r="V388" s="48" t="s">
        <v>704</v>
      </c>
      <c r="W388" s="46"/>
      <c r="X388" s="46"/>
      <c r="Y388" s="46"/>
      <c r="Z388" s="46"/>
      <c r="AA388" s="46"/>
      <c r="AB388" s="46"/>
      <c r="AC388" s="58"/>
    </row>
    <row r="389" spans="1:29" ht="12">
      <c r="A389" s="46" t="s">
        <v>706</v>
      </c>
      <c r="B389" s="46" t="s">
        <v>708</v>
      </c>
      <c r="C389" s="46" t="s">
        <v>35</v>
      </c>
      <c r="D389" s="7" t="s">
        <v>30</v>
      </c>
      <c r="E389" s="63">
        <v>42814</v>
      </c>
      <c r="F389" s="46" t="s">
        <v>538</v>
      </c>
      <c r="G389" s="46">
        <v>200</v>
      </c>
      <c r="H389" s="6">
        <f>(J389+K389)/2</f>
        <v>200</v>
      </c>
      <c r="I389" s="46">
        <v>200</v>
      </c>
      <c r="J389" s="6">
        <f>G389*1.1</f>
        <v>220.00000000000003</v>
      </c>
      <c r="K389" s="6">
        <f>I389*0.9</f>
        <v>180</v>
      </c>
      <c r="L389" s="64" t="s">
        <v>722</v>
      </c>
      <c r="M389" s="64" t="s">
        <v>723</v>
      </c>
      <c r="N389" s="65">
        <v>1</v>
      </c>
      <c r="O389" s="46" t="s">
        <v>40</v>
      </c>
      <c r="P389" s="46">
        <v>0</v>
      </c>
      <c r="Q389" s="46">
        <v>0</v>
      </c>
      <c r="R389" s="46">
        <v>0</v>
      </c>
      <c r="S389" s="46">
        <v>0</v>
      </c>
      <c r="T389" s="46">
        <v>1</v>
      </c>
      <c r="U389" s="10">
        <v>1</v>
      </c>
      <c r="V389" s="48" t="s">
        <v>725</v>
      </c>
      <c r="W389" s="46"/>
      <c r="X389" s="46"/>
      <c r="Y389" s="46"/>
      <c r="Z389" s="46"/>
      <c r="AA389" s="46"/>
      <c r="AB389" s="46"/>
      <c r="AC389" s="58"/>
    </row>
    <row r="390" spans="1:29" ht="12">
      <c r="A390" s="46" t="s">
        <v>1135</v>
      </c>
      <c r="B390" s="46" t="s">
        <v>1137</v>
      </c>
      <c r="C390" s="46" t="s">
        <v>324</v>
      </c>
      <c r="D390" s="7" t="s">
        <v>30</v>
      </c>
      <c r="E390" s="63">
        <v>42814</v>
      </c>
      <c r="F390" s="46" t="s">
        <v>183</v>
      </c>
      <c r="G390" s="46"/>
      <c r="H390" s="6"/>
      <c r="I390" s="46"/>
      <c r="J390" s="6"/>
      <c r="K390" s="6"/>
      <c r="L390" s="64" t="s">
        <v>1140</v>
      </c>
      <c r="M390" s="64" t="s">
        <v>1141</v>
      </c>
      <c r="N390" s="65">
        <v>0</v>
      </c>
      <c r="O390" s="46" t="s">
        <v>60</v>
      </c>
      <c r="P390" s="46">
        <v>0</v>
      </c>
      <c r="Q390" s="46">
        <v>0</v>
      </c>
      <c r="R390" s="46">
        <v>0</v>
      </c>
      <c r="S390" s="46">
        <v>0</v>
      </c>
      <c r="T390" s="46">
        <v>1</v>
      </c>
      <c r="U390" s="10">
        <v>1</v>
      </c>
      <c r="V390" s="48" t="s">
        <v>1147</v>
      </c>
      <c r="W390" s="46"/>
      <c r="X390" s="46"/>
      <c r="Y390" s="46"/>
      <c r="Z390" s="46"/>
      <c r="AA390" s="46"/>
      <c r="AB390" s="46"/>
      <c r="AC390" s="58"/>
    </row>
    <row r="391" spans="1:29" ht="12">
      <c r="A391" s="46" t="s">
        <v>1718</v>
      </c>
      <c r="B391" s="46" t="s">
        <v>1741</v>
      </c>
      <c r="C391" s="46" t="s">
        <v>300</v>
      </c>
      <c r="D391" s="7" t="s">
        <v>30</v>
      </c>
      <c r="E391" s="63">
        <v>42814</v>
      </c>
      <c r="F391" s="46" t="s">
        <v>538</v>
      </c>
      <c r="G391" s="46">
        <v>200</v>
      </c>
      <c r="H391" s="6">
        <f>(J391+K391)/2</f>
        <v>560</v>
      </c>
      <c r="I391" s="46">
        <v>1000</v>
      </c>
      <c r="J391" s="6">
        <f>G391*1.1</f>
        <v>220.00000000000003</v>
      </c>
      <c r="K391" s="6">
        <f>I391*0.9</f>
        <v>900</v>
      </c>
      <c r="L391" s="64" t="s">
        <v>275</v>
      </c>
      <c r="M391" s="64" t="s">
        <v>276</v>
      </c>
      <c r="N391" s="65">
        <v>1</v>
      </c>
      <c r="O391" s="46" t="s">
        <v>60</v>
      </c>
      <c r="P391" s="46">
        <v>0</v>
      </c>
      <c r="Q391" s="46">
        <v>0</v>
      </c>
      <c r="R391" s="46">
        <v>0</v>
      </c>
      <c r="S391" s="46">
        <v>0</v>
      </c>
      <c r="T391" s="46">
        <v>1</v>
      </c>
      <c r="U391" s="10">
        <v>1</v>
      </c>
      <c r="V391" s="48" t="s">
        <v>1753</v>
      </c>
      <c r="W391" s="46"/>
      <c r="X391" s="46"/>
      <c r="Y391" s="46"/>
      <c r="Z391" s="46"/>
      <c r="AA391" s="46"/>
      <c r="AB391" s="46"/>
      <c r="AC391" s="58"/>
    </row>
    <row r="392" spans="1:29" ht="12">
      <c r="A392" s="46" t="s">
        <v>959</v>
      </c>
      <c r="B392" s="46" t="s">
        <v>1673</v>
      </c>
      <c r="C392" s="46" t="s">
        <v>574</v>
      </c>
      <c r="D392" s="7" t="s">
        <v>30</v>
      </c>
      <c r="E392" s="63">
        <v>42814</v>
      </c>
      <c r="F392" s="46"/>
      <c r="G392" s="46"/>
      <c r="H392" s="6"/>
      <c r="I392" s="46"/>
      <c r="J392" s="6"/>
      <c r="K392" s="6"/>
      <c r="L392" s="64" t="s">
        <v>1674</v>
      </c>
      <c r="M392" s="64" t="s">
        <v>1675</v>
      </c>
      <c r="N392" s="65">
        <v>1</v>
      </c>
      <c r="O392" s="46" t="s">
        <v>47</v>
      </c>
      <c r="P392" s="46">
        <v>0</v>
      </c>
      <c r="Q392" s="46">
        <v>0</v>
      </c>
      <c r="R392" s="46">
        <v>0</v>
      </c>
      <c r="S392" s="46">
        <v>0</v>
      </c>
      <c r="T392" s="46">
        <v>1</v>
      </c>
      <c r="U392" s="10">
        <v>1</v>
      </c>
      <c r="V392" s="48" t="s">
        <v>1676</v>
      </c>
      <c r="W392" s="46"/>
      <c r="X392" s="46"/>
      <c r="Y392" s="46"/>
      <c r="Z392" s="46"/>
      <c r="AA392" s="46"/>
      <c r="AB392" s="46"/>
      <c r="AC392" s="58"/>
    </row>
    <row r="393" spans="1:29" ht="12">
      <c r="A393" s="46" t="s">
        <v>2218</v>
      </c>
      <c r="B393" s="46" t="s">
        <v>2219</v>
      </c>
      <c r="C393" s="46" t="s">
        <v>238</v>
      </c>
      <c r="D393" s="7" t="s">
        <v>30</v>
      </c>
      <c r="E393" s="63">
        <v>42814</v>
      </c>
      <c r="F393" s="46" t="s">
        <v>1284</v>
      </c>
      <c r="G393" s="46">
        <v>24</v>
      </c>
      <c r="H393" s="6">
        <f t="shared" ref="H393:H398" si="144">(J393+K393)/2</f>
        <v>24</v>
      </c>
      <c r="I393" s="46">
        <v>24</v>
      </c>
      <c r="J393" s="6">
        <f t="shared" ref="J393:J398" si="145">G393*1.1</f>
        <v>26.400000000000002</v>
      </c>
      <c r="K393" s="6">
        <f t="shared" ref="K393:K398" si="146">I393*0.9</f>
        <v>21.6</v>
      </c>
      <c r="L393" s="64" t="s">
        <v>2220</v>
      </c>
      <c r="M393" s="64" t="s">
        <v>2221</v>
      </c>
      <c r="N393" s="65">
        <v>0</v>
      </c>
      <c r="O393" s="46" t="s">
        <v>47</v>
      </c>
      <c r="P393" s="46">
        <v>0</v>
      </c>
      <c r="Q393" s="46">
        <v>0</v>
      </c>
      <c r="R393" s="46">
        <v>0</v>
      </c>
      <c r="S393" s="46">
        <v>0</v>
      </c>
      <c r="T393" s="46">
        <v>1</v>
      </c>
      <c r="U393" s="10">
        <v>1</v>
      </c>
      <c r="V393" s="48" t="s">
        <v>2222</v>
      </c>
      <c r="W393" s="46"/>
      <c r="X393" s="46"/>
      <c r="Y393" s="46"/>
      <c r="Z393" s="46"/>
      <c r="AA393" s="46"/>
      <c r="AB393" s="46"/>
      <c r="AC393" s="58"/>
    </row>
    <row r="394" spans="1:29" ht="12">
      <c r="A394" s="46" t="s">
        <v>1176</v>
      </c>
      <c r="B394" s="46" t="s">
        <v>1177</v>
      </c>
      <c r="C394" s="46" t="s">
        <v>700</v>
      </c>
      <c r="D394" s="7" t="s">
        <v>30</v>
      </c>
      <c r="E394" s="63">
        <v>42814</v>
      </c>
      <c r="F394" s="46"/>
      <c r="G394" s="46">
        <v>70</v>
      </c>
      <c r="H394" s="6">
        <f t="shared" si="144"/>
        <v>70</v>
      </c>
      <c r="I394" s="46">
        <v>70</v>
      </c>
      <c r="J394" s="6">
        <f t="shared" si="145"/>
        <v>77</v>
      </c>
      <c r="K394" s="6">
        <f t="shared" si="146"/>
        <v>63</v>
      </c>
      <c r="L394" s="64" t="s">
        <v>1180</v>
      </c>
      <c r="M394" s="64" t="s">
        <v>1181</v>
      </c>
      <c r="N394" s="65">
        <v>1</v>
      </c>
      <c r="O394" s="46" t="s">
        <v>60</v>
      </c>
      <c r="P394" s="46">
        <v>0</v>
      </c>
      <c r="Q394" s="46">
        <v>0</v>
      </c>
      <c r="R394" s="46">
        <v>0</v>
      </c>
      <c r="S394" s="46">
        <v>0</v>
      </c>
      <c r="T394" s="46">
        <v>1</v>
      </c>
      <c r="U394" s="10">
        <v>1</v>
      </c>
      <c r="V394" s="48" t="s">
        <v>1184</v>
      </c>
      <c r="W394" s="46"/>
      <c r="X394" s="46"/>
      <c r="Y394" s="46"/>
      <c r="Z394" s="46"/>
      <c r="AA394" s="46"/>
      <c r="AB394" s="46"/>
      <c r="AC394" s="58"/>
    </row>
    <row r="395" spans="1:29" ht="12">
      <c r="A395" s="7" t="s">
        <v>784</v>
      </c>
      <c r="B395" s="46" t="s">
        <v>1677</v>
      </c>
      <c r="C395" s="46" t="s">
        <v>250</v>
      </c>
      <c r="D395" s="7" t="s">
        <v>30</v>
      </c>
      <c r="E395" s="63">
        <v>42814</v>
      </c>
      <c r="F395" s="46" t="s">
        <v>183</v>
      </c>
      <c r="G395" s="46">
        <v>25</v>
      </c>
      <c r="H395" s="6">
        <f t="shared" si="144"/>
        <v>25</v>
      </c>
      <c r="I395" s="7">
        <v>25</v>
      </c>
      <c r="J395" s="6">
        <f t="shared" si="145"/>
        <v>27.500000000000004</v>
      </c>
      <c r="K395" s="6">
        <f t="shared" si="146"/>
        <v>22.5</v>
      </c>
      <c r="L395" s="64" t="s">
        <v>1683</v>
      </c>
      <c r="M395" s="64" t="s">
        <v>1684</v>
      </c>
      <c r="N395" s="65">
        <v>0</v>
      </c>
      <c r="O395" s="46" t="s">
        <v>60</v>
      </c>
      <c r="P395" s="46">
        <v>11</v>
      </c>
      <c r="Q395" s="46">
        <v>0</v>
      </c>
      <c r="R395" s="46">
        <v>1</v>
      </c>
      <c r="S395" s="46">
        <v>1</v>
      </c>
      <c r="T395" s="46">
        <v>1</v>
      </c>
      <c r="U395" s="10">
        <v>1</v>
      </c>
      <c r="V395" s="48" t="s">
        <v>1685</v>
      </c>
      <c r="W395" s="46"/>
      <c r="X395" s="46"/>
      <c r="Y395" s="46"/>
      <c r="Z395" s="46"/>
      <c r="AA395" s="46"/>
      <c r="AB395" s="46"/>
      <c r="AC395" s="58"/>
    </row>
    <row r="396" spans="1:29" ht="12">
      <c r="A396" s="46" t="s">
        <v>423</v>
      </c>
      <c r="B396" s="46" t="s">
        <v>2236</v>
      </c>
      <c r="C396" s="46" t="s">
        <v>427</v>
      </c>
      <c r="D396" s="7" t="s">
        <v>30</v>
      </c>
      <c r="E396" s="63">
        <v>42814</v>
      </c>
      <c r="F396" s="46" t="s">
        <v>274</v>
      </c>
      <c r="G396" s="46">
        <v>24</v>
      </c>
      <c r="H396" s="6">
        <f t="shared" si="144"/>
        <v>24</v>
      </c>
      <c r="I396" s="46">
        <v>24</v>
      </c>
      <c r="J396" s="6">
        <f t="shared" si="145"/>
        <v>26.400000000000002</v>
      </c>
      <c r="K396" s="6">
        <f t="shared" si="146"/>
        <v>21.6</v>
      </c>
      <c r="L396" s="64" t="s">
        <v>275</v>
      </c>
      <c r="M396" s="64" t="s">
        <v>2237</v>
      </c>
      <c r="N396" s="65">
        <v>1</v>
      </c>
      <c r="O396" s="46" t="s">
        <v>60</v>
      </c>
      <c r="P396" s="46">
        <v>0</v>
      </c>
      <c r="Q396" s="46">
        <v>0</v>
      </c>
      <c r="R396" s="46">
        <v>0</v>
      </c>
      <c r="S396" s="46">
        <v>0</v>
      </c>
      <c r="T396" s="46">
        <v>1</v>
      </c>
      <c r="U396" s="10">
        <v>1</v>
      </c>
      <c r="V396" s="48" t="s">
        <v>2238</v>
      </c>
      <c r="W396" s="46"/>
      <c r="X396" s="46"/>
      <c r="Y396" s="46"/>
      <c r="Z396" s="46"/>
      <c r="AA396" s="46"/>
      <c r="AB396" s="46"/>
      <c r="AC396" s="58"/>
    </row>
    <row r="397" spans="1:29" ht="12">
      <c r="A397" s="46" t="s">
        <v>2318</v>
      </c>
      <c r="B397" s="46" t="s">
        <v>2319</v>
      </c>
      <c r="C397" s="46" t="s">
        <v>443</v>
      </c>
      <c r="D397" s="7" t="s">
        <v>30</v>
      </c>
      <c r="E397" s="63">
        <v>42814</v>
      </c>
      <c r="F397" s="46" t="s">
        <v>183</v>
      </c>
      <c r="G397" s="46">
        <v>6</v>
      </c>
      <c r="H397" s="6">
        <f t="shared" si="144"/>
        <v>12.3</v>
      </c>
      <c r="I397" s="46">
        <v>20</v>
      </c>
      <c r="J397" s="6">
        <f t="shared" si="145"/>
        <v>6.6000000000000005</v>
      </c>
      <c r="K397" s="6">
        <f t="shared" si="146"/>
        <v>18</v>
      </c>
      <c r="L397" s="64" t="s">
        <v>2320</v>
      </c>
      <c r="M397" s="64" t="s">
        <v>2321</v>
      </c>
      <c r="N397" s="65">
        <v>0</v>
      </c>
      <c r="O397" s="46" t="s">
        <v>79</v>
      </c>
      <c r="P397" s="46">
        <v>0</v>
      </c>
      <c r="Q397" s="46">
        <v>0</v>
      </c>
      <c r="R397" s="46">
        <v>0</v>
      </c>
      <c r="S397" s="46">
        <v>0</v>
      </c>
      <c r="T397" s="46">
        <v>1</v>
      </c>
      <c r="U397" s="10">
        <v>1</v>
      </c>
      <c r="V397" s="48" t="s">
        <v>2322</v>
      </c>
      <c r="W397" s="46"/>
      <c r="X397" s="46"/>
      <c r="Y397" s="46"/>
      <c r="Z397" s="46"/>
      <c r="AA397" s="46"/>
      <c r="AB397" s="46"/>
      <c r="AC397" s="58"/>
    </row>
    <row r="398" spans="1:29" ht="12">
      <c r="A398" s="46" t="s">
        <v>1186</v>
      </c>
      <c r="B398" s="46" t="s">
        <v>285</v>
      </c>
      <c r="C398" s="46" t="s">
        <v>516</v>
      </c>
      <c r="D398" s="7" t="s">
        <v>30</v>
      </c>
      <c r="E398" s="63">
        <v>42814</v>
      </c>
      <c r="F398" s="46"/>
      <c r="G398" s="46">
        <v>500</v>
      </c>
      <c r="H398" s="6">
        <f t="shared" si="144"/>
        <v>500</v>
      </c>
      <c r="I398" s="46">
        <v>500</v>
      </c>
      <c r="J398" s="6">
        <f t="shared" si="145"/>
        <v>550</v>
      </c>
      <c r="K398" s="6">
        <f t="shared" si="146"/>
        <v>450</v>
      </c>
      <c r="L398" s="64" t="s">
        <v>1188</v>
      </c>
      <c r="M398" s="64" t="s">
        <v>1189</v>
      </c>
      <c r="N398" s="65">
        <v>1</v>
      </c>
      <c r="O398" s="46" t="s">
        <v>47</v>
      </c>
      <c r="P398" s="46">
        <v>0</v>
      </c>
      <c r="Q398" s="46">
        <v>0</v>
      </c>
      <c r="R398" s="46">
        <v>0</v>
      </c>
      <c r="S398" s="46">
        <v>0</v>
      </c>
      <c r="T398" s="46">
        <v>1</v>
      </c>
      <c r="U398" s="10">
        <v>1</v>
      </c>
      <c r="V398" s="48" t="s">
        <v>1191</v>
      </c>
      <c r="W398" s="46"/>
      <c r="X398" s="46"/>
      <c r="Y398" s="46"/>
      <c r="Z398" s="46"/>
      <c r="AA398" s="46"/>
      <c r="AB398" s="46"/>
      <c r="AC398" s="58"/>
    </row>
    <row r="399" spans="1:29" ht="12">
      <c r="A399" s="46" t="s">
        <v>181</v>
      </c>
      <c r="B399" s="46" t="s">
        <v>182</v>
      </c>
      <c r="C399" s="46" t="s">
        <v>144</v>
      </c>
      <c r="D399" s="7" t="s">
        <v>30</v>
      </c>
      <c r="E399" s="63">
        <v>42815</v>
      </c>
      <c r="F399" s="46" t="s">
        <v>183</v>
      </c>
      <c r="G399" s="46"/>
      <c r="H399" s="6"/>
      <c r="I399" s="46"/>
      <c r="J399" s="6"/>
      <c r="K399" s="6"/>
      <c r="L399" s="64" t="s">
        <v>185</v>
      </c>
      <c r="M399" s="66" t="s">
        <v>186</v>
      </c>
      <c r="N399" s="65">
        <v>0</v>
      </c>
      <c r="O399" s="46" t="s">
        <v>189</v>
      </c>
      <c r="P399" s="46">
        <v>1</v>
      </c>
      <c r="Q399" s="46">
        <v>0</v>
      </c>
      <c r="R399" s="46">
        <v>0</v>
      </c>
      <c r="S399" s="46">
        <v>0</v>
      </c>
      <c r="T399" s="46">
        <v>1</v>
      </c>
      <c r="U399" s="10">
        <v>1</v>
      </c>
      <c r="V399" s="48" t="s">
        <v>192</v>
      </c>
      <c r="W399" s="46"/>
      <c r="X399" s="46"/>
      <c r="Y399" s="46"/>
      <c r="Z399" s="46"/>
      <c r="AA399" s="46"/>
      <c r="AB399" s="46"/>
      <c r="AC399" s="58"/>
    </row>
    <row r="400" spans="1:29" ht="12">
      <c r="A400" s="46" t="s">
        <v>260</v>
      </c>
      <c r="B400" s="46" t="s">
        <v>261</v>
      </c>
      <c r="C400" s="46" t="s">
        <v>194</v>
      </c>
      <c r="D400" s="7" t="s">
        <v>30</v>
      </c>
      <c r="E400" s="63">
        <v>42815</v>
      </c>
      <c r="F400" s="46"/>
      <c r="G400" s="46">
        <v>27</v>
      </c>
      <c r="H400" s="6">
        <f t="shared" ref="H400:H403" si="147">(J400+K400)/2</f>
        <v>27</v>
      </c>
      <c r="I400" s="7">
        <v>27</v>
      </c>
      <c r="J400" s="6">
        <f t="shared" ref="J400:J403" si="148">G400*1.1</f>
        <v>29.700000000000003</v>
      </c>
      <c r="K400" s="6">
        <f t="shared" ref="K400:K403" si="149">I400*0.9</f>
        <v>24.3</v>
      </c>
      <c r="L400" s="64" t="s">
        <v>265</v>
      </c>
      <c r="M400" s="64" t="s">
        <v>267</v>
      </c>
      <c r="N400" s="65">
        <v>1</v>
      </c>
      <c r="O400" s="46" t="s">
        <v>47</v>
      </c>
      <c r="P400" s="46">
        <v>0</v>
      </c>
      <c r="Q400" s="46">
        <v>0</v>
      </c>
      <c r="R400" s="46">
        <v>0</v>
      </c>
      <c r="S400" s="46">
        <v>0</v>
      </c>
      <c r="T400" s="46">
        <v>1</v>
      </c>
      <c r="U400" s="10">
        <v>1</v>
      </c>
      <c r="V400" s="48" t="s">
        <v>269</v>
      </c>
      <c r="W400" s="46"/>
      <c r="X400" s="46"/>
      <c r="Y400" s="46"/>
      <c r="Z400" s="46"/>
      <c r="AA400" s="46"/>
      <c r="AB400" s="46"/>
      <c r="AC400" s="58"/>
    </row>
    <row r="401" spans="1:29" ht="12">
      <c r="A401" s="46" t="s">
        <v>558</v>
      </c>
      <c r="B401" s="46" t="s">
        <v>727</v>
      </c>
      <c r="C401" s="46" t="s">
        <v>35</v>
      </c>
      <c r="D401" s="7" t="s">
        <v>30</v>
      </c>
      <c r="E401" s="63">
        <v>42815</v>
      </c>
      <c r="F401" s="46" t="s">
        <v>538</v>
      </c>
      <c r="G401" s="46">
        <v>200</v>
      </c>
      <c r="H401" s="6">
        <f t="shared" si="147"/>
        <v>200</v>
      </c>
      <c r="I401" s="46">
        <v>200</v>
      </c>
      <c r="J401" s="6">
        <f t="shared" si="148"/>
        <v>220.00000000000003</v>
      </c>
      <c r="K401" s="6">
        <f t="shared" si="149"/>
        <v>180</v>
      </c>
      <c r="L401" s="64" t="s">
        <v>731</v>
      </c>
      <c r="M401" s="64" t="s">
        <v>276</v>
      </c>
      <c r="N401" s="65">
        <v>1</v>
      </c>
      <c r="O401" s="46" t="s">
        <v>79</v>
      </c>
      <c r="P401" s="46">
        <v>0</v>
      </c>
      <c r="Q401" s="46">
        <v>0</v>
      </c>
      <c r="R401" s="46">
        <v>0</v>
      </c>
      <c r="S401" s="46">
        <v>0</v>
      </c>
      <c r="T401" s="46">
        <v>1</v>
      </c>
      <c r="U401" s="10">
        <v>1</v>
      </c>
      <c r="V401" s="48" t="s">
        <v>732</v>
      </c>
      <c r="W401" s="46"/>
      <c r="X401" s="46"/>
      <c r="Y401" s="46"/>
      <c r="Z401" s="46"/>
      <c r="AA401" s="46"/>
      <c r="AB401" s="46"/>
      <c r="AC401" s="58"/>
    </row>
    <row r="402" spans="1:29" ht="12">
      <c r="A402" s="46" t="s">
        <v>1077</v>
      </c>
      <c r="B402" s="46" t="s">
        <v>1078</v>
      </c>
      <c r="C402" s="46" t="s">
        <v>163</v>
      </c>
      <c r="D402" s="7" t="s">
        <v>30</v>
      </c>
      <c r="E402" s="63">
        <v>42815</v>
      </c>
      <c r="F402" s="46"/>
      <c r="G402" s="46">
        <v>50</v>
      </c>
      <c r="H402" s="6">
        <f t="shared" si="147"/>
        <v>50</v>
      </c>
      <c r="I402" s="46">
        <v>50</v>
      </c>
      <c r="J402" s="6">
        <f t="shared" si="148"/>
        <v>55.000000000000007</v>
      </c>
      <c r="K402" s="6">
        <f t="shared" si="149"/>
        <v>45</v>
      </c>
      <c r="L402" s="64" t="s">
        <v>1080</v>
      </c>
      <c r="M402" s="64" t="s">
        <v>1082</v>
      </c>
      <c r="N402" s="65">
        <v>1</v>
      </c>
      <c r="O402" s="46" t="s">
        <v>47</v>
      </c>
      <c r="P402" s="46">
        <v>0</v>
      </c>
      <c r="Q402" s="46">
        <v>0</v>
      </c>
      <c r="R402" s="46">
        <v>0</v>
      </c>
      <c r="S402" s="46">
        <v>0</v>
      </c>
      <c r="T402" s="46">
        <v>1</v>
      </c>
      <c r="U402" s="10">
        <v>1</v>
      </c>
      <c r="V402" s="48" t="s">
        <v>1085</v>
      </c>
      <c r="W402" s="46"/>
      <c r="X402" s="46"/>
      <c r="Y402" s="46"/>
      <c r="Z402" s="46"/>
      <c r="AA402" s="46"/>
      <c r="AB402" s="46"/>
      <c r="AC402" s="58"/>
    </row>
    <row r="403" spans="1:29" ht="12">
      <c r="A403" s="46" t="s">
        <v>1487</v>
      </c>
      <c r="B403" s="46" t="s">
        <v>1488</v>
      </c>
      <c r="C403" s="46" t="s">
        <v>85</v>
      </c>
      <c r="D403" s="7" t="s">
        <v>30</v>
      </c>
      <c r="E403" s="63">
        <v>42815</v>
      </c>
      <c r="F403" s="46" t="s">
        <v>538</v>
      </c>
      <c r="G403" s="46">
        <v>200</v>
      </c>
      <c r="H403" s="6">
        <f t="shared" si="147"/>
        <v>200</v>
      </c>
      <c r="I403" s="46">
        <v>200</v>
      </c>
      <c r="J403" s="6">
        <f t="shared" si="148"/>
        <v>220.00000000000003</v>
      </c>
      <c r="K403" s="6">
        <f t="shared" si="149"/>
        <v>180</v>
      </c>
      <c r="L403" s="64" t="s">
        <v>1489</v>
      </c>
      <c r="M403" s="64" t="s">
        <v>1490</v>
      </c>
      <c r="N403" s="65">
        <v>1</v>
      </c>
      <c r="O403" s="46" t="s">
        <v>40</v>
      </c>
      <c r="P403" s="46">
        <v>0</v>
      </c>
      <c r="Q403" s="46">
        <v>0</v>
      </c>
      <c r="R403" s="46">
        <v>0</v>
      </c>
      <c r="S403" s="46">
        <v>0</v>
      </c>
      <c r="T403" s="46">
        <v>1</v>
      </c>
      <c r="U403" s="10">
        <v>1</v>
      </c>
      <c r="V403" s="48" t="s">
        <v>1491</v>
      </c>
      <c r="W403" s="46"/>
      <c r="X403" s="46"/>
      <c r="Y403" s="46"/>
      <c r="Z403" s="46"/>
      <c r="AA403" s="46"/>
      <c r="AB403" s="46"/>
      <c r="AC403" s="58"/>
    </row>
    <row r="404" spans="1:29" ht="12">
      <c r="A404" s="46" t="s">
        <v>352</v>
      </c>
      <c r="B404" s="46" t="s">
        <v>527</v>
      </c>
      <c r="C404" s="46" t="s">
        <v>354</v>
      </c>
      <c r="D404" s="7" t="s">
        <v>30</v>
      </c>
      <c r="E404" s="63">
        <v>42815</v>
      </c>
      <c r="F404" s="46" t="s">
        <v>183</v>
      </c>
      <c r="G404" s="46"/>
      <c r="H404" s="6"/>
      <c r="I404" s="46"/>
      <c r="J404" s="6"/>
      <c r="K404" s="6"/>
      <c r="L404" s="64" t="s">
        <v>529</v>
      </c>
      <c r="M404" s="64" t="s">
        <v>531</v>
      </c>
      <c r="N404" s="65">
        <v>1</v>
      </c>
      <c r="O404" s="46" t="s">
        <v>40</v>
      </c>
      <c r="P404" s="46">
        <v>0</v>
      </c>
      <c r="Q404" s="46">
        <v>0</v>
      </c>
      <c r="R404" s="46">
        <v>0</v>
      </c>
      <c r="S404" s="46">
        <v>0</v>
      </c>
      <c r="T404" s="46">
        <v>1</v>
      </c>
      <c r="U404" s="10">
        <v>1</v>
      </c>
      <c r="V404" s="48" t="s">
        <v>533</v>
      </c>
      <c r="W404" s="46"/>
      <c r="X404" s="46"/>
      <c r="Y404" s="46"/>
      <c r="Z404" s="46"/>
      <c r="AA404" s="46"/>
      <c r="AB404" s="46"/>
      <c r="AC404" s="58"/>
    </row>
    <row r="405" spans="1:29" ht="12">
      <c r="A405" s="46" t="s">
        <v>352</v>
      </c>
      <c r="B405" s="46" t="s">
        <v>27</v>
      </c>
      <c r="C405" s="46" t="s">
        <v>354</v>
      </c>
      <c r="D405" s="7" t="s">
        <v>30</v>
      </c>
      <c r="E405" s="63">
        <v>42815</v>
      </c>
      <c r="F405" s="46" t="s">
        <v>538</v>
      </c>
      <c r="G405" s="46">
        <v>200</v>
      </c>
      <c r="H405" s="6">
        <f t="shared" ref="H405:H410" si="150">(J405+K405)/2</f>
        <v>200</v>
      </c>
      <c r="I405" s="46">
        <v>200</v>
      </c>
      <c r="J405" s="6">
        <f t="shared" ref="J405:J410" si="151">G405*1.1</f>
        <v>220.00000000000003</v>
      </c>
      <c r="K405" s="6">
        <f t="shared" ref="K405:K410" si="152">I405*0.9</f>
        <v>180</v>
      </c>
      <c r="L405" s="64" t="s">
        <v>544</v>
      </c>
      <c r="M405" s="64" t="s">
        <v>545</v>
      </c>
      <c r="N405" s="65">
        <v>1</v>
      </c>
      <c r="O405" s="46" t="s">
        <v>120</v>
      </c>
      <c r="P405" s="46">
        <v>8</v>
      </c>
      <c r="Q405" s="46">
        <v>0</v>
      </c>
      <c r="R405" s="46">
        <v>0</v>
      </c>
      <c r="S405" s="46">
        <v>0</v>
      </c>
      <c r="T405" s="46">
        <v>1</v>
      </c>
      <c r="U405" s="10">
        <v>1</v>
      </c>
      <c r="V405" s="48" t="s">
        <v>548</v>
      </c>
      <c r="W405" s="46"/>
      <c r="X405" s="46"/>
      <c r="Y405" s="46"/>
      <c r="Z405" s="46"/>
      <c r="AA405" s="46"/>
      <c r="AB405" s="46"/>
      <c r="AC405" s="58"/>
    </row>
    <row r="406" spans="1:29" ht="12">
      <c r="A406" s="46" t="s">
        <v>1680</v>
      </c>
      <c r="B406" s="46" t="s">
        <v>1681</v>
      </c>
      <c r="C406" s="46" t="s">
        <v>180</v>
      </c>
      <c r="D406" s="7" t="s">
        <v>30</v>
      </c>
      <c r="E406" s="63">
        <v>42815</v>
      </c>
      <c r="F406" s="46" t="s">
        <v>1682</v>
      </c>
      <c r="G406" s="46">
        <v>12</v>
      </c>
      <c r="H406" s="6">
        <f t="shared" si="150"/>
        <v>12</v>
      </c>
      <c r="I406" s="46">
        <v>12</v>
      </c>
      <c r="J406" s="6">
        <f t="shared" si="151"/>
        <v>13.200000000000001</v>
      </c>
      <c r="K406" s="6">
        <f t="shared" si="152"/>
        <v>10.8</v>
      </c>
      <c r="L406" s="64" t="s">
        <v>173</v>
      </c>
      <c r="M406" s="64" t="s">
        <v>800</v>
      </c>
      <c r="N406" s="65">
        <v>1</v>
      </c>
      <c r="O406" s="46" t="s">
        <v>60</v>
      </c>
      <c r="P406" s="46">
        <v>0</v>
      </c>
      <c r="Q406" s="46">
        <v>0</v>
      </c>
      <c r="R406" s="46">
        <v>0</v>
      </c>
      <c r="S406" s="46">
        <v>0</v>
      </c>
      <c r="T406" s="46">
        <v>1</v>
      </c>
      <c r="U406" s="10">
        <v>1</v>
      </c>
      <c r="V406" s="48" t="s">
        <v>1686</v>
      </c>
      <c r="W406" s="46"/>
      <c r="X406" s="46"/>
      <c r="Y406" s="46"/>
      <c r="Z406" s="46"/>
      <c r="AA406" s="46"/>
      <c r="AB406" s="46"/>
      <c r="AC406" s="58"/>
    </row>
    <row r="407" spans="1:29" ht="12">
      <c r="A407" s="46" t="s">
        <v>1864</v>
      </c>
      <c r="B407" s="46" t="s">
        <v>1865</v>
      </c>
      <c r="C407" s="46" t="s">
        <v>551</v>
      </c>
      <c r="D407" s="7" t="s">
        <v>30</v>
      </c>
      <c r="E407" s="63">
        <v>42815</v>
      </c>
      <c r="F407" s="46" t="s">
        <v>538</v>
      </c>
      <c r="G407" s="46">
        <v>200</v>
      </c>
      <c r="H407" s="6">
        <f t="shared" si="150"/>
        <v>200</v>
      </c>
      <c r="I407" s="46">
        <v>200</v>
      </c>
      <c r="J407" s="6">
        <f t="shared" si="151"/>
        <v>220.00000000000003</v>
      </c>
      <c r="K407" s="6">
        <f t="shared" si="152"/>
        <v>180</v>
      </c>
      <c r="L407" s="64" t="s">
        <v>1866</v>
      </c>
      <c r="M407" s="64" t="s">
        <v>1867</v>
      </c>
      <c r="N407" s="65">
        <v>1</v>
      </c>
      <c r="O407" s="46" t="s">
        <v>189</v>
      </c>
      <c r="P407" s="46">
        <v>0</v>
      </c>
      <c r="Q407" s="46">
        <v>0</v>
      </c>
      <c r="R407" s="46">
        <v>0</v>
      </c>
      <c r="S407" s="46">
        <v>0</v>
      </c>
      <c r="T407" s="46">
        <v>1</v>
      </c>
      <c r="U407" s="10">
        <v>1</v>
      </c>
      <c r="V407" s="48" t="s">
        <v>1870</v>
      </c>
      <c r="W407" s="46"/>
      <c r="X407" s="46"/>
      <c r="Y407" s="46"/>
      <c r="Z407" s="46"/>
      <c r="AA407" s="46"/>
      <c r="AB407" s="46"/>
      <c r="AC407" s="58"/>
    </row>
    <row r="408" spans="1:29" ht="12">
      <c r="A408" s="46" t="s">
        <v>1986</v>
      </c>
      <c r="B408" s="46" t="s">
        <v>1987</v>
      </c>
      <c r="C408" s="46" t="s">
        <v>225</v>
      </c>
      <c r="D408" s="7" t="s">
        <v>30</v>
      </c>
      <c r="E408" s="63">
        <v>42815</v>
      </c>
      <c r="F408" s="46" t="s">
        <v>538</v>
      </c>
      <c r="G408" s="46">
        <v>200</v>
      </c>
      <c r="H408" s="6">
        <f t="shared" si="150"/>
        <v>200</v>
      </c>
      <c r="I408" s="46">
        <v>200</v>
      </c>
      <c r="J408" s="6">
        <f t="shared" si="151"/>
        <v>220.00000000000003</v>
      </c>
      <c r="K408" s="6">
        <f t="shared" si="152"/>
        <v>180</v>
      </c>
      <c r="L408" s="64" t="s">
        <v>275</v>
      </c>
      <c r="M408" s="64" t="s">
        <v>1989</v>
      </c>
      <c r="N408" s="65">
        <v>0</v>
      </c>
      <c r="O408" s="46" t="s">
        <v>189</v>
      </c>
      <c r="P408" s="46">
        <v>0</v>
      </c>
      <c r="Q408" s="46">
        <v>0</v>
      </c>
      <c r="R408" s="46">
        <v>0</v>
      </c>
      <c r="S408" s="46">
        <v>0</v>
      </c>
      <c r="T408" s="46">
        <v>1</v>
      </c>
      <c r="U408" s="10">
        <v>1</v>
      </c>
      <c r="V408" s="48" t="s">
        <v>1991</v>
      </c>
      <c r="W408" s="46"/>
      <c r="X408" s="46"/>
      <c r="Y408" s="46"/>
      <c r="Z408" s="46"/>
      <c r="AA408" s="46"/>
      <c r="AB408" s="46"/>
      <c r="AC408" s="58"/>
    </row>
    <row r="409" spans="1:29" ht="12">
      <c r="A409" s="46" t="s">
        <v>1691</v>
      </c>
      <c r="B409" s="58" t="s">
        <v>1692</v>
      </c>
      <c r="C409" s="46" t="s">
        <v>198</v>
      </c>
      <c r="D409" s="7" t="s">
        <v>30</v>
      </c>
      <c r="E409" s="63">
        <v>42815</v>
      </c>
      <c r="F409" s="46" t="s">
        <v>538</v>
      </c>
      <c r="G409" s="46">
        <v>200</v>
      </c>
      <c r="H409" s="6">
        <f t="shared" si="150"/>
        <v>200</v>
      </c>
      <c r="I409" s="46">
        <v>200</v>
      </c>
      <c r="J409" s="6">
        <f t="shared" si="151"/>
        <v>220.00000000000003</v>
      </c>
      <c r="K409" s="6">
        <f t="shared" si="152"/>
        <v>180</v>
      </c>
      <c r="L409" s="64" t="s">
        <v>1693</v>
      </c>
      <c r="M409" s="64" t="s">
        <v>1694</v>
      </c>
      <c r="N409" s="65">
        <v>0</v>
      </c>
      <c r="O409" s="46" t="s">
        <v>189</v>
      </c>
      <c r="P409" s="46">
        <v>0</v>
      </c>
      <c r="Q409" s="46">
        <v>0</v>
      </c>
      <c r="R409" s="46">
        <v>0</v>
      </c>
      <c r="S409" s="46">
        <v>0</v>
      </c>
      <c r="T409" s="46">
        <v>1</v>
      </c>
      <c r="U409" s="10">
        <v>1</v>
      </c>
      <c r="V409" s="48" t="s">
        <v>1695</v>
      </c>
      <c r="W409" s="46"/>
      <c r="X409" s="46"/>
      <c r="Y409" s="46"/>
      <c r="Z409" s="46"/>
      <c r="AA409" s="46"/>
      <c r="AB409" s="46"/>
      <c r="AC409" s="58"/>
    </row>
    <row r="410" spans="1:29" ht="12">
      <c r="A410" s="46" t="s">
        <v>1698</v>
      </c>
      <c r="B410" s="46" t="s">
        <v>1699</v>
      </c>
      <c r="C410" s="46" t="s">
        <v>1366</v>
      </c>
      <c r="D410" s="7" t="s">
        <v>30</v>
      </c>
      <c r="E410" s="63">
        <v>42815</v>
      </c>
      <c r="F410" s="46"/>
      <c r="G410" s="46">
        <v>46</v>
      </c>
      <c r="H410" s="6">
        <f t="shared" si="150"/>
        <v>46</v>
      </c>
      <c r="I410" s="46">
        <v>46</v>
      </c>
      <c r="J410" s="6">
        <f t="shared" si="151"/>
        <v>50.6</v>
      </c>
      <c r="K410" s="6">
        <f t="shared" si="152"/>
        <v>41.4</v>
      </c>
      <c r="L410" s="64" t="s">
        <v>173</v>
      </c>
      <c r="M410" s="64" t="s">
        <v>807</v>
      </c>
      <c r="N410" s="65">
        <v>1</v>
      </c>
      <c r="O410" s="46" t="s">
        <v>47</v>
      </c>
      <c r="P410" s="46">
        <v>0</v>
      </c>
      <c r="Q410" s="46">
        <v>0</v>
      </c>
      <c r="R410" s="46">
        <v>0</v>
      </c>
      <c r="S410" s="46">
        <v>0</v>
      </c>
      <c r="T410" s="46">
        <v>1</v>
      </c>
      <c r="U410" s="10">
        <v>1</v>
      </c>
      <c r="V410" s="48" t="s">
        <v>1700</v>
      </c>
      <c r="W410" s="46"/>
      <c r="X410" s="46"/>
      <c r="Y410" s="46"/>
      <c r="Z410" s="46"/>
      <c r="AA410" s="46"/>
      <c r="AB410" s="46"/>
      <c r="AC410" s="58"/>
    </row>
    <row r="411" spans="1:29" ht="12">
      <c r="A411" s="46" t="s">
        <v>1702</v>
      </c>
      <c r="B411" s="46" t="s">
        <v>1703</v>
      </c>
      <c r="C411" s="46" t="s">
        <v>574</v>
      </c>
      <c r="D411" s="7" t="s">
        <v>30</v>
      </c>
      <c r="E411" s="63">
        <v>42815</v>
      </c>
      <c r="F411" s="46" t="s">
        <v>183</v>
      </c>
      <c r="G411" s="46"/>
      <c r="H411" s="6"/>
      <c r="I411" s="46"/>
      <c r="J411" s="6"/>
      <c r="K411" s="6"/>
      <c r="L411" s="64" t="s">
        <v>1705</v>
      </c>
      <c r="M411" s="64" t="s">
        <v>1706</v>
      </c>
      <c r="N411" s="65">
        <v>0</v>
      </c>
      <c r="O411" s="46" t="s">
        <v>189</v>
      </c>
      <c r="P411" s="46">
        <v>0</v>
      </c>
      <c r="Q411" s="46">
        <v>0</v>
      </c>
      <c r="R411" s="46">
        <v>0</v>
      </c>
      <c r="S411" s="46">
        <v>0</v>
      </c>
      <c r="T411" s="46">
        <v>1</v>
      </c>
      <c r="U411" s="10">
        <v>1</v>
      </c>
      <c r="V411" s="48" t="s">
        <v>1707</v>
      </c>
      <c r="W411" s="46"/>
      <c r="X411" s="46"/>
      <c r="Y411" s="46"/>
      <c r="Z411" s="46"/>
      <c r="AA411" s="46"/>
      <c r="AB411" s="46"/>
      <c r="AC411" s="58"/>
    </row>
    <row r="412" spans="1:29" ht="12">
      <c r="A412" s="46" t="s">
        <v>2343</v>
      </c>
      <c r="B412" s="46" t="s">
        <v>2344</v>
      </c>
      <c r="C412" s="46" t="s">
        <v>250</v>
      </c>
      <c r="D412" s="7" t="s">
        <v>30</v>
      </c>
      <c r="E412" s="63">
        <v>42815</v>
      </c>
      <c r="F412" s="46" t="s">
        <v>538</v>
      </c>
      <c r="G412" s="46">
        <v>200</v>
      </c>
      <c r="H412" s="6">
        <f>(J412+K412)/2</f>
        <v>200</v>
      </c>
      <c r="I412" s="46">
        <v>200</v>
      </c>
      <c r="J412" s="6">
        <f>G412*1.1</f>
        <v>220.00000000000003</v>
      </c>
      <c r="K412" s="6">
        <f>I412*0.9</f>
        <v>180</v>
      </c>
      <c r="L412" s="64" t="s">
        <v>128</v>
      </c>
      <c r="M412" s="66" t="s">
        <v>2345</v>
      </c>
      <c r="N412" s="65">
        <v>0</v>
      </c>
      <c r="O412" s="46" t="s">
        <v>189</v>
      </c>
      <c r="P412" s="46">
        <v>0</v>
      </c>
      <c r="Q412" s="46">
        <v>0</v>
      </c>
      <c r="R412" s="46">
        <v>0</v>
      </c>
      <c r="S412" s="46">
        <v>0</v>
      </c>
      <c r="T412" s="46">
        <v>1</v>
      </c>
      <c r="U412" s="10">
        <v>1</v>
      </c>
      <c r="V412" s="48" t="s">
        <v>2346</v>
      </c>
      <c r="W412" s="46"/>
      <c r="X412" s="46"/>
      <c r="Y412" s="46"/>
      <c r="Z412" s="46"/>
      <c r="AA412" s="46"/>
      <c r="AB412" s="46"/>
      <c r="AC412" s="58"/>
    </row>
    <row r="413" spans="1:29" ht="12">
      <c r="A413" s="46" t="s">
        <v>774</v>
      </c>
      <c r="B413" s="46" t="s">
        <v>2247</v>
      </c>
      <c r="C413" s="46" t="s">
        <v>1501</v>
      </c>
      <c r="D413" s="7" t="s">
        <v>30</v>
      </c>
      <c r="E413" s="63">
        <v>42815</v>
      </c>
      <c r="F413" s="46" t="s">
        <v>183</v>
      </c>
      <c r="G413" s="46"/>
      <c r="H413" s="6"/>
      <c r="I413" s="46"/>
      <c r="J413" s="6"/>
      <c r="K413" s="6"/>
      <c r="L413" s="64" t="s">
        <v>2248</v>
      </c>
      <c r="M413" s="64" t="s">
        <v>2249</v>
      </c>
      <c r="N413" s="65">
        <v>1</v>
      </c>
      <c r="O413" s="46" t="s">
        <v>189</v>
      </c>
      <c r="P413" s="46">
        <v>0</v>
      </c>
      <c r="Q413" s="46">
        <v>0</v>
      </c>
      <c r="R413" s="46">
        <v>0</v>
      </c>
      <c r="S413" s="46">
        <v>0</v>
      </c>
      <c r="T413" s="46">
        <v>1</v>
      </c>
      <c r="U413" s="10">
        <v>1</v>
      </c>
      <c r="V413" s="48" t="s">
        <v>2250</v>
      </c>
      <c r="W413" s="46"/>
      <c r="X413" s="46"/>
      <c r="Y413" s="46"/>
      <c r="Z413" s="46"/>
      <c r="AA413" s="46"/>
      <c r="AB413" s="46"/>
      <c r="AC413" s="58"/>
    </row>
    <row r="414" spans="1:29" ht="12">
      <c r="A414" s="46" t="s">
        <v>1193</v>
      </c>
      <c r="B414" s="46" t="s">
        <v>1194</v>
      </c>
      <c r="C414" s="46" t="s">
        <v>309</v>
      </c>
      <c r="D414" s="7" t="s">
        <v>30</v>
      </c>
      <c r="E414" s="63">
        <v>42815</v>
      </c>
      <c r="F414" s="46" t="s">
        <v>538</v>
      </c>
      <c r="G414" s="46">
        <v>200</v>
      </c>
      <c r="H414" s="6">
        <f t="shared" ref="H414:H420" si="153">(J414+K414)/2</f>
        <v>200</v>
      </c>
      <c r="I414" s="46">
        <v>200</v>
      </c>
      <c r="J414" s="6">
        <f t="shared" ref="J414:J420" si="154">G414*1.1</f>
        <v>220.00000000000003</v>
      </c>
      <c r="K414" s="6">
        <f t="shared" ref="K414:K420" si="155">I414*0.9</f>
        <v>180</v>
      </c>
      <c r="L414" s="64" t="s">
        <v>529</v>
      </c>
      <c r="M414" s="64" t="s">
        <v>1198</v>
      </c>
      <c r="N414" s="65">
        <v>1</v>
      </c>
      <c r="O414" s="46" t="s">
        <v>40</v>
      </c>
      <c r="P414" s="46">
        <v>0</v>
      </c>
      <c r="Q414" s="46">
        <v>0</v>
      </c>
      <c r="R414" s="46">
        <v>0</v>
      </c>
      <c r="S414" s="46">
        <v>0</v>
      </c>
      <c r="T414" s="46">
        <v>1</v>
      </c>
      <c r="U414" s="10">
        <v>1</v>
      </c>
      <c r="V414" s="48" t="s">
        <v>1199</v>
      </c>
      <c r="W414" s="46"/>
      <c r="X414" s="46"/>
      <c r="Y414" s="46"/>
      <c r="Z414" s="46"/>
      <c r="AA414" s="46"/>
      <c r="AB414" s="46"/>
      <c r="AC414" s="58"/>
    </row>
    <row r="415" spans="1:29" ht="12">
      <c r="A415" s="46" t="s">
        <v>1912</v>
      </c>
      <c r="B415" s="46" t="s">
        <v>316</v>
      </c>
      <c r="C415" s="58" t="s">
        <v>516</v>
      </c>
      <c r="D415" s="7" t="s">
        <v>30</v>
      </c>
      <c r="E415" s="63">
        <v>42815</v>
      </c>
      <c r="F415" s="46"/>
      <c r="G415" s="46">
        <v>14</v>
      </c>
      <c r="H415" s="6">
        <f t="shared" si="153"/>
        <v>14</v>
      </c>
      <c r="I415" s="7">
        <v>14</v>
      </c>
      <c r="J415" s="6">
        <f t="shared" si="154"/>
        <v>15.400000000000002</v>
      </c>
      <c r="K415" s="6">
        <f t="shared" si="155"/>
        <v>12.6</v>
      </c>
      <c r="L415" s="64" t="s">
        <v>2251</v>
      </c>
      <c r="M415" s="64" t="s">
        <v>800</v>
      </c>
      <c r="N415" s="65">
        <v>1</v>
      </c>
      <c r="O415" s="46" t="s">
        <v>47</v>
      </c>
      <c r="P415" s="46">
        <v>0</v>
      </c>
      <c r="Q415" s="46">
        <v>0</v>
      </c>
      <c r="R415" s="46">
        <v>0</v>
      </c>
      <c r="S415" s="46">
        <v>0</v>
      </c>
      <c r="T415" s="46">
        <v>1</v>
      </c>
      <c r="U415" s="10">
        <v>1</v>
      </c>
      <c r="V415" s="48" t="s">
        <v>2252</v>
      </c>
      <c r="W415" s="46"/>
      <c r="X415" s="46"/>
      <c r="Y415" s="46" t="s">
        <v>894</v>
      </c>
      <c r="Z415" s="46"/>
      <c r="AA415" s="46"/>
      <c r="AB415" s="46"/>
      <c r="AC415" s="58"/>
    </row>
    <row r="416" spans="1:29" ht="12">
      <c r="A416" s="46" t="s">
        <v>2253</v>
      </c>
      <c r="B416" s="46" t="s">
        <v>2254</v>
      </c>
      <c r="C416" s="46" t="s">
        <v>516</v>
      </c>
      <c r="D416" s="7" t="s">
        <v>30</v>
      </c>
      <c r="E416" s="63">
        <v>42815</v>
      </c>
      <c r="F416" s="46"/>
      <c r="G416" s="46">
        <v>50</v>
      </c>
      <c r="H416" s="6">
        <f t="shared" si="153"/>
        <v>50</v>
      </c>
      <c r="I416" s="46">
        <v>50</v>
      </c>
      <c r="J416" s="6">
        <f t="shared" si="154"/>
        <v>55.000000000000007</v>
      </c>
      <c r="K416" s="6">
        <f t="shared" si="155"/>
        <v>45</v>
      </c>
      <c r="L416" s="64" t="s">
        <v>2255</v>
      </c>
      <c r="M416" s="64" t="s">
        <v>800</v>
      </c>
      <c r="N416" s="65">
        <v>1</v>
      </c>
      <c r="O416" s="46" t="s">
        <v>47</v>
      </c>
      <c r="P416" s="46">
        <v>0</v>
      </c>
      <c r="Q416" s="46">
        <v>0</v>
      </c>
      <c r="R416" s="46">
        <v>0</v>
      </c>
      <c r="S416" s="46">
        <v>0</v>
      </c>
      <c r="T416" s="46">
        <v>1</v>
      </c>
      <c r="U416" s="10">
        <v>1</v>
      </c>
      <c r="V416" s="48" t="s">
        <v>2256</v>
      </c>
      <c r="W416" s="46"/>
      <c r="X416" s="46"/>
      <c r="Y416" s="46"/>
      <c r="Z416" s="46"/>
      <c r="AA416" s="46"/>
      <c r="AB416" s="46"/>
      <c r="AC416" s="58"/>
    </row>
    <row r="417" spans="1:29" ht="12">
      <c r="A417" s="46" t="s">
        <v>1979</v>
      </c>
      <c r="B417" s="46" t="s">
        <v>316</v>
      </c>
      <c r="C417" s="46" t="s">
        <v>1657</v>
      </c>
      <c r="D417" s="7" t="s">
        <v>30</v>
      </c>
      <c r="E417" s="63">
        <v>42815</v>
      </c>
      <c r="F417" s="46" t="s">
        <v>538</v>
      </c>
      <c r="G417" s="46">
        <v>200</v>
      </c>
      <c r="H417" s="6">
        <f t="shared" si="153"/>
        <v>200</v>
      </c>
      <c r="I417" s="46">
        <v>200</v>
      </c>
      <c r="J417" s="6">
        <f t="shared" si="154"/>
        <v>220.00000000000003</v>
      </c>
      <c r="K417" s="6">
        <f t="shared" si="155"/>
        <v>180</v>
      </c>
      <c r="L417" s="64" t="s">
        <v>1980</v>
      </c>
      <c r="M417" s="64" t="s">
        <v>1981</v>
      </c>
      <c r="N417" s="65">
        <v>0</v>
      </c>
      <c r="O417" s="46" t="s">
        <v>40</v>
      </c>
      <c r="P417" s="46"/>
      <c r="Q417" s="46"/>
      <c r="R417" s="46"/>
      <c r="S417" s="46"/>
      <c r="T417" s="7">
        <v>1</v>
      </c>
      <c r="U417" s="10">
        <v>1</v>
      </c>
      <c r="V417" s="46"/>
      <c r="W417" s="46"/>
      <c r="X417" s="46"/>
      <c r="Y417" s="46"/>
      <c r="Z417" s="46"/>
      <c r="AA417" s="46"/>
      <c r="AB417" s="46"/>
      <c r="AC417" s="58"/>
    </row>
    <row r="418" spans="1:29" ht="12">
      <c r="A418" s="46" t="s">
        <v>733</v>
      </c>
      <c r="B418" s="46" t="s">
        <v>734</v>
      </c>
      <c r="C418" s="46" t="s">
        <v>35</v>
      </c>
      <c r="D418" s="7" t="s">
        <v>30</v>
      </c>
      <c r="E418" s="63">
        <v>42816</v>
      </c>
      <c r="F418" s="46" t="s">
        <v>274</v>
      </c>
      <c r="G418" s="46">
        <v>24</v>
      </c>
      <c r="H418" s="6">
        <f t="shared" si="153"/>
        <v>24</v>
      </c>
      <c r="I418" s="46">
        <v>24</v>
      </c>
      <c r="J418" s="6">
        <f t="shared" si="154"/>
        <v>26.400000000000002</v>
      </c>
      <c r="K418" s="6">
        <f t="shared" si="155"/>
        <v>21.6</v>
      </c>
      <c r="L418" s="64" t="s">
        <v>737</v>
      </c>
      <c r="M418" s="64" t="s">
        <v>738</v>
      </c>
      <c r="N418" s="65">
        <v>0</v>
      </c>
      <c r="O418" s="46" t="s">
        <v>40</v>
      </c>
      <c r="P418" s="46">
        <v>0</v>
      </c>
      <c r="Q418" s="46">
        <v>0</v>
      </c>
      <c r="R418" s="46">
        <v>0</v>
      </c>
      <c r="S418" s="46">
        <v>0</v>
      </c>
      <c r="T418" s="46">
        <v>1</v>
      </c>
      <c r="U418" s="10">
        <v>1</v>
      </c>
      <c r="V418" s="48" t="s">
        <v>742</v>
      </c>
      <c r="W418" s="46"/>
      <c r="X418" s="46"/>
      <c r="Y418" s="46"/>
      <c r="Z418" s="46"/>
      <c r="AA418" s="46"/>
      <c r="AB418" s="46"/>
      <c r="AC418" s="58"/>
    </row>
    <row r="419" spans="1:29" ht="12">
      <c r="A419" s="46" t="s">
        <v>743</v>
      </c>
      <c r="B419" s="46" t="s">
        <v>744</v>
      </c>
      <c r="C419" s="46" t="s">
        <v>35</v>
      </c>
      <c r="D419" s="7" t="s">
        <v>30</v>
      </c>
      <c r="E419" s="63">
        <v>42816</v>
      </c>
      <c r="F419" s="46" t="s">
        <v>274</v>
      </c>
      <c r="G419" s="46">
        <v>24</v>
      </c>
      <c r="H419" s="6">
        <f t="shared" si="153"/>
        <v>24</v>
      </c>
      <c r="I419" s="46">
        <v>24</v>
      </c>
      <c r="J419" s="6">
        <f t="shared" si="154"/>
        <v>26.400000000000002</v>
      </c>
      <c r="K419" s="6">
        <f t="shared" si="155"/>
        <v>21.6</v>
      </c>
      <c r="L419" s="64" t="s">
        <v>748</v>
      </c>
      <c r="M419" s="64" t="s">
        <v>750</v>
      </c>
      <c r="N419" s="65">
        <v>0</v>
      </c>
      <c r="O419" s="46" t="s">
        <v>189</v>
      </c>
      <c r="P419" s="46">
        <v>0</v>
      </c>
      <c r="Q419" s="46">
        <v>0</v>
      </c>
      <c r="R419" s="46">
        <v>0</v>
      </c>
      <c r="S419" s="46">
        <v>0</v>
      </c>
      <c r="T419" s="46">
        <v>1</v>
      </c>
      <c r="U419" s="10">
        <v>1</v>
      </c>
      <c r="V419" s="48" t="s">
        <v>755</v>
      </c>
      <c r="W419" s="46"/>
      <c r="X419" s="46"/>
      <c r="Y419" s="46"/>
      <c r="Z419" s="46"/>
      <c r="AA419" s="46"/>
      <c r="AB419" s="46"/>
      <c r="AC419" s="58"/>
    </row>
    <row r="420" spans="1:29" ht="12">
      <c r="A420" s="46" t="s">
        <v>343</v>
      </c>
      <c r="B420" s="46" t="s">
        <v>27</v>
      </c>
      <c r="C420" s="46" t="s">
        <v>35</v>
      </c>
      <c r="D420" s="7" t="s">
        <v>30</v>
      </c>
      <c r="E420" s="63">
        <v>42816</v>
      </c>
      <c r="F420" s="46" t="s">
        <v>538</v>
      </c>
      <c r="G420" s="46">
        <v>200</v>
      </c>
      <c r="H420" s="6">
        <f t="shared" si="153"/>
        <v>200</v>
      </c>
      <c r="I420" s="46">
        <v>200</v>
      </c>
      <c r="J420" s="6">
        <f t="shared" si="154"/>
        <v>220.00000000000003</v>
      </c>
      <c r="K420" s="6">
        <f t="shared" si="155"/>
        <v>180</v>
      </c>
      <c r="L420" s="64" t="s">
        <v>275</v>
      </c>
      <c r="M420" s="64" t="s">
        <v>759</v>
      </c>
      <c r="N420" s="65">
        <v>1</v>
      </c>
      <c r="O420" s="46" t="s">
        <v>40</v>
      </c>
      <c r="P420" s="46">
        <v>0</v>
      </c>
      <c r="Q420" s="46">
        <v>0</v>
      </c>
      <c r="R420" s="46">
        <v>0</v>
      </c>
      <c r="S420" s="46">
        <v>0</v>
      </c>
      <c r="T420" s="46">
        <v>1</v>
      </c>
      <c r="U420" s="10">
        <v>1</v>
      </c>
      <c r="V420" s="48" t="s">
        <v>763</v>
      </c>
      <c r="W420" s="46"/>
      <c r="X420" s="46"/>
      <c r="Y420" s="46"/>
      <c r="Z420" s="46"/>
      <c r="AA420" s="46"/>
      <c r="AB420" s="46"/>
      <c r="AC420" s="58"/>
    </row>
    <row r="421" spans="1:29" ht="12">
      <c r="A421" s="46" t="s">
        <v>343</v>
      </c>
      <c r="B421" s="46" t="s">
        <v>765</v>
      </c>
      <c r="C421" s="46" t="s">
        <v>35</v>
      </c>
      <c r="D421" s="7" t="s">
        <v>30</v>
      </c>
      <c r="E421" s="63">
        <v>42816</v>
      </c>
      <c r="F421" s="46" t="s">
        <v>183</v>
      </c>
      <c r="G421" s="46"/>
      <c r="H421" s="6"/>
      <c r="I421" s="46"/>
      <c r="J421" s="6"/>
      <c r="K421" s="6"/>
      <c r="L421" s="64" t="s">
        <v>769</v>
      </c>
      <c r="M421" s="64" t="s">
        <v>770</v>
      </c>
      <c r="N421" s="65">
        <v>0</v>
      </c>
      <c r="O421" s="46" t="s">
        <v>189</v>
      </c>
      <c r="P421" s="46">
        <v>0</v>
      </c>
      <c r="Q421" s="46">
        <v>0</v>
      </c>
      <c r="R421" s="46">
        <v>0</v>
      </c>
      <c r="S421" s="46">
        <v>0</v>
      </c>
      <c r="T421" s="46">
        <v>1</v>
      </c>
      <c r="U421" s="10">
        <v>1</v>
      </c>
      <c r="V421" s="48" t="s">
        <v>773</v>
      </c>
      <c r="W421" s="46"/>
      <c r="X421" s="46"/>
      <c r="Y421" s="46"/>
      <c r="Z421" s="46"/>
      <c r="AA421" s="46"/>
      <c r="AB421" s="46"/>
      <c r="AC421" s="58"/>
    </row>
    <row r="422" spans="1:29" ht="12">
      <c r="A422" s="46" t="s">
        <v>774</v>
      </c>
      <c r="B422" s="46" t="s">
        <v>775</v>
      </c>
      <c r="C422" s="46" t="s">
        <v>35</v>
      </c>
      <c r="D422" s="7" t="s">
        <v>30</v>
      </c>
      <c r="E422" s="63">
        <v>42816</v>
      </c>
      <c r="F422" s="46" t="s">
        <v>538</v>
      </c>
      <c r="G422" s="46">
        <v>200</v>
      </c>
      <c r="H422" s="6">
        <f t="shared" ref="H422:H427" si="156">(J422+K422)/2</f>
        <v>200</v>
      </c>
      <c r="I422" s="46">
        <v>200</v>
      </c>
      <c r="J422" s="6">
        <f t="shared" ref="J422:J427" si="157">G422*1.1</f>
        <v>220.00000000000003</v>
      </c>
      <c r="K422" s="6">
        <f t="shared" ref="K422:K427" si="158">I422*0.9</f>
        <v>180</v>
      </c>
      <c r="L422" s="64" t="s">
        <v>275</v>
      </c>
      <c r="M422" s="64" t="s">
        <v>786</v>
      </c>
      <c r="N422" s="65">
        <v>0</v>
      </c>
      <c r="O422" s="46" t="s">
        <v>189</v>
      </c>
      <c r="P422" s="46">
        <v>0</v>
      </c>
      <c r="Q422" s="46">
        <v>0</v>
      </c>
      <c r="R422" s="46">
        <v>0</v>
      </c>
      <c r="S422" s="46">
        <v>0</v>
      </c>
      <c r="T422" s="46">
        <v>1</v>
      </c>
      <c r="U422" s="10">
        <v>1</v>
      </c>
      <c r="V422" s="48" t="s">
        <v>788</v>
      </c>
      <c r="W422" s="46"/>
      <c r="X422" s="46"/>
      <c r="Y422" s="46"/>
      <c r="Z422" s="46"/>
      <c r="AA422" s="46"/>
      <c r="AB422" s="46"/>
      <c r="AC422" s="58"/>
    </row>
    <row r="423" spans="1:29" ht="12">
      <c r="A423" s="46" t="s">
        <v>793</v>
      </c>
      <c r="B423" s="46" t="s">
        <v>205</v>
      </c>
      <c r="C423" s="46" t="s">
        <v>31</v>
      </c>
      <c r="D423" s="7" t="s">
        <v>30</v>
      </c>
      <c r="E423" s="63">
        <v>42816</v>
      </c>
      <c r="F423" s="46" t="s">
        <v>274</v>
      </c>
      <c r="G423" s="46">
        <v>24</v>
      </c>
      <c r="H423" s="6">
        <f t="shared" si="156"/>
        <v>24</v>
      </c>
      <c r="I423" s="46">
        <v>24</v>
      </c>
      <c r="J423" s="6">
        <f t="shared" si="157"/>
        <v>26.400000000000002</v>
      </c>
      <c r="K423" s="6">
        <f t="shared" si="158"/>
        <v>21.6</v>
      </c>
      <c r="L423" s="64" t="s">
        <v>1257</v>
      </c>
      <c r="M423" s="64" t="s">
        <v>276</v>
      </c>
      <c r="N423" s="65">
        <v>1</v>
      </c>
      <c r="O423" s="46" t="s">
        <v>40</v>
      </c>
      <c r="P423" s="46">
        <v>0</v>
      </c>
      <c r="Q423" s="46">
        <v>0</v>
      </c>
      <c r="R423" s="46">
        <v>0</v>
      </c>
      <c r="S423" s="46">
        <v>0</v>
      </c>
      <c r="T423" s="46">
        <v>1</v>
      </c>
      <c r="U423" s="10">
        <v>1</v>
      </c>
      <c r="V423" s="48" t="s">
        <v>1258</v>
      </c>
      <c r="W423" s="46"/>
      <c r="X423" s="46"/>
      <c r="Y423" s="46"/>
      <c r="Z423" s="46"/>
      <c r="AA423" s="46"/>
      <c r="AB423" s="46"/>
      <c r="AC423" s="58"/>
    </row>
    <row r="424" spans="1:29" ht="12">
      <c r="A424" s="46" t="s">
        <v>793</v>
      </c>
      <c r="B424" s="46" t="s">
        <v>1259</v>
      </c>
      <c r="C424" s="46" t="s">
        <v>31</v>
      </c>
      <c r="D424" s="7" t="s">
        <v>30</v>
      </c>
      <c r="E424" s="63">
        <v>42816</v>
      </c>
      <c r="F424" s="7" t="s">
        <v>538</v>
      </c>
      <c r="G424" s="7">
        <v>200</v>
      </c>
      <c r="H424" s="6">
        <f t="shared" si="156"/>
        <v>200</v>
      </c>
      <c r="I424" s="7">
        <v>200</v>
      </c>
      <c r="J424" s="6">
        <f t="shared" si="157"/>
        <v>220.00000000000003</v>
      </c>
      <c r="K424" s="6">
        <f t="shared" si="158"/>
        <v>180</v>
      </c>
      <c r="L424" s="64" t="s">
        <v>1264</v>
      </c>
      <c r="M424" s="64" t="s">
        <v>1265</v>
      </c>
      <c r="N424" s="65">
        <v>1</v>
      </c>
      <c r="O424" s="7" t="s">
        <v>1268</v>
      </c>
      <c r="P424" s="46">
        <v>54</v>
      </c>
      <c r="Q424" s="46">
        <v>0</v>
      </c>
      <c r="R424" s="46">
        <v>0</v>
      </c>
      <c r="S424" s="46">
        <v>0</v>
      </c>
      <c r="T424" s="46">
        <v>1</v>
      </c>
      <c r="U424" s="10">
        <v>1</v>
      </c>
      <c r="V424" s="48" t="s">
        <v>1271</v>
      </c>
      <c r="W424" s="48" t="s">
        <v>1272</v>
      </c>
      <c r="X424" s="48" t="s">
        <v>1274</v>
      </c>
      <c r="Y424" s="46"/>
      <c r="Z424" s="46"/>
      <c r="AA424" s="46"/>
      <c r="AB424" s="46"/>
      <c r="AC424" s="58"/>
    </row>
    <row r="425" spans="1:29" ht="12">
      <c r="A425" s="46" t="s">
        <v>1275</v>
      </c>
      <c r="B425" s="46" t="s">
        <v>316</v>
      </c>
      <c r="C425" s="46" t="s">
        <v>73</v>
      </c>
      <c r="D425" s="7" t="s">
        <v>30</v>
      </c>
      <c r="E425" s="63">
        <v>42816</v>
      </c>
      <c r="F425" s="46"/>
      <c r="G425" s="46">
        <v>100</v>
      </c>
      <c r="H425" s="6">
        <f t="shared" si="156"/>
        <v>100</v>
      </c>
      <c r="I425" s="46">
        <v>100</v>
      </c>
      <c r="J425" s="6">
        <f t="shared" si="157"/>
        <v>110.00000000000001</v>
      </c>
      <c r="K425" s="6">
        <f t="shared" si="158"/>
        <v>90</v>
      </c>
      <c r="L425" s="64" t="s">
        <v>1440</v>
      </c>
      <c r="M425" s="64" t="s">
        <v>1441</v>
      </c>
      <c r="N425" s="65">
        <v>1</v>
      </c>
      <c r="O425" s="46" t="s">
        <v>47</v>
      </c>
      <c r="P425" s="46">
        <v>0</v>
      </c>
      <c r="Q425" s="46">
        <v>0</v>
      </c>
      <c r="R425" s="46">
        <v>0</v>
      </c>
      <c r="S425" s="46">
        <v>0</v>
      </c>
      <c r="T425" s="46">
        <v>1</v>
      </c>
      <c r="U425" s="10">
        <v>1</v>
      </c>
      <c r="V425" s="48" t="s">
        <v>1442</v>
      </c>
      <c r="W425" s="46"/>
      <c r="X425" s="46"/>
      <c r="Y425" s="46"/>
      <c r="Z425" s="46"/>
      <c r="AA425" s="46"/>
      <c r="AB425" s="46"/>
      <c r="AC425" s="58"/>
    </row>
    <row r="426" spans="1:29" ht="12">
      <c r="A426" s="46" t="s">
        <v>1382</v>
      </c>
      <c r="B426" s="46" t="s">
        <v>1443</v>
      </c>
      <c r="C426" s="46" t="s">
        <v>73</v>
      </c>
      <c r="D426" s="7" t="s">
        <v>30</v>
      </c>
      <c r="E426" s="63">
        <v>42816</v>
      </c>
      <c r="F426" s="46" t="s">
        <v>183</v>
      </c>
      <c r="G426" s="46">
        <v>15</v>
      </c>
      <c r="H426" s="6">
        <f t="shared" si="156"/>
        <v>15</v>
      </c>
      <c r="I426" s="7">
        <v>15</v>
      </c>
      <c r="J426" s="6">
        <f t="shared" si="157"/>
        <v>16.5</v>
      </c>
      <c r="K426" s="6">
        <f t="shared" si="158"/>
        <v>13.5</v>
      </c>
      <c r="L426" s="64" t="s">
        <v>275</v>
      </c>
      <c r="M426" s="64" t="s">
        <v>276</v>
      </c>
      <c r="N426" s="65">
        <v>1</v>
      </c>
      <c r="O426" s="46" t="s">
        <v>189</v>
      </c>
      <c r="P426" s="46">
        <v>0</v>
      </c>
      <c r="Q426" s="46">
        <v>0</v>
      </c>
      <c r="R426" s="46">
        <v>0</v>
      </c>
      <c r="S426" s="46">
        <v>0</v>
      </c>
      <c r="T426" s="46">
        <v>1</v>
      </c>
      <c r="U426" s="10">
        <v>1</v>
      </c>
      <c r="V426" s="48" t="s">
        <v>1444</v>
      </c>
      <c r="W426" s="46"/>
      <c r="X426" s="46"/>
      <c r="Y426" s="46"/>
      <c r="Z426" s="46"/>
      <c r="AA426" s="46"/>
      <c r="AB426" s="46"/>
      <c r="AC426" s="58"/>
    </row>
    <row r="427" spans="1:29" ht="12">
      <c r="A427" s="46" t="s">
        <v>1514</v>
      </c>
      <c r="B427" s="46"/>
      <c r="C427" s="46" t="s">
        <v>619</v>
      </c>
      <c r="D427" s="7" t="s">
        <v>30</v>
      </c>
      <c r="E427" s="63">
        <v>42816</v>
      </c>
      <c r="F427" s="46"/>
      <c r="G427" s="46">
        <v>50</v>
      </c>
      <c r="H427" s="6">
        <f t="shared" si="156"/>
        <v>50</v>
      </c>
      <c r="I427" s="46">
        <v>50</v>
      </c>
      <c r="J427" s="6">
        <f t="shared" si="157"/>
        <v>55.000000000000007</v>
      </c>
      <c r="K427" s="6">
        <f t="shared" si="158"/>
        <v>45</v>
      </c>
      <c r="L427" s="64" t="s">
        <v>173</v>
      </c>
      <c r="M427" s="64" t="s">
        <v>800</v>
      </c>
      <c r="N427" s="65">
        <v>1</v>
      </c>
      <c r="O427" s="46" t="s">
        <v>47</v>
      </c>
      <c r="P427" s="46">
        <v>0</v>
      </c>
      <c r="Q427" s="46">
        <v>0</v>
      </c>
      <c r="R427" s="46">
        <v>0</v>
      </c>
      <c r="S427" s="46">
        <v>0</v>
      </c>
      <c r="T427" s="46">
        <v>1</v>
      </c>
      <c r="U427" s="10">
        <v>1</v>
      </c>
      <c r="V427" s="48" t="s">
        <v>1517</v>
      </c>
      <c r="W427" s="46"/>
      <c r="X427" s="46"/>
      <c r="Y427" s="46"/>
      <c r="Z427" s="46"/>
      <c r="AA427" s="46"/>
      <c r="AB427" s="46"/>
      <c r="AC427" s="58"/>
    </row>
    <row r="428" spans="1:29" ht="12">
      <c r="A428" s="46" t="s">
        <v>549</v>
      </c>
      <c r="B428" s="46" t="s">
        <v>550</v>
      </c>
      <c r="C428" s="46" t="s">
        <v>551</v>
      </c>
      <c r="D428" s="7" t="s">
        <v>30</v>
      </c>
      <c r="E428" s="63">
        <v>42816</v>
      </c>
      <c r="F428" s="46" t="s">
        <v>183</v>
      </c>
      <c r="G428" s="46"/>
      <c r="H428" s="6"/>
      <c r="I428" s="46"/>
      <c r="J428" s="6"/>
      <c r="K428" s="6"/>
      <c r="L428" s="64" t="s">
        <v>553</v>
      </c>
      <c r="M428" s="66" t="s">
        <v>554</v>
      </c>
      <c r="N428" s="65">
        <v>1</v>
      </c>
      <c r="O428" s="46" t="s">
        <v>40</v>
      </c>
      <c r="P428" s="46">
        <v>0</v>
      </c>
      <c r="Q428" s="46">
        <v>0</v>
      </c>
      <c r="R428" s="46">
        <v>0</v>
      </c>
      <c r="S428" s="46">
        <v>0</v>
      </c>
      <c r="T428" s="46">
        <v>1</v>
      </c>
      <c r="U428" s="10">
        <v>1</v>
      </c>
      <c r="V428" s="48" t="s">
        <v>556</v>
      </c>
      <c r="W428" s="46"/>
      <c r="X428" s="46"/>
      <c r="Y428" s="46"/>
      <c r="Z428" s="46"/>
      <c r="AA428" s="46"/>
      <c r="AB428" s="46"/>
      <c r="AC428" s="58"/>
    </row>
    <row r="429" spans="1:29" ht="12">
      <c r="A429" s="46" t="s">
        <v>1691</v>
      </c>
      <c r="B429" s="46" t="s">
        <v>1720</v>
      </c>
      <c r="C429" s="46" t="s">
        <v>198</v>
      </c>
      <c r="D429" s="7" t="s">
        <v>30</v>
      </c>
      <c r="E429" s="63">
        <v>42816</v>
      </c>
      <c r="F429" s="46" t="s">
        <v>274</v>
      </c>
      <c r="G429" s="46">
        <v>24</v>
      </c>
      <c r="H429" s="6">
        <f t="shared" ref="H429:H432" si="159">(J429+K429)/2</f>
        <v>24</v>
      </c>
      <c r="I429" s="46">
        <v>24</v>
      </c>
      <c r="J429" s="6">
        <f t="shared" ref="J429:J432" si="160">G429*1.1</f>
        <v>26.400000000000002</v>
      </c>
      <c r="K429" s="6">
        <f t="shared" ref="K429:K432" si="161">I429*0.9</f>
        <v>21.6</v>
      </c>
      <c r="L429" s="64" t="s">
        <v>1723</v>
      </c>
      <c r="M429" s="64" t="s">
        <v>1724</v>
      </c>
      <c r="N429" s="65">
        <v>1</v>
      </c>
      <c r="O429" s="46" t="s">
        <v>120</v>
      </c>
      <c r="P429" s="46">
        <v>0</v>
      </c>
      <c r="Q429" s="46">
        <v>0</v>
      </c>
      <c r="R429" s="46">
        <v>0</v>
      </c>
      <c r="S429" s="46">
        <v>0</v>
      </c>
      <c r="T429" s="46">
        <v>1</v>
      </c>
      <c r="U429" s="10">
        <v>1</v>
      </c>
      <c r="V429" s="48" t="s">
        <v>1726</v>
      </c>
      <c r="W429" s="46"/>
      <c r="X429" s="46"/>
      <c r="Y429" s="46"/>
      <c r="Z429" s="46"/>
      <c r="AA429" s="46"/>
      <c r="AB429" s="46"/>
      <c r="AC429" s="58"/>
    </row>
    <row r="430" spans="1:29" ht="12">
      <c r="A430" s="46" t="s">
        <v>2060</v>
      </c>
      <c r="B430" s="46" t="s">
        <v>2061</v>
      </c>
      <c r="C430" s="46" t="s">
        <v>198</v>
      </c>
      <c r="D430" s="7" t="s">
        <v>30</v>
      </c>
      <c r="E430" s="63">
        <v>42816</v>
      </c>
      <c r="F430" s="46" t="s">
        <v>538</v>
      </c>
      <c r="G430" s="46">
        <v>200</v>
      </c>
      <c r="H430" s="6">
        <f t="shared" si="159"/>
        <v>200</v>
      </c>
      <c r="I430" s="46">
        <v>200</v>
      </c>
      <c r="J430" s="6">
        <f t="shared" si="160"/>
        <v>220.00000000000003</v>
      </c>
      <c r="K430" s="6">
        <f t="shared" si="161"/>
        <v>180</v>
      </c>
      <c r="L430" s="64" t="s">
        <v>275</v>
      </c>
      <c r="M430" s="64" t="s">
        <v>276</v>
      </c>
      <c r="N430" s="65">
        <v>1</v>
      </c>
      <c r="O430" s="46" t="s">
        <v>40</v>
      </c>
      <c r="P430" s="46">
        <v>0</v>
      </c>
      <c r="Q430" s="46">
        <v>0</v>
      </c>
      <c r="R430" s="46">
        <v>0</v>
      </c>
      <c r="S430" s="46">
        <v>0</v>
      </c>
      <c r="T430" s="46">
        <v>1</v>
      </c>
      <c r="U430" s="10">
        <v>1</v>
      </c>
      <c r="V430" s="48" t="s">
        <v>2062</v>
      </c>
      <c r="W430" s="46"/>
      <c r="X430" s="46"/>
      <c r="Y430" s="46"/>
      <c r="Z430" s="46"/>
      <c r="AA430" s="46"/>
      <c r="AB430" s="46"/>
      <c r="AC430" s="58"/>
    </row>
    <row r="431" spans="1:29" ht="12">
      <c r="A431" s="46" t="s">
        <v>827</v>
      </c>
      <c r="B431" s="46" t="s">
        <v>1982</v>
      </c>
      <c r="C431" s="46" t="s">
        <v>198</v>
      </c>
      <c r="D431" s="7" t="s">
        <v>30</v>
      </c>
      <c r="E431" s="63">
        <v>42816</v>
      </c>
      <c r="F431" s="46" t="s">
        <v>538</v>
      </c>
      <c r="G431" s="46">
        <v>200</v>
      </c>
      <c r="H431" s="6">
        <f t="shared" si="159"/>
        <v>200</v>
      </c>
      <c r="I431" s="46">
        <v>200</v>
      </c>
      <c r="J431" s="6">
        <f t="shared" si="160"/>
        <v>220.00000000000003</v>
      </c>
      <c r="K431" s="6">
        <f t="shared" si="161"/>
        <v>180</v>
      </c>
      <c r="L431" s="64" t="s">
        <v>1983</v>
      </c>
      <c r="M431" s="64" t="s">
        <v>1984</v>
      </c>
      <c r="N431" s="65">
        <v>0</v>
      </c>
      <c r="O431" s="46" t="s">
        <v>120</v>
      </c>
      <c r="P431" s="46">
        <v>0</v>
      </c>
      <c r="Q431" s="46">
        <v>0</v>
      </c>
      <c r="R431" s="46">
        <v>0</v>
      </c>
      <c r="S431" s="46">
        <v>0</v>
      </c>
      <c r="T431" s="46">
        <v>1</v>
      </c>
      <c r="U431" s="10">
        <v>1</v>
      </c>
      <c r="V431" s="48" t="s">
        <v>1985</v>
      </c>
      <c r="W431" s="46"/>
      <c r="X431" s="46"/>
      <c r="Y431" s="46"/>
      <c r="Z431" s="46"/>
      <c r="AA431" s="46"/>
      <c r="AB431" s="46"/>
      <c r="AC431" s="58"/>
    </row>
    <row r="432" spans="1:29" ht="12">
      <c r="A432" s="46" t="s">
        <v>866</v>
      </c>
      <c r="B432" s="46" t="s">
        <v>2105</v>
      </c>
      <c r="C432" s="46" t="s">
        <v>124</v>
      </c>
      <c r="D432" s="7" t="s">
        <v>30</v>
      </c>
      <c r="E432" s="63">
        <v>42816</v>
      </c>
      <c r="F432" s="46" t="s">
        <v>538</v>
      </c>
      <c r="G432" s="46">
        <v>200</v>
      </c>
      <c r="H432" s="6">
        <f t="shared" si="159"/>
        <v>200</v>
      </c>
      <c r="I432" s="46">
        <v>200</v>
      </c>
      <c r="J432" s="6">
        <f t="shared" si="160"/>
        <v>220.00000000000003</v>
      </c>
      <c r="K432" s="6">
        <f t="shared" si="161"/>
        <v>180</v>
      </c>
      <c r="L432" s="64" t="s">
        <v>2106</v>
      </c>
      <c r="M432" s="66" t="s">
        <v>2107</v>
      </c>
      <c r="N432" s="65">
        <v>1</v>
      </c>
      <c r="O432" s="46" t="s">
        <v>303</v>
      </c>
      <c r="P432" s="46">
        <v>0</v>
      </c>
      <c r="Q432" s="46">
        <v>0</v>
      </c>
      <c r="R432" s="46">
        <v>0</v>
      </c>
      <c r="S432" s="46">
        <v>0</v>
      </c>
      <c r="T432" s="46">
        <v>1</v>
      </c>
      <c r="U432" s="10">
        <v>1</v>
      </c>
      <c r="V432" s="48" t="s">
        <v>2108</v>
      </c>
      <c r="W432" s="46"/>
      <c r="X432" s="46"/>
      <c r="Y432" s="46"/>
      <c r="Z432" s="46"/>
      <c r="AA432" s="46"/>
      <c r="AB432" s="46"/>
      <c r="AC432" s="58"/>
    </row>
    <row r="433" spans="1:29" ht="12">
      <c r="A433" s="46" t="s">
        <v>2120</v>
      </c>
      <c r="B433" s="46" t="s">
        <v>2121</v>
      </c>
      <c r="C433" s="46" t="s">
        <v>1366</v>
      </c>
      <c r="D433" s="7" t="s">
        <v>30</v>
      </c>
      <c r="E433" s="63">
        <v>42816</v>
      </c>
      <c r="F433" s="46" t="s">
        <v>183</v>
      </c>
      <c r="G433" s="46"/>
      <c r="H433" s="6"/>
      <c r="I433" s="46"/>
      <c r="J433" s="6"/>
      <c r="K433" s="6"/>
      <c r="L433" s="64" t="s">
        <v>275</v>
      </c>
      <c r="M433" s="64" t="s">
        <v>276</v>
      </c>
      <c r="N433" s="65">
        <v>1</v>
      </c>
      <c r="O433" s="46" t="s">
        <v>189</v>
      </c>
      <c r="P433" s="46">
        <v>0</v>
      </c>
      <c r="Q433" s="46">
        <v>0</v>
      </c>
      <c r="R433" s="46">
        <v>0</v>
      </c>
      <c r="S433" s="46">
        <v>0</v>
      </c>
      <c r="T433" s="46">
        <v>1</v>
      </c>
      <c r="U433" s="10">
        <v>1</v>
      </c>
      <c r="V433" s="48" t="s">
        <v>2122</v>
      </c>
      <c r="W433" s="46"/>
      <c r="X433" s="46"/>
      <c r="Y433" s="46"/>
      <c r="Z433" s="46"/>
      <c r="AA433" s="46"/>
      <c r="AB433" s="46"/>
      <c r="AC433" s="58"/>
    </row>
    <row r="434" spans="1:29" ht="12">
      <c r="A434" s="46" t="s">
        <v>2123</v>
      </c>
      <c r="B434" s="46" t="s">
        <v>2124</v>
      </c>
      <c r="C434" s="46" t="s">
        <v>1366</v>
      </c>
      <c r="D434" s="7" t="s">
        <v>30</v>
      </c>
      <c r="E434" s="63">
        <v>42816</v>
      </c>
      <c r="F434" s="46" t="s">
        <v>274</v>
      </c>
      <c r="G434" s="46">
        <v>24</v>
      </c>
      <c r="H434" s="6">
        <f t="shared" ref="H434:H435" si="162">(J434+K434)/2</f>
        <v>24</v>
      </c>
      <c r="I434" s="46">
        <v>24</v>
      </c>
      <c r="J434" s="6">
        <f t="shared" ref="J434:J435" si="163">G434*1.1</f>
        <v>26.400000000000002</v>
      </c>
      <c r="K434" s="6">
        <f t="shared" ref="K434:K435" si="164">I434*0.9</f>
        <v>21.6</v>
      </c>
      <c r="L434" s="64" t="s">
        <v>275</v>
      </c>
      <c r="M434" s="64" t="s">
        <v>2125</v>
      </c>
      <c r="N434" s="65">
        <v>0</v>
      </c>
      <c r="O434" s="46" t="s">
        <v>40</v>
      </c>
      <c r="P434" s="46">
        <v>0</v>
      </c>
      <c r="Q434" s="46">
        <v>0</v>
      </c>
      <c r="R434" s="46">
        <v>0</v>
      </c>
      <c r="S434" s="46">
        <v>0</v>
      </c>
      <c r="T434" s="46">
        <v>1</v>
      </c>
      <c r="U434" s="10">
        <v>1</v>
      </c>
      <c r="V434" s="48" t="s">
        <v>2126</v>
      </c>
      <c r="W434" s="67" t="s">
        <v>2351</v>
      </c>
      <c r="X434" s="46"/>
      <c r="Y434" s="46"/>
      <c r="Z434" s="46"/>
      <c r="AA434" s="46"/>
      <c r="AB434" s="46"/>
      <c r="AC434" s="58"/>
    </row>
    <row r="435" spans="1:29" ht="12">
      <c r="A435" s="46" t="s">
        <v>1293</v>
      </c>
      <c r="B435" s="46" t="s">
        <v>1727</v>
      </c>
      <c r="C435" s="46" t="s">
        <v>65</v>
      </c>
      <c r="D435" s="7" t="s">
        <v>30</v>
      </c>
      <c r="E435" s="63">
        <v>42816</v>
      </c>
      <c r="F435" s="46" t="s">
        <v>274</v>
      </c>
      <c r="G435" s="46">
        <v>24</v>
      </c>
      <c r="H435" s="6">
        <f t="shared" si="162"/>
        <v>24</v>
      </c>
      <c r="I435" s="46">
        <v>24</v>
      </c>
      <c r="J435" s="6">
        <f t="shared" si="163"/>
        <v>26.400000000000002</v>
      </c>
      <c r="K435" s="6">
        <f t="shared" si="164"/>
        <v>21.6</v>
      </c>
      <c r="L435" s="64" t="s">
        <v>1730</v>
      </c>
      <c r="M435" s="64" t="s">
        <v>1731</v>
      </c>
      <c r="N435" s="65">
        <v>0</v>
      </c>
      <c r="O435" s="46" t="s">
        <v>189</v>
      </c>
      <c r="P435" s="46">
        <v>0</v>
      </c>
      <c r="Q435" s="46">
        <v>0</v>
      </c>
      <c r="R435" s="46">
        <v>0</v>
      </c>
      <c r="S435" s="46">
        <v>0</v>
      </c>
      <c r="T435" s="46">
        <v>1</v>
      </c>
      <c r="U435" s="10">
        <v>1</v>
      </c>
      <c r="V435" s="48" t="s">
        <v>1733</v>
      </c>
      <c r="W435" s="46"/>
      <c r="X435" s="46"/>
      <c r="Y435" s="46"/>
      <c r="Z435" s="46"/>
      <c r="AA435" s="46"/>
      <c r="AB435" s="46"/>
      <c r="AC435" s="58"/>
    </row>
    <row r="436" spans="1:29" ht="12">
      <c r="A436" s="46" t="s">
        <v>1293</v>
      </c>
      <c r="B436" s="7" t="s">
        <v>1735</v>
      </c>
      <c r="C436" s="46" t="s">
        <v>65</v>
      </c>
      <c r="D436" s="7" t="s">
        <v>30</v>
      </c>
      <c r="E436" s="63">
        <v>42816</v>
      </c>
      <c r="F436" s="46" t="s">
        <v>183</v>
      </c>
      <c r="G436" s="46"/>
      <c r="H436" s="6"/>
      <c r="I436" s="46"/>
      <c r="J436" s="6"/>
      <c r="K436" s="6"/>
      <c r="L436" s="64" t="s">
        <v>1737</v>
      </c>
      <c r="M436" s="64" t="s">
        <v>1738</v>
      </c>
      <c r="N436" s="65">
        <v>0</v>
      </c>
      <c r="O436" s="46" t="s">
        <v>189</v>
      </c>
      <c r="P436" s="46">
        <v>0</v>
      </c>
      <c r="Q436" s="46">
        <v>0</v>
      </c>
      <c r="R436" s="46">
        <v>0</v>
      </c>
      <c r="S436" s="46">
        <v>0</v>
      </c>
      <c r="T436" s="46">
        <v>1</v>
      </c>
      <c r="U436" s="10">
        <v>1</v>
      </c>
      <c r="V436" s="48" t="s">
        <v>1740</v>
      </c>
      <c r="W436" s="46"/>
      <c r="X436" s="46"/>
      <c r="Y436" s="46"/>
      <c r="Z436" s="46"/>
      <c r="AA436" s="46"/>
      <c r="AB436" s="46"/>
      <c r="AC436" s="58"/>
    </row>
    <row r="437" spans="1:29" ht="12">
      <c r="A437" s="46" t="s">
        <v>2257</v>
      </c>
      <c r="B437" s="46" t="s">
        <v>2258</v>
      </c>
      <c r="C437" s="46" t="s">
        <v>65</v>
      </c>
      <c r="D437" s="7" t="s">
        <v>30</v>
      </c>
      <c r="E437" s="63">
        <v>42816</v>
      </c>
      <c r="F437" s="46" t="s">
        <v>183</v>
      </c>
      <c r="G437" s="46"/>
      <c r="H437" s="6"/>
      <c r="I437" s="46"/>
      <c r="J437" s="6"/>
      <c r="K437" s="6"/>
      <c r="L437" s="64" t="s">
        <v>2259</v>
      </c>
      <c r="M437" s="58" t="s">
        <v>2260</v>
      </c>
      <c r="N437" s="65">
        <v>0</v>
      </c>
      <c r="O437" s="46" t="s">
        <v>189</v>
      </c>
      <c r="P437" s="46">
        <v>0</v>
      </c>
      <c r="Q437" s="46">
        <v>0</v>
      </c>
      <c r="R437" s="46">
        <v>0</v>
      </c>
      <c r="S437" s="46">
        <v>0</v>
      </c>
      <c r="T437" s="46">
        <v>1</v>
      </c>
      <c r="U437" s="10">
        <v>1</v>
      </c>
      <c r="V437" s="48" t="s">
        <v>2261</v>
      </c>
      <c r="W437" s="46"/>
      <c r="X437" s="46"/>
      <c r="Y437" s="46"/>
      <c r="Z437" s="46"/>
      <c r="AA437" s="46"/>
      <c r="AB437" s="46"/>
      <c r="AC437" s="58"/>
    </row>
    <row r="438" spans="1:29" ht="12">
      <c r="A438" s="46" t="s">
        <v>2295</v>
      </c>
      <c r="B438" s="46" t="s">
        <v>2296</v>
      </c>
      <c r="C438" s="46" t="s">
        <v>685</v>
      </c>
      <c r="D438" s="7" t="s">
        <v>30</v>
      </c>
      <c r="E438" s="63">
        <v>42816</v>
      </c>
      <c r="F438" s="46" t="s">
        <v>183</v>
      </c>
      <c r="G438" s="46"/>
      <c r="H438" s="6"/>
      <c r="I438" s="46"/>
      <c r="J438" s="6"/>
      <c r="K438" s="6"/>
      <c r="L438" s="64" t="s">
        <v>2297</v>
      </c>
      <c r="M438" s="64" t="s">
        <v>2298</v>
      </c>
      <c r="N438" s="65">
        <v>1</v>
      </c>
      <c r="O438" s="46" t="s">
        <v>189</v>
      </c>
      <c r="P438" s="46">
        <v>0</v>
      </c>
      <c r="Q438" s="46">
        <v>0</v>
      </c>
      <c r="R438" s="46">
        <v>0</v>
      </c>
      <c r="S438" s="46">
        <v>0</v>
      </c>
      <c r="T438" s="46">
        <v>1</v>
      </c>
      <c r="U438" s="10">
        <v>1</v>
      </c>
      <c r="V438" s="48" t="s">
        <v>2299</v>
      </c>
      <c r="W438" s="46"/>
      <c r="X438" s="46"/>
      <c r="Y438" s="46"/>
      <c r="Z438" s="46"/>
      <c r="AA438" s="46"/>
      <c r="AB438" s="46"/>
      <c r="AC438" s="58"/>
    </row>
    <row r="439" spans="1:29" ht="12">
      <c r="A439" s="46" t="s">
        <v>155</v>
      </c>
      <c r="B439" s="46" t="s">
        <v>2326</v>
      </c>
      <c r="C439" s="46" t="s">
        <v>700</v>
      </c>
      <c r="D439" s="7" t="s">
        <v>30</v>
      </c>
      <c r="E439" s="63">
        <v>42816</v>
      </c>
      <c r="F439" s="46"/>
      <c r="G439" s="46">
        <v>2</v>
      </c>
      <c r="H439" s="6">
        <f t="shared" ref="H439:H440" si="165">(J439+K439)/2</f>
        <v>14.6</v>
      </c>
      <c r="I439" s="46">
        <v>30</v>
      </c>
      <c r="J439" s="6">
        <f t="shared" ref="J439:J440" si="166">G439*1.1</f>
        <v>2.2000000000000002</v>
      </c>
      <c r="K439" s="6">
        <f t="shared" ref="K439:K440" si="167">I439*0.9</f>
        <v>27</v>
      </c>
      <c r="L439" s="64" t="s">
        <v>275</v>
      </c>
      <c r="M439" s="64" t="s">
        <v>2327</v>
      </c>
      <c r="N439" s="65">
        <v>1</v>
      </c>
      <c r="O439" s="46" t="s">
        <v>60</v>
      </c>
      <c r="P439" s="46">
        <v>0</v>
      </c>
      <c r="Q439" s="46">
        <v>0</v>
      </c>
      <c r="R439" s="46">
        <v>0</v>
      </c>
      <c r="S439" s="46">
        <v>0</v>
      </c>
      <c r="T439" s="46">
        <v>1</v>
      </c>
      <c r="U439" s="10">
        <v>1</v>
      </c>
      <c r="V439" s="48" t="s">
        <v>2328</v>
      </c>
      <c r="W439" s="46"/>
      <c r="X439" s="46"/>
      <c r="Y439" s="46"/>
      <c r="Z439" s="46"/>
      <c r="AA439" s="46"/>
      <c r="AB439" s="46"/>
      <c r="AC439" s="58"/>
    </row>
    <row r="440" spans="1:29" ht="12">
      <c r="A440" s="46" t="s">
        <v>1224</v>
      </c>
      <c r="B440" s="46" t="s">
        <v>2361</v>
      </c>
      <c r="C440" s="46" t="s">
        <v>336</v>
      </c>
      <c r="D440" s="7" t="s">
        <v>30</v>
      </c>
      <c r="E440" s="63">
        <v>42816</v>
      </c>
      <c r="F440" s="46" t="s">
        <v>274</v>
      </c>
      <c r="G440" s="46">
        <v>24</v>
      </c>
      <c r="H440" s="6">
        <f t="shared" si="165"/>
        <v>24</v>
      </c>
      <c r="I440" s="46">
        <v>24</v>
      </c>
      <c r="J440" s="6">
        <f t="shared" si="166"/>
        <v>26.400000000000002</v>
      </c>
      <c r="K440" s="6">
        <f t="shared" si="167"/>
        <v>21.6</v>
      </c>
      <c r="L440" s="64" t="s">
        <v>2362</v>
      </c>
      <c r="M440" s="64" t="s">
        <v>2363</v>
      </c>
      <c r="N440" s="65">
        <v>0</v>
      </c>
      <c r="O440" s="46" t="s">
        <v>189</v>
      </c>
      <c r="P440" s="46">
        <v>0</v>
      </c>
      <c r="Q440" s="46">
        <v>0</v>
      </c>
      <c r="R440" s="46">
        <v>0</v>
      </c>
      <c r="S440" s="46">
        <v>0</v>
      </c>
      <c r="T440" s="46">
        <v>1</v>
      </c>
      <c r="U440" s="10">
        <v>1</v>
      </c>
      <c r="V440" s="48" t="s">
        <v>2364</v>
      </c>
      <c r="W440" s="46"/>
      <c r="X440" s="46"/>
      <c r="Y440" s="46"/>
      <c r="Z440" s="46"/>
      <c r="AA440" s="46"/>
      <c r="AB440" s="46"/>
      <c r="AC440" s="58"/>
    </row>
    <row r="441" spans="1:29" ht="12">
      <c r="A441" s="46" t="s">
        <v>2352</v>
      </c>
      <c r="B441" s="46" t="s">
        <v>2353</v>
      </c>
      <c r="C441" s="46" t="s">
        <v>336</v>
      </c>
      <c r="D441" s="7" t="s">
        <v>30</v>
      </c>
      <c r="E441" s="63">
        <v>42816</v>
      </c>
      <c r="F441" s="46" t="s">
        <v>183</v>
      </c>
      <c r="G441" s="46"/>
      <c r="H441" s="6"/>
      <c r="I441" s="46"/>
      <c r="J441" s="6"/>
      <c r="K441" s="6"/>
      <c r="L441" s="64" t="s">
        <v>128</v>
      </c>
      <c r="M441" s="64" t="s">
        <v>2354</v>
      </c>
      <c r="N441" s="65">
        <v>0</v>
      </c>
      <c r="O441" s="46" t="s">
        <v>189</v>
      </c>
      <c r="P441" s="46">
        <v>1</v>
      </c>
      <c r="Q441" s="46">
        <v>0</v>
      </c>
      <c r="R441" s="46">
        <v>0</v>
      </c>
      <c r="S441" s="46">
        <v>0</v>
      </c>
      <c r="T441" s="46">
        <v>1</v>
      </c>
      <c r="U441" s="10">
        <v>1</v>
      </c>
      <c r="V441" s="48" t="s">
        <v>2355</v>
      </c>
      <c r="W441" s="46"/>
      <c r="X441" s="46"/>
      <c r="Y441" s="46"/>
      <c r="Z441" s="46"/>
      <c r="AA441" s="46"/>
      <c r="AB441" s="46"/>
      <c r="AC441" s="58"/>
    </row>
    <row r="442" spans="1:29" ht="12">
      <c r="A442" s="46" t="s">
        <v>1307</v>
      </c>
      <c r="B442" s="46" t="s">
        <v>2267</v>
      </c>
      <c r="C442" s="46" t="s">
        <v>443</v>
      </c>
      <c r="D442" s="7" t="s">
        <v>30</v>
      </c>
      <c r="E442" s="63">
        <v>42816</v>
      </c>
      <c r="F442" s="46" t="s">
        <v>183</v>
      </c>
      <c r="G442" s="46"/>
      <c r="H442" s="6"/>
      <c r="I442" s="46"/>
      <c r="J442" s="6"/>
      <c r="K442" s="6"/>
      <c r="L442" s="64" t="s">
        <v>275</v>
      </c>
      <c r="M442" s="64" t="s">
        <v>276</v>
      </c>
      <c r="N442" s="65">
        <v>1</v>
      </c>
      <c r="O442" s="46" t="s">
        <v>189</v>
      </c>
      <c r="P442" s="46">
        <v>0</v>
      </c>
      <c r="Q442" s="46">
        <v>0</v>
      </c>
      <c r="R442" s="46">
        <v>0</v>
      </c>
      <c r="S442" s="46">
        <v>0</v>
      </c>
      <c r="T442" s="46">
        <v>1</v>
      </c>
      <c r="U442" s="10">
        <v>1</v>
      </c>
      <c r="V442" s="48" t="s">
        <v>2268</v>
      </c>
      <c r="W442" s="46"/>
      <c r="X442" s="46"/>
      <c r="Y442" s="46"/>
      <c r="Z442" s="46"/>
      <c r="AA442" s="46"/>
      <c r="AB442" s="46"/>
      <c r="AC442" s="58"/>
    </row>
    <row r="443" spans="1:29" ht="12">
      <c r="A443" s="46" t="s">
        <v>226</v>
      </c>
      <c r="B443" s="46" t="s">
        <v>272</v>
      </c>
      <c r="C443" s="46" t="s">
        <v>194</v>
      </c>
      <c r="D443" s="7" t="s">
        <v>30</v>
      </c>
      <c r="E443" s="63">
        <v>42817</v>
      </c>
      <c r="F443" s="46" t="s">
        <v>274</v>
      </c>
      <c r="G443" s="46">
        <v>24</v>
      </c>
      <c r="H443" s="6">
        <f t="shared" ref="H443:H455" si="168">(J443+K443)/2</f>
        <v>24</v>
      </c>
      <c r="I443" s="46">
        <v>24</v>
      </c>
      <c r="J443" s="6">
        <f t="shared" ref="J443:J455" si="169">G443*1.1</f>
        <v>26.400000000000002</v>
      </c>
      <c r="K443" s="6">
        <f t="shared" ref="K443:K455" si="170">I443*0.9</f>
        <v>21.6</v>
      </c>
      <c r="L443" s="64" t="s">
        <v>275</v>
      </c>
      <c r="M443" s="64" t="s">
        <v>276</v>
      </c>
      <c r="N443" s="65">
        <v>1</v>
      </c>
      <c r="O443" s="46" t="s">
        <v>189</v>
      </c>
      <c r="P443" s="46">
        <v>0</v>
      </c>
      <c r="Q443" s="46">
        <v>0</v>
      </c>
      <c r="R443" s="46">
        <v>0</v>
      </c>
      <c r="S443" s="46">
        <v>0</v>
      </c>
      <c r="T443" s="46">
        <v>1</v>
      </c>
      <c r="U443" s="10">
        <v>1</v>
      </c>
      <c r="V443" s="48" t="s">
        <v>277</v>
      </c>
      <c r="W443" s="46"/>
      <c r="X443" s="46"/>
      <c r="Y443" s="46"/>
      <c r="Z443" s="46"/>
      <c r="AA443" s="46"/>
      <c r="AB443" s="46"/>
      <c r="AC443" s="58"/>
    </row>
    <row r="444" spans="1:29" ht="12">
      <c r="A444" s="46" t="s">
        <v>792</v>
      </c>
      <c r="B444" s="46" t="s">
        <v>794</v>
      </c>
      <c r="C444" s="46" t="s">
        <v>35</v>
      </c>
      <c r="D444" s="7" t="s">
        <v>30</v>
      </c>
      <c r="E444" s="63">
        <v>42817</v>
      </c>
      <c r="F444" s="46" t="s">
        <v>796</v>
      </c>
      <c r="G444" s="46">
        <v>36</v>
      </c>
      <c r="H444" s="6">
        <f t="shared" si="168"/>
        <v>36</v>
      </c>
      <c r="I444" s="46">
        <v>36</v>
      </c>
      <c r="J444" s="6">
        <f t="shared" si="169"/>
        <v>39.6</v>
      </c>
      <c r="K444" s="6">
        <f t="shared" si="170"/>
        <v>32.4</v>
      </c>
      <c r="L444" s="64" t="s">
        <v>798</v>
      </c>
      <c r="M444" s="64" t="s">
        <v>800</v>
      </c>
      <c r="N444" s="65">
        <v>1</v>
      </c>
      <c r="O444" s="46" t="s">
        <v>60</v>
      </c>
      <c r="P444" s="46">
        <v>0</v>
      </c>
      <c r="Q444" s="46">
        <v>0</v>
      </c>
      <c r="R444" s="46">
        <v>0</v>
      </c>
      <c r="S444" s="46">
        <v>0</v>
      </c>
      <c r="T444" s="46">
        <v>1</v>
      </c>
      <c r="U444" s="10">
        <v>1</v>
      </c>
      <c r="V444" s="48" t="s">
        <v>802</v>
      </c>
      <c r="W444" s="46"/>
      <c r="X444" s="46"/>
      <c r="Y444" s="46"/>
      <c r="Z444" s="46"/>
      <c r="AA444" s="46"/>
      <c r="AB444" s="46"/>
      <c r="AC444" s="58"/>
    </row>
    <row r="445" spans="1:29" ht="12">
      <c r="A445" s="46" t="s">
        <v>343</v>
      </c>
      <c r="B445" s="46" t="s">
        <v>804</v>
      </c>
      <c r="C445" s="46" t="s">
        <v>35</v>
      </c>
      <c r="D445" s="7" t="s">
        <v>30</v>
      </c>
      <c r="E445" s="63">
        <v>42817</v>
      </c>
      <c r="F445" s="46" t="s">
        <v>538</v>
      </c>
      <c r="G445" s="46">
        <v>200</v>
      </c>
      <c r="H445" s="6">
        <f t="shared" si="168"/>
        <v>560</v>
      </c>
      <c r="I445" s="46">
        <v>1000</v>
      </c>
      <c r="J445" s="6">
        <f t="shared" si="169"/>
        <v>220.00000000000003</v>
      </c>
      <c r="K445" s="6">
        <f t="shared" si="170"/>
        <v>900</v>
      </c>
      <c r="L445" s="64" t="s">
        <v>275</v>
      </c>
      <c r="M445" s="64" t="s">
        <v>276</v>
      </c>
      <c r="N445" s="65">
        <v>1</v>
      </c>
      <c r="O445" s="46" t="s">
        <v>806</v>
      </c>
      <c r="P445" s="46">
        <v>0</v>
      </c>
      <c r="Q445" s="46">
        <v>0</v>
      </c>
      <c r="R445" s="46">
        <v>0</v>
      </c>
      <c r="S445" s="46">
        <v>0</v>
      </c>
      <c r="T445" s="46">
        <v>1</v>
      </c>
      <c r="U445" s="10">
        <v>1</v>
      </c>
      <c r="V445" s="48" t="s">
        <v>808</v>
      </c>
      <c r="W445" s="48" t="s">
        <v>809</v>
      </c>
      <c r="X445" s="46"/>
      <c r="Y445" s="46"/>
      <c r="Z445" s="46"/>
      <c r="AA445" s="46"/>
      <c r="AB445" s="46"/>
      <c r="AC445" s="58"/>
    </row>
    <row r="446" spans="1:29" ht="12">
      <c r="A446" s="46" t="s">
        <v>811</v>
      </c>
      <c r="B446" s="46" t="s">
        <v>812</v>
      </c>
      <c r="C446" s="46" t="s">
        <v>35</v>
      </c>
      <c r="D446" s="7" t="s">
        <v>30</v>
      </c>
      <c r="E446" s="63">
        <v>42817</v>
      </c>
      <c r="F446" s="46"/>
      <c r="G446" s="46">
        <v>7</v>
      </c>
      <c r="H446" s="6">
        <f t="shared" si="168"/>
        <v>7</v>
      </c>
      <c r="I446" s="7">
        <v>7</v>
      </c>
      <c r="J446" s="6">
        <f t="shared" si="169"/>
        <v>7.7000000000000011</v>
      </c>
      <c r="K446" s="6">
        <f t="shared" si="170"/>
        <v>6.3</v>
      </c>
      <c r="L446" s="64"/>
      <c r="M446" s="64" t="s">
        <v>800</v>
      </c>
      <c r="N446" s="65">
        <v>1</v>
      </c>
      <c r="O446" s="46" t="s">
        <v>60</v>
      </c>
      <c r="P446" s="46">
        <v>0</v>
      </c>
      <c r="Q446" s="46">
        <v>0</v>
      </c>
      <c r="R446" s="46">
        <v>0</v>
      </c>
      <c r="S446" s="46">
        <v>0</v>
      </c>
      <c r="T446" s="46">
        <v>1</v>
      </c>
      <c r="U446" s="10">
        <v>1</v>
      </c>
      <c r="V446" s="48" t="s">
        <v>817</v>
      </c>
      <c r="W446" s="46"/>
      <c r="X446" s="46"/>
      <c r="Y446" s="46"/>
      <c r="Z446" s="46"/>
      <c r="AA446" s="46"/>
      <c r="AB446" s="46"/>
      <c r="AC446" s="58"/>
    </row>
    <row r="447" spans="1:29" ht="12">
      <c r="A447" s="46" t="s">
        <v>162</v>
      </c>
      <c r="B447" s="46" t="s">
        <v>1087</v>
      </c>
      <c r="C447" s="46" t="s">
        <v>163</v>
      </c>
      <c r="D447" s="7" t="s">
        <v>30</v>
      </c>
      <c r="E447" s="63">
        <v>42817</v>
      </c>
      <c r="F447" s="46"/>
      <c r="G447" s="46">
        <v>12</v>
      </c>
      <c r="H447" s="6">
        <f t="shared" si="168"/>
        <v>12</v>
      </c>
      <c r="I447" s="7">
        <v>12</v>
      </c>
      <c r="J447" s="6">
        <f t="shared" si="169"/>
        <v>13.200000000000001</v>
      </c>
      <c r="K447" s="6">
        <f t="shared" si="170"/>
        <v>10.8</v>
      </c>
      <c r="L447" s="64" t="s">
        <v>173</v>
      </c>
      <c r="M447" s="64" t="s">
        <v>800</v>
      </c>
      <c r="N447" s="65">
        <v>1</v>
      </c>
      <c r="O447" s="46" t="s">
        <v>60</v>
      </c>
      <c r="P447" s="46">
        <v>0</v>
      </c>
      <c r="Q447" s="46">
        <v>0</v>
      </c>
      <c r="R447" s="46">
        <v>0</v>
      </c>
      <c r="S447" s="46">
        <v>0</v>
      </c>
      <c r="T447" s="46">
        <v>1</v>
      </c>
      <c r="U447" s="10">
        <v>1</v>
      </c>
      <c r="V447" s="48" t="s">
        <v>1093</v>
      </c>
      <c r="W447" s="46"/>
      <c r="X447" s="46"/>
      <c r="Y447" s="46" t="s">
        <v>894</v>
      </c>
      <c r="Z447" s="46"/>
      <c r="AA447" s="46"/>
      <c r="AB447" s="46"/>
      <c r="AC447" s="58"/>
    </row>
    <row r="448" spans="1:29" ht="12">
      <c r="A448" s="46" t="s">
        <v>793</v>
      </c>
      <c r="B448" s="46" t="s">
        <v>1276</v>
      </c>
      <c r="C448" s="46" t="s">
        <v>31</v>
      </c>
      <c r="D448" s="7" t="s">
        <v>30</v>
      </c>
      <c r="E448" s="63">
        <v>42817</v>
      </c>
      <c r="F448" s="46" t="s">
        <v>538</v>
      </c>
      <c r="G448" s="46">
        <v>200</v>
      </c>
      <c r="H448" s="6">
        <f t="shared" si="168"/>
        <v>200</v>
      </c>
      <c r="I448" s="46">
        <v>200</v>
      </c>
      <c r="J448" s="6">
        <f t="shared" si="169"/>
        <v>220.00000000000003</v>
      </c>
      <c r="K448" s="6">
        <f t="shared" si="170"/>
        <v>180</v>
      </c>
      <c r="L448" s="64" t="s">
        <v>1278</v>
      </c>
      <c r="M448" s="64" t="s">
        <v>276</v>
      </c>
      <c r="N448" s="65">
        <v>1</v>
      </c>
      <c r="O448" s="46" t="s">
        <v>303</v>
      </c>
      <c r="P448" s="46">
        <v>24</v>
      </c>
      <c r="Q448" s="46">
        <v>0</v>
      </c>
      <c r="R448" s="46">
        <v>0</v>
      </c>
      <c r="S448" s="46">
        <v>0</v>
      </c>
      <c r="T448" s="46">
        <v>1</v>
      </c>
      <c r="U448" s="10">
        <v>1</v>
      </c>
      <c r="V448" s="48" t="s">
        <v>1281</v>
      </c>
      <c r="W448" s="46"/>
      <c r="X448" s="46"/>
      <c r="Y448" s="46"/>
      <c r="Z448" s="46"/>
      <c r="AA448" s="46"/>
      <c r="AB448" s="46"/>
      <c r="AC448" s="58"/>
    </row>
    <row r="449" spans="1:29" ht="12">
      <c r="A449" s="46" t="s">
        <v>1445</v>
      </c>
      <c r="B449" s="46" t="s">
        <v>1446</v>
      </c>
      <c r="C449" s="46" t="s">
        <v>73</v>
      </c>
      <c r="D449" s="7" t="s">
        <v>30</v>
      </c>
      <c r="E449" s="63">
        <v>42817</v>
      </c>
      <c r="F449" s="46" t="s">
        <v>274</v>
      </c>
      <c r="G449" s="46">
        <v>24</v>
      </c>
      <c r="H449" s="6">
        <f t="shared" si="168"/>
        <v>24</v>
      </c>
      <c r="I449" s="46">
        <v>24</v>
      </c>
      <c r="J449" s="6">
        <f t="shared" si="169"/>
        <v>26.400000000000002</v>
      </c>
      <c r="K449" s="6">
        <f t="shared" si="170"/>
        <v>21.6</v>
      </c>
      <c r="L449" s="64" t="s">
        <v>275</v>
      </c>
      <c r="M449" s="64" t="s">
        <v>276</v>
      </c>
      <c r="N449" s="65">
        <v>1</v>
      </c>
      <c r="O449" s="46" t="s">
        <v>189</v>
      </c>
      <c r="P449" s="46">
        <v>0</v>
      </c>
      <c r="Q449" s="46">
        <v>0</v>
      </c>
      <c r="R449" s="46">
        <v>0</v>
      </c>
      <c r="S449" s="46">
        <v>0</v>
      </c>
      <c r="T449" s="46">
        <v>1</v>
      </c>
      <c r="U449" s="10">
        <v>1</v>
      </c>
      <c r="V449" s="48" t="s">
        <v>1447</v>
      </c>
      <c r="W449" s="46"/>
      <c r="X449" s="46"/>
      <c r="Y449" s="46"/>
      <c r="Z449" s="46"/>
      <c r="AA449" s="46"/>
      <c r="AB449" s="46"/>
      <c r="AC449" s="58"/>
    </row>
    <row r="450" spans="1:29" ht="12">
      <c r="A450" s="46" t="s">
        <v>352</v>
      </c>
      <c r="B450" s="46" t="s">
        <v>1623</v>
      </c>
      <c r="C450" s="46" t="s">
        <v>354</v>
      </c>
      <c r="D450" s="7" t="s">
        <v>30</v>
      </c>
      <c r="E450" s="63">
        <v>42817</v>
      </c>
      <c r="F450" s="46" t="s">
        <v>538</v>
      </c>
      <c r="G450" s="46">
        <v>300</v>
      </c>
      <c r="H450" s="6">
        <f t="shared" si="168"/>
        <v>300</v>
      </c>
      <c r="I450" s="46">
        <v>300</v>
      </c>
      <c r="J450" s="6">
        <f t="shared" si="169"/>
        <v>330</v>
      </c>
      <c r="K450" s="6">
        <f t="shared" si="170"/>
        <v>270</v>
      </c>
      <c r="L450" s="64" t="s">
        <v>275</v>
      </c>
      <c r="M450" s="64" t="s">
        <v>276</v>
      </c>
      <c r="N450" s="65">
        <v>1</v>
      </c>
      <c r="O450" s="46" t="s">
        <v>120</v>
      </c>
      <c r="P450" s="46">
        <v>0</v>
      </c>
      <c r="Q450" s="46">
        <v>0</v>
      </c>
      <c r="R450" s="46">
        <v>0</v>
      </c>
      <c r="S450" s="46">
        <v>0</v>
      </c>
      <c r="T450" s="46">
        <v>1</v>
      </c>
      <c r="U450" s="10">
        <v>1</v>
      </c>
      <c r="V450" s="48" t="s">
        <v>1624</v>
      </c>
      <c r="W450" s="46"/>
      <c r="X450" s="46"/>
      <c r="Y450" s="46"/>
      <c r="Z450" s="46"/>
      <c r="AA450" s="46"/>
      <c r="AB450" s="46"/>
      <c r="AC450" s="58"/>
    </row>
    <row r="451" spans="1:29" ht="12">
      <c r="A451" s="46" t="s">
        <v>1625</v>
      </c>
      <c r="B451" s="46" t="s">
        <v>1626</v>
      </c>
      <c r="C451" s="46" t="s">
        <v>354</v>
      </c>
      <c r="D451" s="7" t="s">
        <v>30</v>
      </c>
      <c r="E451" s="63">
        <v>42817</v>
      </c>
      <c r="F451" s="46"/>
      <c r="G451" s="46">
        <v>7</v>
      </c>
      <c r="H451" s="6">
        <f t="shared" si="168"/>
        <v>7</v>
      </c>
      <c r="I451" s="7">
        <v>7</v>
      </c>
      <c r="J451" s="6">
        <f t="shared" si="169"/>
        <v>7.7000000000000011</v>
      </c>
      <c r="K451" s="6">
        <f t="shared" si="170"/>
        <v>6.3</v>
      </c>
      <c r="L451" s="64" t="s">
        <v>1627</v>
      </c>
      <c r="M451" s="64" t="s">
        <v>800</v>
      </c>
      <c r="N451" s="65">
        <v>1</v>
      </c>
      <c r="O451" s="46" t="s">
        <v>60</v>
      </c>
      <c r="P451" s="46">
        <v>0</v>
      </c>
      <c r="Q451" s="46">
        <v>0</v>
      </c>
      <c r="R451" s="46">
        <v>0</v>
      </c>
      <c r="S451" s="46">
        <v>0</v>
      </c>
      <c r="T451" s="46">
        <v>1</v>
      </c>
      <c r="U451" s="10">
        <v>1</v>
      </c>
      <c r="V451" s="48" t="s">
        <v>1628</v>
      </c>
      <c r="W451" s="46"/>
      <c r="X451" s="46"/>
      <c r="Y451" s="46" t="s">
        <v>894</v>
      </c>
      <c r="Z451" s="46"/>
      <c r="AA451" s="46"/>
      <c r="AB451" s="46"/>
      <c r="AC451" s="58"/>
    </row>
    <row r="452" spans="1:29" ht="12">
      <c r="A452" s="46" t="s">
        <v>1710</v>
      </c>
      <c r="B452" s="46" t="s">
        <v>1711</v>
      </c>
      <c r="C452" s="46" t="s">
        <v>768</v>
      </c>
      <c r="D452" s="7" t="s">
        <v>30</v>
      </c>
      <c r="E452" s="63">
        <v>42817</v>
      </c>
      <c r="F452" s="46" t="s">
        <v>274</v>
      </c>
      <c r="G452" s="46">
        <v>24</v>
      </c>
      <c r="H452" s="6">
        <f t="shared" si="168"/>
        <v>24</v>
      </c>
      <c r="I452" s="46">
        <v>24</v>
      </c>
      <c r="J452" s="6">
        <f t="shared" si="169"/>
        <v>26.400000000000002</v>
      </c>
      <c r="K452" s="6">
        <f t="shared" si="170"/>
        <v>21.6</v>
      </c>
      <c r="L452" s="64" t="s">
        <v>275</v>
      </c>
      <c r="M452" s="64" t="s">
        <v>276</v>
      </c>
      <c r="N452" s="65">
        <v>1</v>
      </c>
      <c r="O452" s="46" t="s">
        <v>40</v>
      </c>
      <c r="P452" s="46">
        <v>0</v>
      </c>
      <c r="Q452" s="46">
        <v>0</v>
      </c>
      <c r="R452" s="46">
        <v>0</v>
      </c>
      <c r="S452" s="46">
        <v>0</v>
      </c>
      <c r="T452" s="46">
        <v>1</v>
      </c>
      <c r="U452" s="10">
        <v>1</v>
      </c>
      <c r="V452" s="48" t="s">
        <v>1712</v>
      </c>
      <c r="W452" s="46"/>
      <c r="X452" s="46"/>
      <c r="Y452" s="46"/>
      <c r="Z452" s="46"/>
      <c r="AA452" s="46"/>
      <c r="AB452" s="46"/>
      <c r="AC452" s="58"/>
    </row>
    <row r="453" spans="1:29" ht="12">
      <c r="A453" s="46" t="s">
        <v>1750</v>
      </c>
      <c r="B453" s="46" t="s">
        <v>1876</v>
      </c>
      <c r="C453" s="46" t="s">
        <v>551</v>
      </c>
      <c r="D453" s="7" t="s">
        <v>30</v>
      </c>
      <c r="E453" s="63">
        <v>42817</v>
      </c>
      <c r="F453" s="7" t="s">
        <v>1877</v>
      </c>
      <c r="G453" s="7">
        <v>20</v>
      </c>
      <c r="H453" s="6">
        <f t="shared" si="168"/>
        <v>21.8</v>
      </c>
      <c r="I453" s="7">
        <v>24</v>
      </c>
      <c r="J453" s="6">
        <f t="shared" si="169"/>
        <v>22</v>
      </c>
      <c r="K453" s="6">
        <f t="shared" si="170"/>
        <v>21.6</v>
      </c>
      <c r="L453" s="64" t="s">
        <v>275</v>
      </c>
      <c r="M453" s="64" t="s">
        <v>276</v>
      </c>
      <c r="N453" s="65">
        <v>1</v>
      </c>
      <c r="O453" s="46" t="s">
        <v>40</v>
      </c>
      <c r="P453" s="46">
        <v>0</v>
      </c>
      <c r="Q453" s="46">
        <v>0</v>
      </c>
      <c r="R453" s="46">
        <v>0</v>
      </c>
      <c r="S453" s="46">
        <v>0</v>
      </c>
      <c r="T453" s="46">
        <v>1</v>
      </c>
      <c r="U453" s="10">
        <v>1</v>
      </c>
      <c r="V453" s="48" t="s">
        <v>1889</v>
      </c>
      <c r="W453" s="48" t="s">
        <v>1892</v>
      </c>
      <c r="X453" s="46"/>
      <c r="Y453" s="46"/>
      <c r="Z453" s="46"/>
      <c r="AA453" s="46"/>
      <c r="AB453" s="46"/>
      <c r="AC453" s="58"/>
    </row>
    <row r="454" spans="1:29" ht="12">
      <c r="A454" s="46" t="s">
        <v>2005</v>
      </c>
      <c r="B454" s="46" t="s">
        <v>2006</v>
      </c>
      <c r="C454" s="46" t="s">
        <v>159</v>
      </c>
      <c r="D454" s="7" t="s">
        <v>30</v>
      </c>
      <c r="E454" s="63">
        <v>42817</v>
      </c>
      <c r="F454" s="46" t="s">
        <v>274</v>
      </c>
      <c r="G454" s="46">
        <v>24</v>
      </c>
      <c r="H454" s="6">
        <f t="shared" si="168"/>
        <v>24</v>
      </c>
      <c r="I454" s="46">
        <v>24</v>
      </c>
      <c r="J454" s="6">
        <f t="shared" si="169"/>
        <v>26.400000000000002</v>
      </c>
      <c r="K454" s="6">
        <f t="shared" si="170"/>
        <v>21.6</v>
      </c>
      <c r="L454" s="64" t="s">
        <v>275</v>
      </c>
      <c r="M454" s="64" t="s">
        <v>276</v>
      </c>
      <c r="N454" s="65">
        <v>1</v>
      </c>
      <c r="O454" s="46" t="s">
        <v>189</v>
      </c>
      <c r="P454" s="46">
        <v>0</v>
      </c>
      <c r="Q454" s="46">
        <v>0</v>
      </c>
      <c r="R454" s="46">
        <v>0</v>
      </c>
      <c r="S454" s="46">
        <v>0</v>
      </c>
      <c r="T454" s="46">
        <v>1</v>
      </c>
      <c r="U454" s="10">
        <v>1</v>
      </c>
      <c r="V454" s="48" t="s">
        <v>2008</v>
      </c>
      <c r="W454" s="46"/>
      <c r="X454" s="46"/>
      <c r="Y454" s="46"/>
      <c r="Z454" s="46"/>
      <c r="AA454" s="46"/>
      <c r="AB454" s="46"/>
      <c r="AC454" s="58"/>
    </row>
    <row r="455" spans="1:29" ht="12">
      <c r="A455" s="46" t="s">
        <v>1691</v>
      </c>
      <c r="B455" s="46" t="s">
        <v>1692</v>
      </c>
      <c r="C455" s="46" t="s">
        <v>198</v>
      </c>
      <c r="D455" s="7" t="s">
        <v>30</v>
      </c>
      <c r="E455" s="63">
        <v>42817</v>
      </c>
      <c r="F455" s="46" t="s">
        <v>2063</v>
      </c>
      <c r="G455" s="46">
        <v>24</v>
      </c>
      <c r="H455" s="6">
        <f t="shared" si="168"/>
        <v>24</v>
      </c>
      <c r="I455" s="46">
        <v>24</v>
      </c>
      <c r="J455" s="6">
        <f t="shared" si="169"/>
        <v>26.400000000000002</v>
      </c>
      <c r="K455" s="6">
        <f t="shared" si="170"/>
        <v>21.6</v>
      </c>
      <c r="L455" s="64" t="s">
        <v>275</v>
      </c>
      <c r="M455" s="64" t="s">
        <v>276</v>
      </c>
      <c r="N455" s="65">
        <v>1</v>
      </c>
      <c r="O455" s="46" t="s">
        <v>120</v>
      </c>
      <c r="P455" s="46">
        <v>0</v>
      </c>
      <c r="Q455" s="46">
        <v>0</v>
      </c>
      <c r="R455" s="46">
        <v>0</v>
      </c>
      <c r="S455" s="46">
        <v>0</v>
      </c>
      <c r="T455" s="46">
        <v>1</v>
      </c>
      <c r="U455" s="10">
        <v>1</v>
      </c>
      <c r="V455" s="48" t="s">
        <v>2066</v>
      </c>
      <c r="W455" s="48" t="s">
        <v>2067</v>
      </c>
      <c r="X455" s="46"/>
      <c r="Y455" s="46"/>
      <c r="Z455" s="46"/>
      <c r="AA455" s="46"/>
      <c r="AB455" s="46"/>
      <c r="AC455" s="58"/>
    </row>
    <row r="456" spans="1:29" ht="12">
      <c r="A456" s="46" t="s">
        <v>195</v>
      </c>
      <c r="B456" s="46" t="s">
        <v>1204</v>
      </c>
      <c r="C456" s="46" t="s">
        <v>198</v>
      </c>
      <c r="D456" s="7" t="s">
        <v>30</v>
      </c>
      <c r="E456" s="63">
        <v>42817</v>
      </c>
      <c r="F456" s="46"/>
      <c r="G456" s="46"/>
      <c r="H456" s="6"/>
      <c r="I456" s="46"/>
      <c r="J456" s="6"/>
      <c r="K456" s="6"/>
      <c r="L456" s="64" t="s">
        <v>1205</v>
      </c>
      <c r="M456" s="64" t="s">
        <v>1206</v>
      </c>
      <c r="N456" s="65">
        <v>1</v>
      </c>
      <c r="O456" s="46" t="s">
        <v>448</v>
      </c>
      <c r="P456" s="46">
        <v>0</v>
      </c>
      <c r="Q456" s="46">
        <v>0</v>
      </c>
      <c r="R456" s="46">
        <v>0</v>
      </c>
      <c r="S456" s="46">
        <v>0</v>
      </c>
      <c r="T456" s="46">
        <v>1</v>
      </c>
      <c r="U456" s="10">
        <v>1</v>
      </c>
      <c r="V456" s="48" t="s">
        <v>1207</v>
      </c>
      <c r="W456" s="46"/>
      <c r="X456" s="46"/>
      <c r="Y456" s="46"/>
      <c r="Z456" s="46"/>
      <c r="AA456" s="46"/>
      <c r="AB456" s="46"/>
      <c r="AC456" s="58"/>
    </row>
    <row r="457" spans="1:29" ht="12">
      <c r="A457" s="46" t="s">
        <v>1698</v>
      </c>
      <c r="B457" s="46" t="s">
        <v>2127</v>
      </c>
      <c r="C457" s="46" t="s">
        <v>1366</v>
      </c>
      <c r="D457" s="7" t="s">
        <v>30</v>
      </c>
      <c r="E457" s="63">
        <v>42817</v>
      </c>
      <c r="F457" s="46"/>
      <c r="G457" s="46">
        <v>11</v>
      </c>
      <c r="H457" s="6">
        <f>(J457+K457)/2</f>
        <v>11</v>
      </c>
      <c r="I457" s="46">
        <v>11</v>
      </c>
      <c r="J457" s="6">
        <f>G457*1.1</f>
        <v>12.100000000000001</v>
      </c>
      <c r="K457" s="6">
        <f>I457*0.9</f>
        <v>9.9</v>
      </c>
      <c r="L457" s="64" t="s">
        <v>2128</v>
      </c>
      <c r="M457" s="64" t="s">
        <v>800</v>
      </c>
      <c r="N457" s="65">
        <v>1</v>
      </c>
      <c r="O457" s="46" t="s">
        <v>60</v>
      </c>
      <c r="P457" s="46">
        <v>0</v>
      </c>
      <c r="Q457" s="46">
        <v>0</v>
      </c>
      <c r="R457" s="46">
        <v>0</v>
      </c>
      <c r="S457" s="46">
        <v>0</v>
      </c>
      <c r="T457" s="46">
        <v>1</v>
      </c>
      <c r="U457" s="10">
        <v>1</v>
      </c>
      <c r="V457" s="48" t="s">
        <v>2129</v>
      </c>
      <c r="W457" s="46"/>
      <c r="X457" s="46"/>
      <c r="Y457" s="46"/>
      <c r="Z457" s="46"/>
      <c r="AA457" s="46"/>
      <c r="AB457" s="46"/>
      <c r="AC457" s="58"/>
    </row>
    <row r="458" spans="1:29" ht="12">
      <c r="A458" s="46" t="s">
        <v>1565</v>
      </c>
      <c r="B458" s="46" t="s">
        <v>2130</v>
      </c>
      <c r="C458" s="46" t="s">
        <v>1366</v>
      </c>
      <c r="D458" s="7" t="s">
        <v>30</v>
      </c>
      <c r="E458" s="63">
        <v>42817</v>
      </c>
      <c r="F458" s="46"/>
      <c r="G458" s="46"/>
      <c r="H458" s="6"/>
      <c r="I458" s="46"/>
      <c r="J458" s="6"/>
      <c r="K458" s="6"/>
      <c r="L458" s="64" t="s">
        <v>2131</v>
      </c>
      <c r="M458" s="64" t="s">
        <v>800</v>
      </c>
      <c r="N458" s="65">
        <v>1</v>
      </c>
      <c r="O458" s="46" t="s">
        <v>60</v>
      </c>
      <c r="P458" s="46">
        <v>0</v>
      </c>
      <c r="Q458" s="46">
        <v>0</v>
      </c>
      <c r="R458" s="46">
        <v>0</v>
      </c>
      <c r="S458" s="46">
        <v>0</v>
      </c>
      <c r="T458" s="46">
        <v>1</v>
      </c>
      <c r="U458" s="10">
        <v>1</v>
      </c>
      <c r="V458" s="48" t="s">
        <v>2132</v>
      </c>
      <c r="W458" s="46"/>
      <c r="X458" s="46"/>
      <c r="Y458" s="46" t="s">
        <v>2133</v>
      </c>
      <c r="Z458" s="46"/>
      <c r="AA458" s="46"/>
      <c r="AB458" s="46"/>
      <c r="AC458" s="58"/>
    </row>
    <row r="459" spans="1:29" ht="12">
      <c r="A459" s="46" t="s">
        <v>1565</v>
      </c>
      <c r="B459" s="46" t="s">
        <v>2130</v>
      </c>
      <c r="C459" s="46" t="s">
        <v>1366</v>
      </c>
      <c r="D459" s="7" t="s">
        <v>30</v>
      </c>
      <c r="E459" s="63">
        <v>42817</v>
      </c>
      <c r="F459" s="46"/>
      <c r="G459" s="46">
        <v>40</v>
      </c>
      <c r="H459" s="6">
        <f t="shared" ref="H459:H476" si="171">(J459+K459)/2</f>
        <v>40</v>
      </c>
      <c r="I459" s="46">
        <v>40</v>
      </c>
      <c r="J459" s="6">
        <f t="shared" ref="J459:J476" si="172">G459*1.1</f>
        <v>44</v>
      </c>
      <c r="K459" s="6">
        <f t="shared" ref="K459:K476" si="173">I459*0.9</f>
        <v>36</v>
      </c>
      <c r="L459" s="64" t="s">
        <v>814</v>
      </c>
      <c r="M459" s="64" t="s">
        <v>800</v>
      </c>
      <c r="N459" s="65">
        <v>1</v>
      </c>
      <c r="O459" s="46" t="s">
        <v>60</v>
      </c>
      <c r="P459" s="46">
        <v>0</v>
      </c>
      <c r="Q459" s="46">
        <v>0</v>
      </c>
      <c r="R459" s="46">
        <v>0</v>
      </c>
      <c r="S459" s="46">
        <v>0</v>
      </c>
      <c r="T459" s="46">
        <v>1</v>
      </c>
      <c r="U459" s="10">
        <v>1</v>
      </c>
      <c r="V459" s="48" t="s">
        <v>2132</v>
      </c>
      <c r="W459" s="46"/>
      <c r="X459" s="46"/>
      <c r="Y459" s="46"/>
      <c r="Z459" s="46"/>
      <c r="AA459" s="46"/>
      <c r="AB459" s="46"/>
      <c r="AC459" s="58"/>
    </row>
    <row r="460" spans="1:29" ht="12">
      <c r="A460" s="46" t="s">
        <v>247</v>
      </c>
      <c r="B460" s="7" t="s">
        <v>1673</v>
      </c>
      <c r="C460" s="46" t="s">
        <v>238</v>
      </c>
      <c r="D460" s="7" t="s">
        <v>30</v>
      </c>
      <c r="E460" s="63">
        <v>42817</v>
      </c>
      <c r="F460" s="46"/>
      <c r="G460" s="46">
        <v>50</v>
      </c>
      <c r="H460" s="6">
        <f t="shared" si="171"/>
        <v>50</v>
      </c>
      <c r="I460" s="46">
        <v>50</v>
      </c>
      <c r="J460" s="6">
        <f t="shared" si="172"/>
        <v>55.000000000000007</v>
      </c>
      <c r="K460" s="6">
        <f t="shared" si="173"/>
        <v>45</v>
      </c>
      <c r="L460" s="66" t="s">
        <v>2223</v>
      </c>
      <c r="M460" s="64" t="s">
        <v>800</v>
      </c>
      <c r="N460" s="65">
        <v>1</v>
      </c>
      <c r="O460" s="46" t="s">
        <v>47</v>
      </c>
      <c r="P460" s="46">
        <v>0</v>
      </c>
      <c r="Q460" s="46">
        <v>0</v>
      </c>
      <c r="R460" s="46">
        <v>0</v>
      </c>
      <c r="S460" s="46">
        <v>0</v>
      </c>
      <c r="T460" s="46">
        <v>1</v>
      </c>
      <c r="U460" s="10">
        <v>1</v>
      </c>
      <c r="V460" s="48" t="s">
        <v>2224</v>
      </c>
      <c r="W460" s="46"/>
      <c r="X460" s="46"/>
      <c r="Y460" s="46"/>
      <c r="Z460" s="46"/>
      <c r="AA460" s="46"/>
      <c r="AB460" s="46"/>
      <c r="AC460" s="58"/>
    </row>
    <row r="461" spans="1:29" ht="12">
      <c r="A461" s="46" t="s">
        <v>1828</v>
      </c>
      <c r="B461" s="7" t="s">
        <v>2369</v>
      </c>
      <c r="C461" s="46" t="s">
        <v>65</v>
      </c>
      <c r="D461" s="7" t="s">
        <v>30</v>
      </c>
      <c r="E461" s="63">
        <v>42817</v>
      </c>
      <c r="F461" s="46" t="s">
        <v>274</v>
      </c>
      <c r="G461" s="46">
        <v>24</v>
      </c>
      <c r="H461" s="6">
        <f t="shared" si="171"/>
        <v>24</v>
      </c>
      <c r="I461" s="46">
        <v>24</v>
      </c>
      <c r="J461" s="6">
        <f t="shared" si="172"/>
        <v>26.400000000000002</v>
      </c>
      <c r="K461" s="6">
        <f t="shared" si="173"/>
        <v>21.6</v>
      </c>
      <c r="L461" s="64" t="s">
        <v>275</v>
      </c>
      <c r="M461" s="64" t="s">
        <v>2262</v>
      </c>
      <c r="N461" s="65">
        <v>1</v>
      </c>
      <c r="O461" s="46" t="s">
        <v>189</v>
      </c>
      <c r="P461" s="46">
        <v>0</v>
      </c>
      <c r="Q461" s="46">
        <v>0</v>
      </c>
      <c r="R461" s="46">
        <v>0</v>
      </c>
      <c r="S461" s="46">
        <v>0</v>
      </c>
      <c r="T461" s="46">
        <v>1</v>
      </c>
      <c r="U461" s="10">
        <v>1</v>
      </c>
      <c r="V461" s="48" t="s">
        <v>2263</v>
      </c>
      <c r="W461" s="46"/>
      <c r="X461" s="46"/>
      <c r="Y461" s="46"/>
      <c r="Z461" s="46"/>
      <c r="AA461" s="46"/>
      <c r="AB461" s="46"/>
      <c r="AC461" s="58"/>
    </row>
    <row r="462" spans="1:29" ht="12">
      <c r="A462" s="46" t="s">
        <v>2211</v>
      </c>
      <c r="B462" s="46" t="s">
        <v>2264</v>
      </c>
      <c r="C462" s="46" t="s">
        <v>65</v>
      </c>
      <c r="D462" s="7" t="s">
        <v>30</v>
      </c>
      <c r="E462" s="63">
        <v>42817</v>
      </c>
      <c r="F462" s="46" t="s">
        <v>274</v>
      </c>
      <c r="G462" s="46">
        <v>24</v>
      </c>
      <c r="H462" s="6">
        <f t="shared" si="171"/>
        <v>24</v>
      </c>
      <c r="I462" s="46">
        <v>24</v>
      </c>
      <c r="J462" s="6">
        <f t="shared" si="172"/>
        <v>26.400000000000002</v>
      </c>
      <c r="K462" s="6">
        <f t="shared" si="173"/>
        <v>21.6</v>
      </c>
      <c r="L462" s="64" t="s">
        <v>275</v>
      </c>
      <c r="M462" s="64" t="s">
        <v>276</v>
      </c>
      <c r="N462" s="65">
        <v>1</v>
      </c>
      <c r="O462" s="46" t="s">
        <v>303</v>
      </c>
      <c r="P462" s="46">
        <v>0</v>
      </c>
      <c r="Q462" s="46">
        <v>0</v>
      </c>
      <c r="R462" s="46">
        <v>0</v>
      </c>
      <c r="S462" s="46">
        <v>0</v>
      </c>
      <c r="T462" s="46">
        <v>1</v>
      </c>
      <c r="U462" s="10">
        <v>1</v>
      </c>
      <c r="V462" s="48" t="s">
        <v>2265</v>
      </c>
      <c r="W462" s="46"/>
      <c r="X462" s="46"/>
      <c r="Y462" s="46"/>
      <c r="Z462" s="46"/>
      <c r="AA462" s="46"/>
      <c r="AB462" s="46"/>
      <c r="AC462" s="58"/>
    </row>
    <row r="463" spans="1:29" ht="12">
      <c r="A463" s="46" t="s">
        <v>1742</v>
      </c>
      <c r="B463" s="46" t="s">
        <v>1743</v>
      </c>
      <c r="C463" s="46" t="s">
        <v>685</v>
      </c>
      <c r="D463" s="7" t="s">
        <v>30</v>
      </c>
      <c r="E463" s="63">
        <v>42817</v>
      </c>
      <c r="F463" s="46" t="s">
        <v>274</v>
      </c>
      <c r="G463" s="46">
        <v>24</v>
      </c>
      <c r="H463" s="6">
        <f t="shared" si="171"/>
        <v>24</v>
      </c>
      <c r="I463" s="46">
        <v>24</v>
      </c>
      <c r="J463" s="6">
        <f t="shared" si="172"/>
        <v>26.400000000000002</v>
      </c>
      <c r="K463" s="6">
        <f t="shared" si="173"/>
        <v>21.6</v>
      </c>
      <c r="L463" s="64" t="s">
        <v>1752</v>
      </c>
      <c r="M463" s="66" t="s">
        <v>1754</v>
      </c>
      <c r="N463" s="65">
        <v>0</v>
      </c>
      <c r="O463" s="46" t="s">
        <v>40</v>
      </c>
      <c r="P463" s="46">
        <v>0</v>
      </c>
      <c r="Q463" s="46">
        <v>0</v>
      </c>
      <c r="R463" s="46">
        <v>0</v>
      </c>
      <c r="S463" s="46">
        <v>0</v>
      </c>
      <c r="T463" s="46">
        <v>1</v>
      </c>
      <c r="U463" s="10">
        <v>1</v>
      </c>
      <c r="V463" s="48" t="s">
        <v>1755</v>
      </c>
      <c r="W463" s="46"/>
      <c r="X463" s="46"/>
      <c r="Y463" s="46"/>
      <c r="Z463" s="46"/>
      <c r="AA463" s="46"/>
      <c r="AB463" s="46"/>
      <c r="AC463" s="58"/>
    </row>
    <row r="464" spans="1:29" ht="12">
      <c r="A464" s="46" t="s">
        <v>2300</v>
      </c>
      <c r="B464" s="46" t="s">
        <v>2301</v>
      </c>
      <c r="C464" s="46" t="s">
        <v>685</v>
      </c>
      <c r="D464" s="7" t="s">
        <v>30</v>
      </c>
      <c r="E464" s="63">
        <v>42817</v>
      </c>
      <c r="F464" s="46"/>
      <c r="G464" s="46">
        <v>60</v>
      </c>
      <c r="H464" s="6">
        <f t="shared" si="171"/>
        <v>60</v>
      </c>
      <c r="I464" s="46">
        <v>60</v>
      </c>
      <c r="J464" s="6">
        <f t="shared" si="172"/>
        <v>66</v>
      </c>
      <c r="K464" s="6">
        <f t="shared" si="173"/>
        <v>54</v>
      </c>
      <c r="L464" s="64" t="s">
        <v>2302</v>
      </c>
      <c r="M464" s="64" t="s">
        <v>2303</v>
      </c>
      <c r="N464" s="65">
        <v>1</v>
      </c>
      <c r="O464" s="46" t="s">
        <v>60</v>
      </c>
      <c r="P464" s="46">
        <v>0</v>
      </c>
      <c r="Q464" s="46">
        <v>0</v>
      </c>
      <c r="R464" s="46">
        <v>0</v>
      </c>
      <c r="S464" s="46">
        <v>0</v>
      </c>
      <c r="T464" s="46">
        <v>1</v>
      </c>
      <c r="U464" s="10">
        <v>1</v>
      </c>
      <c r="V464" s="48" t="s">
        <v>2304</v>
      </c>
      <c r="W464" s="46"/>
      <c r="X464" s="46"/>
      <c r="Y464" s="46"/>
      <c r="Z464" s="46"/>
      <c r="AA464" s="46"/>
      <c r="AB464" s="46"/>
      <c r="AC464" s="58"/>
    </row>
    <row r="465" spans="1:29" ht="12">
      <c r="A465" s="46" t="s">
        <v>2305</v>
      </c>
      <c r="B465" s="46" t="s">
        <v>2306</v>
      </c>
      <c r="C465" s="46" t="s">
        <v>685</v>
      </c>
      <c r="D465" s="7" t="s">
        <v>30</v>
      </c>
      <c r="E465" s="63">
        <v>42817</v>
      </c>
      <c r="F465" s="46" t="s">
        <v>274</v>
      </c>
      <c r="G465" s="46">
        <v>24</v>
      </c>
      <c r="H465" s="6">
        <f t="shared" si="171"/>
        <v>24</v>
      </c>
      <c r="I465" s="46">
        <v>24</v>
      </c>
      <c r="J465" s="6">
        <f t="shared" si="172"/>
        <v>26.400000000000002</v>
      </c>
      <c r="K465" s="6">
        <f t="shared" si="173"/>
        <v>21.6</v>
      </c>
      <c r="L465" s="64" t="s">
        <v>275</v>
      </c>
      <c r="M465" s="64" t="s">
        <v>276</v>
      </c>
      <c r="N465" s="65">
        <v>1</v>
      </c>
      <c r="O465" s="46" t="s">
        <v>40</v>
      </c>
      <c r="P465" s="46">
        <v>0</v>
      </c>
      <c r="Q465" s="46">
        <v>0</v>
      </c>
      <c r="R465" s="46">
        <v>0</v>
      </c>
      <c r="S465" s="46">
        <v>0</v>
      </c>
      <c r="T465" s="46">
        <v>1</v>
      </c>
      <c r="U465" s="10">
        <v>1</v>
      </c>
      <c r="V465" s="48" t="s">
        <v>2307</v>
      </c>
      <c r="W465" s="46"/>
      <c r="X465" s="46"/>
      <c r="Y465" s="46"/>
      <c r="Z465" s="46"/>
      <c r="AA465" s="46"/>
      <c r="AB465" s="46"/>
      <c r="AC465" s="58"/>
    </row>
    <row r="466" spans="1:29" ht="12">
      <c r="A466" s="46" t="s">
        <v>2308</v>
      </c>
      <c r="B466" s="46" t="s">
        <v>2309</v>
      </c>
      <c r="C466" s="46" t="s">
        <v>685</v>
      </c>
      <c r="D466" s="7" t="s">
        <v>30</v>
      </c>
      <c r="E466" s="63">
        <v>42817</v>
      </c>
      <c r="F466" s="46" t="s">
        <v>274</v>
      </c>
      <c r="G466" s="46">
        <v>24</v>
      </c>
      <c r="H466" s="6">
        <f t="shared" si="171"/>
        <v>24</v>
      </c>
      <c r="I466" s="46">
        <v>24</v>
      </c>
      <c r="J466" s="6">
        <f t="shared" si="172"/>
        <v>26.400000000000002</v>
      </c>
      <c r="K466" s="6">
        <f t="shared" si="173"/>
        <v>21.6</v>
      </c>
      <c r="L466" s="64" t="s">
        <v>275</v>
      </c>
      <c r="M466" s="64" t="s">
        <v>276</v>
      </c>
      <c r="N466" s="65">
        <v>1</v>
      </c>
      <c r="O466" s="46" t="s">
        <v>40</v>
      </c>
      <c r="P466" s="46">
        <v>0</v>
      </c>
      <c r="Q466" s="46">
        <v>0</v>
      </c>
      <c r="R466" s="46">
        <v>0</v>
      </c>
      <c r="S466" s="46">
        <v>0</v>
      </c>
      <c r="T466" s="46">
        <v>1</v>
      </c>
      <c r="U466" s="10">
        <v>1</v>
      </c>
      <c r="V466" s="48" t="s">
        <v>2310</v>
      </c>
      <c r="W466" s="46"/>
      <c r="X466" s="46"/>
      <c r="Y466" s="46"/>
      <c r="Z466" s="46"/>
      <c r="AA466" s="46"/>
      <c r="AB466" s="46"/>
      <c r="AC466" s="58"/>
    </row>
    <row r="467" spans="1:29" ht="12">
      <c r="A467" s="46" t="s">
        <v>155</v>
      </c>
      <c r="B467" s="46" t="s">
        <v>2326</v>
      </c>
      <c r="C467" s="46" t="s">
        <v>700</v>
      </c>
      <c r="D467" s="7" t="s">
        <v>30</v>
      </c>
      <c r="E467" s="63">
        <v>42817</v>
      </c>
      <c r="F467" s="46"/>
      <c r="G467" s="46">
        <v>2</v>
      </c>
      <c r="H467" s="6">
        <f t="shared" si="171"/>
        <v>14.6</v>
      </c>
      <c r="I467" s="46">
        <v>30</v>
      </c>
      <c r="J467" s="6">
        <f t="shared" si="172"/>
        <v>2.2000000000000002</v>
      </c>
      <c r="K467" s="6">
        <f t="shared" si="173"/>
        <v>27</v>
      </c>
      <c r="L467" s="64" t="s">
        <v>275</v>
      </c>
      <c r="M467" s="64" t="s">
        <v>2327</v>
      </c>
      <c r="N467" s="65">
        <v>0</v>
      </c>
      <c r="O467" s="46" t="s">
        <v>60</v>
      </c>
      <c r="P467" s="46">
        <v>0</v>
      </c>
      <c r="Q467" s="46">
        <v>0</v>
      </c>
      <c r="R467" s="46">
        <v>0</v>
      </c>
      <c r="S467" s="46">
        <v>0</v>
      </c>
      <c r="T467" s="46">
        <v>1</v>
      </c>
      <c r="U467" s="10">
        <v>1</v>
      </c>
      <c r="V467" s="48" t="s">
        <v>2328</v>
      </c>
      <c r="W467" s="46"/>
      <c r="X467" s="46"/>
      <c r="Y467" s="46"/>
      <c r="Z467" s="46"/>
      <c r="AA467" s="46"/>
      <c r="AB467" s="46"/>
      <c r="AC467" s="58"/>
    </row>
    <row r="468" spans="1:29" ht="12">
      <c r="A468" s="46" t="s">
        <v>2096</v>
      </c>
      <c r="B468" s="46" t="s">
        <v>2097</v>
      </c>
      <c r="C468" s="46" t="s">
        <v>250</v>
      </c>
      <c r="D468" s="7" t="s">
        <v>30</v>
      </c>
      <c r="E468" s="63">
        <v>42817</v>
      </c>
      <c r="F468" s="46" t="s">
        <v>274</v>
      </c>
      <c r="G468" s="46">
        <v>24</v>
      </c>
      <c r="H468" s="6">
        <f t="shared" si="171"/>
        <v>24</v>
      </c>
      <c r="I468" s="46">
        <v>24</v>
      </c>
      <c r="J468" s="6">
        <f t="shared" si="172"/>
        <v>26.400000000000002</v>
      </c>
      <c r="K468" s="6">
        <f t="shared" si="173"/>
        <v>21.6</v>
      </c>
      <c r="L468" s="64" t="s">
        <v>2098</v>
      </c>
      <c r="M468" s="64" t="s">
        <v>2099</v>
      </c>
      <c r="N468" s="65">
        <v>1</v>
      </c>
      <c r="O468" s="46" t="s">
        <v>40</v>
      </c>
      <c r="P468" s="46">
        <v>0</v>
      </c>
      <c r="Q468" s="46">
        <v>0</v>
      </c>
      <c r="R468" s="46">
        <v>0</v>
      </c>
      <c r="S468" s="46">
        <v>0</v>
      </c>
      <c r="T468" s="46">
        <v>1</v>
      </c>
      <c r="U468" s="10">
        <v>1</v>
      </c>
      <c r="V468" s="48" t="s">
        <v>2100</v>
      </c>
      <c r="W468" s="46"/>
      <c r="X468" s="46"/>
      <c r="Y468" s="46"/>
      <c r="Z468" s="46"/>
      <c r="AA468" s="46"/>
      <c r="AB468" s="46"/>
      <c r="AC468" s="58"/>
    </row>
    <row r="469" spans="1:29" ht="12">
      <c r="A469" s="46" t="s">
        <v>558</v>
      </c>
      <c r="B469" s="46" t="s">
        <v>559</v>
      </c>
      <c r="C469" s="46" t="s">
        <v>35</v>
      </c>
      <c r="D469" s="7" t="s">
        <v>30</v>
      </c>
      <c r="E469" s="63">
        <v>42818</v>
      </c>
      <c r="F469" s="46"/>
      <c r="G469" s="46">
        <v>100</v>
      </c>
      <c r="H469" s="6">
        <f t="shared" si="171"/>
        <v>100</v>
      </c>
      <c r="I469" s="46">
        <v>100</v>
      </c>
      <c r="J469" s="6">
        <f t="shared" si="172"/>
        <v>110.00000000000001</v>
      </c>
      <c r="K469" s="6">
        <f t="shared" si="173"/>
        <v>90</v>
      </c>
      <c r="L469" s="64" t="s">
        <v>567</v>
      </c>
      <c r="M469" s="64" t="s">
        <v>568</v>
      </c>
      <c r="N469" s="65">
        <v>1</v>
      </c>
      <c r="O469" s="46" t="s">
        <v>60</v>
      </c>
      <c r="P469" s="46">
        <v>0</v>
      </c>
      <c r="Q469" s="46">
        <v>0</v>
      </c>
      <c r="R469" s="46">
        <v>0</v>
      </c>
      <c r="S469" s="46">
        <v>0</v>
      </c>
      <c r="T469" s="46">
        <v>1</v>
      </c>
      <c r="U469" s="10">
        <v>1</v>
      </c>
      <c r="V469" s="48" t="s">
        <v>569</v>
      </c>
      <c r="W469" s="46"/>
      <c r="X469" s="46"/>
      <c r="Y469" s="46"/>
      <c r="Z469" s="46"/>
      <c r="AA469" s="46"/>
      <c r="AB469" s="46"/>
      <c r="AC469" s="58"/>
    </row>
    <row r="470" spans="1:29" ht="12">
      <c r="A470" s="46" t="s">
        <v>558</v>
      </c>
      <c r="B470" s="46" t="s">
        <v>559</v>
      </c>
      <c r="C470" s="46" t="s">
        <v>35</v>
      </c>
      <c r="D470" s="7" t="s">
        <v>30</v>
      </c>
      <c r="E470" s="63">
        <v>42818</v>
      </c>
      <c r="F470" s="46" t="s">
        <v>820</v>
      </c>
      <c r="G470" s="46">
        <v>36</v>
      </c>
      <c r="H470" s="6">
        <f t="shared" si="171"/>
        <v>36</v>
      </c>
      <c r="I470" s="46">
        <v>36</v>
      </c>
      <c r="J470" s="6">
        <f t="shared" si="172"/>
        <v>39.6</v>
      </c>
      <c r="K470" s="6">
        <f t="shared" si="173"/>
        <v>32.4</v>
      </c>
      <c r="L470" s="64" t="s">
        <v>567</v>
      </c>
      <c r="M470" s="64" t="s">
        <v>127</v>
      </c>
      <c r="N470" s="65">
        <v>2</v>
      </c>
      <c r="O470" s="46" t="s">
        <v>60</v>
      </c>
      <c r="P470" s="46">
        <v>0</v>
      </c>
      <c r="Q470" s="46">
        <v>0</v>
      </c>
      <c r="R470" s="46">
        <v>0</v>
      </c>
      <c r="S470" s="46">
        <v>0</v>
      </c>
      <c r="T470" s="46">
        <v>1</v>
      </c>
      <c r="U470" s="10">
        <v>1</v>
      </c>
      <c r="V470" s="48" t="s">
        <v>569</v>
      </c>
      <c r="W470" s="46"/>
      <c r="X470" s="46"/>
      <c r="Y470" s="46"/>
      <c r="Z470" s="46"/>
      <c r="AA470" s="46"/>
      <c r="AB470" s="46"/>
      <c r="AC470" s="58"/>
    </row>
    <row r="471" spans="1:29" ht="12">
      <c r="A471" s="46" t="s">
        <v>866</v>
      </c>
      <c r="B471" s="46" t="s">
        <v>1209</v>
      </c>
      <c r="C471" s="46" t="s">
        <v>124</v>
      </c>
      <c r="D471" s="7" t="s">
        <v>30</v>
      </c>
      <c r="E471" s="63">
        <v>42818</v>
      </c>
      <c r="F471" s="46"/>
      <c r="G471" s="46">
        <v>30</v>
      </c>
      <c r="H471" s="6">
        <f t="shared" si="171"/>
        <v>30</v>
      </c>
      <c r="I471" s="46">
        <v>30</v>
      </c>
      <c r="J471" s="6">
        <f t="shared" si="172"/>
        <v>33</v>
      </c>
      <c r="K471" s="6">
        <f t="shared" si="173"/>
        <v>27</v>
      </c>
      <c r="L471" s="64" t="s">
        <v>1214</v>
      </c>
      <c r="M471" s="64" t="s">
        <v>877</v>
      </c>
      <c r="N471" s="65">
        <v>1</v>
      </c>
      <c r="O471" s="46" t="s">
        <v>60</v>
      </c>
      <c r="P471" s="46">
        <v>0</v>
      </c>
      <c r="Q471" s="46">
        <v>0</v>
      </c>
      <c r="R471" s="46">
        <v>0</v>
      </c>
      <c r="S471" s="46">
        <v>0</v>
      </c>
      <c r="T471" s="46">
        <v>1</v>
      </c>
      <c r="U471" s="10">
        <v>1</v>
      </c>
      <c r="V471" s="48" t="s">
        <v>1215</v>
      </c>
      <c r="W471" s="46"/>
      <c r="X471" s="46"/>
      <c r="Y471" s="46"/>
      <c r="Z471" s="46"/>
      <c r="AA471" s="46"/>
      <c r="AB471" s="46"/>
      <c r="AC471" s="58"/>
    </row>
    <row r="472" spans="1:29" ht="12">
      <c r="A472" s="46" t="s">
        <v>1810</v>
      </c>
      <c r="B472" s="46" t="s">
        <v>2184</v>
      </c>
      <c r="C472" s="46" t="s">
        <v>574</v>
      </c>
      <c r="D472" s="7" t="s">
        <v>30</v>
      </c>
      <c r="E472" s="63">
        <v>42818</v>
      </c>
      <c r="F472" s="46"/>
      <c r="G472" s="46">
        <v>100</v>
      </c>
      <c r="H472" s="6">
        <f t="shared" si="171"/>
        <v>100</v>
      </c>
      <c r="I472" s="46">
        <v>100</v>
      </c>
      <c r="J472" s="6">
        <f t="shared" si="172"/>
        <v>110.00000000000001</v>
      </c>
      <c r="K472" s="6">
        <f t="shared" si="173"/>
        <v>90</v>
      </c>
      <c r="L472" s="64" t="s">
        <v>567</v>
      </c>
      <c r="M472" s="64" t="s">
        <v>2011</v>
      </c>
      <c r="N472" s="65">
        <v>1</v>
      </c>
      <c r="O472" s="46" t="s">
        <v>60</v>
      </c>
      <c r="P472" s="46">
        <v>0</v>
      </c>
      <c r="Q472" s="46">
        <v>0</v>
      </c>
      <c r="R472" s="46">
        <v>0</v>
      </c>
      <c r="S472" s="46">
        <v>0</v>
      </c>
      <c r="T472" s="46">
        <v>1</v>
      </c>
      <c r="U472" s="10">
        <v>1</v>
      </c>
      <c r="V472" s="48" t="s">
        <v>2185</v>
      </c>
      <c r="W472" s="46"/>
      <c r="X472" s="46"/>
      <c r="Y472" s="46"/>
      <c r="Z472" s="46"/>
      <c r="AA472" s="46"/>
      <c r="AB472" s="46"/>
      <c r="AC472" s="58"/>
    </row>
    <row r="473" spans="1:29" ht="12">
      <c r="A473" s="46" t="s">
        <v>572</v>
      </c>
      <c r="B473" s="46" t="s">
        <v>573</v>
      </c>
      <c r="C473" s="46" t="s">
        <v>574</v>
      </c>
      <c r="D473" s="7" t="s">
        <v>30</v>
      </c>
      <c r="E473" s="63">
        <v>42818</v>
      </c>
      <c r="F473" s="46"/>
      <c r="G473" s="46">
        <v>17</v>
      </c>
      <c r="H473" s="6">
        <f t="shared" si="171"/>
        <v>17</v>
      </c>
      <c r="I473" s="7">
        <v>17</v>
      </c>
      <c r="J473" s="6">
        <f t="shared" si="172"/>
        <v>18.700000000000003</v>
      </c>
      <c r="K473" s="6">
        <f t="shared" si="173"/>
        <v>15.3</v>
      </c>
      <c r="L473" s="64" t="s">
        <v>578</v>
      </c>
      <c r="M473" s="64" t="s">
        <v>579</v>
      </c>
      <c r="N473" s="65">
        <v>1</v>
      </c>
      <c r="O473" s="46" t="s">
        <v>47</v>
      </c>
      <c r="P473" s="46">
        <v>0</v>
      </c>
      <c r="Q473" s="46">
        <v>0</v>
      </c>
      <c r="R473" s="46">
        <v>0</v>
      </c>
      <c r="S473" s="46">
        <v>0</v>
      </c>
      <c r="T473" s="46">
        <v>1</v>
      </c>
      <c r="U473" s="10">
        <v>1</v>
      </c>
      <c r="V473" s="48" t="s">
        <v>581</v>
      </c>
      <c r="W473" s="46"/>
      <c r="X473" s="46"/>
      <c r="Y473" s="46" t="s">
        <v>133</v>
      </c>
      <c r="Z473" s="46"/>
      <c r="AA473" s="46"/>
      <c r="AB473" s="46"/>
      <c r="AC473" s="58"/>
    </row>
    <row r="474" spans="1:29" ht="12">
      <c r="A474" s="46" t="s">
        <v>1348</v>
      </c>
      <c r="B474" s="46" t="s">
        <v>1350</v>
      </c>
      <c r="C474" s="46" t="s">
        <v>1351</v>
      </c>
      <c r="D474" s="7" t="s">
        <v>30</v>
      </c>
      <c r="E474" s="63">
        <v>42818</v>
      </c>
      <c r="F474" s="46"/>
      <c r="G474" s="46">
        <v>40</v>
      </c>
      <c r="H474" s="6">
        <f t="shared" si="171"/>
        <v>40</v>
      </c>
      <c r="I474" s="46">
        <v>40</v>
      </c>
      <c r="J474" s="6">
        <f t="shared" si="172"/>
        <v>44</v>
      </c>
      <c r="K474" s="6">
        <f t="shared" si="173"/>
        <v>36</v>
      </c>
      <c r="L474" s="64" t="s">
        <v>1358</v>
      </c>
      <c r="M474" s="64" t="s">
        <v>1359</v>
      </c>
      <c r="N474" s="65">
        <v>1</v>
      </c>
      <c r="O474" s="46" t="s">
        <v>60</v>
      </c>
      <c r="P474" s="46">
        <v>0</v>
      </c>
      <c r="Q474" s="46">
        <v>0</v>
      </c>
      <c r="R474" s="46">
        <v>0</v>
      </c>
      <c r="S474" s="46">
        <v>0</v>
      </c>
      <c r="T474" s="46">
        <v>1</v>
      </c>
      <c r="U474" s="10">
        <v>1</v>
      </c>
      <c r="V474" s="48" t="s">
        <v>1362</v>
      </c>
      <c r="W474" s="46"/>
      <c r="X474" s="46"/>
      <c r="Y474" s="46"/>
      <c r="Z474" s="46"/>
      <c r="AA474" s="46"/>
      <c r="AB474" s="46"/>
      <c r="AC474" s="58"/>
    </row>
    <row r="475" spans="1:29" ht="12">
      <c r="A475" s="46" t="s">
        <v>584</v>
      </c>
      <c r="B475" s="46" t="s">
        <v>585</v>
      </c>
      <c r="C475" s="46" t="s">
        <v>65</v>
      </c>
      <c r="D475" s="7" t="s">
        <v>30</v>
      </c>
      <c r="E475" s="63">
        <v>42818</v>
      </c>
      <c r="F475" s="46"/>
      <c r="G475" s="46">
        <v>60</v>
      </c>
      <c r="H475" s="6">
        <f t="shared" si="171"/>
        <v>60</v>
      </c>
      <c r="I475" s="46">
        <v>60</v>
      </c>
      <c r="J475" s="6">
        <f t="shared" si="172"/>
        <v>66</v>
      </c>
      <c r="K475" s="6">
        <f t="shared" si="173"/>
        <v>54</v>
      </c>
      <c r="L475" s="64" t="s">
        <v>589</v>
      </c>
      <c r="M475" s="64" t="s">
        <v>590</v>
      </c>
      <c r="N475" s="65">
        <v>1</v>
      </c>
      <c r="O475" s="46" t="s">
        <v>591</v>
      </c>
      <c r="P475" s="46">
        <v>0</v>
      </c>
      <c r="Q475" s="46">
        <v>0</v>
      </c>
      <c r="R475" s="46">
        <v>0</v>
      </c>
      <c r="S475" s="46">
        <v>0</v>
      </c>
      <c r="T475" s="46">
        <v>1</v>
      </c>
      <c r="U475" s="10">
        <v>1</v>
      </c>
      <c r="V475" s="48" t="s">
        <v>592</v>
      </c>
      <c r="W475" s="46"/>
      <c r="X475" s="46"/>
      <c r="Y475" s="46"/>
      <c r="Z475" s="46"/>
      <c r="AA475" s="46"/>
      <c r="AB475" s="46"/>
      <c r="AC475" s="58"/>
    </row>
    <row r="476" spans="1:29" ht="12">
      <c r="A476" s="46" t="s">
        <v>935</v>
      </c>
      <c r="B476" s="46" t="s">
        <v>1216</v>
      </c>
      <c r="C476" s="46" t="s">
        <v>65</v>
      </c>
      <c r="D476" s="7" t="s">
        <v>30</v>
      </c>
      <c r="E476" s="63">
        <v>42818</v>
      </c>
      <c r="F476" s="46"/>
      <c r="G476" s="46">
        <v>75</v>
      </c>
      <c r="H476" s="6">
        <f t="shared" si="171"/>
        <v>75</v>
      </c>
      <c r="I476" s="46">
        <v>75</v>
      </c>
      <c r="J476" s="6">
        <f t="shared" si="172"/>
        <v>82.5</v>
      </c>
      <c r="K476" s="6">
        <f t="shared" si="173"/>
        <v>67.5</v>
      </c>
      <c r="L476" s="64" t="s">
        <v>275</v>
      </c>
      <c r="M476" s="64" t="s">
        <v>1218</v>
      </c>
      <c r="N476" s="65">
        <v>1</v>
      </c>
      <c r="O476" s="46" t="s">
        <v>60</v>
      </c>
      <c r="P476" s="46">
        <v>1</v>
      </c>
      <c r="Q476" s="46">
        <v>0</v>
      </c>
      <c r="R476" s="46">
        <v>1</v>
      </c>
      <c r="S476" s="46">
        <v>0</v>
      </c>
      <c r="T476" s="46">
        <v>1</v>
      </c>
      <c r="U476" s="10">
        <v>1</v>
      </c>
      <c r="V476" s="48" t="s">
        <v>1219</v>
      </c>
      <c r="W476" s="46"/>
      <c r="X476" s="46"/>
      <c r="Y476" s="46"/>
      <c r="Z476" s="46"/>
      <c r="AA476" s="46"/>
      <c r="AB476" s="46"/>
      <c r="AC476" s="58"/>
    </row>
    <row r="477" spans="1:29" ht="12">
      <c r="A477" s="46" t="s">
        <v>593</v>
      </c>
      <c r="B477" s="46" t="s">
        <v>573</v>
      </c>
      <c r="C477" s="46" t="s">
        <v>65</v>
      </c>
      <c r="D477" s="7" t="s">
        <v>30</v>
      </c>
      <c r="E477" s="63">
        <v>42818</v>
      </c>
      <c r="F477" s="46"/>
      <c r="G477" s="46"/>
      <c r="H477" s="6"/>
      <c r="I477" s="46"/>
      <c r="J477" s="6"/>
      <c r="K477" s="6"/>
      <c r="L477" s="64" t="s">
        <v>578</v>
      </c>
      <c r="M477" s="64" t="s">
        <v>579</v>
      </c>
      <c r="N477" s="65">
        <v>1</v>
      </c>
      <c r="O477" s="46" t="s">
        <v>47</v>
      </c>
      <c r="P477" s="46">
        <v>0</v>
      </c>
      <c r="Q477" s="46">
        <v>0</v>
      </c>
      <c r="R477" s="46">
        <v>0</v>
      </c>
      <c r="S477" s="46">
        <v>0</v>
      </c>
      <c r="T477" s="46">
        <v>1</v>
      </c>
      <c r="U477" s="10">
        <v>1</v>
      </c>
      <c r="V477" s="48" t="s">
        <v>594</v>
      </c>
      <c r="W477" s="46"/>
      <c r="X477" s="46"/>
      <c r="Y477" s="46"/>
      <c r="Z477" s="46"/>
      <c r="AA477" s="46"/>
      <c r="AB477" s="46"/>
      <c r="AC477" s="58"/>
    </row>
    <row r="478" spans="1:29" ht="12">
      <c r="A478" s="46" t="s">
        <v>1293</v>
      </c>
      <c r="B478" s="46" t="s">
        <v>2266</v>
      </c>
      <c r="C478" s="46" t="s">
        <v>65</v>
      </c>
      <c r="D478" s="7" t="s">
        <v>30</v>
      </c>
      <c r="E478" s="63">
        <v>42818</v>
      </c>
      <c r="F478" s="46"/>
      <c r="G478" s="46">
        <v>300</v>
      </c>
      <c r="H478" s="6">
        <f t="shared" ref="H478:H489" si="174">(J478+K478)/2</f>
        <v>300</v>
      </c>
      <c r="I478" s="46">
        <v>300</v>
      </c>
      <c r="J478" s="6">
        <f t="shared" ref="J478:J489" si="175">G478*1.1</f>
        <v>330</v>
      </c>
      <c r="K478" s="6">
        <f t="shared" ref="K478:K489" si="176">I478*0.9</f>
        <v>270</v>
      </c>
      <c r="L478" s="64" t="s">
        <v>2269</v>
      </c>
      <c r="M478" s="64" t="s">
        <v>2270</v>
      </c>
      <c r="N478" s="65">
        <v>0</v>
      </c>
      <c r="O478" s="46" t="s">
        <v>692</v>
      </c>
      <c r="P478" s="46">
        <v>0</v>
      </c>
      <c r="Q478" s="46">
        <v>0</v>
      </c>
      <c r="R478" s="46">
        <v>0</v>
      </c>
      <c r="S478" s="46">
        <v>0</v>
      </c>
      <c r="T478" s="46">
        <v>1</v>
      </c>
      <c r="U478" s="10">
        <v>1</v>
      </c>
      <c r="V478" s="48" t="s">
        <v>2271</v>
      </c>
      <c r="W478" s="46"/>
      <c r="X478" s="46"/>
      <c r="Y478" s="46"/>
      <c r="Z478" s="46"/>
      <c r="AA478" s="46"/>
      <c r="AB478" s="46"/>
      <c r="AC478" s="58"/>
    </row>
    <row r="479" spans="1:29" ht="12">
      <c r="A479" s="46" t="s">
        <v>672</v>
      </c>
      <c r="B479" s="46" t="s">
        <v>1756</v>
      </c>
      <c r="C479" s="46" t="s">
        <v>65</v>
      </c>
      <c r="D479" s="7" t="s">
        <v>30</v>
      </c>
      <c r="E479" s="63">
        <v>42818</v>
      </c>
      <c r="F479" s="46"/>
      <c r="G479" s="46">
        <v>13</v>
      </c>
      <c r="H479" s="6">
        <f t="shared" si="174"/>
        <v>13</v>
      </c>
      <c r="I479" s="46">
        <v>13</v>
      </c>
      <c r="J479" s="6">
        <f t="shared" si="175"/>
        <v>14.3</v>
      </c>
      <c r="K479" s="6">
        <f t="shared" si="176"/>
        <v>11.700000000000001</v>
      </c>
      <c r="L479" s="64" t="s">
        <v>567</v>
      </c>
      <c r="M479" s="64" t="s">
        <v>1761</v>
      </c>
      <c r="N479" s="65">
        <v>0</v>
      </c>
      <c r="O479" s="46" t="s">
        <v>60</v>
      </c>
      <c r="P479" s="46">
        <v>0</v>
      </c>
      <c r="Q479" s="46">
        <v>0</v>
      </c>
      <c r="R479" s="46">
        <v>0</v>
      </c>
      <c r="S479" s="46">
        <v>0</v>
      </c>
      <c r="T479" s="46">
        <v>1</v>
      </c>
      <c r="U479" s="10">
        <v>1</v>
      </c>
      <c r="V479" s="48" t="s">
        <v>1763</v>
      </c>
      <c r="W479" s="46"/>
      <c r="X479" s="46"/>
      <c r="Y479" s="46"/>
      <c r="Z479" s="46"/>
      <c r="AA479" s="46"/>
      <c r="AB479" s="46"/>
      <c r="AC479" s="58"/>
    </row>
    <row r="480" spans="1:29" ht="12">
      <c r="A480" s="46" t="s">
        <v>878</v>
      </c>
      <c r="B480" s="46" t="s">
        <v>1221</v>
      </c>
      <c r="C480" s="46" t="s">
        <v>65</v>
      </c>
      <c r="D480" s="7" t="s">
        <v>30</v>
      </c>
      <c r="E480" s="63">
        <v>42818</v>
      </c>
      <c r="F480" s="46"/>
      <c r="G480" s="46">
        <v>200</v>
      </c>
      <c r="H480" s="6">
        <f t="shared" si="174"/>
        <v>200</v>
      </c>
      <c r="I480" s="46">
        <v>200</v>
      </c>
      <c r="J480" s="6">
        <f t="shared" si="175"/>
        <v>220.00000000000003</v>
      </c>
      <c r="K480" s="6">
        <f t="shared" si="176"/>
        <v>180</v>
      </c>
      <c r="L480" s="64" t="s">
        <v>275</v>
      </c>
      <c r="M480" s="64" t="s">
        <v>1225</v>
      </c>
      <c r="N480" s="65">
        <v>1</v>
      </c>
      <c r="O480" s="46" t="s">
        <v>47</v>
      </c>
      <c r="P480" s="46">
        <v>0</v>
      </c>
      <c r="Q480" s="46">
        <v>0</v>
      </c>
      <c r="R480" s="46">
        <v>0</v>
      </c>
      <c r="S480" s="46">
        <v>0</v>
      </c>
      <c r="T480" s="46">
        <v>1</v>
      </c>
      <c r="U480" s="10">
        <v>1</v>
      </c>
      <c r="V480" s="48" t="s">
        <v>1219</v>
      </c>
      <c r="W480" s="46"/>
      <c r="X480" s="46"/>
      <c r="Y480" s="46"/>
      <c r="Z480" s="46"/>
      <c r="AA480" s="46"/>
      <c r="AB480" s="46"/>
      <c r="AC480" s="58"/>
    </row>
    <row r="481" spans="1:29" ht="12">
      <c r="A481" s="46" t="s">
        <v>1765</v>
      </c>
      <c r="B481" s="46"/>
      <c r="C481" s="46" t="s">
        <v>685</v>
      </c>
      <c r="D481" s="7" t="s">
        <v>30</v>
      </c>
      <c r="E481" s="63">
        <v>42818</v>
      </c>
      <c r="F481" s="46"/>
      <c r="G481" s="46">
        <v>45</v>
      </c>
      <c r="H481" s="6">
        <f t="shared" si="174"/>
        <v>45</v>
      </c>
      <c r="I481" s="46">
        <v>45</v>
      </c>
      <c r="J481" s="6">
        <f t="shared" si="175"/>
        <v>49.500000000000007</v>
      </c>
      <c r="K481" s="6">
        <f t="shared" si="176"/>
        <v>40.5</v>
      </c>
      <c r="L481" s="64" t="s">
        <v>1769</v>
      </c>
      <c r="M481" s="64" t="s">
        <v>1770</v>
      </c>
      <c r="N481" s="65">
        <v>0</v>
      </c>
      <c r="O481" s="46" t="s">
        <v>60</v>
      </c>
      <c r="P481" s="46">
        <v>0</v>
      </c>
      <c r="Q481" s="46">
        <v>0</v>
      </c>
      <c r="R481" s="46">
        <v>0</v>
      </c>
      <c r="S481" s="46">
        <v>0</v>
      </c>
      <c r="T481" s="46">
        <v>1</v>
      </c>
      <c r="U481" s="10">
        <v>1</v>
      </c>
      <c r="V481" s="48" t="s">
        <v>1773</v>
      </c>
      <c r="W481" s="46"/>
      <c r="X481" s="46"/>
      <c r="Y481" s="46"/>
      <c r="Z481" s="46"/>
      <c r="AA481" s="46"/>
      <c r="AB481" s="46"/>
      <c r="AC481" s="58"/>
    </row>
    <row r="482" spans="1:29" ht="12">
      <c r="A482" s="46" t="s">
        <v>2329</v>
      </c>
      <c r="B482" s="46" t="s">
        <v>2330</v>
      </c>
      <c r="C482" s="46" t="s">
        <v>700</v>
      </c>
      <c r="D482" s="7" t="s">
        <v>30</v>
      </c>
      <c r="E482" s="63">
        <v>42818</v>
      </c>
      <c r="F482" s="46"/>
      <c r="G482" s="46">
        <v>30</v>
      </c>
      <c r="H482" s="6">
        <f t="shared" si="174"/>
        <v>34.5</v>
      </c>
      <c r="I482" s="46">
        <v>40</v>
      </c>
      <c r="J482" s="6">
        <f t="shared" si="175"/>
        <v>33</v>
      </c>
      <c r="K482" s="6">
        <f t="shared" si="176"/>
        <v>36</v>
      </c>
      <c r="L482" s="64" t="s">
        <v>2331</v>
      </c>
      <c r="M482" s="64" t="s">
        <v>2332</v>
      </c>
      <c r="N482" s="65">
        <v>1</v>
      </c>
      <c r="O482" s="46" t="s">
        <v>60</v>
      </c>
      <c r="P482" s="46">
        <v>0</v>
      </c>
      <c r="Q482" s="46">
        <v>0</v>
      </c>
      <c r="R482" s="46">
        <v>0</v>
      </c>
      <c r="S482" s="46">
        <v>0</v>
      </c>
      <c r="T482" s="46">
        <v>1</v>
      </c>
      <c r="U482" s="10">
        <v>1</v>
      </c>
      <c r="V482" s="48" t="s">
        <v>2333</v>
      </c>
      <c r="W482" s="46"/>
      <c r="X482" s="46"/>
      <c r="Y482" s="46"/>
      <c r="Z482" s="46"/>
      <c r="AA482" s="46"/>
      <c r="AB482" s="46"/>
      <c r="AC482" s="58"/>
    </row>
    <row r="483" spans="1:29" ht="12">
      <c r="A483" s="46" t="s">
        <v>2334</v>
      </c>
      <c r="B483" s="46" t="s">
        <v>2335</v>
      </c>
      <c r="C483" s="46" t="s">
        <v>700</v>
      </c>
      <c r="D483" s="7" t="s">
        <v>30</v>
      </c>
      <c r="E483" s="63">
        <v>42818</v>
      </c>
      <c r="F483" s="46"/>
      <c r="G483" s="46">
        <v>200</v>
      </c>
      <c r="H483" s="6">
        <f t="shared" si="174"/>
        <v>200</v>
      </c>
      <c r="I483" s="46">
        <v>200</v>
      </c>
      <c r="J483" s="6">
        <f t="shared" si="175"/>
        <v>220.00000000000003</v>
      </c>
      <c r="K483" s="6">
        <f t="shared" si="176"/>
        <v>180</v>
      </c>
      <c r="L483" s="64" t="s">
        <v>275</v>
      </c>
      <c r="M483" s="64" t="s">
        <v>2336</v>
      </c>
      <c r="N483" s="65">
        <v>1</v>
      </c>
      <c r="O483" s="46" t="s">
        <v>60</v>
      </c>
      <c r="P483" s="46">
        <v>0</v>
      </c>
      <c r="Q483" s="46">
        <v>0</v>
      </c>
      <c r="R483" s="46">
        <v>0</v>
      </c>
      <c r="S483" s="46">
        <v>0</v>
      </c>
      <c r="T483" s="46">
        <v>1</v>
      </c>
      <c r="U483" s="10">
        <v>1</v>
      </c>
      <c r="V483" s="48" t="s">
        <v>2337</v>
      </c>
      <c r="W483" s="46"/>
      <c r="X483" s="46"/>
      <c r="Y483" s="46"/>
      <c r="Z483" s="46"/>
      <c r="AA483" s="46"/>
      <c r="AB483" s="46"/>
      <c r="AC483" s="58"/>
    </row>
    <row r="484" spans="1:29" ht="12">
      <c r="A484" s="46" t="s">
        <v>2356</v>
      </c>
      <c r="B484" s="46" t="s">
        <v>2357</v>
      </c>
      <c r="C484" s="46" t="s">
        <v>516</v>
      </c>
      <c r="D484" s="7" t="s">
        <v>30</v>
      </c>
      <c r="E484" s="63">
        <v>42818</v>
      </c>
      <c r="F484" s="46"/>
      <c r="G484" s="46">
        <v>200</v>
      </c>
      <c r="H484" s="6">
        <f t="shared" si="174"/>
        <v>200</v>
      </c>
      <c r="I484" s="46">
        <v>200</v>
      </c>
      <c r="J484" s="6">
        <f t="shared" si="175"/>
        <v>220.00000000000003</v>
      </c>
      <c r="K484" s="6">
        <f t="shared" si="176"/>
        <v>180</v>
      </c>
      <c r="L484" s="64" t="s">
        <v>2358</v>
      </c>
      <c r="M484" s="66" t="s">
        <v>2359</v>
      </c>
      <c r="N484" s="65">
        <v>0</v>
      </c>
      <c r="O484" s="46" t="s">
        <v>60</v>
      </c>
      <c r="P484" s="46">
        <v>0</v>
      </c>
      <c r="Q484" s="46">
        <v>0</v>
      </c>
      <c r="R484" s="46">
        <v>0</v>
      </c>
      <c r="S484" s="46">
        <v>0</v>
      </c>
      <c r="T484" s="46">
        <v>1</v>
      </c>
      <c r="U484" s="10">
        <v>1</v>
      </c>
      <c r="V484" s="48" t="s">
        <v>2360</v>
      </c>
      <c r="W484" s="46"/>
      <c r="X484" s="46"/>
      <c r="Y484" s="46"/>
      <c r="Z484" s="46"/>
      <c r="AA484" s="46"/>
      <c r="AB484" s="46"/>
      <c r="AC484" s="58"/>
    </row>
    <row r="485" spans="1:29" ht="12">
      <c r="A485" s="46" t="s">
        <v>2215</v>
      </c>
      <c r="B485" s="46" t="s">
        <v>2311</v>
      </c>
      <c r="C485" s="46" t="s">
        <v>1657</v>
      </c>
      <c r="D485" s="7" t="s">
        <v>30</v>
      </c>
      <c r="E485" s="63">
        <v>42818</v>
      </c>
      <c r="F485" s="46"/>
      <c r="G485" s="46">
        <v>15</v>
      </c>
      <c r="H485" s="6">
        <f t="shared" si="174"/>
        <v>15</v>
      </c>
      <c r="I485" s="46">
        <v>15</v>
      </c>
      <c r="J485" s="6">
        <f t="shared" si="175"/>
        <v>16.5</v>
      </c>
      <c r="K485" s="6">
        <f t="shared" si="176"/>
        <v>13.5</v>
      </c>
      <c r="L485" s="64" t="s">
        <v>2312</v>
      </c>
      <c r="M485" s="64" t="s">
        <v>800</v>
      </c>
      <c r="N485" s="65">
        <v>1</v>
      </c>
      <c r="O485" s="46" t="s">
        <v>60</v>
      </c>
      <c r="P485" s="46">
        <v>0</v>
      </c>
      <c r="Q485" s="46">
        <v>0</v>
      </c>
      <c r="R485" s="46">
        <v>0</v>
      </c>
      <c r="S485" s="46">
        <v>0</v>
      </c>
      <c r="T485" s="46">
        <v>1</v>
      </c>
      <c r="U485" s="10">
        <v>1</v>
      </c>
      <c r="V485" s="48" t="s">
        <v>2314</v>
      </c>
      <c r="W485" s="46"/>
      <c r="X485" s="46"/>
      <c r="Y485" s="46"/>
      <c r="Z485" s="46"/>
      <c r="AA485" s="46"/>
      <c r="AB485" s="46"/>
      <c r="AC485" s="58"/>
    </row>
    <row r="486" spans="1:29" ht="12">
      <c r="A486" s="46" t="s">
        <v>90</v>
      </c>
      <c r="B486" s="46" t="s">
        <v>117</v>
      </c>
      <c r="C486" s="46" t="s">
        <v>54</v>
      </c>
      <c r="D486" s="7" t="s">
        <v>30</v>
      </c>
      <c r="E486" s="63">
        <v>42819</v>
      </c>
      <c r="F486" s="46"/>
      <c r="G486" s="46">
        <v>15</v>
      </c>
      <c r="H486" s="6">
        <f t="shared" si="174"/>
        <v>15</v>
      </c>
      <c r="I486" s="7">
        <v>15</v>
      </c>
      <c r="J486" s="6">
        <f t="shared" si="175"/>
        <v>16.5</v>
      </c>
      <c r="K486" s="6">
        <f t="shared" si="176"/>
        <v>13.5</v>
      </c>
      <c r="L486" s="64" t="s">
        <v>126</v>
      </c>
      <c r="M486" s="64" t="s">
        <v>127</v>
      </c>
      <c r="N486" s="65">
        <v>2</v>
      </c>
      <c r="O486" s="46" t="s">
        <v>47</v>
      </c>
      <c r="P486" s="46">
        <v>0</v>
      </c>
      <c r="Q486" s="46">
        <v>0</v>
      </c>
      <c r="R486" s="46">
        <v>0</v>
      </c>
      <c r="S486" s="46">
        <v>0</v>
      </c>
      <c r="T486" s="46">
        <v>1</v>
      </c>
      <c r="U486" s="10">
        <v>1</v>
      </c>
      <c r="V486" s="48" t="s">
        <v>131</v>
      </c>
      <c r="W486" s="46"/>
      <c r="X486" s="46"/>
      <c r="Y486" s="46" t="s">
        <v>133</v>
      </c>
      <c r="Z486" s="46"/>
      <c r="AA486" s="46"/>
      <c r="AB486" s="46"/>
      <c r="AC486" s="58"/>
    </row>
    <row r="487" spans="1:29" ht="12">
      <c r="A487" s="46" t="s">
        <v>134</v>
      </c>
      <c r="B487" s="46" t="s">
        <v>117</v>
      </c>
      <c r="C487" s="7" t="s">
        <v>1125</v>
      </c>
      <c r="D487" s="7" t="s">
        <v>30</v>
      </c>
      <c r="E487" s="63">
        <v>42819</v>
      </c>
      <c r="F487" s="46"/>
      <c r="G487" s="46">
        <v>36</v>
      </c>
      <c r="H487" s="6">
        <f t="shared" si="174"/>
        <v>36</v>
      </c>
      <c r="I487" s="7">
        <v>36</v>
      </c>
      <c r="J487" s="6">
        <f t="shared" si="175"/>
        <v>39.6</v>
      </c>
      <c r="K487" s="6">
        <f t="shared" si="176"/>
        <v>32.4</v>
      </c>
      <c r="L487" s="64" t="s">
        <v>126</v>
      </c>
      <c r="M487" s="64" t="s">
        <v>127</v>
      </c>
      <c r="N487" s="65">
        <v>2</v>
      </c>
      <c r="O487" s="46" t="s">
        <v>47</v>
      </c>
      <c r="P487" s="46">
        <v>0</v>
      </c>
      <c r="Q487" s="46">
        <v>0</v>
      </c>
      <c r="R487" s="46">
        <v>0</v>
      </c>
      <c r="S487" s="46">
        <v>0</v>
      </c>
      <c r="T487" s="46">
        <v>1</v>
      </c>
      <c r="U487" s="10">
        <v>1</v>
      </c>
      <c r="V487" s="48" t="s">
        <v>140</v>
      </c>
      <c r="W487" s="46"/>
      <c r="X487" s="46"/>
      <c r="Y487" s="46" t="s">
        <v>133</v>
      </c>
      <c r="Z487" s="46"/>
      <c r="AA487" s="46"/>
      <c r="AB487" s="46"/>
      <c r="AC487" s="58"/>
    </row>
    <row r="488" spans="1:29" ht="12">
      <c r="A488" s="46" t="s">
        <v>226</v>
      </c>
      <c r="B488" s="46" t="s">
        <v>279</v>
      </c>
      <c r="C488" s="46" t="s">
        <v>194</v>
      </c>
      <c r="D488" s="7" t="s">
        <v>30</v>
      </c>
      <c r="E488" s="63">
        <v>42819</v>
      </c>
      <c r="F488" s="46"/>
      <c r="G488" s="46">
        <v>250</v>
      </c>
      <c r="H488" s="6">
        <f t="shared" si="174"/>
        <v>250</v>
      </c>
      <c r="I488" s="46">
        <v>250</v>
      </c>
      <c r="J488" s="6">
        <f t="shared" si="175"/>
        <v>275</v>
      </c>
      <c r="K488" s="6">
        <f t="shared" si="176"/>
        <v>225</v>
      </c>
      <c r="L488" s="64" t="s">
        <v>282</v>
      </c>
      <c r="M488" s="64" t="s">
        <v>283</v>
      </c>
      <c r="N488" s="65">
        <v>2</v>
      </c>
      <c r="O488" s="46" t="s">
        <v>284</v>
      </c>
      <c r="P488" s="46">
        <v>0</v>
      </c>
      <c r="Q488" s="46">
        <v>0</v>
      </c>
      <c r="R488" s="46">
        <v>0</v>
      </c>
      <c r="S488" s="46">
        <v>0</v>
      </c>
      <c r="T488" s="46">
        <v>1</v>
      </c>
      <c r="U488" s="10">
        <v>1</v>
      </c>
      <c r="V488" s="48" t="s">
        <v>286</v>
      </c>
      <c r="W488" s="46"/>
      <c r="X488" s="46"/>
      <c r="Y488" s="46"/>
      <c r="Z488" s="46"/>
      <c r="AA488" s="46"/>
      <c r="AB488" s="46"/>
      <c r="AC488" s="58"/>
    </row>
    <row r="489" spans="1:29" ht="12">
      <c r="A489" s="46" t="s">
        <v>595</v>
      </c>
      <c r="B489" s="46" t="s">
        <v>596</v>
      </c>
      <c r="C489" s="46" t="s">
        <v>35</v>
      </c>
      <c r="D489" s="7" t="s">
        <v>30</v>
      </c>
      <c r="E489" s="63">
        <v>42819</v>
      </c>
      <c r="F489" s="46"/>
      <c r="G489" s="46">
        <v>100</v>
      </c>
      <c r="H489" s="6">
        <f t="shared" si="174"/>
        <v>100</v>
      </c>
      <c r="I489" s="46">
        <v>100</v>
      </c>
      <c r="J489" s="6">
        <f t="shared" si="175"/>
        <v>110.00000000000001</v>
      </c>
      <c r="K489" s="6">
        <f t="shared" si="176"/>
        <v>90</v>
      </c>
      <c r="L489" s="64" t="s">
        <v>825</v>
      </c>
      <c r="M489" s="64" t="s">
        <v>283</v>
      </c>
      <c r="N489" s="65">
        <v>2</v>
      </c>
      <c r="O489" s="46" t="s">
        <v>284</v>
      </c>
      <c r="P489" s="46">
        <v>2</v>
      </c>
      <c r="Q489" s="46">
        <v>0</v>
      </c>
      <c r="R489" s="46">
        <v>0</v>
      </c>
      <c r="S489" s="46">
        <v>0</v>
      </c>
      <c r="T489" s="46">
        <v>1</v>
      </c>
      <c r="U489" s="10">
        <v>1</v>
      </c>
      <c r="V489" s="48" t="s">
        <v>600</v>
      </c>
      <c r="W489" s="46"/>
      <c r="X489" s="46"/>
      <c r="Y489" s="46"/>
      <c r="Z489" s="46"/>
      <c r="AA489" s="46"/>
      <c r="AB489" s="46"/>
      <c r="AC489" s="58"/>
    </row>
    <row r="490" spans="1:29" ht="12">
      <c r="A490" s="46" t="s">
        <v>595</v>
      </c>
      <c r="B490" s="46" t="s">
        <v>596</v>
      </c>
      <c r="C490" s="46" t="s">
        <v>35</v>
      </c>
      <c r="D490" s="7" t="s">
        <v>30</v>
      </c>
      <c r="E490" s="63">
        <v>42819</v>
      </c>
      <c r="F490" s="46" t="s">
        <v>597</v>
      </c>
      <c r="G490" s="46"/>
      <c r="H490" s="6"/>
      <c r="I490" s="46"/>
      <c r="J490" s="6"/>
      <c r="K490" s="6"/>
      <c r="L490" s="64" t="s">
        <v>173</v>
      </c>
      <c r="M490" s="64" t="s">
        <v>598</v>
      </c>
      <c r="N490" s="65">
        <v>1</v>
      </c>
      <c r="O490" s="46" t="s">
        <v>60</v>
      </c>
      <c r="P490" s="46">
        <v>0</v>
      </c>
      <c r="Q490" s="46">
        <v>0</v>
      </c>
      <c r="R490" s="46">
        <v>0</v>
      </c>
      <c r="S490" s="46">
        <v>0</v>
      </c>
      <c r="T490" s="46">
        <v>1</v>
      </c>
      <c r="U490" s="10">
        <v>1</v>
      </c>
      <c r="V490" s="48" t="s">
        <v>600</v>
      </c>
      <c r="W490" s="46"/>
      <c r="X490" s="46"/>
      <c r="Y490" s="46"/>
      <c r="Z490" s="46"/>
      <c r="AA490" s="46"/>
      <c r="AB490" s="46"/>
      <c r="AC490" s="58"/>
    </row>
    <row r="491" spans="1:29" ht="12">
      <c r="A491" s="46" t="s">
        <v>603</v>
      </c>
      <c r="B491" s="46" t="s">
        <v>604</v>
      </c>
      <c r="C491" s="46" t="s">
        <v>35</v>
      </c>
      <c r="D491" s="7" t="s">
        <v>30</v>
      </c>
      <c r="E491" s="63">
        <v>42819</v>
      </c>
      <c r="F491" s="46"/>
      <c r="G491" s="46">
        <v>1700</v>
      </c>
      <c r="H491" s="6">
        <f t="shared" ref="H491:H492" si="177">(J491+K491)/2</f>
        <v>1835</v>
      </c>
      <c r="I491" s="46">
        <v>2000</v>
      </c>
      <c r="J491" s="6">
        <f t="shared" ref="J491:J492" si="178">G491*1.1</f>
        <v>1870.0000000000002</v>
      </c>
      <c r="K491" s="6">
        <f t="shared" ref="K491:K492" si="179">I491*0.9</f>
        <v>1800</v>
      </c>
      <c r="L491" s="64" t="s">
        <v>825</v>
      </c>
      <c r="M491" s="64" t="s">
        <v>283</v>
      </c>
      <c r="N491" s="65">
        <v>2</v>
      </c>
      <c r="O491" s="46" t="s">
        <v>284</v>
      </c>
      <c r="P491" s="46">
        <v>0</v>
      </c>
      <c r="Q491" s="46">
        <v>2</v>
      </c>
      <c r="R491" s="46">
        <v>0</v>
      </c>
      <c r="S491" s="46">
        <v>0</v>
      </c>
      <c r="T491" s="46">
        <v>1</v>
      </c>
      <c r="U491" s="10">
        <v>1</v>
      </c>
      <c r="V491" s="48" t="s">
        <v>600</v>
      </c>
      <c r="W491" s="46"/>
      <c r="X491" s="46"/>
      <c r="Y491" s="46"/>
      <c r="Z491" s="46"/>
      <c r="AA491" s="46"/>
      <c r="AB491" s="46"/>
      <c r="AC491" s="58"/>
    </row>
    <row r="492" spans="1:29" ht="12">
      <c r="A492" s="46" t="s">
        <v>603</v>
      </c>
      <c r="B492" s="46" t="s">
        <v>604</v>
      </c>
      <c r="C492" s="46" t="s">
        <v>35</v>
      </c>
      <c r="D492" s="7" t="s">
        <v>30</v>
      </c>
      <c r="E492" s="63">
        <v>42819</v>
      </c>
      <c r="F492" s="46" t="s">
        <v>605</v>
      </c>
      <c r="G492" s="46">
        <v>12</v>
      </c>
      <c r="H492" s="6">
        <f t="shared" si="177"/>
        <v>20.100000000000001</v>
      </c>
      <c r="I492" s="46">
        <v>30</v>
      </c>
      <c r="J492" s="6">
        <f t="shared" si="178"/>
        <v>13.200000000000001</v>
      </c>
      <c r="K492" s="6">
        <f t="shared" si="179"/>
        <v>27</v>
      </c>
      <c r="L492" s="64" t="s">
        <v>609</v>
      </c>
      <c r="M492" s="64" t="s">
        <v>598</v>
      </c>
      <c r="N492" s="65">
        <v>1</v>
      </c>
      <c r="O492" s="46" t="s">
        <v>60</v>
      </c>
      <c r="P492" s="46">
        <v>4</v>
      </c>
      <c r="Q492" s="46">
        <v>0</v>
      </c>
      <c r="R492" s="46">
        <v>0</v>
      </c>
      <c r="S492" s="46">
        <v>0</v>
      </c>
      <c r="T492" s="46">
        <v>1</v>
      </c>
      <c r="U492" s="10">
        <v>1</v>
      </c>
      <c r="V492" s="48" t="s">
        <v>600</v>
      </c>
      <c r="W492" s="48" t="s">
        <v>610</v>
      </c>
      <c r="X492" s="46"/>
      <c r="Y492" s="46"/>
      <c r="Z492" s="46"/>
      <c r="AA492" s="46"/>
      <c r="AB492" s="46"/>
      <c r="AC492" s="58"/>
    </row>
    <row r="493" spans="1:29" ht="12">
      <c r="A493" s="46" t="s">
        <v>829</v>
      </c>
      <c r="B493" s="46" t="s">
        <v>830</v>
      </c>
      <c r="C493" s="46" t="s">
        <v>35</v>
      </c>
      <c r="D493" s="7" t="s">
        <v>30</v>
      </c>
      <c r="E493" s="63">
        <v>42819</v>
      </c>
      <c r="F493" s="46"/>
      <c r="G493" s="46"/>
      <c r="H493" s="6"/>
      <c r="I493" s="46"/>
      <c r="J493" s="6"/>
      <c r="K493" s="6"/>
      <c r="L493" s="64" t="s">
        <v>173</v>
      </c>
      <c r="M493" s="64" t="s">
        <v>800</v>
      </c>
      <c r="N493" s="65">
        <v>1</v>
      </c>
      <c r="O493" s="46" t="s">
        <v>60</v>
      </c>
      <c r="P493" s="46">
        <v>0</v>
      </c>
      <c r="Q493" s="46">
        <v>0</v>
      </c>
      <c r="R493" s="46">
        <v>0</v>
      </c>
      <c r="S493" s="46">
        <v>0</v>
      </c>
      <c r="T493" s="46">
        <v>1</v>
      </c>
      <c r="U493" s="10">
        <v>1</v>
      </c>
      <c r="V493" s="48" t="s">
        <v>835</v>
      </c>
      <c r="W493" s="46"/>
      <c r="X493" s="46"/>
      <c r="Y493" s="46"/>
      <c r="Z493" s="46"/>
      <c r="AA493" s="46"/>
      <c r="AB493" s="46"/>
      <c r="AC493" s="58"/>
    </row>
    <row r="494" spans="1:29" ht="12">
      <c r="A494" s="46" t="s">
        <v>838</v>
      </c>
      <c r="B494" s="46" t="s">
        <v>839</v>
      </c>
      <c r="C494" s="46" t="s">
        <v>35</v>
      </c>
      <c r="D494" s="7" t="s">
        <v>30</v>
      </c>
      <c r="E494" s="63">
        <v>42819</v>
      </c>
      <c r="F494" s="46"/>
      <c r="G494" s="46">
        <v>50</v>
      </c>
      <c r="H494" s="6">
        <f t="shared" ref="H494:H582" si="180">(J494+K494)/2</f>
        <v>50</v>
      </c>
      <c r="I494" s="46">
        <v>50</v>
      </c>
      <c r="J494" s="6">
        <f t="shared" ref="J494:J582" si="181">G494*1.1</f>
        <v>55.000000000000007</v>
      </c>
      <c r="K494" s="6">
        <f t="shared" ref="K494:K582" si="182">I494*0.9</f>
        <v>45</v>
      </c>
      <c r="L494" s="64" t="s">
        <v>853</v>
      </c>
      <c r="M494" s="64" t="s">
        <v>854</v>
      </c>
      <c r="N494" s="65">
        <v>1</v>
      </c>
      <c r="O494" s="46" t="s">
        <v>448</v>
      </c>
      <c r="P494" s="46">
        <v>0</v>
      </c>
      <c r="Q494" s="46">
        <v>0</v>
      </c>
      <c r="R494" s="46">
        <v>0</v>
      </c>
      <c r="S494" s="46">
        <v>0</v>
      </c>
      <c r="T494" s="46">
        <v>1</v>
      </c>
      <c r="U494" s="10">
        <v>1</v>
      </c>
      <c r="V494" s="48" t="s">
        <v>857</v>
      </c>
      <c r="W494" s="46"/>
      <c r="X494" s="46"/>
      <c r="Y494" s="46"/>
      <c r="Z494" s="46"/>
      <c r="AA494" s="46"/>
      <c r="AB494" s="46"/>
      <c r="AC494" s="58"/>
    </row>
    <row r="495" spans="1:29" ht="12">
      <c r="A495" s="46" t="s">
        <v>162</v>
      </c>
      <c r="B495" s="46" t="s">
        <v>483</v>
      </c>
      <c r="C495" s="46" t="s">
        <v>163</v>
      </c>
      <c r="D495" s="7" t="s">
        <v>30</v>
      </c>
      <c r="E495" s="63">
        <v>42819</v>
      </c>
      <c r="F495" s="46" t="s">
        <v>375</v>
      </c>
      <c r="G495" s="46">
        <v>24</v>
      </c>
      <c r="H495" s="6">
        <f t="shared" si="180"/>
        <v>24</v>
      </c>
      <c r="I495" s="46">
        <v>24</v>
      </c>
      <c r="J495" s="6">
        <f t="shared" si="181"/>
        <v>26.400000000000002</v>
      </c>
      <c r="K495" s="6">
        <f t="shared" si="182"/>
        <v>21.6</v>
      </c>
      <c r="L495" s="64" t="s">
        <v>1097</v>
      </c>
      <c r="M495" s="64" t="s">
        <v>283</v>
      </c>
      <c r="N495" s="65">
        <v>2</v>
      </c>
      <c r="O495" s="46" t="s">
        <v>692</v>
      </c>
      <c r="P495" s="46">
        <v>0</v>
      </c>
      <c r="Q495" s="46">
        <v>0</v>
      </c>
      <c r="R495" s="46">
        <v>0</v>
      </c>
      <c r="S495" s="46">
        <v>0</v>
      </c>
      <c r="T495" s="46">
        <v>1</v>
      </c>
      <c r="U495" s="10">
        <v>1</v>
      </c>
      <c r="V495" s="48" t="s">
        <v>622</v>
      </c>
      <c r="W495" s="46"/>
      <c r="X495" s="46"/>
      <c r="Y495" s="46"/>
      <c r="Z495" s="46"/>
      <c r="AA495" s="46"/>
      <c r="AB495" s="46"/>
      <c r="AC495" s="58"/>
    </row>
    <row r="496" spans="1:29" ht="12">
      <c r="A496" s="46" t="s">
        <v>162</v>
      </c>
      <c r="B496" s="46" t="s">
        <v>483</v>
      </c>
      <c r="C496" s="46" t="s">
        <v>163</v>
      </c>
      <c r="D496" s="7" t="s">
        <v>30</v>
      </c>
      <c r="E496" s="63">
        <v>42819</v>
      </c>
      <c r="F496" s="46" t="s">
        <v>375</v>
      </c>
      <c r="G496" s="46">
        <v>24</v>
      </c>
      <c r="H496" s="6">
        <f t="shared" si="180"/>
        <v>53.250000000000007</v>
      </c>
      <c r="I496" s="46">
        <v>89</v>
      </c>
      <c r="J496" s="6">
        <f t="shared" si="181"/>
        <v>26.400000000000002</v>
      </c>
      <c r="K496" s="6">
        <f t="shared" si="182"/>
        <v>80.100000000000009</v>
      </c>
      <c r="L496" s="64" t="s">
        <v>618</v>
      </c>
      <c r="M496" s="64" t="s">
        <v>598</v>
      </c>
      <c r="N496" s="65">
        <v>1</v>
      </c>
      <c r="O496" s="46" t="s">
        <v>60</v>
      </c>
      <c r="P496" s="46">
        <v>0</v>
      </c>
      <c r="Q496" s="46">
        <v>0</v>
      </c>
      <c r="R496" s="46">
        <v>0</v>
      </c>
      <c r="S496" s="46">
        <v>0</v>
      </c>
      <c r="T496" s="46">
        <v>1</v>
      </c>
      <c r="U496" s="10">
        <v>1</v>
      </c>
      <c r="V496" s="48" t="s">
        <v>622</v>
      </c>
      <c r="W496" s="48" t="s">
        <v>623</v>
      </c>
      <c r="X496" s="46"/>
      <c r="Y496" s="46" t="s">
        <v>624</v>
      </c>
      <c r="Z496" s="46"/>
      <c r="AA496" s="46"/>
      <c r="AB496" s="46"/>
      <c r="AC496" s="58"/>
    </row>
    <row r="497" spans="1:29" ht="12">
      <c r="A497" s="46" t="s">
        <v>1102</v>
      </c>
      <c r="B497" s="46" t="s">
        <v>1103</v>
      </c>
      <c r="C497" s="46" t="s">
        <v>163</v>
      </c>
      <c r="D497" s="7" t="s">
        <v>30</v>
      </c>
      <c r="E497" s="63">
        <v>42819</v>
      </c>
      <c r="F497" s="46"/>
      <c r="G497" s="46">
        <v>12</v>
      </c>
      <c r="H497" s="6">
        <f t="shared" si="180"/>
        <v>12</v>
      </c>
      <c r="I497" s="7">
        <v>12</v>
      </c>
      <c r="J497" s="6">
        <f t="shared" si="181"/>
        <v>13.200000000000001</v>
      </c>
      <c r="K497" s="6">
        <f t="shared" si="182"/>
        <v>10.8</v>
      </c>
      <c r="L497" s="64" t="s">
        <v>1105</v>
      </c>
      <c r="M497" s="64" t="s">
        <v>1107</v>
      </c>
      <c r="N497" s="65">
        <v>0</v>
      </c>
      <c r="O497" s="46" t="s">
        <v>60</v>
      </c>
      <c r="P497" s="46">
        <v>0</v>
      </c>
      <c r="Q497" s="46">
        <v>0</v>
      </c>
      <c r="R497" s="46">
        <v>0</v>
      </c>
      <c r="S497" s="46">
        <v>0</v>
      </c>
      <c r="T497" s="46">
        <v>1</v>
      </c>
      <c r="U497" s="10">
        <v>1</v>
      </c>
      <c r="V497" s="48" t="s">
        <v>1110</v>
      </c>
      <c r="W497" s="46"/>
      <c r="X497" s="46"/>
      <c r="Y497" s="46" t="s">
        <v>1111</v>
      </c>
      <c r="Z497" s="46"/>
      <c r="AA497" s="46"/>
      <c r="AB497" s="46"/>
      <c r="AC497" s="58"/>
    </row>
    <row r="498" spans="1:29" ht="12">
      <c r="A498" s="46" t="s">
        <v>1150</v>
      </c>
      <c r="B498" s="46" t="s">
        <v>1152</v>
      </c>
      <c r="C498" s="46" t="s">
        <v>324</v>
      </c>
      <c r="D498" s="7" t="s">
        <v>30</v>
      </c>
      <c r="E498" s="63">
        <v>42819</v>
      </c>
      <c r="F498" s="46"/>
      <c r="G498" s="46">
        <v>17</v>
      </c>
      <c r="H498" s="6">
        <f t="shared" si="180"/>
        <v>17</v>
      </c>
      <c r="I498" s="46">
        <v>17</v>
      </c>
      <c r="J498" s="6">
        <f t="shared" si="181"/>
        <v>18.700000000000003</v>
      </c>
      <c r="K498" s="6">
        <f t="shared" si="182"/>
        <v>15.3</v>
      </c>
      <c r="L498" s="66" t="s">
        <v>1162</v>
      </c>
      <c r="M498" s="64" t="s">
        <v>1163</v>
      </c>
      <c r="N498" s="65">
        <v>1</v>
      </c>
      <c r="O498" s="46" t="s">
        <v>60</v>
      </c>
      <c r="P498" s="46">
        <v>0</v>
      </c>
      <c r="Q498" s="46">
        <v>0</v>
      </c>
      <c r="R498" s="46">
        <v>0</v>
      </c>
      <c r="S498" s="46">
        <v>0</v>
      </c>
      <c r="T498" s="46">
        <v>1</v>
      </c>
      <c r="U498" s="10">
        <v>1</v>
      </c>
      <c r="V498" s="48" t="s">
        <v>1167</v>
      </c>
      <c r="W498" s="46"/>
      <c r="X498" s="46"/>
      <c r="Y498" s="46"/>
      <c r="Z498" s="46"/>
      <c r="AA498" s="46"/>
      <c r="AB498" s="46"/>
      <c r="AC498" s="58"/>
    </row>
    <row r="499" spans="1:29" ht="12">
      <c r="A499" s="46" t="s">
        <v>1135</v>
      </c>
      <c r="B499" s="46" t="s">
        <v>1169</v>
      </c>
      <c r="C499" s="46" t="s">
        <v>324</v>
      </c>
      <c r="D499" s="7" t="s">
        <v>30</v>
      </c>
      <c r="E499" s="63">
        <v>42819</v>
      </c>
      <c r="F499" s="46" t="s">
        <v>1172</v>
      </c>
      <c r="G499" s="46">
        <v>60</v>
      </c>
      <c r="H499" s="6">
        <f t="shared" si="180"/>
        <v>60</v>
      </c>
      <c r="I499" s="46">
        <v>60</v>
      </c>
      <c r="J499" s="6">
        <f t="shared" si="181"/>
        <v>66</v>
      </c>
      <c r="K499" s="6">
        <f t="shared" si="182"/>
        <v>54</v>
      </c>
      <c r="L499" s="64" t="s">
        <v>99</v>
      </c>
      <c r="M499" s="64" t="s">
        <v>1179</v>
      </c>
      <c r="N499" s="65">
        <v>1</v>
      </c>
      <c r="O499" s="46" t="s">
        <v>167</v>
      </c>
      <c r="P499" s="46">
        <v>0</v>
      </c>
      <c r="Q499" s="46">
        <v>0</v>
      </c>
      <c r="R499" s="46">
        <v>0</v>
      </c>
      <c r="S499" s="46">
        <v>0</v>
      </c>
      <c r="T499" s="46">
        <v>1</v>
      </c>
      <c r="U499" s="10">
        <v>1</v>
      </c>
      <c r="V499" s="48" t="s">
        <v>1182</v>
      </c>
      <c r="W499" s="46"/>
      <c r="X499" s="46"/>
      <c r="Y499" s="46"/>
      <c r="Z499" s="46"/>
      <c r="AA499" s="46"/>
      <c r="AB499" s="46"/>
      <c r="AC499" s="58"/>
    </row>
    <row r="500" spans="1:29" ht="12">
      <c r="A500" s="46" t="s">
        <v>1185</v>
      </c>
      <c r="B500" s="7" t="s">
        <v>2375</v>
      </c>
      <c r="C500" s="46" t="s">
        <v>324</v>
      </c>
      <c r="D500" s="7" t="s">
        <v>30</v>
      </c>
      <c r="E500" s="63">
        <v>42819</v>
      </c>
      <c r="F500" s="46" t="s">
        <v>256</v>
      </c>
      <c r="G500" s="46">
        <v>12</v>
      </c>
      <c r="H500" s="6">
        <f t="shared" si="180"/>
        <v>12</v>
      </c>
      <c r="I500" s="46">
        <v>12</v>
      </c>
      <c r="J500" s="6">
        <f t="shared" si="181"/>
        <v>13.200000000000001</v>
      </c>
      <c r="K500" s="6">
        <f t="shared" si="182"/>
        <v>10.8</v>
      </c>
      <c r="L500" s="64" t="s">
        <v>1190</v>
      </c>
      <c r="M500" s="66" t="s">
        <v>2376</v>
      </c>
      <c r="N500" s="65">
        <v>0</v>
      </c>
      <c r="O500" s="46" t="s">
        <v>60</v>
      </c>
      <c r="P500" s="46">
        <v>0</v>
      </c>
      <c r="Q500" s="46">
        <v>0</v>
      </c>
      <c r="R500" s="46">
        <v>0</v>
      </c>
      <c r="S500" s="46">
        <v>0</v>
      </c>
      <c r="T500" s="46">
        <v>1</v>
      </c>
      <c r="U500" s="10">
        <v>1</v>
      </c>
      <c r="V500" s="48" t="s">
        <v>1192</v>
      </c>
      <c r="W500" s="46"/>
      <c r="X500" s="46"/>
      <c r="Y500" s="46"/>
      <c r="Z500" s="46"/>
      <c r="AA500" s="46"/>
      <c r="AB500" s="46"/>
      <c r="AC500" s="58"/>
    </row>
    <row r="501" spans="1:29" ht="12">
      <c r="A501" s="46" t="s">
        <v>793</v>
      </c>
      <c r="B501" s="46" t="s">
        <v>1283</v>
      </c>
      <c r="C501" s="46" t="s">
        <v>31</v>
      </c>
      <c r="D501" s="7" t="s">
        <v>30</v>
      </c>
      <c r="E501" s="63">
        <v>42819</v>
      </c>
      <c r="F501" s="46" t="s">
        <v>1284</v>
      </c>
      <c r="G501" s="46">
        <v>24</v>
      </c>
      <c r="H501" s="6">
        <f t="shared" si="180"/>
        <v>24</v>
      </c>
      <c r="I501" s="46">
        <v>24</v>
      </c>
      <c r="J501" s="6">
        <f t="shared" si="181"/>
        <v>26.400000000000002</v>
      </c>
      <c r="K501" s="6">
        <f t="shared" si="182"/>
        <v>21.6</v>
      </c>
      <c r="L501" s="64" t="s">
        <v>275</v>
      </c>
      <c r="M501" s="64" t="s">
        <v>1286</v>
      </c>
      <c r="N501" s="65">
        <v>2</v>
      </c>
      <c r="O501" s="46" t="s">
        <v>47</v>
      </c>
      <c r="P501" s="46">
        <v>0</v>
      </c>
      <c r="Q501" s="46">
        <v>0</v>
      </c>
      <c r="R501" s="46">
        <v>0</v>
      </c>
      <c r="S501" s="46">
        <v>0</v>
      </c>
      <c r="T501" s="46">
        <v>1</v>
      </c>
      <c r="U501" s="10">
        <v>1</v>
      </c>
      <c r="V501" s="48" t="s">
        <v>1288</v>
      </c>
      <c r="W501" s="46"/>
      <c r="X501" s="46"/>
      <c r="Y501" s="46"/>
      <c r="Z501" s="46"/>
      <c r="AA501" s="46"/>
      <c r="AB501" s="46"/>
      <c r="AC501" s="58"/>
    </row>
    <row r="502" spans="1:29" ht="12">
      <c r="A502" s="46" t="s">
        <v>1371</v>
      </c>
      <c r="B502" s="46"/>
      <c r="C502" s="46" t="s">
        <v>73</v>
      </c>
      <c r="D502" s="7" t="s">
        <v>30</v>
      </c>
      <c r="E502" s="63">
        <v>42819</v>
      </c>
      <c r="F502" s="46"/>
      <c r="G502" s="46">
        <v>11</v>
      </c>
      <c r="H502" s="6">
        <f t="shared" si="180"/>
        <v>11</v>
      </c>
      <c r="I502" s="7">
        <v>11</v>
      </c>
      <c r="J502" s="6">
        <f t="shared" si="181"/>
        <v>12.100000000000001</v>
      </c>
      <c r="K502" s="6">
        <f t="shared" si="182"/>
        <v>9.9</v>
      </c>
      <c r="L502" s="64" t="s">
        <v>1448</v>
      </c>
      <c r="M502" s="64" t="s">
        <v>1449</v>
      </c>
      <c r="N502" s="65">
        <v>1</v>
      </c>
      <c r="O502" s="46" t="s">
        <v>60</v>
      </c>
      <c r="P502" s="46">
        <v>0</v>
      </c>
      <c r="Q502" s="46">
        <v>0</v>
      </c>
      <c r="R502" s="46">
        <v>0</v>
      </c>
      <c r="S502" s="46">
        <v>0</v>
      </c>
      <c r="T502" s="46">
        <v>1</v>
      </c>
      <c r="U502" s="10">
        <v>1</v>
      </c>
      <c r="V502" s="48" t="s">
        <v>1450</v>
      </c>
      <c r="W502" s="46"/>
      <c r="X502" s="46"/>
      <c r="Y502" s="46" t="s">
        <v>133</v>
      </c>
      <c r="Z502" s="46"/>
      <c r="AA502" s="46"/>
      <c r="AB502" s="46"/>
      <c r="AC502" s="58"/>
    </row>
    <row r="503" spans="1:29" ht="12">
      <c r="A503" s="46" t="s">
        <v>1451</v>
      </c>
      <c r="B503" s="46" t="s">
        <v>1452</v>
      </c>
      <c r="C503" s="46" t="s">
        <v>73</v>
      </c>
      <c r="D503" s="7" t="s">
        <v>30</v>
      </c>
      <c r="E503" s="63">
        <v>42819</v>
      </c>
      <c r="F503" s="46"/>
      <c r="G503" s="46">
        <v>150</v>
      </c>
      <c r="H503" s="6">
        <f t="shared" si="180"/>
        <v>150</v>
      </c>
      <c r="I503" s="46">
        <v>150</v>
      </c>
      <c r="J503" s="6">
        <f t="shared" si="181"/>
        <v>165</v>
      </c>
      <c r="K503" s="6">
        <f t="shared" si="182"/>
        <v>135</v>
      </c>
      <c r="L503" s="64" t="s">
        <v>1453</v>
      </c>
      <c r="M503" s="64" t="s">
        <v>1454</v>
      </c>
      <c r="N503" s="65">
        <v>0</v>
      </c>
      <c r="O503" s="46" t="s">
        <v>60</v>
      </c>
      <c r="P503" s="46">
        <v>0</v>
      </c>
      <c r="Q503" s="46">
        <v>0</v>
      </c>
      <c r="R503" s="46">
        <v>0</v>
      </c>
      <c r="S503" s="46">
        <v>0</v>
      </c>
      <c r="T503" s="46">
        <v>1</v>
      </c>
      <c r="U503" s="10">
        <v>1</v>
      </c>
      <c r="V503" s="48" t="s">
        <v>1455</v>
      </c>
      <c r="W503" s="48" t="s">
        <v>1456</v>
      </c>
      <c r="X503" s="46"/>
      <c r="Y503" s="46" t="s">
        <v>1457</v>
      </c>
      <c r="Z503" s="46"/>
      <c r="AA503" s="46"/>
      <c r="AB503" s="46"/>
      <c r="AC503" s="58"/>
    </row>
    <row r="504" spans="1:29" ht="12">
      <c r="A504" s="46" t="s">
        <v>1519</v>
      </c>
      <c r="B504" s="7" t="s">
        <v>2377</v>
      </c>
      <c r="C504" s="46" t="s">
        <v>619</v>
      </c>
      <c r="D504" s="7" t="s">
        <v>30</v>
      </c>
      <c r="E504" s="63">
        <v>42819</v>
      </c>
      <c r="F504" s="46"/>
      <c r="G504" s="46">
        <v>14</v>
      </c>
      <c r="H504" s="6">
        <f t="shared" si="180"/>
        <v>14</v>
      </c>
      <c r="I504" s="7">
        <v>14</v>
      </c>
      <c r="J504" s="6">
        <f t="shared" si="181"/>
        <v>15.400000000000002</v>
      </c>
      <c r="K504" s="6">
        <f t="shared" si="182"/>
        <v>12.6</v>
      </c>
      <c r="L504" s="64" t="s">
        <v>173</v>
      </c>
      <c r="M504" s="64" t="s">
        <v>1523</v>
      </c>
      <c r="N504" s="65">
        <v>1</v>
      </c>
      <c r="O504" s="46" t="s">
        <v>60</v>
      </c>
      <c r="P504" s="46">
        <v>0</v>
      </c>
      <c r="Q504" s="46">
        <v>0</v>
      </c>
      <c r="R504" s="46">
        <v>0</v>
      </c>
      <c r="S504" s="46">
        <v>0</v>
      </c>
      <c r="T504" s="46">
        <v>1</v>
      </c>
      <c r="U504" s="10">
        <v>1</v>
      </c>
      <c r="V504" s="48" t="s">
        <v>1525</v>
      </c>
      <c r="W504" s="46"/>
      <c r="X504" s="46"/>
      <c r="Y504" s="46"/>
      <c r="Z504" s="46"/>
      <c r="AA504" s="46"/>
      <c r="AB504" s="46"/>
      <c r="AC504" s="58"/>
    </row>
    <row r="505" spans="1:29" ht="12">
      <c r="A505" s="46" t="s">
        <v>625</v>
      </c>
      <c r="B505" s="46" t="s">
        <v>626</v>
      </c>
      <c r="C505" s="46" t="s">
        <v>300</v>
      </c>
      <c r="D505" s="7" t="s">
        <v>30</v>
      </c>
      <c r="E505" s="63">
        <v>42819</v>
      </c>
      <c r="F505" s="46"/>
      <c r="G505" s="46">
        <v>20</v>
      </c>
      <c r="H505" s="6">
        <f t="shared" si="180"/>
        <v>20</v>
      </c>
      <c r="I505" s="7">
        <v>20</v>
      </c>
      <c r="J505" s="6">
        <f t="shared" si="181"/>
        <v>22</v>
      </c>
      <c r="K505" s="6">
        <f t="shared" si="182"/>
        <v>18</v>
      </c>
      <c r="L505" s="64" t="s">
        <v>630</v>
      </c>
      <c r="M505" s="64" t="s">
        <v>598</v>
      </c>
      <c r="N505" s="65">
        <v>1</v>
      </c>
      <c r="O505" s="46"/>
      <c r="P505" s="46">
        <v>0</v>
      </c>
      <c r="Q505" s="46">
        <v>0</v>
      </c>
      <c r="R505" s="46">
        <v>0</v>
      </c>
      <c r="S505" s="46">
        <v>0</v>
      </c>
      <c r="T505" s="46">
        <v>1</v>
      </c>
      <c r="U505" s="10">
        <v>1</v>
      </c>
      <c r="V505" s="48" t="s">
        <v>632</v>
      </c>
      <c r="W505" s="46"/>
      <c r="X505" s="46"/>
      <c r="Y505" s="46" t="s">
        <v>634</v>
      </c>
      <c r="Z505" s="46"/>
      <c r="AA505" s="46"/>
      <c r="AB505" s="46"/>
      <c r="AC505" s="58"/>
    </row>
    <row r="506" spans="1:29" ht="12">
      <c r="A506" s="46" t="s">
        <v>549</v>
      </c>
      <c r="B506" s="46" t="s">
        <v>638</v>
      </c>
      <c r="C506" s="46" t="s">
        <v>551</v>
      </c>
      <c r="D506" s="7" t="s">
        <v>30</v>
      </c>
      <c r="E506" s="63">
        <v>42819</v>
      </c>
      <c r="F506" s="46"/>
      <c r="G506" s="46">
        <v>75</v>
      </c>
      <c r="H506" s="6">
        <f t="shared" si="180"/>
        <v>75</v>
      </c>
      <c r="I506" s="46">
        <v>75</v>
      </c>
      <c r="J506" s="6">
        <f t="shared" si="181"/>
        <v>82.5</v>
      </c>
      <c r="K506" s="6">
        <f t="shared" si="182"/>
        <v>67.5</v>
      </c>
      <c r="L506" s="64" t="s">
        <v>126</v>
      </c>
      <c r="M506" s="64" t="s">
        <v>1897</v>
      </c>
      <c r="N506" s="65">
        <v>2</v>
      </c>
      <c r="O506" s="46" t="s">
        <v>692</v>
      </c>
      <c r="P506" s="46">
        <v>0</v>
      </c>
      <c r="Q506" s="46">
        <v>0</v>
      </c>
      <c r="R506" s="46">
        <v>0</v>
      </c>
      <c r="S506" s="46">
        <v>0</v>
      </c>
      <c r="T506" s="46">
        <v>1</v>
      </c>
      <c r="U506" s="10">
        <v>1</v>
      </c>
      <c r="V506" s="67" t="s">
        <v>2383</v>
      </c>
      <c r="W506" s="46"/>
      <c r="X506" s="46"/>
      <c r="Y506" s="46"/>
      <c r="Z506" s="46"/>
      <c r="AA506" s="46"/>
      <c r="AB506" s="46"/>
      <c r="AC506" s="58"/>
    </row>
    <row r="507" spans="1:29" ht="12">
      <c r="A507" s="46" t="s">
        <v>549</v>
      </c>
      <c r="B507" s="46" t="s">
        <v>638</v>
      </c>
      <c r="C507" s="46" t="s">
        <v>551</v>
      </c>
      <c r="D507" s="7" t="s">
        <v>30</v>
      </c>
      <c r="E507" s="63">
        <v>42819</v>
      </c>
      <c r="F507" s="46"/>
      <c r="G507" s="46">
        <v>25</v>
      </c>
      <c r="H507" s="6">
        <f t="shared" si="180"/>
        <v>25</v>
      </c>
      <c r="I507" s="46">
        <v>25</v>
      </c>
      <c r="J507" s="6">
        <f t="shared" si="181"/>
        <v>27.500000000000004</v>
      </c>
      <c r="K507" s="6">
        <f t="shared" si="182"/>
        <v>22.5</v>
      </c>
      <c r="L507" s="64" t="s">
        <v>173</v>
      </c>
      <c r="M507" s="64" t="s">
        <v>598</v>
      </c>
      <c r="N507" s="65">
        <v>1</v>
      </c>
      <c r="O507" s="46" t="s">
        <v>60</v>
      </c>
      <c r="P507" s="46">
        <v>0</v>
      </c>
      <c r="Q507" s="46">
        <v>0</v>
      </c>
      <c r="R507" s="46">
        <v>0</v>
      </c>
      <c r="S507" s="46">
        <v>0</v>
      </c>
      <c r="T507" s="46">
        <v>1</v>
      </c>
      <c r="U507" s="10">
        <v>1</v>
      </c>
      <c r="V507" s="48" t="s">
        <v>643</v>
      </c>
      <c r="W507" s="46"/>
      <c r="X507" s="46"/>
      <c r="Y507" s="46"/>
      <c r="Z507" s="46"/>
      <c r="AA507" s="46"/>
      <c r="AB507" s="46"/>
      <c r="AC507" s="58"/>
    </row>
    <row r="508" spans="1:29" ht="12">
      <c r="A508" s="46" t="s">
        <v>1565</v>
      </c>
      <c r="B508" s="46" t="s">
        <v>285</v>
      </c>
      <c r="C508" s="46" t="s">
        <v>551</v>
      </c>
      <c r="D508" s="7" t="s">
        <v>30</v>
      </c>
      <c r="E508" s="63">
        <v>42819</v>
      </c>
      <c r="F508" s="46" t="s">
        <v>375</v>
      </c>
      <c r="G508" s="46">
        <v>24</v>
      </c>
      <c r="H508" s="6">
        <f t="shared" si="180"/>
        <v>24</v>
      </c>
      <c r="I508" s="46">
        <v>24</v>
      </c>
      <c r="J508" s="6">
        <f t="shared" si="181"/>
        <v>26.400000000000002</v>
      </c>
      <c r="K508" s="6">
        <f t="shared" si="182"/>
        <v>21.6</v>
      </c>
      <c r="L508" s="64" t="s">
        <v>1900</v>
      </c>
      <c r="M508" s="64" t="s">
        <v>1901</v>
      </c>
      <c r="N508" s="65">
        <v>1</v>
      </c>
      <c r="O508" s="46" t="s">
        <v>692</v>
      </c>
      <c r="P508" s="46">
        <v>0</v>
      </c>
      <c r="Q508" s="46">
        <v>0</v>
      </c>
      <c r="R508" s="46">
        <v>0</v>
      </c>
      <c r="S508" s="46">
        <v>0</v>
      </c>
      <c r="T508" s="46">
        <v>1</v>
      </c>
      <c r="U508" s="10">
        <v>1</v>
      </c>
      <c r="V508" s="48" t="s">
        <v>1902</v>
      </c>
      <c r="W508" s="46"/>
      <c r="X508" s="46"/>
      <c r="Y508" s="46"/>
      <c r="Z508" s="46"/>
      <c r="AA508" s="46"/>
      <c r="AB508" s="46"/>
      <c r="AC508" s="58"/>
    </row>
    <row r="509" spans="1:29" ht="12">
      <c r="A509" s="46" t="s">
        <v>438</v>
      </c>
      <c r="B509" s="46"/>
      <c r="C509" s="46" t="s">
        <v>159</v>
      </c>
      <c r="D509" s="7" t="s">
        <v>30</v>
      </c>
      <c r="E509" s="63">
        <v>42819</v>
      </c>
      <c r="F509" s="46"/>
      <c r="G509" s="46">
        <v>7</v>
      </c>
      <c r="H509" s="6">
        <f t="shared" si="180"/>
        <v>7</v>
      </c>
      <c r="I509" s="46">
        <v>7</v>
      </c>
      <c r="J509" s="6">
        <f t="shared" si="181"/>
        <v>7.7000000000000011</v>
      </c>
      <c r="K509" s="6">
        <f t="shared" si="182"/>
        <v>6.3</v>
      </c>
      <c r="L509" s="64" t="s">
        <v>567</v>
      </c>
      <c r="M509" s="64" t="s">
        <v>2011</v>
      </c>
      <c r="N509" s="65">
        <v>1</v>
      </c>
      <c r="O509" s="46" t="s">
        <v>60</v>
      </c>
      <c r="P509" s="46">
        <v>0</v>
      </c>
      <c r="Q509" s="46">
        <v>0</v>
      </c>
      <c r="R509" s="46">
        <v>0</v>
      </c>
      <c r="S509" s="46">
        <v>0</v>
      </c>
      <c r="T509" s="46">
        <v>1</v>
      </c>
      <c r="U509" s="10">
        <v>1</v>
      </c>
      <c r="V509" s="48" t="s">
        <v>2013</v>
      </c>
      <c r="W509" s="46"/>
      <c r="X509" s="46"/>
      <c r="Y509" s="46"/>
      <c r="Z509" s="46"/>
      <c r="AA509" s="46"/>
      <c r="AB509" s="46"/>
      <c r="AC509" s="58"/>
    </row>
    <row r="510" spans="1:29" ht="12">
      <c r="A510" s="46" t="s">
        <v>2109</v>
      </c>
      <c r="B510" s="46" t="s">
        <v>316</v>
      </c>
      <c r="C510" s="46" t="s">
        <v>124</v>
      </c>
      <c r="D510" s="7" t="s">
        <v>30</v>
      </c>
      <c r="E510" s="63">
        <v>42819</v>
      </c>
      <c r="F510" s="46"/>
      <c r="G510" s="46">
        <v>8</v>
      </c>
      <c r="H510" s="6">
        <f t="shared" si="180"/>
        <v>8</v>
      </c>
      <c r="I510" s="7">
        <v>8</v>
      </c>
      <c r="J510" s="6">
        <f t="shared" si="181"/>
        <v>8.8000000000000007</v>
      </c>
      <c r="K510" s="6">
        <f t="shared" si="182"/>
        <v>7.2</v>
      </c>
      <c r="L510" s="66" t="s">
        <v>2110</v>
      </c>
      <c r="M510" s="64" t="s">
        <v>2111</v>
      </c>
      <c r="N510" s="65">
        <v>2</v>
      </c>
      <c r="O510" s="46" t="s">
        <v>47</v>
      </c>
      <c r="P510" s="46">
        <v>0</v>
      </c>
      <c r="Q510" s="46">
        <v>0</v>
      </c>
      <c r="R510" s="46">
        <v>0</v>
      </c>
      <c r="S510" s="46">
        <v>0</v>
      </c>
      <c r="T510" s="46">
        <v>1</v>
      </c>
      <c r="U510" s="10">
        <v>1</v>
      </c>
      <c r="V510" s="48" t="s">
        <v>2112</v>
      </c>
      <c r="W510" s="48" t="s">
        <v>2113</v>
      </c>
      <c r="X510" s="46"/>
      <c r="Y510" s="46" t="s">
        <v>2114</v>
      </c>
      <c r="Z510" s="46"/>
      <c r="AA510" s="46"/>
      <c r="AB510" s="46"/>
      <c r="AC510" s="58"/>
    </row>
    <row r="511" spans="1:29" ht="12">
      <c r="A511" s="46" t="s">
        <v>2134</v>
      </c>
      <c r="B511" s="46" t="s">
        <v>2135</v>
      </c>
      <c r="C511" s="46" t="s">
        <v>1366</v>
      </c>
      <c r="D511" s="7" t="s">
        <v>30</v>
      </c>
      <c r="E511" s="63">
        <v>42819</v>
      </c>
      <c r="F511" s="46" t="s">
        <v>36</v>
      </c>
      <c r="G511" s="46">
        <v>200</v>
      </c>
      <c r="H511" s="6">
        <f t="shared" si="180"/>
        <v>200</v>
      </c>
      <c r="I511" s="46">
        <v>200</v>
      </c>
      <c r="J511" s="6">
        <f t="shared" si="181"/>
        <v>220.00000000000003</v>
      </c>
      <c r="K511" s="6">
        <f t="shared" si="182"/>
        <v>180</v>
      </c>
      <c r="L511" s="64" t="s">
        <v>173</v>
      </c>
      <c r="M511" s="66" t="s">
        <v>2139</v>
      </c>
      <c r="N511" s="65">
        <v>1</v>
      </c>
      <c r="O511" s="46" t="s">
        <v>284</v>
      </c>
      <c r="P511" s="46">
        <v>0</v>
      </c>
      <c r="Q511" s="46">
        <v>0</v>
      </c>
      <c r="R511" s="46">
        <v>0</v>
      </c>
      <c r="S511" s="46">
        <v>0</v>
      </c>
      <c r="T511" s="46">
        <v>1</v>
      </c>
      <c r="U511" s="10">
        <v>1</v>
      </c>
      <c r="V511" s="48" t="s">
        <v>2140</v>
      </c>
      <c r="W511" s="46"/>
      <c r="X511" s="46"/>
      <c r="Y511" s="46"/>
      <c r="Z511" s="46"/>
      <c r="AA511" s="46"/>
      <c r="AB511" s="46"/>
      <c r="AC511" s="58"/>
    </row>
    <row r="512" spans="1:29" ht="12">
      <c r="A512" s="46" t="s">
        <v>647</v>
      </c>
      <c r="B512" s="46" t="s">
        <v>648</v>
      </c>
      <c r="C512" s="46" t="s">
        <v>574</v>
      </c>
      <c r="D512" s="7" t="s">
        <v>30</v>
      </c>
      <c r="E512" s="63">
        <v>42819</v>
      </c>
      <c r="F512" s="46"/>
      <c r="G512" s="46">
        <v>30</v>
      </c>
      <c r="H512" s="6">
        <f t="shared" si="180"/>
        <v>30</v>
      </c>
      <c r="I512" s="46">
        <v>30</v>
      </c>
      <c r="J512" s="6">
        <f t="shared" si="181"/>
        <v>33</v>
      </c>
      <c r="K512" s="6">
        <f t="shared" si="182"/>
        <v>27</v>
      </c>
      <c r="L512" s="64" t="s">
        <v>654</v>
      </c>
      <c r="M512" s="64" t="s">
        <v>598</v>
      </c>
      <c r="N512" s="65">
        <v>1</v>
      </c>
      <c r="O512" s="46" t="s">
        <v>60</v>
      </c>
      <c r="P512" s="46">
        <v>0</v>
      </c>
      <c r="Q512" s="46">
        <v>0</v>
      </c>
      <c r="R512" s="46">
        <v>0</v>
      </c>
      <c r="S512" s="46">
        <v>0</v>
      </c>
      <c r="T512" s="46">
        <v>1</v>
      </c>
      <c r="U512" s="10">
        <v>1</v>
      </c>
      <c r="V512" s="48" t="s">
        <v>643</v>
      </c>
      <c r="W512" s="46"/>
      <c r="X512" s="46"/>
      <c r="Y512" s="46"/>
      <c r="Z512" s="46"/>
      <c r="AA512" s="46"/>
      <c r="AB512" s="46"/>
      <c r="AC512" s="58"/>
    </row>
    <row r="513" spans="1:29" ht="12">
      <c r="A513" s="46" t="s">
        <v>660</v>
      </c>
      <c r="B513" s="46" t="s">
        <v>661</v>
      </c>
      <c r="C513" s="46" t="s">
        <v>662</v>
      </c>
      <c r="D513" s="7" t="s">
        <v>30</v>
      </c>
      <c r="E513" s="63">
        <v>42819</v>
      </c>
      <c r="F513" s="46"/>
      <c r="G513" s="46">
        <v>100</v>
      </c>
      <c r="H513" s="6">
        <f t="shared" si="180"/>
        <v>145</v>
      </c>
      <c r="I513" s="46">
        <v>200</v>
      </c>
      <c r="J513" s="6">
        <f t="shared" si="181"/>
        <v>110.00000000000001</v>
      </c>
      <c r="K513" s="6">
        <f t="shared" si="182"/>
        <v>180</v>
      </c>
      <c r="L513" s="64" t="s">
        <v>825</v>
      </c>
      <c r="M513" s="64" t="s">
        <v>283</v>
      </c>
      <c r="N513" s="65">
        <v>2</v>
      </c>
      <c r="O513" s="46" t="s">
        <v>284</v>
      </c>
      <c r="P513" s="46">
        <v>0</v>
      </c>
      <c r="Q513" s="46">
        <v>0</v>
      </c>
      <c r="R513" s="46">
        <v>0</v>
      </c>
      <c r="S513" s="46">
        <v>0</v>
      </c>
      <c r="T513" s="46">
        <v>1</v>
      </c>
      <c r="U513" s="10">
        <v>1</v>
      </c>
      <c r="V513" s="48" t="s">
        <v>668</v>
      </c>
      <c r="W513" s="48" t="s">
        <v>671</v>
      </c>
      <c r="X513" s="46"/>
      <c r="Y513" s="46"/>
      <c r="Z513" s="46"/>
      <c r="AA513" s="46"/>
      <c r="AB513" s="46"/>
      <c r="AC513" s="58"/>
    </row>
    <row r="514" spans="1:29" ht="12">
      <c r="A514" s="46" t="s">
        <v>660</v>
      </c>
      <c r="B514" s="46" t="s">
        <v>661</v>
      </c>
      <c r="C514" s="46" t="s">
        <v>662</v>
      </c>
      <c r="D514" s="7" t="s">
        <v>30</v>
      </c>
      <c r="E514" s="63">
        <v>42819</v>
      </c>
      <c r="F514" s="46"/>
      <c r="G514" s="46">
        <v>50</v>
      </c>
      <c r="H514" s="6">
        <f t="shared" si="180"/>
        <v>50</v>
      </c>
      <c r="I514" s="46">
        <v>50</v>
      </c>
      <c r="J514" s="6">
        <f t="shared" si="181"/>
        <v>55.000000000000007</v>
      </c>
      <c r="K514" s="6">
        <f t="shared" si="182"/>
        <v>45</v>
      </c>
      <c r="L514" s="64" t="s">
        <v>665</v>
      </c>
      <c r="M514" s="64" t="s">
        <v>598</v>
      </c>
      <c r="N514" s="65">
        <v>1</v>
      </c>
      <c r="O514" s="46" t="s">
        <v>284</v>
      </c>
      <c r="P514" s="46">
        <v>8</v>
      </c>
      <c r="Q514" s="46">
        <v>0</v>
      </c>
      <c r="R514" s="46">
        <v>0</v>
      </c>
      <c r="S514" s="46">
        <v>0</v>
      </c>
      <c r="T514" s="46">
        <v>1</v>
      </c>
      <c r="U514" s="10">
        <v>1</v>
      </c>
      <c r="V514" s="48" t="s">
        <v>668</v>
      </c>
      <c r="W514" s="48" t="s">
        <v>671</v>
      </c>
      <c r="X514" s="46"/>
      <c r="Y514" s="46"/>
      <c r="Z514" s="46"/>
      <c r="AA514" s="46"/>
      <c r="AB514" s="46"/>
      <c r="AC514" s="58"/>
    </row>
    <row r="515" spans="1:29" ht="12">
      <c r="A515" s="46" t="s">
        <v>2201</v>
      </c>
      <c r="B515" s="46" t="s">
        <v>2202</v>
      </c>
      <c r="C515" s="46" t="s">
        <v>388</v>
      </c>
      <c r="D515" s="7" t="s">
        <v>30</v>
      </c>
      <c r="E515" s="63">
        <v>42819</v>
      </c>
      <c r="F515" s="46" t="s">
        <v>2203</v>
      </c>
      <c r="G515" s="46">
        <v>2000</v>
      </c>
      <c r="H515" s="6">
        <f t="shared" si="180"/>
        <v>2000</v>
      </c>
      <c r="I515" s="46">
        <v>2000</v>
      </c>
      <c r="J515" s="6">
        <f t="shared" si="181"/>
        <v>2200</v>
      </c>
      <c r="K515" s="6">
        <f t="shared" si="182"/>
        <v>1800</v>
      </c>
      <c r="L515" s="64" t="s">
        <v>825</v>
      </c>
      <c r="M515" s="64" t="s">
        <v>283</v>
      </c>
      <c r="N515" s="65">
        <v>2</v>
      </c>
      <c r="O515" s="46" t="s">
        <v>284</v>
      </c>
      <c r="P515" s="46">
        <v>0</v>
      </c>
      <c r="Q515" s="46">
        <v>0</v>
      </c>
      <c r="R515" s="46">
        <v>0</v>
      </c>
      <c r="S515" s="46">
        <v>0</v>
      </c>
      <c r="T515" s="46">
        <v>1</v>
      </c>
      <c r="U515" s="10">
        <v>1</v>
      </c>
      <c r="V515" s="48" t="s">
        <v>2204</v>
      </c>
      <c r="W515" s="46"/>
      <c r="X515" s="46"/>
      <c r="Y515" s="46"/>
      <c r="Z515" s="46"/>
      <c r="AA515" s="46"/>
      <c r="AB515" s="46"/>
      <c r="AC515" s="58"/>
    </row>
    <row r="516" spans="1:29" ht="12">
      <c r="A516" s="46" t="s">
        <v>672</v>
      </c>
      <c r="B516" s="46" t="s">
        <v>673</v>
      </c>
      <c r="C516" s="46" t="s">
        <v>65</v>
      </c>
      <c r="D516" s="7" t="s">
        <v>30</v>
      </c>
      <c r="E516" s="63">
        <v>42819</v>
      </c>
      <c r="F516" s="46"/>
      <c r="G516" s="7">
        <v>200</v>
      </c>
      <c r="H516" s="6">
        <f t="shared" si="180"/>
        <v>200</v>
      </c>
      <c r="I516" s="46">
        <v>200</v>
      </c>
      <c r="J516" s="6">
        <f t="shared" si="181"/>
        <v>220.00000000000003</v>
      </c>
      <c r="K516" s="6">
        <f t="shared" si="182"/>
        <v>180</v>
      </c>
      <c r="L516" s="64" t="s">
        <v>126</v>
      </c>
      <c r="M516" s="64" t="s">
        <v>283</v>
      </c>
      <c r="N516" s="65">
        <v>2</v>
      </c>
      <c r="O516" s="46"/>
      <c r="P516" s="46">
        <v>0</v>
      </c>
      <c r="Q516" s="46">
        <v>0</v>
      </c>
      <c r="R516" s="46">
        <v>0</v>
      </c>
      <c r="S516" s="46">
        <v>0</v>
      </c>
      <c r="T516" s="46">
        <v>1</v>
      </c>
      <c r="U516" s="10">
        <v>1</v>
      </c>
      <c r="V516" s="48" t="s">
        <v>632</v>
      </c>
      <c r="W516" s="46"/>
      <c r="X516" s="46"/>
      <c r="Y516" s="46"/>
      <c r="Z516" s="46"/>
      <c r="AA516" s="46"/>
      <c r="AB516" s="46"/>
      <c r="AC516" s="58"/>
    </row>
    <row r="517" spans="1:29" ht="12">
      <c r="A517" s="46" t="s">
        <v>672</v>
      </c>
      <c r="B517" s="46" t="s">
        <v>673</v>
      </c>
      <c r="C517" s="46" t="s">
        <v>65</v>
      </c>
      <c r="D517" s="7" t="s">
        <v>30</v>
      </c>
      <c r="E517" s="63">
        <v>42819</v>
      </c>
      <c r="F517" s="46"/>
      <c r="G517" s="7">
        <v>60</v>
      </c>
      <c r="H517" s="6">
        <f t="shared" si="180"/>
        <v>60</v>
      </c>
      <c r="I517" s="46">
        <v>60</v>
      </c>
      <c r="J517" s="6">
        <f t="shared" si="181"/>
        <v>66</v>
      </c>
      <c r="K517" s="6">
        <f t="shared" si="182"/>
        <v>54</v>
      </c>
      <c r="L517" s="64" t="s">
        <v>173</v>
      </c>
      <c r="M517" s="64" t="s">
        <v>598</v>
      </c>
      <c r="N517" s="65">
        <v>1</v>
      </c>
      <c r="O517" s="46"/>
      <c r="P517" s="46">
        <v>0</v>
      </c>
      <c r="Q517" s="46">
        <v>0</v>
      </c>
      <c r="R517" s="46">
        <v>0</v>
      </c>
      <c r="S517" s="46">
        <v>0</v>
      </c>
      <c r="T517" s="46">
        <v>1</v>
      </c>
      <c r="U517" s="10">
        <v>1</v>
      </c>
      <c r="V517" s="48" t="s">
        <v>632</v>
      </c>
      <c r="W517" s="46"/>
      <c r="X517" s="46"/>
      <c r="Y517" s="46"/>
      <c r="Z517" s="46"/>
      <c r="AA517" s="46"/>
      <c r="AB517" s="46"/>
      <c r="AC517" s="58"/>
    </row>
    <row r="518" spans="1:29" ht="12">
      <c r="A518" s="46" t="s">
        <v>682</v>
      </c>
      <c r="B518" s="46" t="s">
        <v>683</v>
      </c>
      <c r="C518" s="46" t="s">
        <v>685</v>
      </c>
      <c r="D518" s="7" t="s">
        <v>30</v>
      </c>
      <c r="E518" s="63">
        <v>42819</v>
      </c>
      <c r="F518" s="46" t="s">
        <v>207</v>
      </c>
      <c r="G518" s="46">
        <v>200</v>
      </c>
      <c r="H518" s="6">
        <f t="shared" si="180"/>
        <v>200</v>
      </c>
      <c r="I518" s="46">
        <v>200</v>
      </c>
      <c r="J518" s="6">
        <f t="shared" si="181"/>
        <v>220.00000000000003</v>
      </c>
      <c r="K518" s="6">
        <f t="shared" si="182"/>
        <v>180</v>
      </c>
      <c r="L518" s="64" t="s">
        <v>825</v>
      </c>
      <c r="M518" s="64" t="s">
        <v>283</v>
      </c>
      <c r="N518" s="65">
        <v>2</v>
      </c>
      <c r="O518" s="46" t="s">
        <v>692</v>
      </c>
      <c r="P518" s="46">
        <v>0</v>
      </c>
      <c r="Q518" s="46">
        <v>0</v>
      </c>
      <c r="R518" s="46">
        <v>0</v>
      </c>
      <c r="S518" s="46">
        <v>0</v>
      </c>
      <c r="T518" s="46">
        <v>1</v>
      </c>
      <c r="U518" s="10">
        <v>1</v>
      </c>
      <c r="V518" s="48" t="s">
        <v>694</v>
      </c>
      <c r="W518" s="46"/>
      <c r="X518" s="46"/>
      <c r="Y518" s="46"/>
      <c r="Z518" s="46"/>
      <c r="AA518" s="46"/>
      <c r="AB518" s="46"/>
      <c r="AC518" s="58"/>
    </row>
    <row r="519" spans="1:29" ht="12">
      <c r="A519" s="46" t="s">
        <v>682</v>
      </c>
      <c r="B519" s="46" t="s">
        <v>683</v>
      </c>
      <c r="C519" s="46" t="s">
        <v>685</v>
      </c>
      <c r="D519" s="7" t="s">
        <v>30</v>
      </c>
      <c r="E519" s="63">
        <v>42819</v>
      </c>
      <c r="F519" s="46" t="s">
        <v>207</v>
      </c>
      <c r="G519" s="46">
        <v>200</v>
      </c>
      <c r="H519" s="6">
        <f t="shared" si="180"/>
        <v>200</v>
      </c>
      <c r="I519" s="46">
        <v>200</v>
      </c>
      <c r="J519" s="6">
        <f t="shared" si="181"/>
        <v>220.00000000000003</v>
      </c>
      <c r="K519" s="6">
        <f t="shared" si="182"/>
        <v>180</v>
      </c>
      <c r="L519" s="64" t="s">
        <v>691</v>
      </c>
      <c r="M519" s="64" t="s">
        <v>156</v>
      </c>
      <c r="N519" s="65">
        <v>1</v>
      </c>
      <c r="O519" s="46" t="s">
        <v>692</v>
      </c>
      <c r="P519" s="46">
        <v>0</v>
      </c>
      <c r="Q519" s="46">
        <v>0</v>
      </c>
      <c r="R519" s="46">
        <v>0</v>
      </c>
      <c r="S519" s="46">
        <v>0</v>
      </c>
      <c r="T519" s="46">
        <v>1</v>
      </c>
      <c r="U519" s="10">
        <v>1</v>
      </c>
      <c r="V519" s="48" t="s">
        <v>694</v>
      </c>
      <c r="W519" s="46"/>
      <c r="X519" s="46"/>
      <c r="Y519" s="46"/>
      <c r="Z519" s="46"/>
      <c r="AA519" s="46"/>
      <c r="AB519" s="46"/>
      <c r="AC519" s="58"/>
    </row>
    <row r="520" spans="1:29" ht="12">
      <c r="A520" s="46" t="s">
        <v>1802</v>
      </c>
      <c r="B520" s="46" t="s">
        <v>1803</v>
      </c>
      <c r="C520" s="46" t="s">
        <v>1125</v>
      </c>
      <c r="D520" s="7" t="s">
        <v>30</v>
      </c>
      <c r="E520" s="63">
        <v>42819</v>
      </c>
      <c r="F520" s="46" t="s">
        <v>246</v>
      </c>
      <c r="G520" s="46">
        <v>24</v>
      </c>
      <c r="H520" s="6">
        <f t="shared" si="180"/>
        <v>24</v>
      </c>
      <c r="I520" s="46">
        <v>24</v>
      </c>
      <c r="J520" s="6">
        <f t="shared" si="181"/>
        <v>26.400000000000002</v>
      </c>
      <c r="K520" s="6">
        <f t="shared" si="182"/>
        <v>21.6</v>
      </c>
      <c r="L520" s="64" t="s">
        <v>567</v>
      </c>
      <c r="M520" s="64" t="s">
        <v>1807</v>
      </c>
      <c r="N520" s="65">
        <v>0</v>
      </c>
      <c r="O520" s="46" t="s">
        <v>60</v>
      </c>
      <c r="P520" s="46">
        <v>0</v>
      </c>
      <c r="Q520" s="46">
        <v>0</v>
      </c>
      <c r="R520" s="46">
        <v>0</v>
      </c>
      <c r="S520" s="46">
        <v>0</v>
      </c>
      <c r="T520" s="46">
        <v>1</v>
      </c>
      <c r="U520" s="10">
        <v>1</v>
      </c>
      <c r="V520" s="48" t="s">
        <v>1809</v>
      </c>
      <c r="W520" s="46"/>
      <c r="X520" s="46"/>
      <c r="Y520" s="46"/>
      <c r="Z520" s="46"/>
      <c r="AA520" s="46"/>
      <c r="AB520" s="46"/>
      <c r="AC520" s="58"/>
    </row>
    <row r="521" spans="1:29" ht="12">
      <c r="A521" s="46" t="s">
        <v>1802</v>
      </c>
      <c r="B521" s="46" t="s">
        <v>2313</v>
      </c>
      <c r="C521" s="46" t="s">
        <v>1125</v>
      </c>
      <c r="D521" s="7" t="s">
        <v>30</v>
      </c>
      <c r="E521" s="63">
        <v>42819</v>
      </c>
      <c r="F521" s="46"/>
      <c r="G521" s="46">
        <v>60</v>
      </c>
      <c r="H521" s="6">
        <f t="shared" si="180"/>
        <v>60</v>
      </c>
      <c r="I521" s="46">
        <v>60</v>
      </c>
      <c r="J521" s="6">
        <f t="shared" si="181"/>
        <v>66</v>
      </c>
      <c r="K521" s="6">
        <f t="shared" si="182"/>
        <v>54</v>
      </c>
      <c r="L521" s="64" t="s">
        <v>2315</v>
      </c>
      <c r="M521" s="64" t="s">
        <v>2316</v>
      </c>
      <c r="N521" s="65">
        <v>1</v>
      </c>
      <c r="O521" s="46" t="s">
        <v>60</v>
      </c>
      <c r="P521" s="46">
        <v>0</v>
      </c>
      <c r="Q521" s="46">
        <v>0</v>
      </c>
      <c r="R521" s="46">
        <v>0</v>
      </c>
      <c r="S521" s="46">
        <v>0</v>
      </c>
      <c r="T521" s="46">
        <v>1</v>
      </c>
      <c r="U521" s="10">
        <v>1</v>
      </c>
      <c r="V521" s="48" t="s">
        <v>2317</v>
      </c>
      <c r="W521" s="46"/>
      <c r="X521" s="46"/>
      <c r="Y521" s="46"/>
      <c r="Z521" s="46"/>
      <c r="AA521" s="46"/>
      <c r="AB521" s="46"/>
      <c r="AC521" s="58"/>
    </row>
    <row r="522" spans="1:29" ht="12">
      <c r="A522" s="46" t="s">
        <v>698</v>
      </c>
      <c r="B522" s="46" t="s">
        <v>2338</v>
      </c>
      <c r="C522" s="46" t="s">
        <v>700</v>
      </c>
      <c r="D522" s="7" t="s">
        <v>30</v>
      </c>
      <c r="E522" s="63">
        <v>42819</v>
      </c>
      <c r="F522" s="46"/>
      <c r="G522" s="46">
        <v>300</v>
      </c>
      <c r="H522" s="6">
        <f t="shared" si="180"/>
        <v>300</v>
      </c>
      <c r="I522" s="46">
        <v>300</v>
      </c>
      <c r="J522" s="6">
        <f t="shared" si="181"/>
        <v>330</v>
      </c>
      <c r="K522" s="6">
        <f t="shared" si="182"/>
        <v>270</v>
      </c>
      <c r="L522" s="64" t="s">
        <v>2339</v>
      </c>
      <c r="M522" s="64" t="s">
        <v>283</v>
      </c>
      <c r="N522" s="65">
        <v>2</v>
      </c>
      <c r="O522" s="46" t="s">
        <v>692</v>
      </c>
      <c r="P522" s="46">
        <v>0</v>
      </c>
      <c r="Q522" s="46">
        <v>0</v>
      </c>
      <c r="R522" s="46">
        <v>0</v>
      </c>
      <c r="S522" s="46">
        <v>0</v>
      </c>
      <c r="T522" s="46">
        <v>1</v>
      </c>
      <c r="U522" s="10">
        <v>1</v>
      </c>
      <c r="V522" s="48" t="s">
        <v>709</v>
      </c>
      <c r="W522" s="46"/>
      <c r="X522" s="46"/>
      <c r="Y522" s="46"/>
      <c r="Z522" s="46"/>
      <c r="AA522" s="46"/>
      <c r="AB522" s="46"/>
      <c r="AC522" s="58"/>
    </row>
    <row r="523" spans="1:29" ht="12">
      <c r="A523" s="46" t="s">
        <v>698</v>
      </c>
      <c r="B523" s="46" t="s">
        <v>699</v>
      </c>
      <c r="C523" s="46" t="s">
        <v>700</v>
      </c>
      <c r="D523" s="7" t="s">
        <v>30</v>
      </c>
      <c r="E523" s="63">
        <v>42819</v>
      </c>
      <c r="F523" s="46"/>
      <c r="G523" s="46">
        <v>300</v>
      </c>
      <c r="H523" s="6">
        <f t="shared" si="180"/>
        <v>300</v>
      </c>
      <c r="I523" s="46">
        <v>300</v>
      </c>
      <c r="J523" s="6">
        <f t="shared" si="181"/>
        <v>330</v>
      </c>
      <c r="K523" s="6">
        <f t="shared" si="182"/>
        <v>270</v>
      </c>
      <c r="L523" s="64" t="s">
        <v>705</v>
      </c>
      <c r="M523" s="64" t="s">
        <v>598</v>
      </c>
      <c r="N523" s="65">
        <v>1</v>
      </c>
      <c r="O523" s="46" t="s">
        <v>60</v>
      </c>
      <c r="P523" s="46">
        <v>1</v>
      </c>
      <c r="Q523" s="46">
        <v>2</v>
      </c>
      <c r="R523" s="46">
        <v>0</v>
      </c>
      <c r="S523" s="46">
        <v>0</v>
      </c>
      <c r="T523" s="46">
        <v>1</v>
      </c>
      <c r="U523" s="10">
        <v>1</v>
      </c>
      <c r="V523" s="48" t="s">
        <v>709</v>
      </c>
      <c r="W523" s="48" t="s">
        <v>711</v>
      </c>
      <c r="X523" s="46"/>
      <c r="Y523" s="46"/>
      <c r="Z523" s="46"/>
      <c r="AA523" s="46"/>
      <c r="AB523" s="46"/>
      <c r="AC523" s="58"/>
    </row>
    <row r="524" spans="1:29" ht="12">
      <c r="A524" s="46" t="s">
        <v>270</v>
      </c>
      <c r="B524" s="46" t="s">
        <v>713</v>
      </c>
      <c r="C524" s="46" t="s">
        <v>250</v>
      </c>
      <c r="D524" s="7" t="s">
        <v>30</v>
      </c>
      <c r="E524" s="63">
        <v>42819</v>
      </c>
      <c r="F524" s="46" t="s">
        <v>714</v>
      </c>
      <c r="G524" s="46">
        <v>24</v>
      </c>
      <c r="H524" s="6">
        <f t="shared" si="180"/>
        <v>210.29999999999998</v>
      </c>
      <c r="I524" s="46">
        <v>438</v>
      </c>
      <c r="J524" s="6">
        <f t="shared" si="181"/>
        <v>26.400000000000002</v>
      </c>
      <c r="K524" s="6">
        <f t="shared" si="182"/>
        <v>394.2</v>
      </c>
      <c r="L524" s="64" t="s">
        <v>825</v>
      </c>
      <c r="M524" s="64" t="s">
        <v>283</v>
      </c>
      <c r="N524" s="65">
        <v>2</v>
      </c>
      <c r="O524" s="46" t="s">
        <v>284</v>
      </c>
      <c r="P524" s="46">
        <v>0</v>
      </c>
      <c r="Q524" s="46">
        <v>0</v>
      </c>
      <c r="R524" s="46">
        <v>0</v>
      </c>
      <c r="S524" s="46">
        <v>0</v>
      </c>
      <c r="T524" s="46">
        <v>1</v>
      </c>
      <c r="U524" s="10">
        <v>1</v>
      </c>
      <c r="V524" s="48" t="s">
        <v>719</v>
      </c>
      <c r="W524" s="48" t="s">
        <v>600</v>
      </c>
      <c r="X524" s="48" t="s">
        <v>721</v>
      </c>
      <c r="Y524" s="46" t="s">
        <v>2347</v>
      </c>
      <c r="Z524" s="46"/>
      <c r="AA524" s="46"/>
      <c r="AB524" s="46"/>
      <c r="AC524" s="58"/>
    </row>
    <row r="525" spans="1:29" ht="12">
      <c r="A525" s="46" t="s">
        <v>270</v>
      </c>
      <c r="B525" s="46" t="s">
        <v>713</v>
      </c>
      <c r="C525" s="46" t="s">
        <v>250</v>
      </c>
      <c r="D525" s="7" t="s">
        <v>30</v>
      </c>
      <c r="E525" s="63">
        <v>42819</v>
      </c>
      <c r="F525" s="46" t="s">
        <v>714</v>
      </c>
      <c r="G525" s="46">
        <v>100</v>
      </c>
      <c r="H525" s="6">
        <f t="shared" si="180"/>
        <v>100</v>
      </c>
      <c r="I525" s="46">
        <v>100</v>
      </c>
      <c r="J525" s="6">
        <f t="shared" si="181"/>
        <v>110.00000000000001</v>
      </c>
      <c r="K525" s="6">
        <f t="shared" si="182"/>
        <v>90</v>
      </c>
      <c r="L525" s="64" t="s">
        <v>716</v>
      </c>
      <c r="M525" s="64" t="s">
        <v>717</v>
      </c>
      <c r="N525" s="65">
        <v>1</v>
      </c>
      <c r="O525" s="46" t="s">
        <v>60</v>
      </c>
      <c r="P525" s="46">
        <v>2</v>
      </c>
      <c r="Q525" s="46">
        <v>0</v>
      </c>
      <c r="R525" s="46">
        <v>0</v>
      </c>
      <c r="S525" s="46">
        <v>0</v>
      </c>
      <c r="T525" s="46">
        <v>1</v>
      </c>
      <c r="U525" s="10">
        <v>1</v>
      </c>
      <c r="V525" s="48" t="s">
        <v>719</v>
      </c>
      <c r="W525" s="48" t="s">
        <v>600</v>
      </c>
      <c r="X525" s="48" t="s">
        <v>721</v>
      </c>
      <c r="Y525" s="46"/>
      <c r="Z525" s="46"/>
      <c r="AA525" s="46"/>
      <c r="AB525" s="46"/>
      <c r="AC525" s="58"/>
    </row>
    <row r="526" spans="1:29" ht="12">
      <c r="A526" s="46" t="s">
        <v>296</v>
      </c>
      <c r="B526" s="46" t="s">
        <v>724</v>
      </c>
      <c r="C526" s="46" t="s">
        <v>298</v>
      </c>
      <c r="D526" s="7" t="s">
        <v>30</v>
      </c>
      <c r="E526" s="63">
        <v>42819</v>
      </c>
      <c r="F526" s="46" t="s">
        <v>207</v>
      </c>
      <c r="G526" s="46">
        <v>200</v>
      </c>
      <c r="H526" s="6">
        <f t="shared" si="180"/>
        <v>200</v>
      </c>
      <c r="I526" s="46">
        <v>200</v>
      </c>
      <c r="J526" s="6">
        <f t="shared" si="181"/>
        <v>220.00000000000003</v>
      </c>
      <c r="K526" s="6">
        <f t="shared" si="182"/>
        <v>180</v>
      </c>
      <c r="L526" s="64" t="s">
        <v>728</v>
      </c>
      <c r="M526" s="64" t="s">
        <v>729</v>
      </c>
      <c r="N526" s="65">
        <v>1</v>
      </c>
      <c r="O526" s="46" t="s">
        <v>47</v>
      </c>
      <c r="P526" s="46">
        <v>0</v>
      </c>
      <c r="Q526" s="46">
        <v>0</v>
      </c>
      <c r="R526" s="46">
        <v>0</v>
      </c>
      <c r="S526" s="46">
        <v>0</v>
      </c>
      <c r="T526" s="46">
        <v>1</v>
      </c>
      <c r="U526" s="10">
        <v>1</v>
      </c>
      <c r="V526" s="48" t="s">
        <v>730</v>
      </c>
      <c r="W526" s="46"/>
      <c r="X526" s="46"/>
      <c r="Y526" s="46"/>
      <c r="Z526" s="46"/>
      <c r="AA526" s="46"/>
      <c r="AB526" s="46"/>
      <c r="AC526" s="58"/>
    </row>
    <row r="527" spans="1:29" ht="12">
      <c r="A527" s="46" t="s">
        <v>296</v>
      </c>
      <c r="B527" s="46" t="s">
        <v>683</v>
      </c>
      <c r="C527" s="46" t="s">
        <v>298</v>
      </c>
      <c r="D527" s="7" t="s">
        <v>30</v>
      </c>
      <c r="E527" s="63">
        <v>42819</v>
      </c>
      <c r="F527" s="46"/>
      <c r="G527" s="46">
        <v>200</v>
      </c>
      <c r="H527" s="6">
        <f t="shared" si="180"/>
        <v>248.60000000000002</v>
      </c>
      <c r="I527" s="46">
        <v>308</v>
      </c>
      <c r="J527" s="6">
        <f t="shared" si="181"/>
        <v>220.00000000000003</v>
      </c>
      <c r="K527" s="6">
        <f t="shared" si="182"/>
        <v>277.2</v>
      </c>
      <c r="L527" s="64" t="s">
        <v>126</v>
      </c>
      <c r="M527" s="64" t="s">
        <v>127</v>
      </c>
      <c r="N527" s="65">
        <v>2</v>
      </c>
      <c r="O527" s="46" t="s">
        <v>47</v>
      </c>
      <c r="P527" s="46">
        <v>0</v>
      </c>
      <c r="Q527" s="46">
        <v>0</v>
      </c>
      <c r="R527" s="46">
        <v>0</v>
      </c>
      <c r="S527" s="46">
        <v>0</v>
      </c>
      <c r="T527" s="46">
        <v>1</v>
      </c>
      <c r="U527" s="10">
        <v>1</v>
      </c>
      <c r="V527" s="48" t="s">
        <v>736</v>
      </c>
      <c r="W527" s="48" t="s">
        <v>2367</v>
      </c>
      <c r="X527" s="46"/>
      <c r="Y527" s="46" t="s">
        <v>2368</v>
      </c>
      <c r="Z527" s="46"/>
      <c r="AA527" s="46"/>
      <c r="AB527" s="46"/>
      <c r="AC527" s="58"/>
    </row>
    <row r="528" spans="1:29" ht="12">
      <c r="A528" s="46" t="s">
        <v>296</v>
      </c>
      <c r="B528" s="46" t="s">
        <v>683</v>
      </c>
      <c r="C528" s="46" t="s">
        <v>298</v>
      </c>
      <c r="D528" s="7" t="s">
        <v>30</v>
      </c>
      <c r="E528" s="63">
        <v>42819</v>
      </c>
      <c r="F528" s="46" t="s">
        <v>597</v>
      </c>
      <c r="G528" s="46">
        <v>10</v>
      </c>
      <c r="H528" s="6">
        <f t="shared" si="180"/>
        <v>10</v>
      </c>
      <c r="I528" s="7">
        <v>10</v>
      </c>
      <c r="J528" s="6">
        <f t="shared" si="181"/>
        <v>11</v>
      </c>
      <c r="K528" s="6">
        <f t="shared" si="182"/>
        <v>9</v>
      </c>
      <c r="L528" s="64" t="s">
        <v>173</v>
      </c>
      <c r="M528" s="64" t="s">
        <v>735</v>
      </c>
      <c r="N528" s="65">
        <v>1</v>
      </c>
      <c r="O528" s="46" t="s">
        <v>60</v>
      </c>
      <c r="P528" s="46">
        <v>0</v>
      </c>
      <c r="Q528" s="46">
        <v>0</v>
      </c>
      <c r="R528" s="46">
        <v>0</v>
      </c>
      <c r="S528" s="46">
        <v>0</v>
      </c>
      <c r="T528" s="46">
        <v>1</v>
      </c>
      <c r="U528" s="10">
        <v>1</v>
      </c>
      <c r="V528" s="48" t="s">
        <v>736</v>
      </c>
      <c r="W528" s="46"/>
      <c r="X528" s="46"/>
      <c r="Y528" s="46" t="s">
        <v>739</v>
      </c>
      <c r="Z528" s="46"/>
      <c r="AA528" s="46"/>
      <c r="AB528" s="46"/>
      <c r="AC528" s="58"/>
    </row>
    <row r="529" spans="1:29" ht="12">
      <c r="A529" s="46" t="s">
        <v>740</v>
      </c>
      <c r="B529" s="46" t="s">
        <v>741</v>
      </c>
      <c r="C529" s="46" t="s">
        <v>427</v>
      </c>
      <c r="D529" s="7" t="s">
        <v>30</v>
      </c>
      <c r="E529" s="63">
        <v>42819</v>
      </c>
      <c r="F529" s="46" t="s">
        <v>375</v>
      </c>
      <c r="G529" s="46">
        <v>24</v>
      </c>
      <c r="H529" s="6">
        <f t="shared" si="180"/>
        <v>24</v>
      </c>
      <c r="I529" s="46">
        <v>24</v>
      </c>
      <c r="J529" s="6">
        <f t="shared" si="181"/>
        <v>26.400000000000002</v>
      </c>
      <c r="K529" s="6">
        <f t="shared" si="182"/>
        <v>21.6</v>
      </c>
      <c r="L529" s="64" t="s">
        <v>745</v>
      </c>
      <c r="M529" s="64" t="s">
        <v>746</v>
      </c>
      <c r="N529" s="65">
        <v>1</v>
      </c>
      <c r="O529" s="46" t="s">
        <v>47</v>
      </c>
      <c r="P529" s="46">
        <v>0</v>
      </c>
      <c r="Q529" s="46">
        <v>0</v>
      </c>
      <c r="R529" s="46">
        <v>0</v>
      </c>
      <c r="S529" s="46">
        <v>0</v>
      </c>
      <c r="T529" s="46">
        <v>1</v>
      </c>
      <c r="U529" s="10">
        <v>1</v>
      </c>
      <c r="V529" s="48" t="s">
        <v>747</v>
      </c>
      <c r="W529" s="46"/>
      <c r="X529" s="46"/>
      <c r="Y529" s="46"/>
      <c r="Z529" s="46"/>
      <c r="AA529" s="46"/>
      <c r="AB529" s="46"/>
      <c r="AC529" s="58"/>
    </row>
    <row r="530" spans="1:29" ht="12">
      <c r="A530" s="46" t="s">
        <v>1224</v>
      </c>
      <c r="B530" s="46" t="s">
        <v>316</v>
      </c>
      <c r="C530" s="46" t="s">
        <v>336</v>
      </c>
      <c r="D530" s="7" t="s">
        <v>30</v>
      </c>
      <c r="E530" s="63">
        <v>42819</v>
      </c>
      <c r="F530" s="46" t="s">
        <v>207</v>
      </c>
      <c r="G530" s="46">
        <v>200</v>
      </c>
      <c r="H530" s="6">
        <f t="shared" si="180"/>
        <v>200</v>
      </c>
      <c r="I530" s="46">
        <v>200</v>
      </c>
      <c r="J530" s="6">
        <f t="shared" si="181"/>
        <v>220.00000000000003</v>
      </c>
      <c r="K530" s="6">
        <f t="shared" si="182"/>
        <v>180</v>
      </c>
      <c r="L530" s="64" t="s">
        <v>173</v>
      </c>
      <c r="M530" s="66" t="s">
        <v>2365</v>
      </c>
      <c r="N530" s="65">
        <v>0</v>
      </c>
      <c r="O530" s="46" t="s">
        <v>47</v>
      </c>
      <c r="P530" s="46">
        <v>0</v>
      </c>
      <c r="Q530" s="46">
        <v>0</v>
      </c>
      <c r="R530" s="46">
        <v>0</v>
      </c>
      <c r="S530" s="46">
        <v>0</v>
      </c>
      <c r="T530" s="46">
        <v>1</v>
      </c>
      <c r="U530" s="10">
        <v>1</v>
      </c>
      <c r="V530" s="48" t="s">
        <v>2366</v>
      </c>
      <c r="W530" s="46"/>
      <c r="X530" s="46"/>
      <c r="Y530" s="46"/>
      <c r="Z530" s="46"/>
      <c r="AA530" s="46"/>
      <c r="AB530" s="46"/>
      <c r="AC530" s="58"/>
    </row>
    <row r="531" spans="1:29" ht="12">
      <c r="A531" s="46" t="s">
        <v>1228</v>
      </c>
      <c r="B531" s="46" t="s">
        <v>1229</v>
      </c>
      <c r="C531" s="46" t="s">
        <v>336</v>
      </c>
      <c r="D531" s="7" t="s">
        <v>30</v>
      </c>
      <c r="E531" s="63">
        <v>42819</v>
      </c>
      <c r="F531" s="46"/>
      <c r="G531" s="46">
        <v>150</v>
      </c>
      <c r="H531" s="6">
        <f t="shared" si="180"/>
        <v>150</v>
      </c>
      <c r="I531" s="46">
        <v>150</v>
      </c>
      <c r="J531" s="6">
        <f t="shared" si="181"/>
        <v>165</v>
      </c>
      <c r="K531" s="6">
        <f t="shared" si="182"/>
        <v>135</v>
      </c>
      <c r="L531" s="64" t="s">
        <v>173</v>
      </c>
      <c r="M531" s="64" t="s">
        <v>1232</v>
      </c>
      <c r="N531" s="65">
        <v>1</v>
      </c>
      <c r="O531" s="46" t="s">
        <v>47</v>
      </c>
      <c r="P531" s="46">
        <v>0</v>
      </c>
      <c r="Q531" s="46">
        <v>0</v>
      </c>
      <c r="R531" s="46">
        <v>0</v>
      </c>
      <c r="S531" s="46">
        <v>0</v>
      </c>
      <c r="T531" s="46">
        <v>1</v>
      </c>
      <c r="U531" s="10">
        <v>1</v>
      </c>
      <c r="V531" s="48" t="s">
        <v>1234</v>
      </c>
      <c r="W531" s="46"/>
      <c r="X531" s="46"/>
      <c r="Y531" s="46"/>
      <c r="Z531" s="46"/>
      <c r="AA531" s="46"/>
      <c r="AB531" s="46"/>
      <c r="AC531" s="58"/>
    </row>
    <row r="532" spans="1:29" ht="12">
      <c r="A532" s="46" t="s">
        <v>2378</v>
      </c>
      <c r="B532" s="46" t="s">
        <v>2379</v>
      </c>
      <c r="C532" s="46" t="s">
        <v>336</v>
      </c>
      <c r="D532" s="7" t="s">
        <v>30</v>
      </c>
      <c r="E532" s="63">
        <v>42819</v>
      </c>
      <c r="F532" s="46" t="s">
        <v>2380</v>
      </c>
      <c r="G532" s="46">
        <v>20</v>
      </c>
      <c r="H532" s="6">
        <f t="shared" si="180"/>
        <v>20</v>
      </c>
      <c r="I532" s="46">
        <v>20</v>
      </c>
      <c r="J532" s="6">
        <f t="shared" si="181"/>
        <v>22</v>
      </c>
      <c r="K532" s="6">
        <f t="shared" si="182"/>
        <v>18</v>
      </c>
      <c r="L532" s="64" t="s">
        <v>282</v>
      </c>
      <c r="M532" s="64" t="s">
        <v>283</v>
      </c>
      <c r="N532" s="65">
        <v>2</v>
      </c>
      <c r="O532" s="46" t="s">
        <v>284</v>
      </c>
      <c r="P532" s="46">
        <v>0</v>
      </c>
      <c r="Q532" s="46">
        <v>0</v>
      </c>
      <c r="R532" s="46">
        <v>0</v>
      </c>
      <c r="S532" s="46">
        <v>0</v>
      </c>
      <c r="T532" s="46">
        <v>1</v>
      </c>
      <c r="U532" s="10">
        <v>1</v>
      </c>
      <c r="V532" s="48" t="s">
        <v>2381</v>
      </c>
      <c r="W532" s="46"/>
      <c r="X532" s="46"/>
      <c r="Y532" s="46" t="s">
        <v>2382</v>
      </c>
      <c r="Z532" s="46"/>
      <c r="AA532" s="46"/>
      <c r="AB532" s="46"/>
      <c r="AC532" s="58"/>
    </row>
    <row r="533" spans="1:29" ht="12">
      <c r="A533" s="46" t="s">
        <v>2370</v>
      </c>
      <c r="B533" s="46" t="s">
        <v>2371</v>
      </c>
      <c r="C533" s="46" t="s">
        <v>443</v>
      </c>
      <c r="D533" s="7" t="s">
        <v>30</v>
      </c>
      <c r="E533" s="63">
        <v>42819</v>
      </c>
      <c r="F533" s="46" t="s">
        <v>375</v>
      </c>
      <c r="G533" s="46">
        <v>24</v>
      </c>
      <c r="H533" s="6">
        <f t="shared" si="180"/>
        <v>24</v>
      </c>
      <c r="I533" s="46">
        <v>24</v>
      </c>
      <c r="J533" s="6">
        <f t="shared" si="181"/>
        <v>26.400000000000002</v>
      </c>
      <c r="K533" s="6">
        <f t="shared" si="182"/>
        <v>21.6</v>
      </c>
      <c r="L533" s="64" t="s">
        <v>2372</v>
      </c>
      <c r="M533" s="66" t="s">
        <v>2373</v>
      </c>
      <c r="N533" s="65">
        <v>1</v>
      </c>
      <c r="O533" s="46" t="s">
        <v>60</v>
      </c>
      <c r="P533" s="46">
        <v>0</v>
      </c>
      <c r="Q533" s="46">
        <v>0</v>
      </c>
      <c r="R533" s="46">
        <v>0</v>
      </c>
      <c r="S533" s="46">
        <v>0</v>
      </c>
      <c r="T533" s="46">
        <v>1</v>
      </c>
      <c r="U533" s="10">
        <v>1</v>
      </c>
      <c r="V533" s="48" t="s">
        <v>2374</v>
      </c>
      <c r="W533" s="46"/>
      <c r="X533" s="46"/>
      <c r="Y533" s="46"/>
      <c r="Z533" s="46"/>
      <c r="AA533" s="46"/>
      <c r="AB533" s="46"/>
      <c r="AC533" s="58"/>
    </row>
    <row r="534" spans="1:29" ht="12">
      <c r="A534" s="46" t="s">
        <v>2323</v>
      </c>
      <c r="B534" s="46" t="s">
        <v>2324</v>
      </c>
      <c r="C534" s="46" t="s">
        <v>309</v>
      </c>
      <c r="D534" s="7" t="s">
        <v>30</v>
      </c>
      <c r="E534" s="63">
        <v>42819</v>
      </c>
      <c r="F534" s="46" t="s">
        <v>268</v>
      </c>
      <c r="G534" s="46">
        <v>24</v>
      </c>
      <c r="H534" s="6">
        <f t="shared" si="180"/>
        <v>24</v>
      </c>
      <c r="I534" s="46">
        <v>24</v>
      </c>
      <c r="J534" s="6">
        <f t="shared" si="181"/>
        <v>26.400000000000002</v>
      </c>
      <c r="K534" s="6">
        <f t="shared" si="182"/>
        <v>21.6</v>
      </c>
      <c r="L534" s="64" t="s">
        <v>814</v>
      </c>
      <c r="M534" s="64" t="s">
        <v>800</v>
      </c>
      <c r="N534" s="65">
        <v>1</v>
      </c>
      <c r="O534" s="46" t="s">
        <v>47</v>
      </c>
      <c r="P534" s="46">
        <v>0</v>
      </c>
      <c r="Q534" s="46">
        <v>0</v>
      </c>
      <c r="R534" s="46">
        <v>0</v>
      </c>
      <c r="S534" s="46">
        <v>0</v>
      </c>
      <c r="T534" s="46">
        <v>1</v>
      </c>
      <c r="U534" s="10">
        <v>1</v>
      </c>
      <c r="V534" s="48" t="s">
        <v>2325</v>
      </c>
      <c r="W534" s="46"/>
      <c r="X534" s="46"/>
      <c r="Y534" s="46"/>
      <c r="Z534" s="46"/>
      <c r="AA534" s="46"/>
      <c r="AB534" s="46"/>
      <c r="AC534" s="58"/>
    </row>
    <row r="535" spans="1:29" ht="12">
      <c r="A535" s="46" t="s">
        <v>343</v>
      </c>
      <c r="B535" s="46" t="s">
        <v>861</v>
      </c>
      <c r="C535" s="46" t="s">
        <v>35</v>
      </c>
      <c r="D535" s="7" t="s">
        <v>30</v>
      </c>
      <c r="E535" s="63">
        <v>42820</v>
      </c>
      <c r="F535" s="46"/>
      <c r="G535" s="46">
        <v>20</v>
      </c>
      <c r="H535" s="6">
        <f t="shared" si="180"/>
        <v>20</v>
      </c>
      <c r="I535" s="46">
        <v>20</v>
      </c>
      <c r="J535" s="6">
        <f t="shared" si="181"/>
        <v>22</v>
      </c>
      <c r="K535" s="6">
        <f t="shared" si="182"/>
        <v>18</v>
      </c>
      <c r="L535" s="64" t="s">
        <v>567</v>
      </c>
      <c r="M535" s="64" t="s">
        <v>868</v>
      </c>
      <c r="N535" s="65">
        <v>0</v>
      </c>
      <c r="O535" s="46" t="s">
        <v>60</v>
      </c>
      <c r="P535" s="46">
        <v>0</v>
      </c>
      <c r="Q535" s="46">
        <v>0</v>
      </c>
      <c r="R535" s="46">
        <v>0</v>
      </c>
      <c r="S535" s="46">
        <v>0</v>
      </c>
      <c r="T535" s="46">
        <v>1</v>
      </c>
      <c r="U535" s="10">
        <v>1</v>
      </c>
      <c r="V535" s="48" t="s">
        <v>869</v>
      </c>
      <c r="W535" s="46"/>
      <c r="X535" s="46"/>
      <c r="Y535" s="46"/>
      <c r="Z535" s="46"/>
      <c r="AA535" s="46"/>
      <c r="AB535" s="46"/>
      <c r="AC535" s="58"/>
    </row>
    <row r="536" spans="1:29" ht="12">
      <c r="A536" s="46" t="s">
        <v>1054</v>
      </c>
      <c r="B536" s="46" t="s">
        <v>1115</v>
      </c>
      <c r="C536" s="46" t="s">
        <v>163</v>
      </c>
      <c r="D536" s="7" t="s">
        <v>30</v>
      </c>
      <c r="E536" s="63">
        <v>42820</v>
      </c>
      <c r="F536" s="46"/>
      <c r="G536" s="46">
        <v>1000</v>
      </c>
      <c r="H536" s="6">
        <f t="shared" si="180"/>
        <v>1000</v>
      </c>
      <c r="I536" s="46">
        <v>1000</v>
      </c>
      <c r="J536" s="6">
        <f t="shared" si="181"/>
        <v>1100</v>
      </c>
      <c r="K536" s="6">
        <f t="shared" si="182"/>
        <v>900</v>
      </c>
      <c r="L536" s="64" t="s">
        <v>173</v>
      </c>
      <c r="M536" s="64" t="s">
        <v>1119</v>
      </c>
      <c r="N536" s="65">
        <v>1</v>
      </c>
      <c r="O536" s="46" t="s">
        <v>47</v>
      </c>
      <c r="P536" s="46">
        <v>0</v>
      </c>
      <c r="Q536" s="46">
        <v>0</v>
      </c>
      <c r="R536" s="46">
        <v>0</v>
      </c>
      <c r="S536" s="46">
        <v>0</v>
      </c>
      <c r="T536" s="46">
        <v>1</v>
      </c>
      <c r="U536" s="10">
        <v>1</v>
      </c>
      <c r="V536" s="48" t="s">
        <v>1120</v>
      </c>
      <c r="W536" s="46"/>
      <c r="X536" s="46"/>
      <c r="Y536" s="46"/>
      <c r="Z536" s="46"/>
      <c r="AA536" s="46"/>
      <c r="AB536" s="46"/>
      <c r="AC536" s="58"/>
    </row>
    <row r="537" spans="1:29" ht="12">
      <c r="A537" s="46" t="s">
        <v>752</v>
      </c>
      <c r="B537" s="46" t="s">
        <v>753</v>
      </c>
      <c r="C537" s="46" t="s">
        <v>324</v>
      </c>
      <c r="D537" s="7" t="s">
        <v>30</v>
      </c>
      <c r="E537" s="63">
        <v>42820</v>
      </c>
      <c r="F537" s="46" t="s">
        <v>566</v>
      </c>
      <c r="G537" s="46">
        <v>200</v>
      </c>
      <c r="H537" s="6">
        <f t="shared" si="180"/>
        <v>200</v>
      </c>
      <c r="I537" s="46">
        <v>200</v>
      </c>
      <c r="J537" s="6">
        <f t="shared" si="181"/>
        <v>220.00000000000003</v>
      </c>
      <c r="K537" s="6">
        <f t="shared" si="182"/>
        <v>180</v>
      </c>
      <c r="L537" s="64" t="s">
        <v>756</v>
      </c>
      <c r="M537" s="64" t="s">
        <v>757</v>
      </c>
      <c r="N537" s="65">
        <v>1</v>
      </c>
      <c r="O537" s="46" t="s">
        <v>167</v>
      </c>
      <c r="P537" s="46">
        <v>0</v>
      </c>
      <c r="Q537" s="46">
        <v>0</v>
      </c>
      <c r="R537" s="46">
        <v>0</v>
      </c>
      <c r="S537" s="46">
        <v>0</v>
      </c>
      <c r="T537" s="46">
        <v>1</v>
      </c>
      <c r="U537" s="10">
        <v>1</v>
      </c>
      <c r="V537" s="48" t="s">
        <v>761</v>
      </c>
      <c r="W537" s="46"/>
      <c r="X537" s="46"/>
      <c r="Y537" s="46"/>
      <c r="Z537" s="46"/>
      <c r="AA537" s="46"/>
      <c r="AB537" s="46"/>
      <c r="AC537" s="58"/>
    </row>
    <row r="538" spans="1:29" ht="12">
      <c r="A538" s="46" t="s">
        <v>793</v>
      </c>
      <c r="B538" s="46" t="s">
        <v>1292</v>
      </c>
      <c r="C538" s="46" t="s">
        <v>31</v>
      </c>
      <c r="D538" s="7" t="s">
        <v>30</v>
      </c>
      <c r="E538" s="63">
        <v>42820</v>
      </c>
      <c r="F538" s="46" t="s">
        <v>1294</v>
      </c>
      <c r="G538" s="46">
        <v>200</v>
      </c>
      <c r="H538" s="6">
        <f t="shared" si="180"/>
        <v>560</v>
      </c>
      <c r="I538" s="46">
        <v>1000</v>
      </c>
      <c r="J538" s="6">
        <f t="shared" si="181"/>
        <v>220.00000000000003</v>
      </c>
      <c r="K538" s="6">
        <f t="shared" si="182"/>
        <v>900</v>
      </c>
      <c r="L538" s="64" t="s">
        <v>1296</v>
      </c>
      <c r="M538" s="66" t="s">
        <v>1297</v>
      </c>
      <c r="N538" s="65">
        <v>0</v>
      </c>
      <c r="O538" s="46" t="s">
        <v>60</v>
      </c>
      <c r="P538" s="46">
        <v>0</v>
      </c>
      <c r="Q538" s="46">
        <v>1</v>
      </c>
      <c r="R538" s="46">
        <v>0</v>
      </c>
      <c r="S538" s="46">
        <v>0</v>
      </c>
      <c r="T538" s="46">
        <v>1</v>
      </c>
      <c r="U538" s="10">
        <v>1</v>
      </c>
      <c r="V538" s="48" t="s">
        <v>1299</v>
      </c>
      <c r="W538" s="48" t="s">
        <v>1301</v>
      </c>
      <c r="X538" s="48" t="s">
        <v>1302</v>
      </c>
      <c r="Y538" s="46"/>
      <c r="Z538" s="46"/>
      <c r="AA538" s="46"/>
      <c r="AB538" s="46"/>
      <c r="AC538" s="58"/>
    </row>
    <row r="539" spans="1:29" ht="12">
      <c r="A539" s="46" t="s">
        <v>793</v>
      </c>
      <c r="B539" s="46" t="s">
        <v>1292</v>
      </c>
      <c r="C539" s="46" t="s">
        <v>31</v>
      </c>
      <c r="D539" s="7" t="s">
        <v>30</v>
      </c>
      <c r="E539" s="63">
        <v>42820</v>
      </c>
      <c r="F539" s="46" t="s">
        <v>1203</v>
      </c>
      <c r="G539" s="46">
        <v>12</v>
      </c>
      <c r="H539" s="6">
        <f t="shared" si="180"/>
        <v>12</v>
      </c>
      <c r="I539" s="46">
        <v>12</v>
      </c>
      <c r="J539" s="6">
        <f t="shared" si="181"/>
        <v>13.200000000000001</v>
      </c>
      <c r="K539" s="6">
        <f t="shared" si="182"/>
        <v>10.8</v>
      </c>
      <c r="L539" s="64" t="s">
        <v>1305</v>
      </c>
      <c r="M539" s="64" t="s">
        <v>1306</v>
      </c>
      <c r="N539" s="65">
        <v>0</v>
      </c>
      <c r="O539" s="46" t="s">
        <v>60</v>
      </c>
      <c r="P539" s="46">
        <v>2</v>
      </c>
      <c r="Q539" s="46">
        <v>0</v>
      </c>
      <c r="R539" s="46">
        <v>0</v>
      </c>
      <c r="S539" s="46">
        <v>0</v>
      </c>
      <c r="T539" s="46">
        <v>1</v>
      </c>
      <c r="U539" s="10">
        <v>1</v>
      </c>
      <c r="V539" s="48" t="s">
        <v>1299</v>
      </c>
      <c r="W539" s="48" t="s">
        <v>1302</v>
      </c>
      <c r="X539" s="46"/>
      <c r="Y539" s="46"/>
      <c r="Z539" s="46"/>
      <c r="AA539" s="46"/>
      <c r="AB539" s="46"/>
      <c r="AC539" s="58"/>
    </row>
    <row r="540" spans="1:29" ht="12">
      <c r="A540" s="46" t="s">
        <v>1986</v>
      </c>
      <c r="B540" s="46" t="s">
        <v>1993</v>
      </c>
      <c r="C540" s="46" t="s">
        <v>225</v>
      </c>
      <c r="D540" s="7" t="s">
        <v>30</v>
      </c>
      <c r="E540" s="63">
        <v>42820</v>
      </c>
      <c r="F540" s="46"/>
      <c r="G540" s="46">
        <v>100</v>
      </c>
      <c r="H540" s="6">
        <f t="shared" si="180"/>
        <v>100</v>
      </c>
      <c r="I540" s="46">
        <v>100</v>
      </c>
      <c r="J540" s="6">
        <f t="shared" si="181"/>
        <v>110.00000000000001</v>
      </c>
      <c r="K540" s="6">
        <f t="shared" si="182"/>
        <v>90</v>
      </c>
      <c r="L540" s="64" t="s">
        <v>567</v>
      </c>
      <c r="M540" s="64" t="s">
        <v>1997</v>
      </c>
      <c r="N540" s="65">
        <v>2</v>
      </c>
      <c r="O540" s="46" t="s">
        <v>47</v>
      </c>
      <c r="P540" s="46">
        <v>0</v>
      </c>
      <c r="Q540" s="46">
        <v>0</v>
      </c>
      <c r="R540" s="46">
        <v>0</v>
      </c>
      <c r="S540" s="46">
        <v>0</v>
      </c>
      <c r="T540" s="46">
        <v>1</v>
      </c>
      <c r="U540" s="10">
        <v>1</v>
      </c>
      <c r="V540" s="48" t="s">
        <v>1998</v>
      </c>
      <c r="W540" s="46"/>
      <c r="X540" s="46"/>
      <c r="Y540" s="46"/>
      <c r="Z540" s="46"/>
      <c r="AA540" s="46"/>
      <c r="AB540" s="46"/>
      <c r="AC540" s="58"/>
    </row>
    <row r="541" spans="1:29" ht="12">
      <c r="A541" s="46" t="s">
        <v>1293</v>
      </c>
      <c r="B541" s="46" t="s">
        <v>2277</v>
      </c>
      <c r="C541" s="46" t="s">
        <v>65</v>
      </c>
      <c r="D541" s="7" t="s">
        <v>30</v>
      </c>
      <c r="E541" s="63">
        <v>42820</v>
      </c>
      <c r="F541" s="46"/>
      <c r="G541" s="46">
        <v>9</v>
      </c>
      <c r="H541" s="6">
        <f t="shared" si="180"/>
        <v>9</v>
      </c>
      <c r="I541" s="46">
        <v>9</v>
      </c>
      <c r="J541" s="6">
        <f t="shared" si="181"/>
        <v>9.9</v>
      </c>
      <c r="K541" s="6">
        <f t="shared" si="182"/>
        <v>8.1</v>
      </c>
      <c r="L541" s="64" t="s">
        <v>2280</v>
      </c>
      <c r="M541" s="64" t="s">
        <v>2282</v>
      </c>
      <c r="N541" s="65">
        <v>0</v>
      </c>
      <c r="O541" s="46" t="s">
        <v>79</v>
      </c>
      <c r="P541" s="46">
        <v>0</v>
      </c>
      <c r="Q541" s="46">
        <v>0</v>
      </c>
      <c r="R541" s="46">
        <v>0</v>
      </c>
      <c r="S541" s="46">
        <v>0</v>
      </c>
      <c r="T541" s="46">
        <v>1</v>
      </c>
      <c r="U541" s="10">
        <v>1</v>
      </c>
      <c r="V541" s="48" t="s">
        <v>610</v>
      </c>
      <c r="W541" s="46"/>
      <c r="X541" s="46"/>
      <c r="Y541" s="46"/>
      <c r="Z541" s="46"/>
      <c r="AA541" s="46"/>
      <c r="AB541" s="46"/>
      <c r="AC541" s="58"/>
    </row>
    <row r="542" spans="1:29" ht="12">
      <c r="A542" s="46" t="s">
        <v>1988</v>
      </c>
      <c r="B542" s="46" t="s">
        <v>1990</v>
      </c>
      <c r="C542" s="46" t="s">
        <v>298</v>
      </c>
      <c r="D542" s="7" t="s">
        <v>30</v>
      </c>
      <c r="E542" s="63">
        <v>42820</v>
      </c>
      <c r="F542" s="46" t="s">
        <v>714</v>
      </c>
      <c r="G542" s="46">
        <v>24</v>
      </c>
      <c r="H542" s="6">
        <f t="shared" si="180"/>
        <v>24</v>
      </c>
      <c r="I542" s="46">
        <v>24</v>
      </c>
      <c r="J542" s="6">
        <f t="shared" si="181"/>
        <v>26.400000000000002</v>
      </c>
      <c r="K542" s="6">
        <f t="shared" si="182"/>
        <v>21.6</v>
      </c>
      <c r="L542" s="64" t="s">
        <v>275</v>
      </c>
      <c r="M542" s="64" t="s">
        <v>1992</v>
      </c>
      <c r="N542" s="65">
        <v>0</v>
      </c>
      <c r="O542" s="46" t="s">
        <v>1994</v>
      </c>
      <c r="P542" s="46">
        <v>0</v>
      </c>
      <c r="Q542" s="46">
        <v>0</v>
      </c>
      <c r="R542" s="46">
        <v>0</v>
      </c>
      <c r="S542" s="46">
        <v>0</v>
      </c>
      <c r="T542" s="46">
        <v>1</v>
      </c>
      <c r="U542" s="10">
        <v>1</v>
      </c>
      <c r="V542" s="48" t="s">
        <v>1995</v>
      </c>
      <c r="W542" s="48" t="s">
        <v>1996</v>
      </c>
      <c r="X542" s="46"/>
      <c r="Y542" s="46"/>
      <c r="Z542" s="46"/>
      <c r="AA542" s="46"/>
      <c r="AB542" s="46"/>
      <c r="AC542" s="58"/>
    </row>
    <row r="543" spans="1:29" ht="12">
      <c r="A543" s="46" t="s">
        <v>417</v>
      </c>
      <c r="B543" s="46" t="s">
        <v>870</v>
      </c>
      <c r="C543" s="46" t="s">
        <v>35</v>
      </c>
      <c r="D543" s="7" t="s">
        <v>30</v>
      </c>
      <c r="E543" s="63">
        <v>42821</v>
      </c>
      <c r="F543" s="46" t="s">
        <v>871</v>
      </c>
      <c r="G543" s="46">
        <v>24</v>
      </c>
      <c r="H543" s="6">
        <f t="shared" si="180"/>
        <v>24</v>
      </c>
      <c r="I543" s="46">
        <v>24</v>
      </c>
      <c r="J543" s="6">
        <f t="shared" si="181"/>
        <v>26.400000000000002</v>
      </c>
      <c r="K543" s="6">
        <f t="shared" si="182"/>
        <v>21.6</v>
      </c>
      <c r="L543" s="64" t="s">
        <v>873</v>
      </c>
      <c r="M543" s="64" t="s">
        <v>874</v>
      </c>
      <c r="N543" s="65">
        <v>1</v>
      </c>
      <c r="O543" s="46" t="s">
        <v>448</v>
      </c>
      <c r="P543" s="46">
        <v>0</v>
      </c>
      <c r="Q543" s="46">
        <v>0</v>
      </c>
      <c r="R543" s="46">
        <v>0</v>
      </c>
      <c r="S543" s="46">
        <v>0</v>
      </c>
      <c r="T543" s="46">
        <v>1</v>
      </c>
      <c r="U543" s="10">
        <v>1</v>
      </c>
      <c r="V543" s="48" t="s">
        <v>875</v>
      </c>
      <c r="W543" s="46"/>
      <c r="X543" s="46"/>
      <c r="Y543" s="46"/>
      <c r="Z543" s="46"/>
      <c r="AA543" s="46"/>
      <c r="AB543" s="46"/>
      <c r="AC543" s="58"/>
    </row>
    <row r="544" spans="1:29" ht="12">
      <c r="A544" s="46" t="s">
        <v>352</v>
      </c>
      <c r="B544" s="46" t="s">
        <v>1629</v>
      </c>
      <c r="C544" s="46" t="s">
        <v>354</v>
      </c>
      <c r="D544" s="7" t="s">
        <v>30</v>
      </c>
      <c r="E544" s="63">
        <v>42821</v>
      </c>
      <c r="F544" s="46" t="s">
        <v>566</v>
      </c>
      <c r="G544" s="46">
        <v>200</v>
      </c>
      <c r="H544" s="6">
        <f t="shared" si="180"/>
        <v>200</v>
      </c>
      <c r="I544" s="46">
        <v>200</v>
      </c>
      <c r="J544" s="6">
        <f t="shared" si="181"/>
        <v>220.00000000000003</v>
      </c>
      <c r="K544" s="6">
        <f t="shared" si="182"/>
        <v>180</v>
      </c>
      <c r="L544" s="64" t="s">
        <v>1630</v>
      </c>
      <c r="M544" s="64" t="s">
        <v>1631</v>
      </c>
      <c r="N544" s="65">
        <v>0</v>
      </c>
      <c r="O544" s="46" t="s">
        <v>60</v>
      </c>
      <c r="P544" s="46">
        <v>0</v>
      </c>
      <c r="Q544" s="46">
        <v>0</v>
      </c>
      <c r="R544" s="46">
        <v>0</v>
      </c>
      <c r="S544" s="46">
        <v>0</v>
      </c>
      <c r="T544" s="46">
        <v>1</v>
      </c>
      <c r="U544" s="10">
        <v>1</v>
      </c>
      <c r="V544" s="48" t="s">
        <v>1632</v>
      </c>
      <c r="W544" s="46"/>
      <c r="X544" s="46"/>
      <c r="Y544" s="46"/>
      <c r="Z544" s="46"/>
      <c r="AA544" s="46"/>
      <c r="AB544" s="46"/>
      <c r="AC544" s="58"/>
    </row>
    <row r="545" spans="1:29" ht="12">
      <c r="A545" s="46" t="s">
        <v>549</v>
      </c>
      <c r="B545" s="46" t="s">
        <v>1247</v>
      </c>
      <c r="C545" s="46" t="s">
        <v>551</v>
      </c>
      <c r="D545" s="7" t="s">
        <v>30</v>
      </c>
      <c r="E545" s="63">
        <v>42821</v>
      </c>
      <c r="F545" s="46"/>
      <c r="G545" s="46">
        <v>100</v>
      </c>
      <c r="H545" s="6">
        <f t="shared" si="180"/>
        <v>100</v>
      </c>
      <c r="I545" s="46">
        <v>100</v>
      </c>
      <c r="J545" s="6">
        <f t="shared" si="181"/>
        <v>110.00000000000001</v>
      </c>
      <c r="K545" s="6">
        <f t="shared" si="182"/>
        <v>90</v>
      </c>
      <c r="L545" s="64" t="s">
        <v>1252</v>
      </c>
      <c r="M545" s="64" t="s">
        <v>1253</v>
      </c>
      <c r="N545" s="65">
        <v>1</v>
      </c>
      <c r="O545" s="46" t="s">
        <v>60</v>
      </c>
      <c r="P545" s="46">
        <v>0</v>
      </c>
      <c r="Q545" s="46">
        <v>0</v>
      </c>
      <c r="R545" s="46">
        <v>0</v>
      </c>
      <c r="S545" s="46">
        <v>0</v>
      </c>
      <c r="T545" s="46">
        <v>1</v>
      </c>
      <c r="U545" s="10">
        <v>1</v>
      </c>
      <c r="V545" s="48" t="s">
        <v>1256</v>
      </c>
      <c r="W545" s="46"/>
      <c r="X545" s="46"/>
      <c r="Y545" s="46"/>
      <c r="Z545" s="46"/>
      <c r="AA545" s="46"/>
      <c r="AB545" s="46"/>
      <c r="AC545" s="58"/>
    </row>
    <row r="546" spans="1:29" ht="12">
      <c r="A546" s="46" t="s">
        <v>549</v>
      </c>
      <c r="B546" s="46" t="s">
        <v>1735</v>
      </c>
      <c r="C546" s="46" t="s">
        <v>551</v>
      </c>
      <c r="D546" s="7" t="s">
        <v>30</v>
      </c>
      <c r="E546" s="63">
        <v>42821</v>
      </c>
      <c r="F546" s="46"/>
      <c r="G546" s="46">
        <v>50</v>
      </c>
      <c r="H546" s="6">
        <f t="shared" si="180"/>
        <v>50</v>
      </c>
      <c r="I546" s="46">
        <v>50</v>
      </c>
      <c r="J546" s="6">
        <f t="shared" si="181"/>
        <v>55.000000000000007</v>
      </c>
      <c r="K546" s="6">
        <f t="shared" si="182"/>
        <v>45</v>
      </c>
      <c r="L546" s="64" t="s">
        <v>1910</v>
      </c>
      <c r="M546" s="64" t="s">
        <v>1911</v>
      </c>
      <c r="N546" s="65">
        <v>0</v>
      </c>
      <c r="O546" s="46" t="s">
        <v>60</v>
      </c>
      <c r="P546" s="46">
        <v>0</v>
      </c>
      <c r="Q546" s="46">
        <v>0</v>
      </c>
      <c r="R546" s="46">
        <v>0</v>
      </c>
      <c r="S546" s="46">
        <v>0</v>
      </c>
      <c r="T546" s="46">
        <v>1</v>
      </c>
      <c r="U546" s="10">
        <v>1</v>
      </c>
      <c r="V546" s="48" t="s">
        <v>1913</v>
      </c>
      <c r="W546" s="46"/>
      <c r="X546" s="46"/>
      <c r="Y546" s="46"/>
      <c r="Z546" s="46"/>
      <c r="AA546" s="46"/>
      <c r="AB546" s="46"/>
      <c r="AC546" s="58"/>
    </row>
    <row r="547" spans="1:29" ht="12">
      <c r="A547" s="46" t="s">
        <v>762</v>
      </c>
      <c r="B547" s="46" t="s">
        <v>285</v>
      </c>
      <c r="C547" s="46" t="s">
        <v>574</v>
      </c>
      <c r="D547" s="7" t="s">
        <v>30</v>
      </c>
      <c r="E547" s="63">
        <v>42821</v>
      </c>
      <c r="F547" s="46"/>
      <c r="G547" s="46">
        <v>6</v>
      </c>
      <c r="H547" s="6">
        <f t="shared" si="180"/>
        <v>6</v>
      </c>
      <c r="I547" s="7">
        <v>6</v>
      </c>
      <c r="J547" s="6">
        <f t="shared" si="181"/>
        <v>6.6000000000000005</v>
      </c>
      <c r="K547" s="6">
        <f t="shared" si="182"/>
        <v>5.4</v>
      </c>
      <c r="L547" s="64" t="s">
        <v>772</v>
      </c>
      <c r="M547" s="64" t="s">
        <v>579</v>
      </c>
      <c r="N547" s="65">
        <v>1</v>
      </c>
      <c r="O547" s="46" t="s">
        <v>60</v>
      </c>
      <c r="P547" s="46">
        <v>0</v>
      </c>
      <c r="Q547" s="46">
        <v>0</v>
      </c>
      <c r="R547" s="46">
        <v>0</v>
      </c>
      <c r="S547" s="46">
        <v>0</v>
      </c>
      <c r="T547" s="46">
        <v>1</v>
      </c>
      <c r="U547" s="10">
        <v>1</v>
      </c>
      <c r="V547" s="48" t="s">
        <v>776</v>
      </c>
      <c r="W547" s="46"/>
      <c r="X547" s="46"/>
      <c r="Y547" s="46"/>
      <c r="Z547" s="46"/>
      <c r="AA547" s="46"/>
      <c r="AB547" s="46"/>
      <c r="AC547" s="58"/>
    </row>
    <row r="548" spans="1:29" ht="12">
      <c r="A548" s="46" t="s">
        <v>990</v>
      </c>
      <c r="B548" s="46" t="s">
        <v>316</v>
      </c>
      <c r="C548" s="46" t="s">
        <v>833</v>
      </c>
      <c r="D548" s="7" t="s">
        <v>30</v>
      </c>
      <c r="E548" s="63">
        <v>42821</v>
      </c>
      <c r="F548" s="46" t="s">
        <v>375</v>
      </c>
      <c r="G548" s="46">
        <v>24</v>
      </c>
      <c r="H548" s="6">
        <f t="shared" si="180"/>
        <v>24</v>
      </c>
      <c r="I548" s="46">
        <v>24</v>
      </c>
      <c r="J548" s="6">
        <f t="shared" si="181"/>
        <v>26.400000000000002</v>
      </c>
      <c r="K548" s="6">
        <f t="shared" si="182"/>
        <v>21.6</v>
      </c>
      <c r="L548" s="64" t="s">
        <v>1999</v>
      </c>
      <c r="M548" s="64" t="s">
        <v>2000</v>
      </c>
      <c r="N548" s="65">
        <v>0</v>
      </c>
      <c r="O548" s="46" t="s">
        <v>47</v>
      </c>
      <c r="P548" s="46">
        <v>0</v>
      </c>
      <c r="Q548" s="46">
        <v>0</v>
      </c>
      <c r="R548" s="46">
        <v>0</v>
      </c>
      <c r="S548" s="46">
        <v>0</v>
      </c>
      <c r="T548" s="46">
        <v>1</v>
      </c>
      <c r="U548" s="10">
        <v>1</v>
      </c>
      <c r="V548" s="48" t="s">
        <v>2001</v>
      </c>
      <c r="W548" s="46"/>
      <c r="X548" s="46"/>
      <c r="Y548" s="46"/>
      <c r="Z548" s="46"/>
      <c r="AA548" s="46"/>
      <c r="AB548" s="46"/>
      <c r="AC548" s="58"/>
    </row>
    <row r="549" spans="1:29" ht="12">
      <c r="A549" s="46" t="s">
        <v>1293</v>
      </c>
      <c r="B549" s="46" t="s">
        <v>2166</v>
      </c>
      <c r="C549" s="46" t="s">
        <v>65</v>
      </c>
      <c r="D549" s="7" t="s">
        <v>30</v>
      </c>
      <c r="E549" s="63">
        <v>42821</v>
      </c>
      <c r="F549" s="46"/>
      <c r="G549" s="46">
        <v>6</v>
      </c>
      <c r="H549" s="6">
        <f t="shared" si="180"/>
        <v>6</v>
      </c>
      <c r="I549" s="46">
        <v>6</v>
      </c>
      <c r="J549" s="6">
        <f t="shared" si="181"/>
        <v>6.6000000000000005</v>
      </c>
      <c r="K549" s="6">
        <f t="shared" si="182"/>
        <v>5.4</v>
      </c>
      <c r="L549" s="64" t="s">
        <v>2284</v>
      </c>
      <c r="M549" s="64" t="s">
        <v>2285</v>
      </c>
      <c r="N549" s="65">
        <v>0</v>
      </c>
      <c r="O549" s="46" t="s">
        <v>60</v>
      </c>
      <c r="P549" s="46">
        <v>0</v>
      </c>
      <c r="Q549" s="46">
        <v>0</v>
      </c>
      <c r="R549" s="46">
        <v>0</v>
      </c>
      <c r="S549" s="46">
        <v>0</v>
      </c>
      <c r="T549" s="46">
        <v>1</v>
      </c>
      <c r="U549" s="10">
        <v>1</v>
      </c>
      <c r="V549" s="48" t="s">
        <v>2169</v>
      </c>
      <c r="W549" s="46"/>
      <c r="X549" s="46"/>
      <c r="Y549" s="46"/>
      <c r="Z549" s="46"/>
      <c r="AA549" s="46"/>
      <c r="AB549" s="46"/>
      <c r="AC549" s="58"/>
    </row>
    <row r="550" spans="1:29" ht="12">
      <c r="A550" s="46" t="s">
        <v>1293</v>
      </c>
      <c r="B550" s="46" t="s">
        <v>2166</v>
      </c>
      <c r="C550" s="46" t="s">
        <v>65</v>
      </c>
      <c r="D550" s="7" t="s">
        <v>30</v>
      </c>
      <c r="E550" s="63">
        <v>42821</v>
      </c>
      <c r="F550" s="46"/>
      <c r="G550" s="46">
        <v>25</v>
      </c>
      <c r="H550" s="6">
        <f t="shared" si="180"/>
        <v>25</v>
      </c>
      <c r="I550" s="46">
        <v>25</v>
      </c>
      <c r="J550" s="6">
        <f t="shared" si="181"/>
        <v>27.500000000000004</v>
      </c>
      <c r="K550" s="6">
        <f t="shared" si="182"/>
        <v>22.5</v>
      </c>
      <c r="L550" s="64" t="s">
        <v>2167</v>
      </c>
      <c r="M550" s="66" t="s">
        <v>390</v>
      </c>
      <c r="N550" s="65">
        <v>1</v>
      </c>
      <c r="O550" s="46" t="s">
        <v>60</v>
      </c>
      <c r="P550" s="46">
        <v>0</v>
      </c>
      <c r="Q550" s="46">
        <v>0</v>
      </c>
      <c r="R550" s="46">
        <v>0</v>
      </c>
      <c r="S550" s="46">
        <v>0</v>
      </c>
      <c r="T550" s="46">
        <v>1</v>
      </c>
      <c r="U550" s="10">
        <v>1</v>
      </c>
      <c r="V550" s="48" t="s">
        <v>2169</v>
      </c>
      <c r="W550" s="46"/>
      <c r="X550" s="46"/>
      <c r="Y550" s="46"/>
      <c r="Z550" s="46"/>
      <c r="AA550" s="46"/>
      <c r="AB550" s="46"/>
      <c r="AC550" s="58"/>
    </row>
    <row r="551" spans="1:29" ht="12">
      <c r="A551" s="46" t="s">
        <v>270</v>
      </c>
      <c r="B551" s="46" t="s">
        <v>285</v>
      </c>
      <c r="C551" s="46" t="s">
        <v>250</v>
      </c>
      <c r="D551" s="7" t="s">
        <v>30</v>
      </c>
      <c r="E551" s="63">
        <v>42821</v>
      </c>
      <c r="F551" s="46" t="s">
        <v>2059</v>
      </c>
      <c r="G551" s="46">
        <v>7</v>
      </c>
      <c r="H551" s="6">
        <f t="shared" si="180"/>
        <v>7</v>
      </c>
      <c r="I551" s="7">
        <v>7</v>
      </c>
      <c r="J551" s="6">
        <f t="shared" si="181"/>
        <v>7.7000000000000011</v>
      </c>
      <c r="K551" s="6">
        <f t="shared" si="182"/>
        <v>6.3</v>
      </c>
      <c r="L551" s="64" t="s">
        <v>1546</v>
      </c>
      <c r="M551" s="64" t="s">
        <v>2348</v>
      </c>
      <c r="N551" s="65">
        <v>0</v>
      </c>
      <c r="O551" s="46" t="s">
        <v>60</v>
      </c>
      <c r="P551" s="46">
        <v>0</v>
      </c>
      <c r="Q551" s="46">
        <v>0</v>
      </c>
      <c r="R551" s="46">
        <v>0</v>
      </c>
      <c r="S551" s="46">
        <v>0</v>
      </c>
      <c r="T551" s="46">
        <v>1</v>
      </c>
      <c r="U551" s="10">
        <v>1</v>
      </c>
      <c r="V551" s="48" t="s">
        <v>2349</v>
      </c>
      <c r="W551" s="48" t="s">
        <v>2350</v>
      </c>
      <c r="X551" s="46"/>
      <c r="Y551" s="46" t="s">
        <v>1111</v>
      </c>
      <c r="Z551" s="46"/>
      <c r="AA551" s="46"/>
      <c r="AB551" s="46"/>
      <c r="AC551" s="58"/>
    </row>
    <row r="552" spans="1:29" ht="12">
      <c r="A552" s="46" t="s">
        <v>587</v>
      </c>
      <c r="B552" s="46" t="s">
        <v>876</v>
      </c>
      <c r="C552" s="46" t="s">
        <v>35</v>
      </c>
      <c r="D552" s="7" t="s">
        <v>30</v>
      </c>
      <c r="E552" s="63">
        <v>42822</v>
      </c>
      <c r="F552" s="46" t="s">
        <v>207</v>
      </c>
      <c r="G552" s="46">
        <v>200</v>
      </c>
      <c r="H552" s="6">
        <f t="shared" si="180"/>
        <v>200</v>
      </c>
      <c r="I552" s="46">
        <v>200</v>
      </c>
      <c r="J552" s="6">
        <f t="shared" si="181"/>
        <v>220.00000000000003</v>
      </c>
      <c r="K552" s="6">
        <f t="shared" si="182"/>
        <v>180</v>
      </c>
      <c r="L552" s="64" t="s">
        <v>567</v>
      </c>
      <c r="M552" s="64" t="s">
        <v>877</v>
      </c>
      <c r="N552" s="65">
        <v>1</v>
      </c>
      <c r="O552" s="46" t="s">
        <v>60</v>
      </c>
      <c r="P552" s="46">
        <v>0</v>
      </c>
      <c r="Q552" s="46">
        <v>0</v>
      </c>
      <c r="R552" s="46">
        <v>0</v>
      </c>
      <c r="S552" s="46">
        <v>0</v>
      </c>
      <c r="T552" s="46">
        <v>1</v>
      </c>
      <c r="U552" s="10">
        <v>1</v>
      </c>
      <c r="V552" s="48" t="s">
        <v>880</v>
      </c>
      <c r="W552" s="46"/>
      <c r="X552" s="46"/>
      <c r="Y552" s="46"/>
      <c r="Z552" s="46"/>
      <c r="AA552" s="46"/>
      <c r="AB552" s="46"/>
      <c r="AC552" s="58"/>
    </row>
    <row r="553" spans="1:29" ht="12">
      <c r="A553" s="46" t="s">
        <v>1261</v>
      </c>
      <c r="B553" s="46" t="s">
        <v>316</v>
      </c>
      <c r="C553" s="46" t="s">
        <v>73</v>
      </c>
      <c r="D553" s="7" t="s">
        <v>30</v>
      </c>
      <c r="E553" s="63">
        <v>42822</v>
      </c>
      <c r="F553" s="46" t="s">
        <v>1263</v>
      </c>
      <c r="G553" s="46">
        <v>24</v>
      </c>
      <c r="H553" s="6">
        <f t="shared" si="180"/>
        <v>24</v>
      </c>
      <c r="I553" s="46">
        <v>24</v>
      </c>
      <c r="J553" s="6">
        <f t="shared" si="181"/>
        <v>26.400000000000002</v>
      </c>
      <c r="K553" s="6">
        <f t="shared" si="182"/>
        <v>21.6</v>
      </c>
      <c r="L553" s="64" t="s">
        <v>173</v>
      </c>
      <c r="M553" s="64" t="s">
        <v>1269</v>
      </c>
      <c r="N553" s="65">
        <v>1</v>
      </c>
      <c r="O553" s="46" t="s">
        <v>47</v>
      </c>
      <c r="P553" s="46">
        <v>0</v>
      </c>
      <c r="Q553" s="46">
        <v>0</v>
      </c>
      <c r="R553" s="46">
        <v>0</v>
      </c>
      <c r="S553" s="46">
        <v>0</v>
      </c>
      <c r="T553" s="46">
        <v>1</v>
      </c>
      <c r="U553" s="10">
        <v>1</v>
      </c>
      <c r="V553" s="48" t="s">
        <v>1273</v>
      </c>
      <c r="W553" s="46"/>
      <c r="X553" s="46"/>
      <c r="Y553" s="46"/>
      <c r="Z553" s="46"/>
      <c r="AA553" s="46"/>
      <c r="AB553" s="46"/>
      <c r="AC553" s="58"/>
    </row>
    <row r="554" spans="1:29" ht="12">
      <c r="A554" s="46" t="s">
        <v>1275</v>
      </c>
      <c r="B554" s="46" t="s">
        <v>316</v>
      </c>
      <c r="C554" s="46" t="s">
        <v>73</v>
      </c>
      <c r="D554" s="7" t="s">
        <v>30</v>
      </c>
      <c r="E554" s="63">
        <v>42822</v>
      </c>
      <c r="F554" s="46" t="s">
        <v>375</v>
      </c>
      <c r="G554" s="46">
        <v>24</v>
      </c>
      <c r="H554" s="6">
        <f t="shared" si="180"/>
        <v>24</v>
      </c>
      <c r="I554" s="46">
        <v>24</v>
      </c>
      <c r="J554" s="6">
        <f t="shared" si="181"/>
        <v>26.400000000000002</v>
      </c>
      <c r="K554" s="6">
        <f t="shared" si="182"/>
        <v>21.6</v>
      </c>
      <c r="L554" s="64" t="s">
        <v>1280</v>
      </c>
      <c r="M554" s="64" t="s">
        <v>1269</v>
      </c>
      <c r="N554" s="65">
        <v>1</v>
      </c>
      <c r="O554" s="46" t="s">
        <v>47</v>
      </c>
      <c r="P554" s="46">
        <v>0</v>
      </c>
      <c r="Q554" s="46">
        <v>0</v>
      </c>
      <c r="R554" s="46">
        <v>0</v>
      </c>
      <c r="S554" s="46">
        <v>0</v>
      </c>
      <c r="T554" s="46">
        <v>1</v>
      </c>
      <c r="U554" s="10">
        <v>1</v>
      </c>
      <c r="V554" s="48" t="s">
        <v>1282</v>
      </c>
      <c r="W554" s="46"/>
      <c r="X554" s="46"/>
      <c r="Y554" s="46"/>
      <c r="Z554" s="46"/>
      <c r="AA554" s="46"/>
      <c r="AB554" s="46"/>
      <c r="AC554" s="58"/>
    </row>
    <row r="555" spans="1:29" ht="12">
      <c r="A555" s="46" t="s">
        <v>352</v>
      </c>
      <c r="B555" s="46" t="s">
        <v>1285</v>
      </c>
      <c r="C555" s="46" t="s">
        <v>354</v>
      </c>
      <c r="D555" s="7" t="s">
        <v>30</v>
      </c>
      <c r="E555" s="63">
        <v>42822</v>
      </c>
      <c r="F555" s="46"/>
      <c r="G555" s="46">
        <v>20</v>
      </c>
      <c r="H555" s="6">
        <f t="shared" si="180"/>
        <v>20</v>
      </c>
      <c r="I555" s="7">
        <v>20</v>
      </c>
      <c r="J555" s="6">
        <f t="shared" si="181"/>
        <v>22</v>
      </c>
      <c r="K555" s="6">
        <f t="shared" si="182"/>
        <v>18</v>
      </c>
      <c r="L555" s="64" t="s">
        <v>173</v>
      </c>
      <c r="M555" s="64" t="s">
        <v>1287</v>
      </c>
      <c r="N555" s="65">
        <v>1</v>
      </c>
      <c r="O555" s="46" t="s">
        <v>60</v>
      </c>
      <c r="P555" s="46">
        <v>0</v>
      </c>
      <c r="Q555" s="46">
        <v>0</v>
      </c>
      <c r="R555" s="46">
        <v>0</v>
      </c>
      <c r="S555" s="46">
        <v>0</v>
      </c>
      <c r="T555" s="46">
        <v>1</v>
      </c>
      <c r="U555" s="10">
        <v>1</v>
      </c>
      <c r="V555" s="48" t="s">
        <v>1290</v>
      </c>
      <c r="W555" s="46"/>
      <c r="X555" s="46"/>
      <c r="Y555" s="46" t="s">
        <v>133</v>
      </c>
      <c r="Z555" s="46"/>
      <c r="AA555" s="46"/>
      <c r="AB555" s="46"/>
      <c r="AC555" s="58"/>
    </row>
    <row r="556" spans="1:29" ht="12">
      <c r="A556" s="46" t="s">
        <v>1687</v>
      </c>
      <c r="B556" s="46" t="s">
        <v>1688</v>
      </c>
      <c r="C556" s="46" t="s">
        <v>180</v>
      </c>
      <c r="D556" s="7" t="s">
        <v>30</v>
      </c>
      <c r="E556" s="63">
        <v>42822</v>
      </c>
      <c r="F556" s="46"/>
      <c r="G556" s="46">
        <v>80</v>
      </c>
      <c r="H556" s="6">
        <f t="shared" si="180"/>
        <v>80</v>
      </c>
      <c r="I556" s="46">
        <v>80</v>
      </c>
      <c r="J556" s="6">
        <f t="shared" si="181"/>
        <v>88</v>
      </c>
      <c r="K556" s="6">
        <f t="shared" si="182"/>
        <v>72</v>
      </c>
      <c r="L556" s="64" t="s">
        <v>1080</v>
      </c>
      <c r="M556" s="64" t="s">
        <v>1689</v>
      </c>
      <c r="N556" s="65">
        <v>0</v>
      </c>
      <c r="O556" s="46" t="s">
        <v>60</v>
      </c>
      <c r="P556" s="46">
        <v>0</v>
      </c>
      <c r="Q556" s="46">
        <v>0</v>
      </c>
      <c r="R556" s="46">
        <v>0</v>
      </c>
      <c r="S556" s="46">
        <v>0</v>
      </c>
      <c r="T556" s="46">
        <v>1</v>
      </c>
      <c r="U556" s="10">
        <v>1</v>
      </c>
      <c r="V556" s="48" t="s">
        <v>1690</v>
      </c>
      <c r="W556" s="46"/>
      <c r="X556" s="46"/>
      <c r="Y556" s="46"/>
      <c r="Z556" s="46"/>
      <c r="AA556" s="46"/>
      <c r="AB556" s="46"/>
      <c r="AC556" s="58"/>
    </row>
    <row r="557" spans="1:29" ht="12">
      <c r="A557" s="46" t="s">
        <v>2153</v>
      </c>
      <c r="B557" s="46" t="s">
        <v>2154</v>
      </c>
      <c r="C557" s="46" t="s">
        <v>1806</v>
      </c>
      <c r="D557" s="7" t="s">
        <v>30</v>
      </c>
      <c r="E557" s="63">
        <v>42822</v>
      </c>
      <c r="F557" s="46" t="s">
        <v>924</v>
      </c>
      <c r="G557" s="46">
        <v>100</v>
      </c>
      <c r="H557" s="6">
        <f t="shared" si="180"/>
        <v>100</v>
      </c>
      <c r="I557" s="46">
        <v>100</v>
      </c>
      <c r="J557" s="6">
        <f t="shared" si="181"/>
        <v>110.00000000000001</v>
      </c>
      <c r="K557" s="6">
        <f t="shared" si="182"/>
        <v>90</v>
      </c>
      <c r="L557" s="64" t="s">
        <v>1080</v>
      </c>
      <c r="M557" s="64" t="s">
        <v>2155</v>
      </c>
      <c r="N557" s="65">
        <v>0</v>
      </c>
      <c r="O557" s="46" t="s">
        <v>448</v>
      </c>
      <c r="P557" s="46">
        <v>0</v>
      </c>
      <c r="Q557" s="46">
        <v>0</v>
      </c>
      <c r="R557" s="46">
        <v>0</v>
      </c>
      <c r="S557" s="46">
        <v>0</v>
      </c>
      <c r="T557" s="46">
        <v>1</v>
      </c>
      <c r="U557" s="10">
        <v>1</v>
      </c>
      <c r="V557" s="48" t="s">
        <v>2156</v>
      </c>
      <c r="W557" s="46"/>
      <c r="X557" s="46"/>
      <c r="Y557" s="46"/>
      <c r="Z557" s="46"/>
      <c r="AA557" s="46"/>
      <c r="AB557" s="46"/>
      <c r="AC557" s="58"/>
    </row>
    <row r="558" spans="1:29" ht="12">
      <c r="A558" s="46" t="s">
        <v>2009</v>
      </c>
      <c r="B558" s="46" t="s">
        <v>2157</v>
      </c>
      <c r="C558" s="46" t="s">
        <v>1806</v>
      </c>
      <c r="D558" s="7" t="s">
        <v>30</v>
      </c>
      <c r="E558" s="63">
        <v>42822</v>
      </c>
      <c r="F558" s="46"/>
      <c r="G558" s="46">
        <v>120</v>
      </c>
      <c r="H558" s="6">
        <f t="shared" si="180"/>
        <v>120</v>
      </c>
      <c r="I558" s="46">
        <v>120</v>
      </c>
      <c r="J558" s="6">
        <f t="shared" si="181"/>
        <v>132</v>
      </c>
      <c r="K558" s="6">
        <f t="shared" si="182"/>
        <v>108</v>
      </c>
      <c r="L558" s="66" t="s">
        <v>2158</v>
      </c>
      <c r="M558" s="64" t="s">
        <v>2159</v>
      </c>
      <c r="N558" s="65">
        <v>0</v>
      </c>
      <c r="O558" s="46" t="s">
        <v>47</v>
      </c>
      <c r="P558" s="46">
        <v>0</v>
      </c>
      <c r="Q558" s="46">
        <v>0</v>
      </c>
      <c r="R558" s="46">
        <v>0</v>
      </c>
      <c r="S558" s="46">
        <v>0</v>
      </c>
      <c r="T558" s="46">
        <v>1</v>
      </c>
      <c r="U558" s="10">
        <v>1</v>
      </c>
      <c r="V558" s="48" t="s">
        <v>2160</v>
      </c>
      <c r="W558" s="46"/>
      <c r="X558" s="46"/>
      <c r="Y558" s="46"/>
      <c r="Z558" s="46"/>
      <c r="AA558" s="46"/>
      <c r="AB558" s="46"/>
      <c r="AC558" s="58"/>
    </row>
    <row r="559" spans="1:29" ht="12">
      <c r="A559" s="46" t="s">
        <v>777</v>
      </c>
      <c r="B559" s="46" t="s">
        <v>778</v>
      </c>
      <c r="C559" s="46" t="s">
        <v>65</v>
      </c>
      <c r="D559" s="7" t="s">
        <v>30</v>
      </c>
      <c r="E559" s="63">
        <v>42822</v>
      </c>
      <c r="F559" s="46"/>
      <c r="G559" s="46">
        <v>28</v>
      </c>
      <c r="H559" s="6">
        <f t="shared" si="180"/>
        <v>28</v>
      </c>
      <c r="I559" s="7">
        <v>28</v>
      </c>
      <c r="J559" s="6">
        <f t="shared" si="181"/>
        <v>30.800000000000004</v>
      </c>
      <c r="K559" s="6">
        <f t="shared" si="182"/>
        <v>25.2</v>
      </c>
      <c r="L559" s="64" t="s">
        <v>781</v>
      </c>
      <c r="M559" s="64" t="s">
        <v>782</v>
      </c>
      <c r="N559" s="65">
        <v>1</v>
      </c>
      <c r="O559" s="46" t="s">
        <v>47</v>
      </c>
      <c r="P559" s="46">
        <v>0</v>
      </c>
      <c r="Q559" s="46">
        <v>0</v>
      </c>
      <c r="R559" s="46">
        <v>0</v>
      </c>
      <c r="S559" s="46">
        <v>0</v>
      </c>
      <c r="T559" s="46">
        <v>1</v>
      </c>
      <c r="U559" s="10">
        <v>1</v>
      </c>
      <c r="V559" s="48" t="s">
        <v>783</v>
      </c>
      <c r="W559" s="46"/>
      <c r="X559" s="46"/>
      <c r="Y559" s="46" t="s">
        <v>133</v>
      </c>
      <c r="Z559" s="46"/>
      <c r="AA559" s="46"/>
      <c r="AB559" s="46"/>
      <c r="AC559" s="58"/>
    </row>
    <row r="560" spans="1:29" ht="12">
      <c r="A560" s="46" t="s">
        <v>1293</v>
      </c>
      <c r="B560" s="46" t="s">
        <v>1295</v>
      </c>
      <c r="C560" s="46" t="s">
        <v>65</v>
      </c>
      <c r="D560" s="7" t="s">
        <v>30</v>
      </c>
      <c r="E560" s="63">
        <v>42822</v>
      </c>
      <c r="F560" s="46" t="s">
        <v>375</v>
      </c>
      <c r="G560" s="46">
        <v>24</v>
      </c>
      <c r="H560" s="6">
        <f t="shared" si="180"/>
        <v>24</v>
      </c>
      <c r="I560" s="46">
        <v>24</v>
      </c>
      <c r="J560" s="6">
        <f t="shared" si="181"/>
        <v>26.400000000000002</v>
      </c>
      <c r="K560" s="6">
        <f t="shared" si="182"/>
        <v>21.6</v>
      </c>
      <c r="L560" s="64" t="s">
        <v>1298</v>
      </c>
      <c r="M560" s="64" t="s">
        <v>1300</v>
      </c>
      <c r="N560" s="65">
        <v>1</v>
      </c>
      <c r="O560" s="46" t="s">
        <v>692</v>
      </c>
      <c r="P560" s="46">
        <v>0</v>
      </c>
      <c r="Q560" s="46">
        <v>0</v>
      </c>
      <c r="R560" s="46">
        <v>0</v>
      </c>
      <c r="S560" s="46">
        <v>0</v>
      </c>
      <c r="T560" s="46">
        <v>1</v>
      </c>
      <c r="U560" s="10">
        <v>1</v>
      </c>
      <c r="V560" s="48" t="s">
        <v>1303</v>
      </c>
      <c r="W560" s="48" t="s">
        <v>1304</v>
      </c>
      <c r="X560" s="46"/>
      <c r="Y560" s="46"/>
      <c r="Z560" s="46"/>
      <c r="AA560" s="46"/>
      <c r="AB560" s="46"/>
      <c r="AC560" s="58"/>
    </row>
    <row r="561" spans="1:29" ht="12">
      <c r="A561" s="46" t="s">
        <v>784</v>
      </c>
      <c r="B561" s="46" t="s">
        <v>785</v>
      </c>
      <c r="C561" s="46" t="s">
        <v>250</v>
      </c>
      <c r="D561" s="7" t="s">
        <v>30</v>
      </c>
      <c r="E561" s="63">
        <v>42822</v>
      </c>
      <c r="F561" s="46"/>
      <c r="G561" s="46">
        <v>150</v>
      </c>
      <c r="H561" s="6">
        <f t="shared" si="180"/>
        <v>150</v>
      </c>
      <c r="I561" s="46">
        <v>150</v>
      </c>
      <c r="J561" s="6">
        <f t="shared" si="181"/>
        <v>165</v>
      </c>
      <c r="K561" s="6">
        <f t="shared" si="182"/>
        <v>135</v>
      </c>
      <c r="L561" s="64" t="s">
        <v>173</v>
      </c>
      <c r="M561" s="64" t="s">
        <v>787</v>
      </c>
      <c r="N561" s="65">
        <v>1</v>
      </c>
      <c r="O561" s="46" t="s">
        <v>448</v>
      </c>
      <c r="P561" s="46">
        <v>0</v>
      </c>
      <c r="Q561" s="46">
        <v>0</v>
      </c>
      <c r="R561" s="46">
        <v>0</v>
      </c>
      <c r="S561" s="46">
        <v>0</v>
      </c>
      <c r="T561" s="46">
        <v>1</v>
      </c>
      <c r="U561" s="10">
        <v>1</v>
      </c>
      <c r="V561" s="48" t="s">
        <v>789</v>
      </c>
      <c r="W561" s="46"/>
      <c r="X561" s="46"/>
      <c r="Y561" s="46"/>
      <c r="Z561" s="46"/>
      <c r="AA561" s="46"/>
      <c r="AB561" s="46"/>
      <c r="AC561" s="58"/>
    </row>
    <row r="562" spans="1:29" ht="12">
      <c r="A562" s="46" t="s">
        <v>2384</v>
      </c>
      <c r="B562" s="46"/>
      <c r="C562" s="46" t="s">
        <v>516</v>
      </c>
      <c r="D562" s="7" t="s">
        <v>30</v>
      </c>
      <c r="E562" s="63">
        <v>42822</v>
      </c>
      <c r="F562" s="46" t="s">
        <v>2385</v>
      </c>
      <c r="G562" s="46">
        <v>400</v>
      </c>
      <c r="H562" s="6">
        <f t="shared" si="180"/>
        <v>400</v>
      </c>
      <c r="I562" s="46">
        <v>400</v>
      </c>
      <c r="J562" s="6">
        <f t="shared" si="181"/>
        <v>440.00000000000006</v>
      </c>
      <c r="K562" s="6">
        <f t="shared" si="182"/>
        <v>360</v>
      </c>
      <c r="L562" s="64" t="s">
        <v>2386</v>
      </c>
      <c r="M562" s="64" t="s">
        <v>2387</v>
      </c>
      <c r="N562" s="65">
        <v>1</v>
      </c>
      <c r="O562" s="46" t="s">
        <v>47</v>
      </c>
      <c r="P562" s="46">
        <v>0</v>
      </c>
      <c r="Q562" s="46">
        <v>0</v>
      </c>
      <c r="R562" s="46">
        <v>0</v>
      </c>
      <c r="S562" s="46">
        <v>0</v>
      </c>
      <c r="T562" s="46">
        <v>1</v>
      </c>
      <c r="U562" s="10">
        <v>1</v>
      </c>
      <c r="V562" s="48" t="s">
        <v>2388</v>
      </c>
      <c r="W562" s="46"/>
      <c r="X562" s="46"/>
      <c r="Y562" s="46"/>
      <c r="Z562" s="46"/>
      <c r="AA562" s="46"/>
      <c r="AB562" s="46"/>
      <c r="AC562" s="58"/>
    </row>
    <row r="563" spans="1:29" ht="12">
      <c r="A563" s="46" t="s">
        <v>793</v>
      </c>
      <c r="B563" s="46" t="s">
        <v>316</v>
      </c>
      <c r="C563" s="46" t="s">
        <v>31</v>
      </c>
      <c r="D563" s="7" t="s">
        <v>30</v>
      </c>
      <c r="E563" s="63">
        <v>42823</v>
      </c>
      <c r="F563" s="46" t="s">
        <v>797</v>
      </c>
      <c r="G563" s="46">
        <v>24</v>
      </c>
      <c r="H563" s="6">
        <f t="shared" si="180"/>
        <v>24</v>
      </c>
      <c r="I563" s="46">
        <v>24</v>
      </c>
      <c r="J563" s="6">
        <f t="shared" si="181"/>
        <v>26.400000000000002</v>
      </c>
      <c r="K563" s="6">
        <f t="shared" si="182"/>
        <v>21.6</v>
      </c>
      <c r="L563" s="66" t="s">
        <v>799</v>
      </c>
      <c r="M563" s="64" t="s">
        <v>801</v>
      </c>
      <c r="N563" s="65">
        <v>1</v>
      </c>
      <c r="O563" s="46" t="s">
        <v>60</v>
      </c>
      <c r="P563" s="46">
        <v>0</v>
      </c>
      <c r="Q563" s="46">
        <v>0</v>
      </c>
      <c r="R563" s="46">
        <v>0</v>
      </c>
      <c r="S563" s="46">
        <v>0</v>
      </c>
      <c r="T563" s="46">
        <v>1</v>
      </c>
      <c r="U563" s="10">
        <v>1</v>
      </c>
      <c r="V563" s="48" t="s">
        <v>803</v>
      </c>
      <c r="W563" s="46"/>
      <c r="X563" s="46"/>
      <c r="Y563" s="46"/>
      <c r="Z563" s="46"/>
      <c r="AA563" s="46"/>
      <c r="AB563" s="46"/>
      <c r="AC563" s="58"/>
    </row>
    <row r="564" spans="1:29" ht="12">
      <c r="A564" s="46" t="s">
        <v>549</v>
      </c>
      <c r="B564" s="46" t="s">
        <v>683</v>
      </c>
      <c r="C564" s="46" t="s">
        <v>551</v>
      </c>
      <c r="D564" s="7" t="s">
        <v>30</v>
      </c>
      <c r="E564" s="63">
        <v>42823</v>
      </c>
      <c r="F564" s="46" t="s">
        <v>207</v>
      </c>
      <c r="G564" s="46">
        <v>200</v>
      </c>
      <c r="H564" s="6">
        <f t="shared" si="180"/>
        <v>200</v>
      </c>
      <c r="I564" s="46">
        <v>200</v>
      </c>
      <c r="J564" s="6">
        <f t="shared" si="181"/>
        <v>220.00000000000003</v>
      </c>
      <c r="K564" s="6">
        <f t="shared" si="182"/>
        <v>180</v>
      </c>
      <c r="L564" s="64" t="s">
        <v>173</v>
      </c>
      <c r="M564" s="64" t="s">
        <v>807</v>
      </c>
      <c r="N564" s="65">
        <v>1</v>
      </c>
      <c r="O564" s="46" t="s">
        <v>448</v>
      </c>
      <c r="P564" s="46">
        <v>0</v>
      </c>
      <c r="Q564" s="46">
        <v>0</v>
      </c>
      <c r="R564" s="46">
        <v>0</v>
      </c>
      <c r="S564" s="46">
        <v>0</v>
      </c>
      <c r="T564" s="46">
        <v>1</v>
      </c>
      <c r="U564" s="10">
        <v>1</v>
      </c>
      <c r="V564" s="48" t="s">
        <v>810</v>
      </c>
      <c r="W564" s="46"/>
      <c r="X564" s="46"/>
      <c r="Y564" s="46"/>
      <c r="Z564" s="46"/>
      <c r="AA564" s="46"/>
      <c r="AB564" s="46"/>
      <c r="AC564" s="58"/>
    </row>
    <row r="565" spans="1:29" ht="12">
      <c r="A565" s="46" t="s">
        <v>155</v>
      </c>
      <c r="B565" s="46" t="s">
        <v>285</v>
      </c>
      <c r="C565" s="46" t="s">
        <v>700</v>
      </c>
      <c r="D565" s="7" t="s">
        <v>30</v>
      </c>
      <c r="E565" s="63">
        <v>42823</v>
      </c>
      <c r="F565" s="46"/>
      <c r="G565" s="46">
        <v>50</v>
      </c>
      <c r="H565" s="6">
        <f t="shared" si="180"/>
        <v>54.5</v>
      </c>
      <c r="I565" s="46">
        <v>60</v>
      </c>
      <c r="J565" s="6">
        <f t="shared" si="181"/>
        <v>55.000000000000007</v>
      </c>
      <c r="K565" s="6">
        <f t="shared" si="182"/>
        <v>54</v>
      </c>
      <c r="L565" s="64" t="s">
        <v>1546</v>
      </c>
      <c r="M565" s="64" t="s">
        <v>2340</v>
      </c>
      <c r="N565" s="65">
        <v>0</v>
      </c>
      <c r="O565" s="46" t="s">
        <v>47</v>
      </c>
      <c r="P565" s="46">
        <v>6</v>
      </c>
      <c r="Q565" s="46">
        <v>0</v>
      </c>
      <c r="R565" s="46">
        <v>0</v>
      </c>
      <c r="S565" s="46">
        <v>0</v>
      </c>
      <c r="T565" s="46">
        <v>1</v>
      </c>
      <c r="U565" s="10">
        <v>1</v>
      </c>
      <c r="V565" s="48" t="s">
        <v>2341</v>
      </c>
      <c r="W565" s="48" t="s">
        <v>2342</v>
      </c>
      <c r="X565" s="46"/>
      <c r="Y565" s="46"/>
      <c r="Z565" s="46"/>
      <c r="AA565" s="46"/>
      <c r="AB565" s="46"/>
      <c r="AC565" s="58"/>
    </row>
    <row r="566" spans="1:29" ht="12">
      <c r="A566" s="46" t="s">
        <v>1816</v>
      </c>
      <c r="B566" s="46" t="s">
        <v>1817</v>
      </c>
      <c r="C566" s="46" t="s">
        <v>427</v>
      </c>
      <c r="D566" s="7" t="s">
        <v>30</v>
      </c>
      <c r="E566" s="63">
        <v>42823</v>
      </c>
      <c r="F566" s="46"/>
      <c r="G566" s="46">
        <v>50</v>
      </c>
      <c r="H566" s="6">
        <f t="shared" si="180"/>
        <v>50</v>
      </c>
      <c r="I566" s="46">
        <v>50</v>
      </c>
      <c r="J566" s="6">
        <f t="shared" si="181"/>
        <v>55.000000000000007</v>
      </c>
      <c r="K566" s="6">
        <f t="shared" si="182"/>
        <v>45</v>
      </c>
      <c r="L566" s="64" t="s">
        <v>1821</v>
      </c>
      <c r="M566" s="64" t="s">
        <v>1822</v>
      </c>
      <c r="N566" s="65">
        <v>0</v>
      </c>
      <c r="O566" s="46" t="s">
        <v>448</v>
      </c>
      <c r="P566" s="46">
        <v>0</v>
      </c>
      <c r="Q566" s="46">
        <v>0</v>
      </c>
      <c r="R566" s="46">
        <v>0</v>
      </c>
      <c r="S566" s="46">
        <v>0</v>
      </c>
      <c r="T566" s="46">
        <v>1</v>
      </c>
      <c r="U566" s="10">
        <v>1</v>
      </c>
      <c r="V566" s="48" t="s">
        <v>1823</v>
      </c>
      <c r="W566" s="46"/>
      <c r="X566" s="46"/>
      <c r="Y566" s="46"/>
      <c r="Z566" s="46"/>
      <c r="AA566" s="46"/>
      <c r="AB566" s="46"/>
      <c r="AC566" s="58"/>
    </row>
    <row r="567" spans="1:29" ht="12">
      <c r="A567" s="7" t="s">
        <v>384</v>
      </c>
      <c r="B567" s="46" t="s">
        <v>882</v>
      </c>
      <c r="C567" s="46" t="s">
        <v>35</v>
      </c>
      <c r="D567" s="7" t="s">
        <v>30</v>
      </c>
      <c r="E567" s="63">
        <v>42824</v>
      </c>
      <c r="F567" s="46" t="s">
        <v>842</v>
      </c>
      <c r="G567" s="46">
        <v>200</v>
      </c>
      <c r="H567" s="6">
        <f t="shared" si="180"/>
        <v>200</v>
      </c>
      <c r="I567" s="46">
        <v>200</v>
      </c>
      <c r="J567" s="6">
        <f t="shared" si="181"/>
        <v>220.00000000000003</v>
      </c>
      <c r="K567" s="6">
        <f t="shared" si="182"/>
        <v>180</v>
      </c>
      <c r="L567" s="64" t="s">
        <v>883</v>
      </c>
      <c r="M567" s="64" t="s">
        <v>884</v>
      </c>
      <c r="N567" s="65">
        <v>0</v>
      </c>
      <c r="O567" s="46" t="s">
        <v>885</v>
      </c>
      <c r="P567" s="46">
        <v>0</v>
      </c>
      <c r="Q567" s="46">
        <v>0</v>
      </c>
      <c r="R567" s="46">
        <v>0</v>
      </c>
      <c r="S567" s="46">
        <v>0</v>
      </c>
      <c r="T567" s="46">
        <v>1</v>
      </c>
      <c r="U567" s="10">
        <v>1</v>
      </c>
      <c r="V567" s="48" t="s">
        <v>886</v>
      </c>
      <c r="W567" s="46"/>
      <c r="X567" s="46"/>
      <c r="Y567" s="46"/>
      <c r="Z567" s="46"/>
      <c r="AA567" s="46"/>
      <c r="AB567" s="46"/>
      <c r="AC567" s="58"/>
    </row>
    <row r="568" spans="1:29" ht="12">
      <c r="A568" s="46" t="s">
        <v>889</v>
      </c>
      <c r="B568" s="46" t="s">
        <v>890</v>
      </c>
      <c r="C568" s="46" t="s">
        <v>35</v>
      </c>
      <c r="D568" s="7" t="s">
        <v>30</v>
      </c>
      <c r="E568" s="63">
        <v>42824</v>
      </c>
      <c r="F568" s="46"/>
      <c r="G568" s="46">
        <v>9</v>
      </c>
      <c r="H568" s="6">
        <f t="shared" si="180"/>
        <v>9</v>
      </c>
      <c r="I568" s="7">
        <v>9</v>
      </c>
      <c r="J568" s="6">
        <f t="shared" si="181"/>
        <v>9.9</v>
      </c>
      <c r="K568" s="6">
        <f t="shared" si="182"/>
        <v>8.1</v>
      </c>
      <c r="L568" s="64" t="s">
        <v>891</v>
      </c>
      <c r="M568" s="64" t="s">
        <v>892</v>
      </c>
      <c r="N568" s="65">
        <v>1</v>
      </c>
      <c r="O568" s="46" t="s">
        <v>591</v>
      </c>
      <c r="P568" s="46">
        <v>0</v>
      </c>
      <c r="Q568" s="46">
        <v>0</v>
      </c>
      <c r="R568" s="46">
        <v>0</v>
      </c>
      <c r="S568" s="46">
        <v>0</v>
      </c>
      <c r="T568" s="46">
        <v>1</v>
      </c>
      <c r="U568" s="10">
        <v>1</v>
      </c>
      <c r="V568" s="48" t="s">
        <v>893</v>
      </c>
      <c r="W568" s="46"/>
      <c r="X568" s="46"/>
      <c r="Y568" s="46" t="s">
        <v>894</v>
      </c>
      <c r="Z568" s="46"/>
      <c r="AA568" s="46"/>
      <c r="AB568" s="46"/>
      <c r="AC568" s="58"/>
    </row>
    <row r="569" spans="1:29" ht="12">
      <c r="A569" s="46" t="s">
        <v>1275</v>
      </c>
      <c r="B569" s="46" t="s">
        <v>1461</v>
      </c>
      <c r="C569" s="46" t="s">
        <v>73</v>
      </c>
      <c r="D569" s="7" t="s">
        <v>30</v>
      </c>
      <c r="E569" s="63">
        <v>42824</v>
      </c>
      <c r="F569" s="46" t="s">
        <v>1463</v>
      </c>
      <c r="G569" s="46">
        <v>100</v>
      </c>
      <c r="H569" s="6">
        <f t="shared" si="180"/>
        <v>100</v>
      </c>
      <c r="I569" s="46">
        <v>100</v>
      </c>
      <c r="J569" s="6">
        <f t="shared" si="181"/>
        <v>110.00000000000001</v>
      </c>
      <c r="K569" s="6">
        <f t="shared" si="182"/>
        <v>90</v>
      </c>
      <c r="L569" s="64" t="s">
        <v>1465</v>
      </c>
      <c r="M569" s="64" t="s">
        <v>1466</v>
      </c>
      <c r="N569" s="65">
        <v>0</v>
      </c>
      <c r="O569" s="46" t="s">
        <v>40</v>
      </c>
      <c r="P569" s="46">
        <v>0</v>
      </c>
      <c r="Q569" s="46">
        <v>0</v>
      </c>
      <c r="R569" s="46">
        <v>0</v>
      </c>
      <c r="S569" s="46">
        <v>0</v>
      </c>
      <c r="T569" s="46">
        <v>1</v>
      </c>
      <c r="U569" s="10">
        <v>1</v>
      </c>
      <c r="V569" s="48" t="s">
        <v>1468</v>
      </c>
      <c r="W569" s="46"/>
      <c r="X569" s="46"/>
      <c r="Y569" s="46"/>
      <c r="Z569" s="46"/>
      <c r="AA569" s="46"/>
      <c r="AB569" s="46"/>
      <c r="AC569" s="58"/>
    </row>
    <row r="570" spans="1:29" ht="12">
      <c r="A570" s="46" t="s">
        <v>1787</v>
      </c>
      <c r="B570" s="46" t="s">
        <v>1794</v>
      </c>
      <c r="C570" s="46" t="s">
        <v>374</v>
      </c>
      <c r="D570" s="7" t="s">
        <v>30</v>
      </c>
      <c r="E570" s="63">
        <v>42824</v>
      </c>
      <c r="F570" s="46" t="s">
        <v>375</v>
      </c>
      <c r="G570" s="46">
        <v>24</v>
      </c>
      <c r="H570" s="6">
        <f t="shared" si="180"/>
        <v>24</v>
      </c>
      <c r="I570" s="46">
        <v>24</v>
      </c>
      <c r="J570" s="6">
        <f t="shared" si="181"/>
        <v>26.400000000000002</v>
      </c>
      <c r="K570" s="6">
        <f t="shared" si="182"/>
        <v>21.6</v>
      </c>
      <c r="L570" s="64" t="s">
        <v>1795</v>
      </c>
      <c r="M570" s="64" t="s">
        <v>1796</v>
      </c>
      <c r="N570" s="65">
        <v>1</v>
      </c>
      <c r="O570" s="46" t="s">
        <v>448</v>
      </c>
      <c r="P570" s="46">
        <v>0</v>
      </c>
      <c r="Q570" s="46">
        <v>0</v>
      </c>
      <c r="R570" s="46">
        <v>0</v>
      </c>
      <c r="S570" s="46">
        <v>0</v>
      </c>
      <c r="T570" s="46">
        <v>1</v>
      </c>
      <c r="U570" s="10">
        <v>1</v>
      </c>
      <c r="V570" s="48" t="s">
        <v>1797</v>
      </c>
      <c r="W570" s="46"/>
      <c r="X570" s="46"/>
      <c r="Y570" s="46"/>
      <c r="Z570" s="46"/>
      <c r="AA570" s="46"/>
      <c r="AB570" s="46"/>
      <c r="AC570" s="58"/>
    </row>
    <row r="571" spans="1:29" ht="12">
      <c r="A571" s="46" t="s">
        <v>549</v>
      </c>
      <c r="B571" s="46" t="s">
        <v>683</v>
      </c>
      <c r="C571" s="46" t="s">
        <v>551</v>
      </c>
      <c r="D571" s="7" t="s">
        <v>30</v>
      </c>
      <c r="E571" s="63">
        <v>42824</v>
      </c>
      <c r="F571" s="46" t="s">
        <v>268</v>
      </c>
      <c r="G571" s="46">
        <v>24</v>
      </c>
      <c r="H571" s="6">
        <f t="shared" si="180"/>
        <v>24</v>
      </c>
      <c r="I571" s="46">
        <v>24</v>
      </c>
      <c r="J571" s="6">
        <f t="shared" si="181"/>
        <v>26.400000000000002</v>
      </c>
      <c r="K571" s="6">
        <f t="shared" si="182"/>
        <v>21.6</v>
      </c>
      <c r="L571" s="64" t="s">
        <v>567</v>
      </c>
      <c r="M571" s="64" t="s">
        <v>1926</v>
      </c>
      <c r="N571" s="65">
        <v>1</v>
      </c>
      <c r="O571" s="46" t="s">
        <v>189</v>
      </c>
      <c r="P571" s="46">
        <v>0</v>
      </c>
      <c r="Q571" s="46">
        <v>0</v>
      </c>
      <c r="R571" s="46">
        <v>0</v>
      </c>
      <c r="S571" s="46">
        <v>0</v>
      </c>
      <c r="T571" s="46">
        <v>1</v>
      </c>
      <c r="U571" s="10">
        <v>1</v>
      </c>
      <c r="V571" s="48" t="s">
        <v>1928</v>
      </c>
      <c r="W571" s="48" t="s">
        <v>1931</v>
      </c>
      <c r="X571" s="46"/>
      <c r="Y571" s="46"/>
      <c r="Z571" s="46"/>
      <c r="AA571" s="46"/>
      <c r="AB571" s="46"/>
      <c r="AC571" s="58"/>
    </row>
    <row r="572" spans="1:29" ht="12">
      <c r="A572" s="46" t="s">
        <v>899</v>
      </c>
      <c r="B572" s="46" t="s">
        <v>1933</v>
      </c>
      <c r="C572" s="46" t="s">
        <v>551</v>
      </c>
      <c r="D572" s="7" t="s">
        <v>30</v>
      </c>
      <c r="E572" s="63">
        <v>42824</v>
      </c>
      <c r="F572" s="46"/>
      <c r="G572" s="46">
        <v>30</v>
      </c>
      <c r="H572" s="6">
        <f t="shared" si="180"/>
        <v>30</v>
      </c>
      <c r="I572" s="46">
        <v>30</v>
      </c>
      <c r="J572" s="6">
        <f t="shared" si="181"/>
        <v>33</v>
      </c>
      <c r="K572" s="6">
        <f t="shared" si="182"/>
        <v>27</v>
      </c>
      <c r="L572" s="64" t="s">
        <v>567</v>
      </c>
      <c r="M572" s="64" t="s">
        <v>1926</v>
      </c>
      <c r="N572" s="65">
        <v>1</v>
      </c>
      <c r="O572" s="46" t="s">
        <v>189</v>
      </c>
      <c r="P572" s="46">
        <v>0</v>
      </c>
      <c r="Q572" s="46">
        <v>0</v>
      </c>
      <c r="R572" s="46">
        <v>0</v>
      </c>
      <c r="S572" s="46">
        <v>0</v>
      </c>
      <c r="T572" s="46">
        <v>1</v>
      </c>
      <c r="U572" s="10">
        <v>1</v>
      </c>
      <c r="V572" s="48" t="s">
        <v>1934</v>
      </c>
      <c r="W572" s="46"/>
      <c r="X572" s="46"/>
      <c r="Y572" s="46"/>
      <c r="Z572" s="46"/>
      <c r="AA572" s="46"/>
      <c r="AB572" s="46"/>
      <c r="AC572" s="58"/>
    </row>
    <row r="573" spans="1:29" ht="12">
      <c r="A573" s="46" t="s">
        <v>1935</v>
      </c>
      <c r="B573" s="46" t="s">
        <v>1936</v>
      </c>
      <c r="C573" s="46" t="s">
        <v>551</v>
      </c>
      <c r="D573" s="7" t="s">
        <v>30</v>
      </c>
      <c r="E573" s="63">
        <v>42824</v>
      </c>
      <c r="F573" s="46" t="s">
        <v>66</v>
      </c>
      <c r="G573" s="46">
        <v>200</v>
      </c>
      <c r="H573" s="6">
        <f t="shared" si="180"/>
        <v>200</v>
      </c>
      <c r="I573" s="46">
        <v>200</v>
      </c>
      <c r="J573" s="6">
        <f t="shared" si="181"/>
        <v>220.00000000000003</v>
      </c>
      <c r="K573" s="6">
        <f t="shared" si="182"/>
        <v>180</v>
      </c>
      <c r="L573" s="64" t="s">
        <v>883</v>
      </c>
      <c r="M573" s="64" t="s">
        <v>1937</v>
      </c>
      <c r="N573" s="65">
        <v>1</v>
      </c>
      <c r="O573" s="46" t="s">
        <v>1938</v>
      </c>
      <c r="P573" s="46">
        <v>0</v>
      </c>
      <c r="Q573" s="46">
        <v>0</v>
      </c>
      <c r="R573" s="46">
        <v>0</v>
      </c>
      <c r="S573" s="46">
        <v>0</v>
      </c>
      <c r="T573" s="46">
        <v>1</v>
      </c>
      <c r="U573" s="10">
        <v>1</v>
      </c>
      <c r="V573" s="48" t="s">
        <v>1940</v>
      </c>
      <c r="W573" s="46"/>
      <c r="X573" s="46"/>
      <c r="Y573" s="46"/>
      <c r="Z573" s="46"/>
      <c r="AA573" s="46"/>
      <c r="AB573" s="46"/>
      <c r="AC573" s="58"/>
    </row>
    <row r="574" spans="1:29" ht="12">
      <c r="A574" s="46" t="s">
        <v>296</v>
      </c>
      <c r="B574" s="46" t="s">
        <v>1826</v>
      </c>
      <c r="C574" s="46" t="s">
        <v>298</v>
      </c>
      <c r="D574" s="7" t="s">
        <v>30</v>
      </c>
      <c r="E574" s="63">
        <v>42824</v>
      </c>
      <c r="F574" s="46"/>
      <c r="G574" s="46">
        <v>40</v>
      </c>
      <c r="H574" s="6">
        <f t="shared" si="180"/>
        <v>44.5</v>
      </c>
      <c r="I574" s="46">
        <v>50</v>
      </c>
      <c r="J574" s="6">
        <f t="shared" si="181"/>
        <v>44</v>
      </c>
      <c r="K574" s="6">
        <f t="shared" si="182"/>
        <v>45</v>
      </c>
      <c r="L574" s="64" t="s">
        <v>173</v>
      </c>
      <c r="M574" s="64" t="s">
        <v>1833</v>
      </c>
      <c r="N574" s="65">
        <v>1</v>
      </c>
      <c r="O574" s="46" t="s">
        <v>60</v>
      </c>
      <c r="P574" s="46">
        <v>0</v>
      </c>
      <c r="Q574" s="46">
        <v>0</v>
      </c>
      <c r="R574" s="46">
        <v>0</v>
      </c>
      <c r="S574" s="46">
        <v>0</v>
      </c>
      <c r="T574" s="46">
        <v>1</v>
      </c>
      <c r="U574" s="10">
        <v>1</v>
      </c>
      <c r="V574" s="48" t="s">
        <v>1834</v>
      </c>
      <c r="W574" s="46"/>
      <c r="X574" s="46"/>
      <c r="Y574" s="46"/>
      <c r="Z574" s="46"/>
      <c r="AA574" s="46"/>
      <c r="AB574" s="46"/>
      <c r="AC574" s="58"/>
    </row>
    <row r="575" spans="1:29" ht="12">
      <c r="A575" s="46" t="s">
        <v>492</v>
      </c>
      <c r="B575" s="46"/>
      <c r="C575" s="46" t="s">
        <v>35</v>
      </c>
      <c r="D575" s="7" t="s">
        <v>30</v>
      </c>
      <c r="E575" s="63">
        <v>42825</v>
      </c>
      <c r="F575" s="46"/>
      <c r="G575" s="46">
        <v>300</v>
      </c>
      <c r="H575" s="6">
        <f t="shared" si="180"/>
        <v>300</v>
      </c>
      <c r="I575" s="46">
        <v>300</v>
      </c>
      <c r="J575" s="6">
        <f t="shared" si="181"/>
        <v>330</v>
      </c>
      <c r="K575" s="6">
        <f t="shared" si="182"/>
        <v>270</v>
      </c>
      <c r="L575" s="64" t="s">
        <v>567</v>
      </c>
      <c r="M575" s="64" t="s">
        <v>898</v>
      </c>
      <c r="N575" s="65">
        <v>1</v>
      </c>
      <c r="O575" s="46" t="s">
        <v>60</v>
      </c>
      <c r="P575" s="46">
        <v>0</v>
      </c>
      <c r="Q575" s="46">
        <v>0</v>
      </c>
      <c r="R575" s="46">
        <v>0</v>
      </c>
      <c r="S575" s="46">
        <v>0</v>
      </c>
      <c r="T575" s="46">
        <v>1</v>
      </c>
      <c r="U575" s="10">
        <v>1</v>
      </c>
      <c r="V575" s="48" t="s">
        <v>901</v>
      </c>
      <c r="W575" s="46"/>
      <c r="X575" s="46"/>
      <c r="Y575" s="46"/>
      <c r="Z575" s="46"/>
      <c r="AA575" s="46"/>
      <c r="AB575" s="46"/>
      <c r="AC575" s="58"/>
    </row>
    <row r="576" spans="1:29" ht="12">
      <c r="A576" s="46" t="s">
        <v>343</v>
      </c>
      <c r="B576" s="46" t="s">
        <v>902</v>
      </c>
      <c r="C576" s="46" t="s">
        <v>35</v>
      </c>
      <c r="D576" s="7" t="s">
        <v>30</v>
      </c>
      <c r="E576" s="63">
        <v>42825</v>
      </c>
      <c r="F576" s="46" t="s">
        <v>375</v>
      </c>
      <c r="G576" s="46">
        <v>24</v>
      </c>
      <c r="H576" s="6">
        <f t="shared" si="180"/>
        <v>24</v>
      </c>
      <c r="I576" s="46">
        <v>24</v>
      </c>
      <c r="J576" s="6">
        <f t="shared" si="181"/>
        <v>26.400000000000002</v>
      </c>
      <c r="K576" s="6">
        <f t="shared" si="182"/>
        <v>21.6</v>
      </c>
      <c r="L576" s="64" t="s">
        <v>905</v>
      </c>
      <c r="M576" s="64" t="s">
        <v>892</v>
      </c>
      <c r="N576" s="65">
        <v>1</v>
      </c>
      <c r="O576" s="46" t="s">
        <v>60</v>
      </c>
      <c r="P576" s="46">
        <v>0</v>
      </c>
      <c r="Q576" s="46">
        <v>0</v>
      </c>
      <c r="R576" s="46">
        <v>0</v>
      </c>
      <c r="S576" s="46">
        <v>0</v>
      </c>
      <c r="T576" s="46">
        <v>1</v>
      </c>
      <c r="U576" s="10">
        <v>1</v>
      </c>
      <c r="V576" s="48" t="s">
        <v>908</v>
      </c>
      <c r="W576" s="46"/>
      <c r="X576" s="46"/>
      <c r="Y576" s="46"/>
      <c r="Z576" s="46"/>
      <c r="AA576" s="46"/>
      <c r="AB576" s="46"/>
      <c r="AC576" s="58"/>
    </row>
    <row r="577" spans="1:29" ht="12">
      <c r="A577" s="46" t="s">
        <v>910</v>
      </c>
      <c r="B577" s="46" t="s">
        <v>912</v>
      </c>
      <c r="C577" s="46" t="s">
        <v>35</v>
      </c>
      <c r="D577" s="7" t="s">
        <v>30</v>
      </c>
      <c r="E577" s="63">
        <v>42825</v>
      </c>
      <c r="F577" s="46"/>
      <c r="G577" s="46">
        <v>24</v>
      </c>
      <c r="H577" s="6">
        <f t="shared" si="180"/>
        <v>24</v>
      </c>
      <c r="I577" s="7">
        <v>24</v>
      </c>
      <c r="J577" s="6">
        <f t="shared" si="181"/>
        <v>26.400000000000002</v>
      </c>
      <c r="K577" s="6">
        <f t="shared" si="182"/>
        <v>21.6</v>
      </c>
      <c r="L577" s="64" t="s">
        <v>914</v>
      </c>
      <c r="M577" s="64" t="s">
        <v>916</v>
      </c>
      <c r="N577" s="65">
        <v>0</v>
      </c>
      <c r="O577" s="46" t="s">
        <v>918</v>
      </c>
      <c r="P577" s="46">
        <v>0</v>
      </c>
      <c r="Q577" s="46">
        <v>0</v>
      </c>
      <c r="R577" s="46">
        <v>0</v>
      </c>
      <c r="S577" s="46">
        <v>0</v>
      </c>
      <c r="T577" s="46">
        <v>1</v>
      </c>
      <c r="U577" s="10">
        <v>1</v>
      </c>
      <c r="V577" s="48" t="s">
        <v>919</v>
      </c>
      <c r="W577" s="46"/>
      <c r="X577" s="46"/>
      <c r="Y577" s="46" t="s">
        <v>921</v>
      </c>
      <c r="Z577" s="46"/>
      <c r="AA577" s="46"/>
      <c r="AB577" s="46"/>
      <c r="AC577" s="58"/>
    </row>
    <row r="578" spans="1:29" ht="12">
      <c r="A578" s="46" t="s">
        <v>793</v>
      </c>
      <c r="B578" s="46" t="s">
        <v>1309</v>
      </c>
      <c r="C578" s="46" t="s">
        <v>31</v>
      </c>
      <c r="D578" s="7" t="s">
        <v>30</v>
      </c>
      <c r="E578" s="63">
        <v>42825</v>
      </c>
      <c r="F578" s="46" t="s">
        <v>1310</v>
      </c>
      <c r="G578" s="46">
        <v>24</v>
      </c>
      <c r="H578" s="6">
        <f t="shared" si="180"/>
        <v>24</v>
      </c>
      <c r="I578" s="46">
        <v>24</v>
      </c>
      <c r="J578" s="6">
        <f t="shared" si="181"/>
        <v>26.400000000000002</v>
      </c>
      <c r="K578" s="6">
        <f t="shared" si="182"/>
        <v>21.6</v>
      </c>
      <c r="L578" s="64" t="s">
        <v>567</v>
      </c>
      <c r="M578" s="66" t="s">
        <v>1311</v>
      </c>
      <c r="N578" s="65">
        <v>2</v>
      </c>
      <c r="O578" s="7" t="s">
        <v>1312</v>
      </c>
      <c r="P578" s="46">
        <v>0</v>
      </c>
      <c r="Q578" s="46">
        <v>0</v>
      </c>
      <c r="R578" s="46">
        <v>0</v>
      </c>
      <c r="S578" s="46">
        <v>0</v>
      </c>
      <c r="T578" s="46">
        <v>1</v>
      </c>
      <c r="U578" s="10">
        <v>1</v>
      </c>
      <c r="V578" s="48" t="s">
        <v>1314</v>
      </c>
      <c r="W578" s="46"/>
      <c r="X578" s="46"/>
      <c r="Y578" s="46"/>
      <c r="Z578" s="46"/>
      <c r="AA578" s="46"/>
      <c r="AB578" s="46"/>
      <c r="AC578" s="58"/>
    </row>
    <row r="579" spans="1:29" ht="12">
      <c r="A579" s="46" t="s">
        <v>1378</v>
      </c>
      <c r="B579" s="46" t="s">
        <v>1527</v>
      </c>
      <c r="C579" s="46" t="s">
        <v>619</v>
      </c>
      <c r="D579" s="7" t="s">
        <v>30</v>
      </c>
      <c r="E579" s="63">
        <v>42825</v>
      </c>
      <c r="F579" s="46"/>
      <c r="G579" s="46">
        <v>46</v>
      </c>
      <c r="H579" s="6">
        <f t="shared" si="180"/>
        <v>46</v>
      </c>
      <c r="I579" s="46">
        <v>46</v>
      </c>
      <c r="J579" s="6">
        <f t="shared" si="181"/>
        <v>50.6</v>
      </c>
      <c r="K579" s="6">
        <f t="shared" si="182"/>
        <v>41.4</v>
      </c>
      <c r="L579" s="66" t="s">
        <v>1530</v>
      </c>
      <c r="M579" s="64" t="s">
        <v>1531</v>
      </c>
      <c r="N579" s="65">
        <v>1</v>
      </c>
      <c r="O579" s="46" t="s">
        <v>47</v>
      </c>
      <c r="P579" s="46">
        <v>0</v>
      </c>
      <c r="Q579" s="46">
        <v>0</v>
      </c>
      <c r="R579" s="46">
        <v>0</v>
      </c>
      <c r="S579" s="46">
        <v>0</v>
      </c>
      <c r="T579" s="46">
        <v>1</v>
      </c>
      <c r="U579" s="10">
        <v>1</v>
      </c>
      <c r="V579" s="48" t="s">
        <v>1532</v>
      </c>
      <c r="W579" s="46"/>
      <c r="X579" s="46"/>
      <c r="Y579" s="46"/>
      <c r="Z579" s="46"/>
      <c r="AA579" s="46"/>
      <c r="AB579" s="46"/>
      <c r="AC579" s="58"/>
    </row>
    <row r="580" spans="1:29" ht="12">
      <c r="A580" s="46" t="s">
        <v>352</v>
      </c>
      <c r="B580" s="7" t="s">
        <v>1633</v>
      </c>
      <c r="C580" s="46" t="s">
        <v>354</v>
      </c>
      <c r="D580" s="7" t="s">
        <v>30</v>
      </c>
      <c r="E580" s="63">
        <v>42825</v>
      </c>
      <c r="F580" s="46" t="s">
        <v>1634</v>
      </c>
      <c r="G580" s="46">
        <v>100</v>
      </c>
      <c r="H580" s="6">
        <f t="shared" si="180"/>
        <v>100</v>
      </c>
      <c r="I580" s="46">
        <v>100</v>
      </c>
      <c r="J580" s="6">
        <f t="shared" si="181"/>
        <v>110.00000000000001</v>
      </c>
      <c r="K580" s="6">
        <f t="shared" si="182"/>
        <v>90</v>
      </c>
      <c r="L580" s="64" t="s">
        <v>1635</v>
      </c>
      <c r="M580" s="64" t="s">
        <v>1636</v>
      </c>
      <c r="N580" s="65">
        <v>1</v>
      </c>
      <c r="O580" s="46" t="s">
        <v>120</v>
      </c>
      <c r="P580" s="46">
        <v>0</v>
      </c>
      <c r="Q580" s="46">
        <v>0</v>
      </c>
      <c r="R580" s="46">
        <v>0</v>
      </c>
      <c r="S580" s="46">
        <v>0</v>
      </c>
      <c r="T580" s="46">
        <v>1</v>
      </c>
      <c r="U580" s="10">
        <v>1</v>
      </c>
      <c r="V580" s="48" t="s">
        <v>1637</v>
      </c>
      <c r="W580" s="46"/>
      <c r="X580" s="46"/>
      <c r="Y580" s="46"/>
      <c r="Z580" s="46"/>
      <c r="AA580" s="46"/>
      <c r="AB580" s="46"/>
      <c r="AC580" s="58"/>
    </row>
    <row r="581" spans="1:29" ht="15" customHeight="1">
      <c r="A581" s="46" t="s">
        <v>1713</v>
      </c>
      <c r="B581" s="46" t="s">
        <v>1055</v>
      </c>
      <c r="C581" s="46" t="s">
        <v>768</v>
      </c>
      <c r="D581" s="7" t="s">
        <v>30</v>
      </c>
      <c r="E581" s="63">
        <v>42825</v>
      </c>
      <c r="F581" s="46"/>
      <c r="G581" s="46">
        <v>8</v>
      </c>
      <c r="H581" s="6">
        <f t="shared" si="180"/>
        <v>8</v>
      </c>
      <c r="I581" s="46">
        <v>8</v>
      </c>
      <c r="J581" s="6">
        <f t="shared" si="181"/>
        <v>8.8000000000000007</v>
      </c>
      <c r="K581" s="6">
        <f t="shared" si="182"/>
        <v>7.2</v>
      </c>
      <c r="L581" s="64" t="s">
        <v>1714</v>
      </c>
      <c r="M581" s="64" t="s">
        <v>1715</v>
      </c>
      <c r="N581" s="65">
        <v>1</v>
      </c>
      <c r="O581" s="46" t="s">
        <v>40</v>
      </c>
      <c r="P581" s="46">
        <v>0</v>
      </c>
      <c r="Q581" s="46">
        <v>0</v>
      </c>
      <c r="R581" s="46">
        <v>0</v>
      </c>
      <c r="S581" s="46">
        <v>0</v>
      </c>
      <c r="T581" s="46">
        <v>1</v>
      </c>
      <c r="U581" s="10">
        <v>1</v>
      </c>
      <c r="V581" s="48" t="s">
        <v>1716</v>
      </c>
      <c r="W581" s="46"/>
      <c r="X581" s="46"/>
      <c r="Y581" s="46"/>
      <c r="Z581" s="7" t="s">
        <v>1717</v>
      </c>
      <c r="AA581" s="46"/>
      <c r="AB581" s="46"/>
      <c r="AC581" s="58"/>
    </row>
    <row r="582" spans="1:29" ht="12">
      <c r="A582" s="46" t="s">
        <v>1718</v>
      </c>
      <c r="B582" s="46" t="s">
        <v>1760</v>
      </c>
      <c r="C582" s="46" t="s">
        <v>300</v>
      </c>
      <c r="D582" s="7" t="s">
        <v>30</v>
      </c>
      <c r="E582" s="63">
        <v>42825</v>
      </c>
      <c r="F582" s="46" t="s">
        <v>1310</v>
      </c>
      <c r="G582" s="46">
        <v>24</v>
      </c>
      <c r="H582" s="6">
        <f t="shared" si="180"/>
        <v>24</v>
      </c>
      <c r="I582" s="46">
        <v>24</v>
      </c>
      <c r="J582" s="6">
        <f t="shared" si="181"/>
        <v>26.400000000000002</v>
      </c>
      <c r="K582" s="6">
        <f t="shared" si="182"/>
        <v>21.6</v>
      </c>
      <c r="L582" s="64" t="s">
        <v>1762</v>
      </c>
      <c r="M582" s="64" t="s">
        <v>1764</v>
      </c>
      <c r="N582" s="65">
        <v>2</v>
      </c>
      <c r="O582" s="46" t="s">
        <v>40</v>
      </c>
      <c r="P582" s="46">
        <v>0</v>
      </c>
      <c r="Q582" s="46">
        <v>0</v>
      </c>
      <c r="R582" s="46">
        <v>0</v>
      </c>
      <c r="S582" s="46">
        <v>0</v>
      </c>
      <c r="T582" s="46">
        <v>1</v>
      </c>
      <c r="U582" s="10">
        <v>1</v>
      </c>
      <c r="V582" s="48" t="s">
        <v>1766</v>
      </c>
      <c r="W582" s="46"/>
      <c r="X582" s="46"/>
      <c r="Y582" s="46"/>
      <c r="Z582" s="46"/>
      <c r="AA582" s="46"/>
      <c r="AB582" s="46"/>
      <c r="AC582" s="58"/>
    </row>
    <row r="583" spans="1:29" ht="12">
      <c r="A583" s="46" t="s">
        <v>549</v>
      </c>
      <c r="B583" s="46" t="s">
        <v>813</v>
      </c>
      <c r="C583" s="46" t="s">
        <v>551</v>
      </c>
      <c r="D583" s="7" t="s">
        <v>30</v>
      </c>
      <c r="E583" s="63">
        <v>42825</v>
      </c>
      <c r="F583" s="46"/>
      <c r="G583" s="46"/>
      <c r="H583" s="6"/>
      <c r="I583" s="46"/>
      <c r="J583" s="6"/>
      <c r="K583" s="6"/>
      <c r="L583" s="64" t="s">
        <v>567</v>
      </c>
      <c r="M583" s="64" t="s">
        <v>78</v>
      </c>
      <c r="N583" s="65">
        <v>1</v>
      </c>
      <c r="O583" s="46" t="s">
        <v>40</v>
      </c>
      <c r="P583" s="46"/>
      <c r="Q583" s="46"/>
      <c r="R583" s="46"/>
      <c r="S583" s="46"/>
      <c r="T583" s="7">
        <v>1</v>
      </c>
      <c r="U583" s="10">
        <v>1</v>
      </c>
      <c r="V583" s="7" t="s">
        <v>815</v>
      </c>
      <c r="W583" s="46"/>
      <c r="X583" s="46"/>
      <c r="Y583" s="46"/>
      <c r="Z583" s="46"/>
      <c r="AA583" s="46"/>
      <c r="AB583" s="46"/>
      <c r="AC583" s="58"/>
    </row>
    <row r="584" spans="1:29" ht="12">
      <c r="A584" s="46" t="s">
        <v>2068</v>
      </c>
      <c r="B584" s="46" t="s">
        <v>2069</v>
      </c>
      <c r="C584" s="46" t="s">
        <v>198</v>
      </c>
      <c r="D584" s="7" t="s">
        <v>30</v>
      </c>
      <c r="E584" s="63">
        <v>42825</v>
      </c>
      <c r="F584" s="46"/>
      <c r="G584" s="46"/>
      <c r="H584" s="6"/>
      <c r="I584" s="46"/>
      <c r="J584" s="6"/>
      <c r="K584" s="6"/>
      <c r="L584" s="64" t="s">
        <v>914</v>
      </c>
      <c r="M584" s="64" t="s">
        <v>2070</v>
      </c>
      <c r="N584" s="65">
        <v>2</v>
      </c>
      <c r="O584" s="46" t="s">
        <v>189</v>
      </c>
      <c r="P584" s="46">
        <v>0</v>
      </c>
      <c r="Q584" s="46">
        <v>0</v>
      </c>
      <c r="R584" s="46">
        <v>0</v>
      </c>
      <c r="S584" s="46">
        <v>0</v>
      </c>
      <c r="T584" s="46">
        <v>1</v>
      </c>
      <c r="U584" s="10">
        <v>1</v>
      </c>
      <c r="V584" s="48" t="s">
        <v>2071</v>
      </c>
      <c r="W584" s="46"/>
      <c r="X584" s="46"/>
      <c r="Y584" s="46"/>
      <c r="Z584" s="46"/>
      <c r="AA584" s="46"/>
      <c r="AB584" s="46"/>
      <c r="AC584" s="58"/>
    </row>
    <row r="585" spans="1:29" ht="12">
      <c r="A585" s="46" t="s">
        <v>1860</v>
      </c>
      <c r="B585" s="46" t="s">
        <v>1862</v>
      </c>
      <c r="C585" s="46" t="s">
        <v>1366</v>
      </c>
      <c r="D585" s="7" t="s">
        <v>30</v>
      </c>
      <c r="E585" s="63">
        <v>42825</v>
      </c>
      <c r="F585" s="46"/>
      <c r="G585" s="46">
        <v>14</v>
      </c>
      <c r="H585" s="6">
        <f t="shared" ref="H585:H588" si="183">(J585+K585)/2</f>
        <v>14.900000000000002</v>
      </c>
      <c r="I585" s="46">
        <v>16</v>
      </c>
      <c r="J585" s="6">
        <f t="shared" ref="J585:J588" si="184">G585*1.1</f>
        <v>15.400000000000002</v>
      </c>
      <c r="K585" s="6">
        <f t="shared" ref="K585:K588" si="185">I585*0.9</f>
        <v>14.4</v>
      </c>
      <c r="L585" s="64" t="s">
        <v>567</v>
      </c>
      <c r="M585" s="64" t="s">
        <v>1868</v>
      </c>
      <c r="N585" s="65">
        <v>0</v>
      </c>
      <c r="O585" s="46" t="s">
        <v>79</v>
      </c>
      <c r="P585" s="46">
        <v>12</v>
      </c>
      <c r="Q585" s="46">
        <v>0</v>
      </c>
      <c r="R585" s="46">
        <v>0</v>
      </c>
      <c r="S585" s="46">
        <v>0</v>
      </c>
      <c r="T585" s="46">
        <v>1</v>
      </c>
      <c r="U585" s="10">
        <v>1</v>
      </c>
      <c r="V585" s="48" t="s">
        <v>1871</v>
      </c>
      <c r="W585" s="46"/>
      <c r="X585" s="46"/>
      <c r="Y585" s="46"/>
      <c r="Z585" s="46"/>
      <c r="AA585" s="46"/>
      <c r="AB585" s="46"/>
      <c r="AC585" s="58"/>
    </row>
    <row r="586" spans="1:29" ht="11.25" customHeight="1">
      <c r="A586" s="7" t="s">
        <v>2161</v>
      </c>
      <c r="B586" s="46" t="s">
        <v>2162</v>
      </c>
      <c r="C586" s="46" t="s">
        <v>1806</v>
      </c>
      <c r="D586" s="7" t="s">
        <v>30</v>
      </c>
      <c r="E586" s="63">
        <v>42825</v>
      </c>
      <c r="F586" s="46"/>
      <c r="G586" s="46">
        <v>9</v>
      </c>
      <c r="H586" s="6">
        <f t="shared" si="183"/>
        <v>9</v>
      </c>
      <c r="I586" s="46">
        <v>9</v>
      </c>
      <c r="J586" s="6">
        <f t="shared" si="184"/>
        <v>9.9</v>
      </c>
      <c r="K586" s="6">
        <f t="shared" si="185"/>
        <v>8.1</v>
      </c>
      <c r="L586" s="64" t="s">
        <v>2163</v>
      </c>
      <c r="M586" s="66" t="s">
        <v>2164</v>
      </c>
      <c r="N586" s="65">
        <v>0</v>
      </c>
      <c r="O586" s="46" t="s">
        <v>40</v>
      </c>
      <c r="P586" s="46">
        <v>0</v>
      </c>
      <c r="Q586" s="46">
        <v>0</v>
      </c>
      <c r="R586" s="46">
        <v>0</v>
      </c>
      <c r="S586" s="46">
        <v>0</v>
      </c>
      <c r="T586" s="46">
        <v>1</v>
      </c>
      <c r="U586" s="10">
        <v>1</v>
      </c>
      <c r="V586" s="48" t="s">
        <v>2165</v>
      </c>
      <c r="W586" s="46"/>
      <c r="X586" s="46"/>
      <c r="Y586" s="46"/>
      <c r="Z586" s="46"/>
      <c r="AA586" s="46"/>
      <c r="AB586" s="7" t="s">
        <v>1717</v>
      </c>
      <c r="AC586" s="58"/>
    </row>
    <row r="587" spans="1:29" ht="12">
      <c r="A587" s="46" t="s">
        <v>1091</v>
      </c>
      <c r="B587" s="46" t="s">
        <v>1873</v>
      </c>
      <c r="C587" s="46" t="s">
        <v>388</v>
      </c>
      <c r="D587" s="7" t="s">
        <v>30</v>
      </c>
      <c r="E587" s="63">
        <v>42825</v>
      </c>
      <c r="F587" s="46" t="s">
        <v>924</v>
      </c>
      <c r="G587" s="46">
        <v>100</v>
      </c>
      <c r="H587" s="6">
        <f t="shared" si="183"/>
        <v>100</v>
      </c>
      <c r="I587" s="46">
        <v>100</v>
      </c>
      <c r="J587" s="6">
        <f t="shared" si="184"/>
        <v>110.00000000000001</v>
      </c>
      <c r="K587" s="6">
        <f t="shared" si="185"/>
        <v>90</v>
      </c>
      <c r="L587" s="64" t="s">
        <v>1878</v>
      </c>
      <c r="M587" s="64" t="s">
        <v>1879</v>
      </c>
      <c r="N587" s="65">
        <v>1</v>
      </c>
      <c r="O587" s="46" t="s">
        <v>47</v>
      </c>
      <c r="P587" s="46">
        <v>0</v>
      </c>
      <c r="Q587" s="46">
        <v>0</v>
      </c>
      <c r="R587" s="46">
        <v>0</v>
      </c>
      <c r="S587" s="46">
        <v>0</v>
      </c>
      <c r="T587" s="46">
        <v>1</v>
      </c>
      <c r="U587" s="10">
        <v>1</v>
      </c>
      <c r="V587" s="48" t="s">
        <v>1881</v>
      </c>
      <c r="W587" s="46"/>
      <c r="X587" s="46"/>
      <c r="Y587" s="46"/>
      <c r="Z587" s="46"/>
      <c r="AA587" s="46"/>
      <c r="AB587" s="46"/>
      <c r="AC587" s="58"/>
    </row>
    <row r="588" spans="1:29" ht="12">
      <c r="A588" s="46" t="s">
        <v>1884</v>
      </c>
      <c r="B588" s="46" t="s">
        <v>1885</v>
      </c>
      <c r="C588" s="46" t="s">
        <v>443</v>
      </c>
      <c r="D588" s="7" t="s">
        <v>30</v>
      </c>
      <c r="E588" s="63">
        <v>42825</v>
      </c>
      <c r="F588" s="46" t="s">
        <v>207</v>
      </c>
      <c r="G588" s="46">
        <v>200</v>
      </c>
      <c r="H588" s="6">
        <f t="shared" si="183"/>
        <v>200</v>
      </c>
      <c r="I588" s="46">
        <v>200</v>
      </c>
      <c r="J588" s="6">
        <f t="shared" si="184"/>
        <v>220.00000000000003</v>
      </c>
      <c r="K588" s="6">
        <f t="shared" si="185"/>
        <v>180</v>
      </c>
      <c r="L588" s="64" t="s">
        <v>173</v>
      </c>
      <c r="M588" s="64" t="s">
        <v>1890</v>
      </c>
      <c r="N588" s="65">
        <v>2</v>
      </c>
      <c r="O588" s="46" t="s">
        <v>60</v>
      </c>
      <c r="P588" s="46">
        <v>0</v>
      </c>
      <c r="Q588" s="46">
        <v>0</v>
      </c>
      <c r="R588" s="46">
        <v>0</v>
      </c>
      <c r="S588" s="46">
        <v>0</v>
      </c>
      <c r="T588" s="46">
        <v>1</v>
      </c>
      <c r="U588" s="10">
        <v>1</v>
      </c>
      <c r="V588" s="48" t="s">
        <v>1894</v>
      </c>
      <c r="W588" s="46"/>
      <c r="X588" s="46"/>
      <c r="Y588" s="46"/>
      <c r="Z588" s="7"/>
      <c r="AA588" s="46"/>
      <c r="AB588" s="46"/>
      <c r="AC588" s="58"/>
    </row>
    <row r="589" spans="1:29" ht="12">
      <c r="A589" s="46" t="s">
        <v>1884</v>
      </c>
      <c r="B589" s="46" t="s">
        <v>1885</v>
      </c>
      <c r="C589" s="7" t="s">
        <v>443</v>
      </c>
      <c r="D589" s="7" t="s">
        <v>30</v>
      </c>
      <c r="E589" s="63">
        <v>42825</v>
      </c>
      <c r="F589" s="7" t="s">
        <v>1896</v>
      </c>
      <c r="G589" s="46"/>
      <c r="H589" s="6"/>
      <c r="I589" s="46"/>
      <c r="J589" s="6"/>
      <c r="K589" s="6"/>
      <c r="L589" s="64" t="s">
        <v>173</v>
      </c>
      <c r="M589" s="64" t="s">
        <v>1890</v>
      </c>
      <c r="N589" s="65">
        <v>1</v>
      </c>
      <c r="O589" s="7" t="s">
        <v>60</v>
      </c>
      <c r="P589" s="7">
        <v>0</v>
      </c>
      <c r="Q589" s="7">
        <v>0</v>
      </c>
      <c r="R589" s="7">
        <v>0</v>
      </c>
      <c r="S589" s="7">
        <v>0</v>
      </c>
      <c r="T589" s="7">
        <v>0</v>
      </c>
      <c r="U589" s="10">
        <v>1</v>
      </c>
      <c r="V589" s="48" t="s">
        <v>1894</v>
      </c>
      <c r="W589" s="46"/>
      <c r="X589" s="46"/>
      <c r="Y589" s="46"/>
      <c r="Z589" s="46"/>
      <c r="AA589" s="46"/>
      <c r="AB589" s="46"/>
      <c r="AC589" s="58"/>
    </row>
    <row r="590" spans="1:29" ht="12">
      <c r="A590" s="46" t="s">
        <v>1898</v>
      </c>
      <c r="B590" s="46" t="s">
        <v>1899</v>
      </c>
      <c r="C590" s="46" t="s">
        <v>443</v>
      </c>
      <c r="D590" s="7" t="s">
        <v>30</v>
      </c>
      <c r="E590" s="63">
        <v>42825</v>
      </c>
      <c r="F590" s="46"/>
      <c r="G590" s="46">
        <v>30</v>
      </c>
      <c r="H590" s="6">
        <f t="shared" ref="H590:H591" si="186">(J590+K590)/2</f>
        <v>30</v>
      </c>
      <c r="I590" s="46">
        <v>30</v>
      </c>
      <c r="J590" s="6">
        <f t="shared" ref="J590:J591" si="187">G590*1.1</f>
        <v>33</v>
      </c>
      <c r="K590" s="6">
        <f t="shared" ref="K590:K591" si="188">I590*0.9</f>
        <v>27</v>
      </c>
      <c r="L590" s="64" t="s">
        <v>173</v>
      </c>
      <c r="M590" s="66" t="s">
        <v>1904</v>
      </c>
      <c r="N590" s="65">
        <v>1</v>
      </c>
      <c r="O590" s="46" t="s">
        <v>47</v>
      </c>
      <c r="P590" s="46">
        <v>0</v>
      </c>
      <c r="Q590" s="46">
        <v>0</v>
      </c>
      <c r="R590" s="46">
        <v>0</v>
      </c>
      <c r="S590" s="46">
        <v>0</v>
      </c>
      <c r="T590" s="46">
        <v>1</v>
      </c>
      <c r="U590" s="10">
        <v>1</v>
      </c>
      <c r="V590" s="48" t="s">
        <v>1909</v>
      </c>
      <c r="W590" s="46"/>
      <c r="X590" s="46"/>
      <c r="Y590" s="46"/>
      <c r="Z590" s="46"/>
      <c r="AA590" s="46"/>
      <c r="AB590" s="46"/>
      <c r="AC590" s="58"/>
    </row>
    <row r="591" spans="1:29" ht="12">
      <c r="A591" s="46" t="s">
        <v>1912</v>
      </c>
      <c r="B591" s="46" t="s">
        <v>1914</v>
      </c>
      <c r="C591" s="46" t="s">
        <v>516</v>
      </c>
      <c r="D591" s="7" t="s">
        <v>30</v>
      </c>
      <c r="E591" s="63">
        <v>42825</v>
      </c>
      <c r="F591" s="46"/>
      <c r="G591" s="46">
        <v>45</v>
      </c>
      <c r="H591" s="6">
        <f t="shared" si="186"/>
        <v>45</v>
      </c>
      <c r="I591" s="46">
        <v>45</v>
      </c>
      <c r="J591" s="6">
        <f t="shared" si="187"/>
        <v>49.500000000000007</v>
      </c>
      <c r="K591" s="6">
        <f t="shared" si="188"/>
        <v>40.5</v>
      </c>
      <c r="L591" s="64" t="s">
        <v>1918</v>
      </c>
      <c r="M591" s="64" t="s">
        <v>1919</v>
      </c>
      <c r="N591" s="65">
        <v>1</v>
      </c>
      <c r="O591" s="46" t="s">
        <v>60</v>
      </c>
      <c r="P591" s="46">
        <v>0</v>
      </c>
      <c r="Q591" s="46">
        <v>0</v>
      </c>
      <c r="R591" s="46">
        <v>0</v>
      </c>
      <c r="S591" s="46">
        <v>0</v>
      </c>
      <c r="T591" s="46">
        <v>1</v>
      </c>
      <c r="U591" s="10">
        <v>1</v>
      </c>
      <c r="V591" s="48" t="s">
        <v>1921</v>
      </c>
      <c r="W591" s="46"/>
      <c r="X591" s="46"/>
      <c r="Y591" s="46"/>
      <c r="Z591" s="46"/>
      <c r="AA591" s="46"/>
      <c r="AB591" s="46"/>
      <c r="AC591" s="58"/>
    </row>
    <row r="592" spans="1:29" ht="12">
      <c r="K592" s="3"/>
      <c r="N592" s="68"/>
    </row>
    <row r="593" spans="7:21" ht="13">
      <c r="G593">
        <f t="shared" ref="G593:I593" si="189">SUM(G2:G591)</f>
        <v>77389</v>
      </c>
      <c r="H593">
        <f t="shared" si="189"/>
        <v>82877.200000000012</v>
      </c>
      <c r="I593">
        <f t="shared" si="189"/>
        <v>89585</v>
      </c>
      <c r="K593" s="3"/>
      <c r="M593">
        <f>N593/(SUM(N593:N595))</f>
        <v>0.14871794871794872</v>
      </c>
      <c r="N593" s="69">
        <f>COUNTIF(N2:N592, "2")</f>
        <v>87</v>
      </c>
      <c r="O593" s="22" t="s">
        <v>523</v>
      </c>
    </row>
    <row r="594" spans="7:21" ht="13">
      <c r="K594" s="3"/>
      <c r="M594">
        <f>N594/(SUM(N593:N595))</f>
        <v>0.66666666666666663</v>
      </c>
      <c r="N594" s="69">
        <f>COUNTIF(N2:N592, "1")</f>
        <v>390</v>
      </c>
      <c r="O594" s="22" t="s">
        <v>156</v>
      </c>
    </row>
    <row r="595" spans="7:21" ht="13">
      <c r="M595">
        <f>N595/(SUM(N593:N595))</f>
        <v>0.18461538461538463</v>
      </c>
      <c r="N595" s="69">
        <f>COUNTIF(N2:N592, "0")</f>
        <v>108</v>
      </c>
      <c r="O595" s="22" t="s">
        <v>2389</v>
      </c>
    </row>
    <row r="596" spans="7:21" ht="12">
      <c r="N596" s="68">
        <f>SUM(N593:N595)</f>
        <v>585</v>
      </c>
      <c r="O596" s="22" t="s">
        <v>2390</v>
      </c>
      <c r="P596">
        <f t="shared" ref="P596:U596" si="190">SUM(P2:P591)</f>
        <v>201</v>
      </c>
      <c r="Q596">
        <f t="shared" si="190"/>
        <v>15</v>
      </c>
      <c r="R596">
        <f t="shared" si="190"/>
        <v>4</v>
      </c>
      <c r="S596">
        <f t="shared" si="190"/>
        <v>3</v>
      </c>
      <c r="T596">
        <f t="shared" si="190"/>
        <v>576</v>
      </c>
      <c r="U596">
        <f t="shared" si="190"/>
        <v>585</v>
      </c>
    </row>
    <row r="597" spans="7:21" ht="12">
      <c r="N597" s="68"/>
    </row>
    <row r="598" spans="7:21" ht="12">
      <c r="N598" s="68"/>
    </row>
    <row r="599" spans="7:21" ht="12">
      <c r="N599" s="68"/>
    </row>
    <row r="600" spans="7:21" ht="12">
      <c r="N600" s="68"/>
    </row>
    <row r="601" spans="7:21" ht="12">
      <c r="N601" s="68"/>
    </row>
    <row r="602" spans="7:21" ht="12">
      <c r="N602" s="68"/>
    </row>
    <row r="603" spans="7:21" ht="12">
      <c r="N603" s="28" t="s">
        <v>2391</v>
      </c>
    </row>
    <row r="604" spans="7:21" ht="12">
      <c r="N604" s="28" t="s">
        <v>2392</v>
      </c>
    </row>
    <row r="605" spans="7:21" ht="12">
      <c r="N605" s="28" t="s">
        <v>2393</v>
      </c>
    </row>
    <row r="606" spans="7:21" ht="12">
      <c r="N606" s="68"/>
    </row>
    <row r="607" spans="7:21" ht="12">
      <c r="N607" s="68"/>
    </row>
    <row r="608" spans="7:21" ht="12">
      <c r="N608" s="68"/>
    </row>
    <row r="609" spans="14:14" ht="12">
      <c r="N609" s="28" t="s">
        <v>2394</v>
      </c>
    </row>
    <row r="610" spans="14:14" ht="12">
      <c r="N610" s="68"/>
    </row>
    <row r="611" spans="14:14" ht="12">
      <c r="N611" s="68"/>
    </row>
    <row r="612" spans="14:14" ht="12">
      <c r="N612" s="68"/>
    </row>
    <row r="613" spans="14:14" ht="12">
      <c r="N613" s="68"/>
    </row>
    <row r="614" spans="14:14" ht="12">
      <c r="N614" s="28" t="s">
        <v>2395</v>
      </c>
    </row>
    <row r="615" spans="14:14" ht="12">
      <c r="N615" s="68"/>
    </row>
    <row r="616" spans="14:14" ht="12">
      <c r="N616" s="28">
        <v>1003</v>
      </c>
    </row>
    <row r="617" spans="14:14" ht="12">
      <c r="N617" s="68"/>
    </row>
    <row r="618" spans="14:14" ht="12">
      <c r="N618" s="28">
        <v>1005</v>
      </c>
    </row>
    <row r="619" spans="14:14" ht="12">
      <c r="N619" s="68"/>
    </row>
    <row r="620" spans="14:14" ht="12">
      <c r="N620" s="68"/>
    </row>
    <row r="621" spans="14:14" ht="12">
      <c r="N621" s="28">
        <v>1008</v>
      </c>
    </row>
    <row r="622" spans="14:14" ht="12">
      <c r="N622" s="68"/>
    </row>
    <row r="623" spans="14:14" ht="12">
      <c r="N623" s="68"/>
    </row>
    <row r="624" spans="14:14" ht="12">
      <c r="N624" s="68"/>
    </row>
    <row r="625" spans="14:14" ht="12">
      <c r="N625" s="68"/>
    </row>
    <row r="626" spans="14:14" ht="12">
      <c r="N626" s="68"/>
    </row>
    <row r="627" spans="14:14" ht="12">
      <c r="N627" s="28">
        <v>1014</v>
      </c>
    </row>
    <row r="628" spans="14:14" ht="12">
      <c r="N628" s="68"/>
    </row>
    <row r="629" spans="14:14" ht="12">
      <c r="N629" s="68"/>
    </row>
    <row r="630" spans="14:14" ht="12">
      <c r="N630" s="68"/>
    </row>
    <row r="631" spans="14:14" ht="12">
      <c r="N631" s="68"/>
    </row>
    <row r="632" spans="14:14" ht="12">
      <c r="N632" s="68"/>
    </row>
    <row r="633" spans="14:14" ht="12">
      <c r="N633" s="68"/>
    </row>
    <row r="634" spans="14:14" ht="12">
      <c r="N634" s="68"/>
    </row>
    <row r="635" spans="14:14" ht="12">
      <c r="N635" s="68"/>
    </row>
    <row r="636" spans="14:14" ht="12">
      <c r="N636" s="68"/>
    </row>
    <row r="637" spans="14:14" ht="12">
      <c r="N637" s="68"/>
    </row>
    <row r="638" spans="14:14" ht="12">
      <c r="N638" s="68"/>
    </row>
    <row r="639" spans="14:14" ht="12">
      <c r="N639" s="68"/>
    </row>
    <row r="640" spans="14:14" ht="12">
      <c r="N640" s="68"/>
    </row>
    <row r="641" spans="14:14" ht="12">
      <c r="N641" s="68"/>
    </row>
    <row r="642" spans="14:14" ht="12">
      <c r="N642" s="68"/>
    </row>
    <row r="643" spans="14:14" ht="12">
      <c r="N643" s="68"/>
    </row>
    <row r="644" spans="14:14" ht="12">
      <c r="N644" s="68"/>
    </row>
    <row r="645" spans="14:14" ht="12">
      <c r="N645" s="68"/>
    </row>
    <row r="646" spans="14:14" ht="12">
      <c r="N646" s="68"/>
    </row>
    <row r="647" spans="14:14" ht="12">
      <c r="N647" s="68"/>
    </row>
    <row r="648" spans="14:14" ht="12">
      <c r="N648" s="68"/>
    </row>
    <row r="649" spans="14:14" ht="12">
      <c r="N649" s="68"/>
    </row>
    <row r="650" spans="14:14" ht="12">
      <c r="N650" s="68"/>
    </row>
    <row r="651" spans="14:14" ht="12">
      <c r="N651" s="68"/>
    </row>
    <row r="652" spans="14:14" ht="12">
      <c r="N652" s="68"/>
    </row>
    <row r="653" spans="14:14" ht="12">
      <c r="N653" s="68"/>
    </row>
    <row r="654" spans="14:14" ht="12">
      <c r="N654" s="68"/>
    </row>
    <row r="655" spans="14:14" ht="12">
      <c r="N655" s="68"/>
    </row>
    <row r="656" spans="14:14" ht="12">
      <c r="N656" s="68"/>
    </row>
    <row r="657" spans="14:14" ht="12">
      <c r="N657" s="68"/>
    </row>
    <row r="658" spans="14:14" ht="12">
      <c r="N658" s="68"/>
    </row>
    <row r="659" spans="14:14" ht="12">
      <c r="N659" s="68"/>
    </row>
    <row r="660" spans="14:14" ht="12">
      <c r="N660" s="68"/>
    </row>
    <row r="661" spans="14:14" ht="12">
      <c r="N661" s="68"/>
    </row>
    <row r="662" spans="14:14" ht="12">
      <c r="N662" s="68"/>
    </row>
    <row r="663" spans="14:14" ht="12">
      <c r="N663" s="68"/>
    </row>
    <row r="664" spans="14:14" ht="12">
      <c r="N664" s="68"/>
    </row>
    <row r="665" spans="14:14" ht="12">
      <c r="N665" s="68"/>
    </row>
    <row r="666" spans="14:14" ht="12">
      <c r="N666" s="68"/>
    </row>
    <row r="667" spans="14:14" ht="12">
      <c r="N667" s="68"/>
    </row>
    <row r="668" spans="14:14" ht="12">
      <c r="N668" s="68"/>
    </row>
    <row r="669" spans="14:14" ht="12">
      <c r="N669" s="68"/>
    </row>
    <row r="670" spans="14:14" ht="12">
      <c r="N670" s="68"/>
    </row>
    <row r="671" spans="14:14" ht="12">
      <c r="N671" s="68"/>
    </row>
    <row r="672" spans="14:14" ht="12">
      <c r="N672" s="68"/>
    </row>
    <row r="673" spans="14:14" ht="12">
      <c r="N673" s="68"/>
    </row>
    <row r="674" spans="14:14" ht="12">
      <c r="N674" s="68"/>
    </row>
    <row r="675" spans="14:14" ht="12">
      <c r="N675" s="68"/>
    </row>
    <row r="676" spans="14:14" ht="12">
      <c r="N676" s="68"/>
    </row>
    <row r="677" spans="14:14" ht="12">
      <c r="N677" s="68"/>
    </row>
    <row r="678" spans="14:14" ht="12">
      <c r="N678" s="68"/>
    </row>
    <row r="679" spans="14:14" ht="12">
      <c r="N679" s="68"/>
    </row>
    <row r="680" spans="14:14" ht="12">
      <c r="N680" s="68"/>
    </row>
    <row r="681" spans="14:14" ht="12">
      <c r="N681" s="68"/>
    </row>
    <row r="682" spans="14:14" ht="12">
      <c r="N682" s="68"/>
    </row>
    <row r="683" spans="14:14" ht="12">
      <c r="N683" s="68"/>
    </row>
    <row r="684" spans="14:14" ht="12">
      <c r="N684" s="68"/>
    </row>
    <row r="685" spans="14:14" ht="12">
      <c r="N685" s="68"/>
    </row>
    <row r="686" spans="14:14" ht="12">
      <c r="N686" s="68"/>
    </row>
    <row r="687" spans="14:14" ht="12">
      <c r="N687" s="68"/>
    </row>
    <row r="688" spans="14:14" ht="12">
      <c r="N688" s="68"/>
    </row>
    <row r="689" spans="14:14" ht="12">
      <c r="N689" s="68"/>
    </row>
    <row r="690" spans="14:14" ht="12">
      <c r="N690" s="68"/>
    </row>
    <row r="691" spans="14:14" ht="12">
      <c r="N691" s="68"/>
    </row>
    <row r="692" spans="14:14" ht="12">
      <c r="N692" s="68"/>
    </row>
    <row r="693" spans="14:14" ht="12">
      <c r="N693" s="68"/>
    </row>
    <row r="694" spans="14:14" ht="12">
      <c r="N694" s="68"/>
    </row>
    <row r="695" spans="14:14" ht="12">
      <c r="N695" s="68"/>
    </row>
    <row r="696" spans="14:14" ht="12">
      <c r="N696" s="68"/>
    </row>
    <row r="697" spans="14:14" ht="12">
      <c r="N697" s="68"/>
    </row>
    <row r="698" spans="14:14" ht="12">
      <c r="N698" s="68"/>
    </row>
    <row r="699" spans="14:14" ht="12">
      <c r="N699" s="68"/>
    </row>
    <row r="700" spans="14:14" ht="12">
      <c r="N700" s="68"/>
    </row>
    <row r="701" spans="14:14" ht="12">
      <c r="N701" s="68"/>
    </row>
    <row r="702" spans="14:14" ht="12">
      <c r="N702" s="68"/>
    </row>
    <row r="703" spans="14:14" ht="12">
      <c r="N703" s="68"/>
    </row>
    <row r="704" spans="14:14" ht="12">
      <c r="N704" s="68"/>
    </row>
    <row r="705" spans="14:14" ht="12">
      <c r="N705" s="68"/>
    </row>
    <row r="706" spans="14:14" ht="12">
      <c r="N706" s="68"/>
    </row>
    <row r="707" spans="14:14" ht="12">
      <c r="N707" s="68"/>
    </row>
    <row r="708" spans="14:14" ht="12">
      <c r="N708" s="68"/>
    </row>
    <row r="709" spans="14:14" ht="12">
      <c r="N709" s="68"/>
    </row>
    <row r="710" spans="14:14" ht="12">
      <c r="N710" s="68"/>
    </row>
    <row r="711" spans="14:14" ht="12">
      <c r="N711" s="68"/>
    </row>
    <row r="712" spans="14:14" ht="12">
      <c r="N712" s="68"/>
    </row>
    <row r="713" spans="14:14" ht="12">
      <c r="N713" s="68"/>
    </row>
    <row r="714" spans="14:14" ht="12">
      <c r="N714" s="68"/>
    </row>
    <row r="715" spans="14:14" ht="12">
      <c r="N715" s="68"/>
    </row>
    <row r="716" spans="14:14" ht="12">
      <c r="N716" s="68"/>
    </row>
    <row r="717" spans="14:14" ht="12">
      <c r="N717" s="68"/>
    </row>
    <row r="718" spans="14:14" ht="12">
      <c r="N718" s="68"/>
    </row>
    <row r="719" spans="14:14" ht="12">
      <c r="N719" s="68"/>
    </row>
    <row r="720" spans="14:14" ht="12">
      <c r="N720" s="68"/>
    </row>
    <row r="721" spans="14:14" ht="12">
      <c r="N721" s="68"/>
    </row>
    <row r="722" spans="14:14" ht="12">
      <c r="N722" s="68"/>
    </row>
    <row r="723" spans="14:14" ht="12">
      <c r="N723" s="68"/>
    </row>
    <row r="724" spans="14:14" ht="12">
      <c r="N724" s="68"/>
    </row>
    <row r="725" spans="14:14" ht="12">
      <c r="N725" s="68"/>
    </row>
    <row r="726" spans="14:14" ht="12">
      <c r="N726" s="68"/>
    </row>
    <row r="727" spans="14:14" ht="12">
      <c r="N727" s="68"/>
    </row>
    <row r="728" spans="14:14" ht="12">
      <c r="N728" s="68"/>
    </row>
    <row r="729" spans="14:14" ht="12">
      <c r="N729" s="68"/>
    </row>
    <row r="730" spans="14:14" ht="12">
      <c r="N730" s="68"/>
    </row>
    <row r="731" spans="14:14" ht="12">
      <c r="N731" s="68"/>
    </row>
    <row r="732" spans="14:14" ht="12">
      <c r="N732" s="68"/>
    </row>
    <row r="733" spans="14:14" ht="12">
      <c r="N733" s="68"/>
    </row>
    <row r="734" spans="14:14" ht="12">
      <c r="N734" s="68"/>
    </row>
    <row r="735" spans="14:14" ht="12">
      <c r="N735" s="68"/>
    </row>
    <row r="736" spans="14:14" ht="12">
      <c r="N736" s="68"/>
    </row>
    <row r="737" spans="14:14" ht="12">
      <c r="N737" s="68"/>
    </row>
    <row r="738" spans="14:14" ht="12">
      <c r="N738" s="68"/>
    </row>
    <row r="739" spans="14:14" ht="12">
      <c r="N739" s="68"/>
    </row>
    <row r="740" spans="14:14" ht="12">
      <c r="N740" s="68"/>
    </row>
    <row r="741" spans="14:14" ht="12">
      <c r="N741" s="68"/>
    </row>
    <row r="742" spans="14:14" ht="12">
      <c r="N742" s="68"/>
    </row>
    <row r="743" spans="14:14" ht="12">
      <c r="N743" s="68"/>
    </row>
    <row r="744" spans="14:14" ht="12">
      <c r="N744" s="68"/>
    </row>
    <row r="745" spans="14:14" ht="12">
      <c r="N745" s="68"/>
    </row>
    <row r="746" spans="14:14" ht="12">
      <c r="N746" s="68"/>
    </row>
    <row r="747" spans="14:14" ht="12">
      <c r="N747" s="68"/>
    </row>
    <row r="748" spans="14:14" ht="12">
      <c r="N748" s="68"/>
    </row>
    <row r="749" spans="14:14" ht="12">
      <c r="N749" s="68"/>
    </row>
    <row r="750" spans="14:14" ht="12">
      <c r="N750" s="68"/>
    </row>
    <row r="751" spans="14:14" ht="12">
      <c r="N751" s="68"/>
    </row>
    <row r="752" spans="14:14" ht="12">
      <c r="N752" s="68"/>
    </row>
    <row r="753" spans="14:14" ht="12">
      <c r="N753" s="68"/>
    </row>
    <row r="754" spans="14:14" ht="12">
      <c r="N754" s="68"/>
    </row>
    <row r="755" spans="14:14" ht="12">
      <c r="N755" s="68"/>
    </row>
    <row r="756" spans="14:14" ht="12">
      <c r="N756" s="68"/>
    </row>
    <row r="757" spans="14:14" ht="12">
      <c r="N757" s="68"/>
    </row>
    <row r="758" spans="14:14" ht="12">
      <c r="N758" s="68"/>
    </row>
    <row r="759" spans="14:14" ht="12">
      <c r="N759" s="68"/>
    </row>
    <row r="760" spans="14:14" ht="12">
      <c r="N760" s="68"/>
    </row>
    <row r="761" spans="14:14" ht="12">
      <c r="N761" s="68"/>
    </row>
    <row r="762" spans="14:14" ht="12">
      <c r="N762" s="68"/>
    </row>
    <row r="763" spans="14:14" ht="12">
      <c r="N763" s="68"/>
    </row>
    <row r="764" spans="14:14" ht="12">
      <c r="N764" s="68"/>
    </row>
    <row r="765" spans="14:14" ht="12">
      <c r="N765" s="68"/>
    </row>
    <row r="766" spans="14:14" ht="12">
      <c r="N766" s="68"/>
    </row>
    <row r="767" spans="14:14" ht="12">
      <c r="N767" s="68"/>
    </row>
    <row r="768" spans="14:14" ht="12">
      <c r="N768" s="68"/>
    </row>
    <row r="769" spans="14:14" ht="12">
      <c r="N769" s="68"/>
    </row>
    <row r="770" spans="14:14" ht="12">
      <c r="N770" s="68"/>
    </row>
    <row r="771" spans="14:14" ht="12">
      <c r="N771" s="68"/>
    </row>
    <row r="772" spans="14:14" ht="12">
      <c r="N772" s="68"/>
    </row>
    <row r="773" spans="14:14" ht="12">
      <c r="N773" s="68"/>
    </row>
    <row r="774" spans="14:14" ht="12">
      <c r="N774" s="68"/>
    </row>
    <row r="775" spans="14:14" ht="12">
      <c r="N775" s="68"/>
    </row>
    <row r="776" spans="14:14" ht="12">
      <c r="N776" s="68"/>
    </row>
    <row r="777" spans="14:14" ht="12">
      <c r="N777" s="68"/>
    </row>
    <row r="778" spans="14:14" ht="12">
      <c r="N778" s="68"/>
    </row>
    <row r="779" spans="14:14" ht="12">
      <c r="N779" s="68"/>
    </row>
    <row r="780" spans="14:14" ht="12">
      <c r="N780" s="68"/>
    </row>
    <row r="781" spans="14:14" ht="12">
      <c r="N781" s="68"/>
    </row>
    <row r="782" spans="14:14" ht="12">
      <c r="N782" s="68"/>
    </row>
    <row r="783" spans="14:14" ht="12">
      <c r="N783" s="68"/>
    </row>
    <row r="784" spans="14:14" ht="12">
      <c r="N784" s="68"/>
    </row>
    <row r="785" spans="14:14" ht="12">
      <c r="N785" s="68"/>
    </row>
    <row r="786" spans="14:14" ht="12">
      <c r="N786" s="68"/>
    </row>
    <row r="787" spans="14:14" ht="12">
      <c r="N787" s="68"/>
    </row>
    <row r="788" spans="14:14" ht="12">
      <c r="N788" s="68"/>
    </row>
    <row r="789" spans="14:14" ht="12">
      <c r="N789" s="68"/>
    </row>
    <row r="790" spans="14:14" ht="12">
      <c r="N790" s="68"/>
    </row>
    <row r="791" spans="14:14" ht="12">
      <c r="N791" s="68"/>
    </row>
    <row r="792" spans="14:14" ht="12">
      <c r="N792" s="68"/>
    </row>
    <row r="793" spans="14:14" ht="12">
      <c r="N793" s="68"/>
    </row>
    <row r="794" spans="14:14" ht="12">
      <c r="N794" s="68"/>
    </row>
    <row r="795" spans="14:14" ht="12">
      <c r="N795" s="68"/>
    </row>
    <row r="796" spans="14:14" ht="12">
      <c r="N796" s="68"/>
    </row>
    <row r="797" spans="14:14" ht="12">
      <c r="N797" s="68"/>
    </row>
    <row r="798" spans="14:14" ht="12">
      <c r="N798" s="68"/>
    </row>
    <row r="799" spans="14:14" ht="12">
      <c r="N799" s="68"/>
    </row>
    <row r="800" spans="14:14" ht="12">
      <c r="N800" s="68"/>
    </row>
    <row r="801" spans="14:14" ht="12">
      <c r="N801" s="68"/>
    </row>
    <row r="802" spans="14:14" ht="12">
      <c r="N802" s="68"/>
    </row>
    <row r="803" spans="14:14" ht="12">
      <c r="N803" s="68"/>
    </row>
    <row r="804" spans="14:14" ht="12">
      <c r="N804" s="68"/>
    </row>
    <row r="805" spans="14:14" ht="12">
      <c r="N805" s="68"/>
    </row>
    <row r="806" spans="14:14" ht="12">
      <c r="N806" s="68"/>
    </row>
    <row r="807" spans="14:14" ht="12">
      <c r="N807" s="68"/>
    </row>
    <row r="808" spans="14:14" ht="12">
      <c r="N808" s="68"/>
    </row>
    <row r="809" spans="14:14" ht="12">
      <c r="N809" s="68"/>
    </row>
    <row r="810" spans="14:14" ht="12">
      <c r="N810" s="68"/>
    </row>
    <row r="811" spans="14:14" ht="12">
      <c r="N811" s="68"/>
    </row>
    <row r="812" spans="14:14" ht="12">
      <c r="N812" s="68"/>
    </row>
    <row r="813" spans="14:14" ht="12">
      <c r="N813" s="68"/>
    </row>
    <row r="814" spans="14:14" ht="12">
      <c r="N814" s="68"/>
    </row>
    <row r="815" spans="14:14" ht="12">
      <c r="N815" s="68"/>
    </row>
    <row r="816" spans="14:14" ht="12">
      <c r="N816" s="68"/>
    </row>
    <row r="817" spans="14:14" ht="12">
      <c r="N817" s="68"/>
    </row>
    <row r="818" spans="14:14" ht="12">
      <c r="N818" s="68"/>
    </row>
    <row r="819" spans="14:14" ht="12">
      <c r="N819" s="68"/>
    </row>
    <row r="820" spans="14:14" ht="12">
      <c r="N820" s="68"/>
    </row>
    <row r="821" spans="14:14" ht="12">
      <c r="N821" s="68"/>
    </row>
    <row r="822" spans="14:14" ht="12">
      <c r="N822" s="68"/>
    </row>
    <row r="823" spans="14:14" ht="12">
      <c r="N823" s="68"/>
    </row>
    <row r="824" spans="14:14" ht="12">
      <c r="N824" s="68"/>
    </row>
    <row r="825" spans="14:14" ht="12">
      <c r="N825" s="68"/>
    </row>
    <row r="826" spans="14:14" ht="12">
      <c r="N826" s="68"/>
    </row>
    <row r="827" spans="14:14" ht="12">
      <c r="N827" s="68"/>
    </row>
    <row r="828" spans="14:14" ht="12">
      <c r="N828" s="68"/>
    </row>
    <row r="829" spans="14:14" ht="12">
      <c r="N829" s="68"/>
    </row>
    <row r="830" spans="14:14" ht="12">
      <c r="N830" s="68"/>
    </row>
    <row r="831" spans="14:14" ht="12">
      <c r="N831" s="68"/>
    </row>
    <row r="832" spans="14:14" ht="12">
      <c r="N832" s="68"/>
    </row>
    <row r="833" spans="14:14" ht="12">
      <c r="N833" s="68"/>
    </row>
    <row r="834" spans="14:14" ht="12">
      <c r="N834" s="68"/>
    </row>
    <row r="835" spans="14:14" ht="12">
      <c r="N835" s="68"/>
    </row>
    <row r="836" spans="14:14" ht="12">
      <c r="N836" s="68"/>
    </row>
    <row r="837" spans="14:14" ht="12">
      <c r="N837" s="68"/>
    </row>
    <row r="838" spans="14:14" ht="12">
      <c r="N838" s="68"/>
    </row>
    <row r="839" spans="14:14" ht="12">
      <c r="N839" s="68"/>
    </row>
    <row r="840" spans="14:14" ht="12">
      <c r="N840" s="68"/>
    </row>
    <row r="841" spans="14:14" ht="12">
      <c r="N841" s="68"/>
    </row>
    <row r="842" spans="14:14" ht="12">
      <c r="N842" s="68"/>
    </row>
    <row r="843" spans="14:14" ht="12">
      <c r="N843" s="68"/>
    </row>
    <row r="844" spans="14:14" ht="12">
      <c r="N844" s="68"/>
    </row>
    <row r="845" spans="14:14" ht="12">
      <c r="N845" s="68"/>
    </row>
    <row r="846" spans="14:14" ht="12">
      <c r="N846" s="68"/>
    </row>
    <row r="847" spans="14:14" ht="12">
      <c r="N847" s="68"/>
    </row>
    <row r="848" spans="14:14" ht="12">
      <c r="N848" s="68"/>
    </row>
    <row r="849" spans="14:14" ht="12">
      <c r="N849" s="68"/>
    </row>
    <row r="850" spans="14:14" ht="12">
      <c r="N850" s="68"/>
    </row>
    <row r="851" spans="14:14" ht="12">
      <c r="N851" s="68"/>
    </row>
    <row r="852" spans="14:14" ht="12">
      <c r="N852" s="68"/>
    </row>
    <row r="853" spans="14:14" ht="12">
      <c r="N853" s="68"/>
    </row>
    <row r="854" spans="14:14" ht="12">
      <c r="N854" s="68"/>
    </row>
    <row r="855" spans="14:14" ht="12">
      <c r="N855" s="68"/>
    </row>
    <row r="856" spans="14:14" ht="12">
      <c r="N856" s="68"/>
    </row>
    <row r="857" spans="14:14" ht="12">
      <c r="N857" s="68"/>
    </row>
    <row r="858" spans="14:14" ht="12">
      <c r="N858" s="68"/>
    </row>
    <row r="859" spans="14:14" ht="12">
      <c r="N859" s="68"/>
    </row>
    <row r="860" spans="14:14" ht="12">
      <c r="N860" s="68"/>
    </row>
    <row r="861" spans="14:14" ht="12">
      <c r="N861" s="68"/>
    </row>
    <row r="862" spans="14:14" ht="12">
      <c r="N862" s="68"/>
    </row>
    <row r="863" spans="14:14" ht="12">
      <c r="N863" s="68"/>
    </row>
    <row r="864" spans="14:14" ht="12">
      <c r="N864" s="68"/>
    </row>
    <row r="865" spans="14:14" ht="12">
      <c r="N865" s="68"/>
    </row>
    <row r="866" spans="14:14" ht="12">
      <c r="N866" s="68"/>
    </row>
    <row r="867" spans="14:14" ht="12">
      <c r="N867" s="68"/>
    </row>
    <row r="868" spans="14:14" ht="12">
      <c r="N868" s="68"/>
    </row>
    <row r="869" spans="14:14" ht="12">
      <c r="N869" s="68"/>
    </row>
    <row r="870" spans="14:14" ht="12">
      <c r="N870" s="68"/>
    </row>
    <row r="871" spans="14:14" ht="12">
      <c r="N871" s="68"/>
    </row>
    <row r="872" spans="14:14" ht="12">
      <c r="N872" s="68"/>
    </row>
    <row r="873" spans="14:14" ht="12">
      <c r="N873" s="68"/>
    </row>
    <row r="874" spans="14:14" ht="12">
      <c r="N874" s="68"/>
    </row>
    <row r="875" spans="14:14" ht="12">
      <c r="N875" s="68"/>
    </row>
    <row r="876" spans="14:14" ht="12">
      <c r="N876" s="68"/>
    </row>
    <row r="877" spans="14:14" ht="12">
      <c r="N877" s="68"/>
    </row>
    <row r="878" spans="14:14" ht="12">
      <c r="N878" s="68"/>
    </row>
    <row r="879" spans="14:14" ht="12">
      <c r="N879" s="68"/>
    </row>
    <row r="880" spans="14:14" ht="12">
      <c r="N880" s="68"/>
    </row>
    <row r="881" spans="14:14" ht="12">
      <c r="N881" s="68"/>
    </row>
    <row r="882" spans="14:14" ht="12">
      <c r="N882" s="68"/>
    </row>
    <row r="883" spans="14:14" ht="12">
      <c r="N883" s="68"/>
    </row>
    <row r="884" spans="14:14" ht="12">
      <c r="N884" s="68"/>
    </row>
    <row r="885" spans="14:14" ht="12">
      <c r="N885" s="68"/>
    </row>
    <row r="886" spans="14:14" ht="12">
      <c r="N886" s="68"/>
    </row>
    <row r="887" spans="14:14" ht="12">
      <c r="N887" s="68"/>
    </row>
    <row r="888" spans="14:14" ht="12">
      <c r="N888" s="68"/>
    </row>
    <row r="889" spans="14:14" ht="12">
      <c r="N889" s="68"/>
    </row>
    <row r="890" spans="14:14" ht="12">
      <c r="N890" s="68"/>
    </row>
    <row r="891" spans="14:14" ht="12">
      <c r="N891" s="68"/>
    </row>
    <row r="892" spans="14:14" ht="12">
      <c r="N892" s="68"/>
    </row>
    <row r="893" spans="14:14" ht="12">
      <c r="N893" s="68"/>
    </row>
    <row r="894" spans="14:14" ht="12">
      <c r="N894" s="68"/>
    </row>
    <row r="895" spans="14:14" ht="12">
      <c r="N895" s="68"/>
    </row>
    <row r="896" spans="14:14" ht="12">
      <c r="N896" s="68"/>
    </row>
    <row r="897" spans="14:14" ht="12">
      <c r="N897" s="68"/>
    </row>
    <row r="898" spans="14:14" ht="12">
      <c r="N898" s="68"/>
    </row>
    <row r="899" spans="14:14" ht="12">
      <c r="N899" s="68"/>
    </row>
    <row r="900" spans="14:14" ht="12">
      <c r="N900" s="68"/>
    </row>
    <row r="901" spans="14:14" ht="12">
      <c r="N901" s="68"/>
    </row>
    <row r="902" spans="14:14" ht="12">
      <c r="N902" s="68"/>
    </row>
    <row r="903" spans="14:14" ht="12">
      <c r="N903" s="68"/>
    </row>
    <row r="904" spans="14:14" ht="12">
      <c r="N904" s="68"/>
    </row>
    <row r="905" spans="14:14" ht="12">
      <c r="N905" s="68"/>
    </row>
    <row r="906" spans="14:14" ht="12">
      <c r="N906" s="68"/>
    </row>
    <row r="907" spans="14:14" ht="12">
      <c r="N907" s="68"/>
    </row>
    <row r="908" spans="14:14" ht="12">
      <c r="N908" s="68"/>
    </row>
    <row r="909" spans="14:14" ht="12">
      <c r="N909" s="68"/>
    </row>
    <row r="910" spans="14:14" ht="12">
      <c r="N910" s="68"/>
    </row>
    <row r="911" spans="14:14" ht="12">
      <c r="N911" s="68"/>
    </row>
    <row r="912" spans="14:14" ht="12">
      <c r="N912" s="68"/>
    </row>
    <row r="913" spans="14:14" ht="12">
      <c r="N913" s="68"/>
    </row>
    <row r="914" spans="14:14" ht="12">
      <c r="N914" s="68"/>
    </row>
    <row r="915" spans="14:14" ht="12">
      <c r="N915" s="68"/>
    </row>
    <row r="916" spans="14:14" ht="12">
      <c r="N916" s="68"/>
    </row>
    <row r="917" spans="14:14" ht="12">
      <c r="N917" s="68"/>
    </row>
    <row r="918" spans="14:14" ht="12">
      <c r="N918" s="68"/>
    </row>
    <row r="919" spans="14:14" ht="12">
      <c r="N919" s="68"/>
    </row>
    <row r="920" spans="14:14" ht="12">
      <c r="N920" s="68"/>
    </row>
    <row r="921" spans="14:14" ht="12">
      <c r="N921" s="68"/>
    </row>
    <row r="922" spans="14:14" ht="12">
      <c r="N922" s="68"/>
    </row>
    <row r="923" spans="14:14" ht="12">
      <c r="N923" s="68"/>
    </row>
    <row r="924" spans="14:14" ht="12">
      <c r="N924" s="68"/>
    </row>
    <row r="925" spans="14:14" ht="12">
      <c r="N925" s="68"/>
    </row>
    <row r="926" spans="14:14" ht="12">
      <c r="N926" s="68"/>
    </row>
    <row r="927" spans="14:14" ht="12">
      <c r="N927" s="68"/>
    </row>
    <row r="928" spans="14:14" ht="12">
      <c r="N928" s="68"/>
    </row>
    <row r="929" spans="14:14" ht="12">
      <c r="N929" s="68"/>
    </row>
    <row r="930" spans="14:14" ht="12">
      <c r="N930" s="68"/>
    </row>
    <row r="931" spans="14:14" ht="12">
      <c r="N931" s="68"/>
    </row>
    <row r="932" spans="14:14" ht="12">
      <c r="N932" s="68"/>
    </row>
    <row r="933" spans="14:14" ht="12">
      <c r="N933" s="68"/>
    </row>
    <row r="934" spans="14:14" ht="12">
      <c r="N934" s="68"/>
    </row>
    <row r="935" spans="14:14" ht="12">
      <c r="N935" s="68"/>
    </row>
    <row r="936" spans="14:14" ht="12">
      <c r="N936" s="68"/>
    </row>
    <row r="937" spans="14:14" ht="12">
      <c r="N937" s="68"/>
    </row>
    <row r="938" spans="14:14" ht="12">
      <c r="N938" s="68"/>
    </row>
    <row r="939" spans="14:14" ht="12">
      <c r="N939" s="68"/>
    </row>
    <row r="940" spans="14:14" ht="12">
      <c r="N940" s="68"/>
    </row>
    <row r="941" spans="14:14" ht="12">
      <c r="N941" s="68"/>
    </row>
    <row r="942" spans="14:14" ht="12">
      <c r="N942" s="68"/>
    </row>
    <row r="943" spans="14:14" ht="12">
      <c r="N943" s="68"/>
    </row>
    <row r="944" spans="14:14" ht="12">
      <c r="N944" s="68"/>
    </row>
    <row r="945" spans="14:14" ht="12">
      <c r="N945" s="68"/>
    </row>
    <row r="946" spans="14:14" ht="12">
      <c r="N946" s="68"/>
    </row>
    <row r="947" spans="14:14" ht="12">
      <c r="N947" s="68"/>
    </row>
    <row r="948" spans="14:14" ht="12">
      <c r="N948" s="68"/>
    </row>
    <row r="949" spans="14:14" ht="12">
      <c r="N949" s="68"/>
    </row>
    <row r="950" spans="14:14" ht="12">
      <c r="N950" s="68"/>
    </row>
    <row r="951" spans="14:14" ht="12">
      <c r="N951" s="68"/>
    </row>
  </sheetData>
  <hyperlinks>
    <hyperlink ref="V2" r:id="rId1"/>
    <hyperlink ref="V3" r:id="rId2"/>
    <hyperlink ref="X3" r:id="rId3"/>
    <hyperlink ref="V4" r:id="rId4"/>
    <hyperlink ref="W4" r:id="rId5"/>
    <hyperlink ref="V5" r:id="rId6"/>
    <hyperlink ref="V6" r:id="rId7"/>
    <hyperlink ref="V7" r:id="rId8"/>
    <hyperlink ref="V8" r:id="rId9"/>
    <hyperlink ref="V9" r:id="rId10"/>
    <hyperlink ref="V10" r:id="rId11"/>
    <hyperlink ref="V11" r:id="rId12"/>
    <hyperlink ref="W11" r:id="rId13"/>
    <hyperlink ref="V12" r:id="rId14"/>
    <hyperlink ref="V13" r:id="rId15"/>
    <hyperlink ref="V14" r:id="rId16"/>
    <hyperlink ref="V15" r:id="rId17"/>
    <hyperlink ref="V16" r:id="rId18"/>
    <hyperlink ref="W16" r:id="rId19"/>
    <hyperlink ref="V17" r:id="rId20"/>
    <hyperlink ref="V18" r:id="rId21"/>
    <hyperlink ref="V19" r:id="rId22"/>
    <hyperlink ref="V20" r:id="rId23"/>
    <hyperlink ref="V21" r:id="rId24"/>
    <hyperlink ref="V22" r:id="rId25"/>
    <hyperlink ref="V23" r:id="rId26"/>
    <hyperlink ref="V24" r:id="rId27" location="comment-3187105795"/>
    <hyperlink ref="V25" r:id="rId28"/>
    <hyperlink ref="V26" r:id="rId29" location=".WPE6V1PyuCR"/>
    <hyperlink ref="V27" r:id="rId30"/>
    <hyperlink ref="V28" r:id="rId31"/>
    <hyperlink ref="V29" r:id="rId32"/>
    <hyperlink ref="W29" r:id="rId33"/>
    <hyperlink ref="V30" r:id="rId34"/>
    <hyperlink ref="V31" r:id="rId35"/>
    <hyperlink ref="W31" r:id="rId36"/>
    <hyperlink ref="V32" r:id="rId37"/>
    <hyperlink ref="V33" r:id="rId38"/>
    <hyperlink ref="X33" r:id="rId39"/>
    <hyperlink ref="V34" r:id="rId40"/>
    <hyperlink ref="X34" r:id="rId41"/>
    <hyperlink ref="V35" r:id="rId42"/>
    <hyperlink ref="W35" r:id="rId43"/>
    <hyperlink ref="V36" r:id="rId44"/>
    <hyperlink ref="W36" r:id="rId45"/>
    <hyperlink ref="V37" r:id="rId46"/>
    <hyperlink ref="W37" r:id="rId47"/>
    <hyperlink ref="X37" r:id="rId48"/>
    <hyperlink ref="V38" r:id="rId49"/>
    <hyperlink ref="W38" r:id="rId50"/>
    <hyperlink ref="V39" r:id="rId51"/>
    <hyperlink ref="W39" r:id="rId52"/>
    <hyperlink ref="V40" r:id="rId53"/>
    <hyperlink ref="W40" r:id="rId54"/>
    <hyperlink ref="V43" r:id="rId55"/>
    <hyperlink ref="W43" r:id="rId56"/>
    <hyperlink ref="X43" r:id="rId57"/>
    <hyperlink ref="V44" r:id="rId58"/>
    <hyperlink ref="W44" r:id="rId59"/>
    <hyperlink ref="X44" r:id="rId60"/>
    <hyperlink ref="V45" r:id="rId61"/>
    <hyperlink ref="V46" r:id="rId62"/>
    <hyperlink ref="W46" r:id="rId63"/>
    <hyperlink ref="V47" r:id="rId64"/>
    <hyperlink ref="W47" r:id="rId65"/>
    <hyperlink ref="V48" r:id="rId66"/>
    <hyperlink ref="W48" r:id="rId67"/>
    <hyperlink ref="V49" r:id="rId68"/>
    <hyperlink ref="X49" r:id="rId69"/>
    <hyperlink ref="V50" r:id="rId70"/>
    <hyperlink ref="W50" r:id="rId71"/>
    <hyperlink ref="V51" r:id="rId72"/>
    <hyperlink ref="W51" r:id="rId73"/>
    <hyperlink ref="V52" r:id="rId74"/>
    <hyperlink ref="V53" r:id="rId75"/>
    <hyperlink ref="V54" r:id="rId76"/>
    <hyperlink ref="W54" r:id="rId77"/>
    <hyperlink ref="V55" r:id="rId78"/>
    <hyperlink ref="V56" r:id="rId79"/>
    <hyperlink ref="V57" r:id="rId80"/>
    <hyperlink ref="W57" r:id="rId81"/>
    <hyperlink ref="V58" r:id="rId82"/>
    <hyperlink ref="W58" r:id="rId83"/>
    <hyperlink ref="V59" r:id="rId84"/>
    <hyperlink ref="W59" r:id="rId85"/>
    <hyperlink ref="V60" r:id="rId86"/>
    <hyperlink ref="W60" r:id="rId87"/>
    <hyperlink ref="V61" r:id="rId88"/>
    <hyperlink ref="V62" r:id="rId89"/>
    <hyperlink ref="V63" r:id="rId90"/>
    <hyperlink ref="V64" r:id="rId91"/>
    <hyperlink ref="V67" r:id="rId92"/>
    <hyperlink ref="V68" r:id="rId93"/>
    <hyperlink ref="W68" r:id="rId94"/>
    <hyperlink ref="X68" r:id="rId95"/>
    <hyperlink ref="V69" r:id="rId96"/>
    <hyperlink ref="W69" r:id="rId97"/>
    <hyperlink ref="X69" r:id="rId98"/>
    <hyperlink ref="Y69" r:id="rId99"/>
    <hyperlink ref="V70" r:id="rId100"/>
    <hyperlink ref="V71" r:id="rId101"/>
    <hyperlink ref="W71" r:id="rId102"/>
    <hyperlink ref="V72" r:id="rId103"/>
    <hyperlink ref="W72" r:id="rId104"/>
    <hyperlink ref="V73" r:id="rId105"/>
    <hyperlink ref="W73" r:id="rId106"/>
    <hyperlink ref="V74" r:id="rId107"/>
    <hyperlink ref="V75" r:id="rId108"/>
    <hyperlink ref="V76" r:id="rId109"/>
    <hyperlink ref="W76" r:id="rId110"/>
    <hyperlink ref="V77" r:id="rId111"/>
    <hyperlink ref="V78" r:id="rId112"/>
    <hyperlink ref="W78" r:id="rId113"/>
    <hyperlink ref="V79" r:id="rId114"/>
    <hyperlink ref="V80" r:id="rId115"/>
    <hyperlink ref="W80" r:id="rId116"/>
    <hyperlink ref="V81" r:id="rId117"/>
    <hyperlink ref="V82" r:id="rId118"/>
    <hyperlink ref="V83" r:id="rId119"/>
    <hyperlink ref="V84" r:id="rId120"/>
    <hyperlink ref="V85" r:id="rId121"/>
    <hyperlink ref="V86" r:id="rId122"/>
    <hyperlink ref="W86" r:id="rId123"/>
    <hyperlink ref="V87" r:id="rId124"/>
    <hyperlink ref="W87" r:id="rId125"/>
    <hyperlink ref="V88" r:id="rId126"/>
    <hyperlink ref="W88" r:id="rId127"/>
    <hyperlink ref="X88" r:id="rId128"/>
    <hyperlink ref="V89" r:id="rId129"/>
    <hyperlink ref="W89" r:id="rId130"/>
    <hyperlink ref="V90" r:id="rId131"/>
    <hyperlink ref="W90" r:id="rId132"/>
    <hyperlink ref="X90" r:id="rId133"/>
    <hyperlink ref="V91" r:id="rId134"/>
    <hyperlink ref="W91" r:id="rId135"/>
    <hyperlink ref="X91" r:id="rId136"/>
    <hyperlink ref="V92" r:id="rId137"/>
    <hyperlink ref="V93" r:id="rId138"/>
    <hyperlink ref="V94" r:id="rId139"/>
    <hyperlink ref="W94" r:id="rId140"/>
    <hyperlink ref="V95" r:id="rId141"/>
    <hyperlink ref="W95" r:id="rId142"/>
    <hyperlink ref="V96" r:id="rId143"/>
    <hyperlink ref="W96" r:id="rId144"/>
    <hyperlink ref="V97" r:id="rId145"/>
    <hyperlink ref="W97" r:id="rId146"/>
    <hyperlink ref="V98" r:id="rId147"/>
    <hyperlink ref="W98" r:id="rId148"/>
    <hyperlink ref="V99" r:id="rId149"/>
    <hyperlink ref="V100" r:id="rId150"/>
    <hyperlink ref="V101" r:id="rId151"/>
    <hyperlink ref="V102" r:id="rId152"/>
    <hyperlink ref="V103" r:id="rId153"/>
    <hyperlink ref="W103" r:id="rId154"/>
    <hyperlink ref="V105" r:id="rId155"/>
    <hyperlink ref="W105" r:id="rId156"/>
    <hyperlink ref="V106" r:id="rId157"/>
    <hyperlink ref="V107" r:id="rId158"/>
    <hyperlink ref="V108" r:id="rId159"/>
    <hyperlink ref="V109" r:id="rId160"/>
    <hyperlink ref="W109" r:id="rId161"/>
    <hyperlink ref="V110" r:id="rId162"/>
    <hyperlink ref="W110" r:id="rId163"/>
    <hyperlink ref="V111" r:id="rId164"/>
    <hyperlink ref="W111" r:id="rId165"/>
    <hyperlink ref="V112" r:id="rId166"/>
    <hyperlink ref="V113" r:id="rId167"/>
    <hyperlink ref="V114" r:id="rId168"/>
    <hyperlink ref="V115" r:id="rId169"/>
    <hyperlink ref="V116" r:id="rId170"/>
    <hyperlink ref="V117" r:id="rId171"/>
    <hyperlink ref="V118" r:id="rId172"/>
    <hyperlink ref="W118" r:id="rId173"/>
    <hyperlink ref="V119" r:id="rId174"/>
    <hyperlink ref="W119" r:id="rId175"/>
    <hyperlink ref="V120" r:id="rId176"/>
    <hyperlink ref="V121" r:id="rId177"/>
    <hyperlink ref="W121" r:id="rId178"/>
    <hyperlink ref="V122" r:id="rId179"/>
    <hyperlink ref="V123" r:id="rId180"/>
    <hyperlink ref="V124" r:id="rId181"/>
    <hyperlink ref="V125" r:id="rId182"/>
    <hyperlink ref="V126" r:id="rId183"/>
    <hyperlink ref="V127" r:id="rId184"/>
    <hyperlink ref="V128" r:id="rId185"/>
    <hyperlink ref="V129" r:id="rId186"/>
    <hyperlink ref="V130" r:id="rId187"/>
    <hyperlink ref="V131" r:id="rId188"/>
    <hyperlink ref="V132" r:id="rId189"/>
    <hyperlink ref="V133" r:id="rId190"/>
    <hyperlink ref="V134" r:id="rId191"/>
    <hyperlink ref="V135" r:id="rId192"/>
    <hyperlink ref="V136" r:id="rId193"/>
    <hyperlink ref="W136" r:id="rId194"/>
    <hyperlink ref="V137" r:id="rId195"/>
    <hyperlink ref="V138" r:id="rId196"/>
    <hyperlink ref="V139" r:id="rId197"/>
    <hyperlink ref="V140" r:id="rId198"/>
    <hyperlink ref="V141" r:id="rId199"/>
    <hyperlink ref="V142" r:id="rId200"/>
    <hyperlink ref="V143" r:id="rId201"/>
    <hyperlink ref="V144" r:id="rId202"/>
    <hyperlink ref="V145" r:id="rId203"/>
    <hyperlink ref="V146" r:id="rId204"/>
    <hyperlink ref="W146" r:id="rId205"/>
    <hyperlink ref="V147" r:id="rId206"/>
    <hyperlink ref="V148" r:id="rId207"/>
    <hyperlink ref="V149" r:id="rId208"/>
    <hyperlink ref="V150" r:id="rId209"/>
    <hyperlink ref="V151" r:id="rId210"/>
    <hyperlink ref="V152" r:id="rId211"/>
    <hyperlink ref="V153" r:id="rId212"/>
    <hyperlink ref="V154" r:id="rId213"/>
    <hyperlink ref="V155" r:id="rId214"/>
    <hyperlink ref="V156" r:id="rId215"/>
    <hyperlink ref="V157" r:id="rId216"/>
    <hyperlink ref="V158" r:id="rId217"/>
    <hyperlink ref="V159" r:id="rId218"/>
    <hyperlink ref="W159" r:id="rId219"/>
    <hyperlink ref="V160" r:id="rId220"/>
    <hyperlink ref="V161" r:id="rId221"/>
    <hyperlink ref="W161" r:id="rId222"/>
    <hyperlink ref="V162" r:id="rId223"/>
    <hyperlink ref="V163" r:id="rId224"/>
    <hyperlink ref="V164" r:id="rId225" location="stream/0"/>
    <hyperlink ref="V165" r:id="rId226"/>
    <hyperlink ref="V166" r:id="rId227"/>
    <hyperlink ref="V167" r:id="rId228"/>
    <hyperlink ref="V168" r:id="rId229"/>
    <hyperlink ref="V169" r:id="rId230"/>
    <hyperlink ref="V170" r:id="rId231"/>
    <hyperlink ref="V171" r:id="rId232"/>
    <hyperlink ref="V172" r:id="rId233"/>
    <hyperlink ref="W172" r:id="rId234"/>
    <hyperlink ref="V173" r:id="rId235"/>
    <hyperlink ref="W173" r:id="rId236"/>
    <hyperlink ref="V174" r:id="rId237"/>
    <hyperlink ref="W174" r:id="rId238"/>
    <hyperlink ref="V175" r:id="rId239"/>
    <hyperlink ref="V176" r:id="rId240"/>
    <hyperlink ref="V177" r:id="rId241"/>
    <hyperlink ref="V178" r:id="rId242"/>
    <hyperlink ref="V179" r:id="rId243"/>
    <hyperlink ref="V180" r:id="rId244"/>
    <hyperlink ref="V181" r:id="rId245"/>
    <hyperlink ref="V182" r:id="rId246"/>
    <hyperlink ref="V183" r:id="rId247"/>
    <hyperlink ref="V184" r:id="rId248"/>
    <hyperlink ref="V185" r:id="rId249"/>
    <hyperlink ref="V186" r:id="rId250"/>
    <hyperlink ref="V187" r:id="rId251"/>
    <hyperlink ref="V188" r:id="rId252"/>
    <hyperlink ref="V189" r:id="rId253"/>
    <hyperlink ref="V190" r:id="rId254"/>
    <hyperlink ref="V191" r:id="rId255"/>
    <hyperlink ref="W191" r:id="rId256"/>
    <hyperlink ref="V192" r:id="rId257"/>
    <hyperlink ref="V193" r:id="rId258"/>
    <hyperlink ref="W193" r:id="rId259"/>
    <hyperlink ref="V194" r:id="rId260"/>
    <hyperlink ref="V195" r:id="rId261"/>
    <hyperlink ref="V196" r:id="rId262"/>
    <hyperlink ref="V197" r:id="rId263"/>
    <hyperlink ref="V198" r:id="rId264"/>
    <hyperlink ref="V199" r:id="rId265"/>
    <hyperlink ref="V200" r:id="rId266"/>
    <hyperlink ref="W200" r:id="rId267"/>
    <hyperlink ref="V201" r:id="rId268"/>
    <hyperlink ref="W201" r:id="rId269"/>
    <hyperlink ref="V202" r:id="rId270"/>
    <hyperlink ref="V203" r:id="rId271"/>
    <hyperlink ref="V204" r:id="rId272"/>
    <hyperlink ref="V205" r:id="rId273"/>
    <hyperlink ref="V206" r:id="rId274"/>
    <hyperlink ref="V207" r:id="rId275"/>
    <hyperlink ref="V208" r:id="rId276"/>
    <hyperlink ref="V209" r:id="rId277"/>
    <hyperlink ref="V210" r:id="rId278"/>
    <hyperlink ref="V211" r:id="rId279"/>
    <hyperlink ref="V212" r:id="rId280"/>
    <hyperlink ref="V213" r:id="rId281"/>
    <hyperlink ref="V214" r:id="rId282"/>
    <hyperlink ref="V215" r:id="rId283"/>
    <hyperlink ref="W215" r:id="rId284"/>
    <hyperlink ref="V216" r:id="rId285"/>
    <hyperlink ref="V217" r:id="rId286"/>
    <hyperlink ref="V218" r:id="rId287"/>
    <hyperlink ref="V219" r:id="rId288"/>
    <hyperlink ref="V220" r:id="rId289"/>
    <hyperlink ref="V221" r:id="rId290" location="stream/0"/>
    <hyperlink ref="V222" r:id="rId291"/>
    <hyperlink ref="V223" r:id="rId292"/>
    <hyperlink ref="V224" r:id="rId293"/>
    <hyperlink ref="V225" r:id="rId294"/>
    <hyperlink ref="V226" r:id="rId295"/>
    <hyperlink ref="V227" r:id="rId296"/>
    <hyperlink ref="V228" r:id="rId297"/>
    <hyperlink ref="V229" r:id="rId298"/>
    <hyperlink ref="V230" r:id="rId299"/>
    <hyperlink ref="V231" r:id="rId300"/>
    <hyperlink ref="V232" r:id="rId301"/>
    <hyperlink ref="V233" r:id="rId302"/>
    <hyperlink ref="V234" r:id="rId303"/>
    <hyperlink ref="W234" r:id="rId304"/>
    <hyperlink ref="V235" r:id="rId305"/>
    <hyperlink ref="V236" r:id="rId306"/>
    <hyperlink ref="V237" r:id="rId307"/>
    <hyperlink ref="V238" r:id="rId308"/>
    <hyperlink ref="V239" r:id="rId309"/>
    <hyperlink ref="V240" r:id="rId310"/>
    <hyperlink ref="V241" r:id="rId311"/>
    <hyperlink ref="V242" r:id="rId312"/>
    <hyperlink ref="V243" r:id="rId313"/>
    <hyperlink ref="V244" r:id="rId314"/>
    <hyperlink ref="V245" r:id="rId315"/>
    <hyperlink ref="V246" r:id="rId316"/>
    <hyperlink ref="V247" r:id="rId317"/>
    <hyperlink ref="V248" r:id="rId318"/>
    <hyperlink ref="V249" r:id="rId319"/>
    <hyperlink ref="V250" r:id="rId320"/>
    <hyperlink ref="V251" r:id="rId321"/>
    <hyperlink ref="V252" r:id="rId322"/>
    <hyperlink ref="V253" r:id="rId323"/>
    <hyperlink ref="V254" r:id="rId324"/>
    <hyperlink ref="V255" r:id="rId325"/>
    <hyperlink ref="V256" r:id="rId326"/>
    <hyperlink ref="V257" r:id="rId327"/>
    <hyperlink ref="V258" r:id="rId328"/>
    <hyperlink ref="V259" r:id="rId329"/>
    <hyperlink ref="V260" r:id="rId330"/>
    <hyperlink ref="W260" r:id="rId331"/>
    <hyperlink ref="V261" r:id="rId332"/>
    <hyperlink ref="V262" r:id="rId333"/>
    <hyperlink ref="V263" r:id="rId334"/>
    <hyperlink ref="V264" r:id="rId335"/>
    <hyperlink ref="V265" r:id="rId336"/>
    <hyperlink ref="V266" r:id="rId337"/>
    <hyperlink ref="V267" r:id="rId338"/>
    <hyperlink ref="V268" r:id="rId339"/>
    <hyperlink ref="V269" r:id="rId340"/>
    <hyperlink ref="V270" r:id="rId341"/>
    <hyperlink ref="V271" r:id="rId342"/>
    <hyperlink ref="V272" r:id="rId343"/>
    <hyperlink ref="V273" r:id="rId344"/>
    <hyperlink ref="V274" r:id="rId345"/>
    <hyperlink ref="W274" r:id="rId346"/>
    <hyperlink ref="V275" r:id="rId347"/>
    <hyperlink ref="V276" r:id="rId348"/>
    <hyperlink ref="V277" r:id="rId349"/>
    <hyperlink ref="V278" r:id="rId350"/>
    <hyperlink ref="V279" r:id="rId351" location="56da66f25d24"/>
    <hyperlink ref="W279" r:id="rId352"/>
    <hyperlink ref="V280" r:id="rId353"/>
    <hyperlink ref="V281" r:id="rId354"/>
    <hyperlink ref="V282" r:id="rId355"/>
    <hyperlink ref="V283" r:id="rId356"/>
    <hyperlink ref="V284" r:id="rId357"/>
    <hyperlink ref="V285" r:id="rId358"/>
    <hyperlink ref="W285" r:id="rId359"/>
    <hyperlink ref="V286" r:id="rId360"/>
    <hyperlink ref="V287" r:id="rId361"/>
    <hyperlink ref="V288" r:id="rId362"/>
    <hyperlink ref="V289" r:id="rId363"/>
    <hyperlink ref="V290" r:id="rId364"/>
    <hyperlink ref="V291" r:id="rId365"/>
    <hyperlink ref="V292" r:id="rId366"/>
    <hyperlink ref="V293" r:id="rId367"/>
    <hyperlink ref="V294" r:id="rId368"/>
    <hyperlink ref="V295" r:id="rId369"/>
    <hyperlink ref="V296" r:id="rId370"/>
    <hyperlink ref="V297" r:id="rId371"/>
    <hyperlink ref="V298" r:id="rId372"/>
    <hyperlink ref="V299" r:id="rId373"/>
    <hyperlink ref="V300" r:id="rId374"/>
    <hyperlink ref="V301" r:id="rId375"/>
    <hyperlink ref="V302" r:id="rId376"/>
    <hyperlink ref="W302" r:id="rId377"/>
    <hyperlink ref="V303" r:id="rId378"/>
    <hyperlink ref="V304" r:id="rId379"/>
    <hyperlink ref="V305" r:id="rId380"/>
    <hyperlink ref="V306" r:id="rId381"/>
    <hyperlink ref="V307" r:id="rId382"/>
    <hyperlink ref="V308" r:id="rId383"/>
    <hyperlink ref="V309" r:id="rId384"/>
    <hyperlink ref="W309" r:id="rId385"/>
    <hyperlink ref="V310" r:id="rId386"/>
    <hyperlink ref="W310" r:id="rId387"/>
    <hyperlink ref="V311" r:id="rId388"/>
    <hyperlink ref="W311" r:id="rId389" location="stream/0"/>
    <hyperlink ref="V312" r:id="rId390"/>
    <hyperlink ref="V313" r:id="rId391"/>
    <hyperlink ref="V314" r:id="rId392"/>
    <hyperlink ref="V315" r:id="rId393"/>
    <hyperlink ref="V316" r:id="rId394"/>
    <hyperlink ref="V317" r:id="rId395"/>
    <hyperlink ref="W317" r:id="rId396"/>
    <hyperlink ref="V318" r:id="rId397" location=".WMvpK461tsM"/>
    <hyperlink ref="V320" r:id="rId398"/>
    <hyperlink ref="V321" r:id="rId399"/>
    <hyperlink ref="V322" r:id="rId400"/>
    <hyperlink ref="V323" r:id="rId401"/>
    <hyperlink ref="V324" r:id="rId402"/>
    <hyperlink ref="V325" r:id="rId403"/>
    <hyperlink ref="V326" r:id="rId404"/>
    <hyperlink ref="V328" r:id="rId405"/>
    <hyperlink ref="V329" r:id="rId406"/>
    <hyperlink ref="W329" r:id="rId407"/>
    <hyperlink ref="V330" r:id="rId408"/>
    <hyperlink ref="V331" r:id="rId409"/>
    <hyperlink ref="V333" r:id="rId410"/>
    <hyperlink ref="V334" r:id="rId411"/>
    <hyperlink ref="V335" r:id="rId412"/>
    <hyperlink ref="V337" r:id="rId413"/>
    <hyperlink ref="V338" r:id="rId414"/>
    <hyperlink ref="V339" r:id="rId415"/>
    <hyperlink ref="V340" r:id="rId416"/>
    <hyperlink ref="V341" r:id="rId417"/>
    <hyperlink ref="V342" r:id="rId418"/>
    <hyperlink ref="V343" r:id="rId419"/>
    <hyperlink ref="V344" r:id="rId420"/>
    <hyperlink ref="V345" r:id="rId421"/>
    <hyperlink ref="V346" r:id="rId422"/>
    <hyperlink ref="V347" r:id="rId423"/>
    <hyperlink ref="V348" r:id="rId424"/>
    <hyperlink ref="V349" r:id="rId425"/>
    <hyperlink ref="V350" r:id="rId426"/>
    <hyperlink ref="V351" r:id="rId427"/>
    <hyperlink ref="V352" r:id="rId428" location="photo-1"/>
    <hyperlink ref="V353" r:id="rId429"/>
    <hyperlink ref="V354" r:id="rId430"/>
    <hyperlink ref="V355" r:id="rId431"/>
    <hyperlink ref="V356" r:id="rId432"/>
    <hyperlink ref="V357" r:id="rId433"/>
    <hyperlink ref="V358" r:id="rId434"/>
    <hyperlink ref="V359" r:id="rId435"/>
    <hyperlink ref="V360" r:id="rId436"/>
    <hyperlink ref="V361" r:id="rId437"/>
    <hyperlink ref="V362" r:id="rId438"/>
    <hyperlink ref="V363" r:id="rId439"/>
    <hyperlink ref="V364" r:id="rId440"/>
    <hyperlink ref="V365" r:id="rId441"/>
    <hyperlink ref="V366" r:id="rId442"/>
    <hyperlink ref="V367" r:id="rId443"/>
    <hyperlink ref="V368" r:id="rId444"/>
    <hyperlink ref="V369" r:id="rId445"/>
    <hyperlink ref="V370" r:id="rId446"/>
    <hyperlink ref="V371" r:id="rId447"/>
    <hyperlink ref="W371" r:id="rId448"/>
    <hyperlink ref="X371" r:id="rId449"/>
    <hyperlink ref="V372" r:id="rId450"/>
    <hyperlink ref="W372" r:id="rId451"/>
    <hyperlink ref="V373" r:id="rId452"/>
    <hyperlink ref="W373" r:id="rId453"/>
    <hyperlink ref="V374" r:id="rId454"/>
    <hyperlink ref="V375" r:id="rId455"/>
    <hyperlink ref="V376" r:id="rId456"/>
    <hyperlink ref="V377" r:id="rId457"/>
    <hyperlink ref="V378" r:id="rId458"/>
    <hyperlink ref="V379" r:id="rId459"/>
    <hyperlink ref="V380" r:id="rId460"/>
    <hyperlink ref="V381" r:id="rId461"/>
    <hyperlink ref="V382" r:id="rId462"/>
    <hyperlink ref="V383" r:id="rId463"/>
    <hyperlink ref="V384" r:id="rId464"/>
    <hyperlink ref="V385" r:id="rId465"/>
    <hyperlink ref="V386" r:id="rId466"/>
    <hyperlink ref="V387" r:id="rId467"/>
    <hyperlink ref="V388" r:id="rId468"/>
    <hyperlink ref="V389" r:id="rId469"/>
    <hyperlink ref="V390" r:id="rId470"/>
    <hyperlink ref="V391" r:id="rId471"/>
    <hyperlink ref="V392" r:id="rId472" location="sthash.ZMBNTXyi.dpbs"/>
    <hyperlink ref="V393" r:id="rId473"/>
    <hyperlink ref="V394" r:id="rId474"/>
    <hyperlink ref="V395" r:id="rId475"/>
    <hyperlink ref="V396" r:id="rId476"/>
    <hyperlink ref="V397" r:id="rId477"/>
    <hyperlink ref="V398" r:id="rId478"/>
    <hyperlink ref="V399" r:id="rId479"/>
    <hyperlink ref="V400" r:id="rId480"/>
    <hyperlink ref="V401" r:id="rId481"/>
    <hyperlink ref="V402" r:id="rId482"/>
    <hyperlink ref="V403" r:id="rId483"/>
    <hyperlink ref="V404" r:id="rId484"/>
    <hyperlink ref="V405" r:id="rId485"/>
    <hyperlink ref="V406" r:id="rId486"/>
    <hyperlink ref="V407" r:id="rId487"/>
    <hyperlink ref="V408" r:id="rId488"/>
    <hyperlink ref="V409" r:id="rId489"/>
    <hyperlink ref="V410" r:id="rId490"/>
    <hyperlink ref="V411" r:id="rId491"/>
    <hyperlink ref="V412" r:id="rId492"/>
    <hyperlink ref="V413" r:id="rId493"/>
    <hyperlink ref="V414" r:id="rId494"/>
    <hyperlink ref="V415" r:id="rId495"/>
    <hyperlink ref="V416" r:id="rId496"/>
    <hyperlink ref="V418" r:id="rId497"/>
    <hyperlink ref="V419" r:id="rId498"/>
    <hyperlink ref="V420" r:id="rId499"/>
    <hyperlink ref="V421" r:id="rId500"/>
    <hyperlink ref="V422" r:id="rId501"/>
    <hyperlink ref="V423" r:id="rId502"/>
    <hyperlink ref="V424" r:id="rId503"/>
    <hyperlink ref="W424" r:id="rId504"/>
    <hyperlink ref="X424" r:id="rId505"/>
    <hyperlink ref="V425" r:id="rId506"/>
    <hyperlink ref="V426" r:id="rId507"/>
    <hyperlink ref="V427" r:id="rId508"/>
    <hyperlink ref="V428" r:id="rId509"/>
    <hyperlink ref="V429" r:id="rId510"/>
    <hyperlink ref="V430" r:id="rId511"/>
    <hyperlink ref="V431" r:id="rId512"/>
    <hyperlink ref="V432" r:id="rId513"/>
    <hyperlink ref="V433" r:id="rId514"/>
    <hyperlink ref="V434" r:id="rId515"/>
    <hyperlink ref="W434" r:id="rId516"/>
    <hyperlink ref="V435" r:id="rId517"/>
    <hyperlink ref="V436" r:id="rId518"/>
    <hyperlink ref="V437" r:id="rId519"/>
    <hyperlink ref="V438" r:id="rId520"/>
    <hyperlink ref="V439" r:id="rId521"/>
    <hyperlink ref="V440" r:id="rId522"/>
    <hyperlink ref="V441" r:id="rId523"/>
    <hyperlink ref="V442" r:id="rId524"/>
    <hyperlink ref="V443" r:id="rId525"/>
    <hyperlink ref="V444" r:id="rId526"/>
    <hyperlink ref="V445" r:id="rId527"/>
    <hyperlink ref="W445" r:id="rId528"/>
    <hyperlink ref="V446" r:id="rId529"/>
    <hyperlink ref="V447" r:id="rId530"/>
    <hyperlink ref="V448" r:id="rId531"/>
    <hyperlink ref="V449" r:id="rId532"/>
    <hyperlink ref="V450" r:id="rId533"/>
    <hyperlink ref="V451" r:id="rId534"/>
    <hyperlink ref="V452" r:id="rId535"/>
    <hyperlink ref="V453" r:id="rId536"/>
    <hyperlink ref="W453" r:id="rId537"/>
    <hyperlink ref="V454" r:id="rId538"/>
    <hyperlink ref="V455" r:id="rId539"/>
    <hyperlink ref="W455" r:id="rId540"/>
    <hyperlink ref="V456" r:id="rId541"/>
    <hyperlink ref="V457" r:id="rId542"/>
    <hyperlink ref="V458" r:id="rId543"/>
    <hyperlink ref="V459" r:id="rId544"/>
    <hyperlink ref="V460" r:id="rId545"/>
    <hyperlink ref="V461" r:id="rId546"/>
    <hyperlink ref="V462" r:id="rId547"/>
    <hyperlink ref="V463" r:id="rId548"/>
    <hyperlink ref="V464" r:id="rId549"/>
    <hyperlink ref="V465" r:id="rId550"/>
    <hyperlink ref="V466" r:id="rId551"/>
    <hyperlink ref="V467" r:id="rId552"/>
    <hyperlink ref="V468" r:id="rId553"/>
    <hyperlink ref="V469" r:id="rId554"/>
    <hyperlink ref="V470" r:id="rId555"/>
    <hyperlink ref="V471" r:id="rId556"/>
    <hyperlink ref="V472" r:id="rId557"/>
    <hyperlink ref="V473" r:id="rId558"/>
    <hyperlink ref="V474" r:id="rId559"/>
    <hyperlink ref="V475" r:id="rId560"/>
    <hyperlink ref="V476" r:id="rId561"/>
    <hyperlink ref="V477" r:id="rId562"/>
    <hyperlink ref="V478" r:id="rId563"/>
    <hyperlink ref="V479" r:id="rId564"/>
    <hyperlink ref="V480" r:id="rId565"/>
    <hyperlink ref="V481" r:id="rId566"/>
    <hyperlink ref="V482" r:id="rId567"/>
    <hyperlink ref="V483" r:id="rId568"/>
    <hyperlink ref="V484" r:id="rId569"/>
    <hyperlink ref="V485" r:id="rId570"/>
    <hyperlink ref="V486" r:id="rId571"/>
    <hyperlink ref="V487" r:id="rId572"/>
    <hyperlink ref="V488" r:id="rId573"/>
    <hyperlink ref="V489" r:id="rId574"/>
    <hyperlink ref="V490" r:id="rId575"/>
    <hyperlink ref="V491" r:id="rId576"/>
    <hyperlink ref="V492" r:id="rId577"/>
    <hyperlink ref="W492" r:id="rId578"/>
    <hyperlink ref="V493" r:id="rId579"/>
    <hyperlink ref="V494" r:id="rId580"/>
    <hyperlink ref="V495" r:id="rId581"/>
    <hyperlink ref="V496" r:id="rId582"/>
    <hyperlink ref="W496" r:id="rId583"/>
    <hyperlink ref="V497" r:id="rId584"/>
    <hyperlink ref="V498" r:id="rId585"/>
    <hyperlink ref="V499" r:id="rId586"/>
    <hyperlink ref="V500" r:id="rId587"/>
    <hyperlink ref="V501" r:id="rId588"/>
    <hyperlink ref="V502" r:id="rId589"/>
    <hyperlink ref="V503" r:id="rId590"/>
    <hyperlink ref="W503" r:id="rId591"/>
    <hyperlink ref="V504" r:id="rId592"/>
    <hyperlink ref="V505" r:id="rId593"/>
    <hyperlink ref="V506" r:id="rId594"/>
    <hyperlink ref="V507" r:id="rId595"/>
    <hyperlink ref="V508" r:id="rId596"/>
    <hyperlink ref="V509" r:id="rId597"/>
    <hyperlink ref="V510" r:id="rId598"/>
    <hyperlink ref="W510" r:id="rId599"/>
    <hyperlink ref="V511" r:id="rId600"/>
    <hyperlink ref="V512" r:id="rId601"/>
    <hyperlink ref="V513" r:id="rId602"/>
    <hyperlink ref="W513" r:id="rId603"/>
    <hyperlink ref="V514" r:id="rId604"/>
    <hyperlink ref="W514" r:id="rId605"/>
    <hyperlink ref="V515" r:id="rId606"/>
    <hyperlink ref="V516" r:id="rId607"/>
    <hyperlink ref="V517" r:id="rId608"/>
    <hyperlink ref="V518" r:id="rId609"/>
    <hyperlink ref="V519" r:id="rId610"/>
    <hyperlink ref="V520" r:id="rId611"/>
    <hyperlink ref="V521" r:id="rId612"/>
    <hyperlink ref="V522" r:id="rId613"/>
    <hyperlink ref="V523" r:id="rId614"/>
    <hyperlink ref="W523" r:id="rId615"/>
    <hyperlink ref="V524" r:id="rId616"/>
    <hyperlink ref="W524" r:id="rId617"/>
    <hyperlink ref="X524" r:id="rId618"/>
    <hyperlink ref="V525" r:id="rId619"/>
    <hyperlink ref="W525" r:id="rId620"/>
    <hyperlink ref="X525" r:id="rId621"/>
    <hyperlink ref="V526" r:id="rId622"/>
    <hyperlink ref="V527" r:id="rId623"/>
    <hyperlink ref="W527" r:id="rId624"/>
    <hyperlink ref="V528" r:id="rId625"/>
    <hyperlink ref="V529" r:id="rId626"/>
    <hyperlink ref="V530" r:id="rId627"/>
    <hyperlink ref="V531" r:id="rId628"/>
    <hyperlink ref="V532" r:id="rId629"/>
    <hyperlink ref="V533" r:id="rId630"/>
    <hyperlink ref="V534" r:id="rId631"/>
    <hyperlink ref="V535" r:id="rId632"/>
    <hyperlink ref="V536" r:id="rId633"/>
    <hyperlink ref="V537" r:id="rId634"/>
    <hyperlink ref="V538" r:id="rId635"/>
    <hyperlink ref="W538" r:id="rId636"/>
    <hyperlink ref="X538" r:id="rId637"/>
    <hyperlink ref="V539" r:id="rId638"/>
    <hyperlink ref="W539" r:id="rId639"/>
    <hyperlink ref="V540" r:id="rId640"/>
    <hyperlink ref="V541" r:id="rId641"/>
    <hyperlink ref="V542" r:id="rId642"/>
    <hyperlink ref="W542" r:id="rId643"/>
    <hyperlink ref="V543" r:id="rId644"/>
    <hyperlink ref="V544" r:id="rId645"/>
    <hyperlink ref="V545" r:id="rId646"/>
    <hyperlink ref="V546" r:id="rId647"/>
    <hyperlink ref="V547" r:id="rId648"/>
    <hyperlink ref="V548" r:id="rId649"/>
    <hyperlink ref="V549" r:id="rId650"/>
    <hyperlink ref="V550" r:id="rId651"/>
    <hyperlink ref="V551" r:id="rId652"/>
    <hyperlink ref="W551" r:id="rId653"/>
    <hyperlink ref="V552" r:id="rId654"/>
    <hyperlink ref="V553" r:id="rId655"/>
    <hyperlink ref="V554" r:id="rId656"/>
    <hyperlink ref="V555" r:id="rId657"/>
    <hyperlink ref="V556" r:id="rId658"/>
    <hyperlink ref="V557" r:id="rId659"/>
    <hyperlink ref="V558" r:id="rId660"/>
    <hyperlink ref="V559" r:id="rId661"/>
    <hyperlink ref="V560" r:id="rId662"/>
    <hyperlink ref="W560" r:id="rId663"/>
    <hyperlink ref="V561" r:id="rId664"/>
    <hyperlink ref="V562" r:id="rId665"/>
    <hyperlink ref="V563" r:id="rId666"/>
    <hyperlink ref="V564" r:id="rId667"/>
    <hyperlink ref="V565" r:id="rId668"/>
    <hyperlink ref="W565" r:id="rId669"/>
    <hyperlink ref="V566" r:id="rId670"/>
    <hyperlink ref="V567" r:id="rId671"/>
    <hyperlink ref="V568" r:id="rId672"/>
    <hyperlink ref="V569" r:id="rId673"/>
    <hyperlink ref="V570" r:id="rId674"/>
    <hyperlink ref="V571" r:id="rId675"/>
    <hyperlink ref="W571" r:id="rId676"/>
    <hyperlink ref="V572" r:id="rId677"/>
    <hyperlink ref="V573" r:id="rId678"/>
    <hyperlink ref="V574" r:id="rId679"/>
    <hyperlink ref="V575" r:id="rId680"/>
    <hyperlink ref="V576" r:id="rId681"/>
    <hyperlink ref="V577" r:id="rId682"/>
    <hyperlink ref="V578" r:id="rId683"/>
    <hyperlink ref="V579" r:id="rId684"/>
    <hyperlink ref="V580" r:id="rId685"/>
    <hyperlink ref="V581" r:id="rId686"/>
    <hyperlink ref="V582" r:id="rId687"/>
    <hyperlink ref="V584" r:id="rId688"/>
    <hyperlink ref="V585" r:id="rId689"/>
    <hyperlink ref="V586" r:id="rId690"/>
    <hyperlink ref="V587" r:id="rId691"/>
    <hyperlink ref="V588" r:id="rId692"/>
    <hyperlink ref="V589" r:id="rId693"/>
    <hyperlink ref="V590" r:id="rId694"/>
    <hyperlink ref="V591" r:id="rId695"/>
  </hyperlinks>
  <pageMargins left="0.75" right="0.75" top="1" bottom="1" header="0.5" footer="0.5"/>
  <drawing r:id="rId696"/>
  <legacyDrawing r:id="rId69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Erica Chenoweth</cp:lastModifiedBy>
  <dcterms:created xsi:type="dcterms:W3CDTF">2017-04-22T01:00:04Z</dcterms:created>
  <dcterms:modified xsi:type="dcterms:W3CDTF">2017-04-22T01:00:05Z</dcterms:modified>
</cp:coreProperties>
</file>